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2900" windowHeight="8565" tabRatio="622" activeTab="0"/>
  </bookViews>
  <sheets>
    <sheet name="ar 23.59%" sheetId="1" r:id="rId1"/>
  </sheets>
  <definedNames>
    <definedName name="_xlnm.Print_Area" localSheetId="0">'ar 23.59%'!$A$1:$P$9</definedName>
  </definedNames>
  <calcPr fullCalcOnLoad="1"/>
</workbook>
</file>

<file path=xl/sharedStrings.xml><?xml version="1.0" encoding="utf-8"?>
<sst xmlns="http://schemas.openxmlformats.org/spreadsheetml/2006/main" count="27" uniqueCount="20">
  <si>
    <t>Kopā</t>
  </si>
  <si>
    <t>2.kvalitātes pakāpe</t>
  </si>
  <si>
    <t>3.kvalitātes pakāpe</t>
  </si>
  <si>
    <t>Izglītības iestādes</t>
  </si>
  <si>
    <t>likmju skaits</t>
  </si>
  <si>
    <t>pedagogu skaits</t>
  </si>
  <si>
    <t>4.kvalitātes pakāpe</t>
  </si>
  <si>
    <t>5.kvalitātes pakāpe</t>
  </si>
  <si>
    <t>1 mēnesī</t>
  </si>
  <si>
    <t>Aprēķins 2013.g. (VSAOI 24,09%), latos</t>
  </si>
  <si>
    <t>Aprēķins 2014.g. (VSAOI 23,59%), euro</t>
  </si>
  <si>
    <t>4 mēneši 2013.gadā, lati</t>
  </si>
  <si>
    <t>2014.gadā, euro</t>
  </si>
  <si>
    <t>Kopā nepieciešams</t>
  </si>
  <si>
    <t>09.10.00 "Murjāņu sporta ģimnāzija"</t>
  </si>
  <si>
    <t xml:space="preserve">01.05.00 "Dotācija privātajām mācību iestādēm" </t>
  </si>
  <si>
    <t>09.19.00 "Finansējums profesionālās ievirzes sporta izglītības programmu
pedagogu darba samaksai un valsts sociālās apdrošināšanas
obligātajām iemaksām"</t>
  </si>
  <si>
    <t>2.pielikums</t>
  </si>
  <si>
    <r>
      <t xml:space="preserve">No valsts budžeta mērķdotācijas finansēto pedagogu skaits un pedagogu (skolotāju) likmju skaits
3., 4., 5. kvalitātes pakāpei
</t>
    </r>
    <r>
      <rPr>
        <b/>
        <u val="single"/>
        <sz val="13"/>
        <rFont val="Times New Roman"/>
        <family val="1"/>
      </rPr>
      <t>2013./2014.mācību gada sākumā</t>
    </r>
  </si>
  <si>
    <t>Likmju skaits</t>
  </si>
</sst>
</file>

<file path=xl/styles.xml><?xml version="1.0" encoding="utf-8"?>
<styleSheet xmlns="http://schemas.openxmlformats.org/spreadsheetml/2006/main">
  <numFmts count="4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,##0.0"/>
    <numFmt numFmtId="173" formatCode="0.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#,##0.0000000000"/>
    <numFmt numFmtId="188" formatCode="#,##0.00000000000"/>
    <numFmt numFmtId="189" formatCode="#,##0.000000000000"/>
    <numFmt numFmtId="190" formatCode="#,##0.0000000000000"/>
    <numFmt numFmtId="191" formatCode="#,##0.00000000000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7">
    <font>
      <sz val="10"/>
      <name val="Arial Baltic"/>
      <family val="0"/>
    </font>
    <font>
      <b/>
      <sz val="10"/>
      <name val="Arial Baltic"/>
      <family val="0"/>
    </font>
    <font>
      <i/>
      <sz val="10"/>
      <name val="Arial Baltic"/>
      <family val="0"/>
    </font>
    <font>
      <b/>
      <i/>
      <sz val="10"/>
      <name val="Arial Baltic"/>
      <family val="0"/>
    </font>
    <font>
      <u val="single"/>
      <sz val="10"/>
      <color indexed="12"/>
      <name val="Arial Baltic"/>
      <family val="0"/>
    </font>
    <font>
      <u val="single"/>
      <sz val="10"/>
      <color indexed="36"/>
      <name val="Arial Baltic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3" fontId="6" fillId="0" borderId="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 vertical="center"/>
    </xf>
    <xf numFmtId="180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3" fontId="10" fillId="0" borderId="10" xfId="0" applyNumberFormat="1" applyFont="1" applyBorder="1" applyAlignment="1">
      <alignment vertical="center"/>
    </xf>
    <xf numFmtId="180" fontId="10" fillId="0" borderId="10" xfId="0" applyNumberFormat="1" applyFont="1" applyBorder="1" applyAlignment="1">
      <alignment vertical="center"/>
    </xf>
    <xf numFmtId="0" fontId="13" fillId="10" borderId="10" xfId="0" applyFont="1" applyFill="1" applyBorder="1" applyAlignment="1">
      <alignment vertical="center" wrapText="1"/>
    </xf>
    <xf numFmtId="3" fontId="8" fillId="10" borderId="10" xfId="0" applyNumberFormat="1" applyFont="1" applyFill="1" applyBorder="1" applyAlignment="1">
      <alignment vertical="center"/>
    </xf>
    <xf numFmtId="3" fontId="10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26.25390625" style="1" customWidth="1"/>
    <col min="2" max="2" width="10.25390625" style="1" hidden="1" customWidth="1"/>
    <col min="3" max="3" width="9.25390625" style="1" hidden="1" customWidth="1"/>
    <col min="4" max="5" width="9.25390625" style="1" customWidth="1"/>
    <col min="6" max="10" width="9.875" style="1" customWidth="1"/>
    <col min="11" max="11" width="9.625" style="3" customWidth="1"/>
    <col min="12" max="12" width="10.75390625" style="3" customWidth="1"/>
    <col min="13" max="14" width="9.625" style="3" customWidth="1"/>
    <col min="15" max="15" width="10.75390625" style="3" bestFit="1" customWidth="1"/>
    <col min="16" max="16" width="9.625" style="3" bestFit="1" customWidth="1"/>
    <col min="17" max="16384" width="9.125" style="3" customWidth="1"/>
  </cols>
  <sheetData>
    <row r="1" spans="1:16" s="4" customFormat="1" ht="12.75">
      <c r="A1" s="23"/>
      <c r="B1" s="23"/>
      <c r="C1" s="23"/>
      <c r="D1" s="23"/>
      <c r="E1" s="23"/>
      <c r="F1" s="23"/>
      <c r="G1" s="6"/>
      <c r="H1" s="6"/>
      <c r="I1" s="6"/>
      <c r="J1" s="6"/>
      <c r="P1" s="4" t="s">
        <v>17</v>
      </c>
    </row>
    <row r="2" spans="1:16" ht="56.25" customHeight="1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0" ht="11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6" s="2" customFormat="1" ht="34.5" customHeight="1">
      <c r="A4" s="20" t="s">
        <v>3</v>
      </c>
      <c r="B4" s="20" t="s">
        <v>1</v>
      </c>
      <c r="C4" s="20"/>
      <c r="D4" s="24" t="s">
        <v>19</v>
      </c>
      <c r="E4" s="26"/>
      <c r="F4" s="25"/>
      <c r="G4" s="20" t="s">
        <v>9</v>
      </c>
      <c r="H4" s="20"/>
      <c r="I4" s="20"/>
      <c r="J4" s="20"/>
      <c r="K4" s="20" t="s">
        <v>10</v>
      </c>
      <c r="L4" s="20"/>
      <c r="M4" s="20"/>
      <c r="N4" s="20"/>
      <c r="O4" s="21" t="s">
        <v>13</v>
      </c>
      <c r="P4" s="21"/>
    </row>
    <row r="5" spans="1:16" s="9" customFormat="1" ht="36" customHeight="1">
      <c r="A5" s="20"/>
      <c r="B5" s="7" t="s">
        <v>5</v>
      </c>
      <c r="C5" s="8" t="s">
        <v>4</v>
      </c>
      <c r="D5" s="7" t="s">
        <v>2</v>
      </c>
      <c r="E5" s="8" t="s">
        <v>6</v>
      </c>
      <c r="F5" s="7" t="s">
        <v>7</v>
      </c>
      <c r="G5" s="7" t="s">
        <v>2</v>
      </c>
      <c r="H5" s="8" t="s">
        <v>6</v>
      </c>
      <c r="I5" s="7" t="s">
        <v>7</v>
      </c>
      <c r="J5" s="8" t="s">
        <v>8</v>
      </c>
      <c r="K5" s="7" t="s">
        <v>2</v>
      </c>
      <c r="L5" s="8" t="s">
        <v>6</v>
      </c>
      <c r="M5" s="7" t="s">
        <v>7</v>
      </c>
      <c r="N5" s="8" t="s">
        <v>8</v>
      </c>
      <c r="O5" s="17" t="s">
        <v>11</v>
      </c>
      <c r="P5" s="17" t="s">
        <v>12</v>
      </c>
    </row>
    <row r="6" spans="1:16" s="5" customFormat="1" ht="39.75" customHeight="1">
      <c r="A6" s="10" t="s">
        <v>14</v>
      </c>
      <c r="B6" s="11"/>
      <c r="C6" s="12"/>
      <c r="D6" s="12">
        <v>6.37</v>
      </c>
      <c r="E6" s="12">
        <v>1.36</v>
      </c>
      <c r="F6" s="12"/>
      <c r="G6" s="13">
        <f>D6*280*1.2409*0.08</f>
        <v>177.0615392</v>
      </c>
      <c r="H6" s="13">
        <f>E6*280*1.2409*0.2</f>
        <v>94.506944</v>
      </c>
      <c r="I6" s="11">
        <f>F6*280*1.2409*0.25</f>
        <v>0</v>
      </c>
      <c r="J6" s="13">
        <f>G6+H6+I6</f>
        <v>271.5684832</v>
      </c>
      <c r="K6" s="13">
        <f>D6*398.4*1.2359*0.08</f>
        <v>250.918152576</v>
      </c>
      <c r="L6" s="13">
        <f>E6*398.4*1.2359*0.2</f>
        <v>133.92805632</v>
      </c>
      <c r="M6" s="13">
        <f>F6*398.4*1.2359*0.25</f>
        <v>0</v>
      </c>
      <c r="N6" s="13">
        <f>K6+L6+M6</f>
        <v>384.846208896</v>
      </c>
      <c r="O6" s="18">
        <f>ROUND(J6*4,0)</f>
        <v>1086</v>
      </c>
      <c r="P6" s="18">
        <f>ROUND(N6*12,0)</f>
        <v>4618</v>
      </c>
    </row>
    <row r="7" spans="1:16" s="5" customFormat="1" ht="39.75" customHeight="1">
      <c r="A7" s="10" t="s">
        <v>15</v>
      </c>
      <c r="B7" s="11"/>
      <c r="C7" s="12"/>
      <c r="D7" s="12">
        <v>199.639</v>
      </c>
      <c r="E7" s="12">
        <v>23.7</v>
      </c>
      <c r="F7" s="12">
        <v>3.9</v>
      </c>
      <c r="G7" s="13">
        <f>D7*280*1.2409*0.08</f>
        <v>5549.19758624</v>
      </c>
      <c r="H7" s="13">
        <f>E7*280*1.2409*0.2</f>
        <v>1646.9224800000002</v>
      </c>
      <c r="I7" s="11">
        <f>F7*280*1.2409*0.25</f>
        <v>338.7657</v>
      </c>
      <c r="J7" s="13">
        <f>G7+H7+I7</f>
        <v>7534.8857662400005</v>
      </c>
      <c r="K7" s="13">
        <f>D7*398.4*1.2359*0.08</f>
        <v>7863.9009516672</v>
      </c>
      <c r="L7" s="13">
        <f>E7*398.4*1.2359*0.2</f>
        <v>2333.8933344</v>
      </c>
      <c r="M7" s="13">
        <f>F7*398.4*1.2359*0.25</f>
        <v>480.07299599999993</v>
      </c>
      <c r="N7" s="13">
        <f>K7+L7+M7</f>
        <v>10677.867282067202</v>
      </c>
      <c r="O7" s="18">
        <f>ROUND(J7*4,0)</f>
        <v>30140</v>
      </c>
      <c r="P7" s="18">
        <f>ROUND(N7*12,0)</f>
        <v>128134</v>
      </c>
    </row>
    <row r="8" spans="1:16" s="5" customFormat="1" ht="110.25">
      <c r="A8" s="10" t="s">
        <v>16</v>
      </c>
      <c r="B8" s="11"/>
      <c r="C8" s="12"/>
      <c r="D8" s="12">
        <v>275.993</v>
      </c>
      <c r="E8" s="12">
        <v>28.903</v>
      </c>
      <c r="F8" s="12">
        <v>1.047</v>
      </c>
      <c r="G8" s="13">
        <f>D8*280*1.2409*0.08</f>
        <v>7671.545586879998</v>
      </c>
      <c r="H8" s="13">
        <f>E8*280*1.2409*0.2</f>
        <v>2008.4810312</v>
      </c>
      <c r="I8" s="11">
        <f>F8*280*1.2409*0.25</f>
        <v>90.94556099999998</v>
      </c>
      <c r="J8" s="13">
        <f>G8+H8+I8</f>
        <v>9770.97217908</v>
      </c>
      <c r="K8" s="13">
        <f>D8*398.4*1.2359*0.08</f>
        <v>10871.5311905664</v>
      </c>
      <c r="L8" s="13">
        <f>E8*398.4*1.2359*0.2</f>
        <v>2846.2666263359997</v>
      </c>
      <c r="M8" s="13">
        <f>F8*398.4*1.2359*0.25</f>
        <v>128.88113507999998</v>
      </c>
      <c r="N8" s="13">
        <f>K8+L8+M8</f>
        <v>13846.6789519824</v>
      </c>
      <c r="O8" s="18">
        <f>ROUND(J8*4,0)</f>
        <v>39084</v>
      </c>
      <c r="P8" s="18">
        <f>ROUND(N8*12,0)</f>
        <v>166160</v>
      </c>
    </row>
    <row r="9" spans="1:16" s="5" customFormat="1" ht="39.75" customHeight="1">
      <c r="A9" s="14" t="s">
        <v>0</v>
      </c>
      <c r="B9" s="15"/>
      <c r="C9" s="16"/>
      <c r="D9" s="16">
        <f aca="true" t="shared" si="0" ref="D9:P9">SUM(D6:D8)</f>
        <v>482.002</v>
      </c>
      <c r="E9" s="16">
        <f t="shared" si="0"/>
        <v>53.962999999999994</v>
      </c>
      <c r="F9" s="16">
        <f t="shared" si="0"/>
        <v>4.947</v>
      </c>
      <c r="G9" s="15">
        <f t="shared" si="0"/>
        <v>13397.804712319998</v>
      </c>
      <c r="H9" s="15">
        <f t="shared" si="0"/>
        <v>3749.9104552</v>
      </c>
      <c r="I9" s="15">
        <f t="shared" si="0"/>
        <v>429.711261</v>
      </c>
      <c r="J9" s="15">
        <f t="shared" si="0"/>
        <v>17577.42642852</v>
      </c>
      <c r="K9" s="15">
        <f t="shared" si="0"/>
        <v>18986.3502948096</v>
      </c>
      <c r="L9" s="15">
        <f t="shared" si="0"/>
        <v>5314.088017055999</v>
      </c>
      <c r="M9" s="15">
        <f t="shared" si="0"/>
        <v>608.9541310799999</v>
      </c>
      <c r="N9" s="15">
        <f t="shared" si="0"/>
        <v>24909.392442945602</v>
      </c>
      <c r="O9" s="19">
        <f t="shared" si="0"/>
        <v>70310</v>
      </c>
      <c r="P9" s="19">
        <f t="shared" si="0"/>
        <v>298912</v>
      </c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="4" customFormat="1" ht="12.75"/>
    <row r="12" s="4" customFormat="1" ht="12.75"/>
  </sheetData>
  <sheetProtection/>
  <mergeCells count="8">
    <mergeCell ref="D4:F4"/>
    <mergeCell ref="K4:N4"/>
    <mergeCell ref="O4:P4"/>
    <mergeCell ref="G4:J4"/>
    <mergeCell ref="A2:P2"/>
    <mergeCell ref="A1:F1"/>
    <mergeCell ref="A4:A5"/>
    <mergeCell ref="B4:C4"/>
  </mergeCells>
  <printOptions horizontalCentered="1"/>
  <pageMargins left="0" right="0" top="0.7086614173228347" bottom="0.2755905511811024" header="0.15748031496062992" footer="0.2755905511811024"/>
  <pageSetup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Customer</dc:creator>
  <cp:keywords/>
  <dc:description/>
  <cp:lastModifiedBy>aveidemanis</cp:lastModifiedBy>
  <cp:lastPrinted>2013-09-13T10:16:38Z</cp:lastPrinted>
  <dcterms:created xsi:type="dcterms:W3CDTF">1999-01-05T13:31:52Z</dcterms:created>
  <dcterms:modified xsi:type="dcterms:W3CDTF">2013-09-15T08:23:31Z</dcterms:modified>
  <cp:category/>
  <cp:version/>
  <cp:contentType/>
  <cp:contentStatus/>
</cp:coreProperties>
</file>