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esevers\Documents\DARBS\zino_pardale\_skano\"/>
    </mc:Choice>
  </mc:AlternateContent>
  <bookViews>
    <workbookView xWindow="480" yWindow="105" windowWidth="15180" windowHeight="7650"/>
  </bookViews>
  <sheets>
    <sheet name="Mežaparks_Lielupe" sheetId="1" r:id="rId1"/>
  </sheets>
  <calcPr calcId="152511"/>
</workbook>
</file>

<file path=xl/calcChain.xml><?xml version="1.0" encoding="utf-8"?>
<calcChain xmlns="http://schemas.openxmlformats.org/spreadsheetml/2006/main">
  <c r="F28" i="1" l="1"/>
  <c r="G27" i="1"/>
  <c r="N28" i="1" l="1"/>
  <c r="F22" i="1" l="1"/>
  <c r="E22" i="1"/>
  <c r="E23" i="1"/>
  <c r="C29" i="1" l="1"/>
  <c r="C30" i="1" s="1"/>
  <c r="G30" i="1"/>
  <c r="F35" i="1" s="1"/>
  <c r="F27" i="1"/>
  <c r="F30" i="1" s="1"/>
  <c r="E27" i="1"/>
  <c r="E30" i="1" s="1"/>
  <c r="D27" i="1"/>
  <c r="D30" i="1" s="1"/>
  <c r="E24" i="1"/>
  <c r="D21" i="1"/>
  <c r="C21" i="1"/>
  <c r="C24" i="1" s="1"/>
  <c r="R18" i="1"/>
  <c r="P18" i="1"/>
  <c r="L34" i="1" s="1"/>
  <c r="L36" i="1" s="1"/>
  <c r="O18" i="1"/>
  <c r="K34" i="1" s="1"/>
  <c r="K36" i="1" s="1"/>
  <c r="N18" i="1"/>
  <c r="J34" i="1" s="1"/>
  <c r="J36" i="1" s="1"/>
  <c r="M18" i="1"/>
  <c r="I34" i="1" s="1"/>
  <c r="I36" i="1" s="1"/>
  <c r="L18" i="1"/>
  <c r="H34" i="1" s="1"/>
  <c r="H36" i="1" s="1"/>
  <c r="K18" i="1"/>
  <c r="G34" i="1" s="1"/>
  <c r="G36" i="1" s="1"/>
  <c r="J18" i="1"/>
  <c r="F34" i="1" s="1"/>
  <c r="I18" i="1"/>
  <c r="E34" i="1" s="1"/>
  <c r="H18" i="1"/>
  <c r="D34" i="1" s="1"/>
  <c r="G18" i="1"/>
  <c r="C34" i="1" s="1"/>
  <c r="F18" i="1"/>
  <c r="B34" i="1" s="1"/>
  <c r="E18" i="1"/>
  <c r="D18" i="1"/>
  <c r="C18" i="1"/>
  <c r="B18" i="1"/>
  <c r="Q17" i="1"/>
  <c r="S17" i="1" s="1"/>
  <c r="Q16" i="1"/>
  <c r="S16" i="1" s="1"/>
  <c r="D12" i="1"/>
  <c r="E12" i="1"/>
  <c r="F12" i="1"/>
  <c r="G12" i="1"/>
  <c r="H12" i="1"/>
  <c r="I12" i="1"/>
  <c r="J12" i="1"/>
  <c r="K12" i="1"/>
  <c r="L12" i="1"/>
  <c r="M12" i="1"/>
  <c r="N12" i="1"/>
  <c r="O12" i="1"/>
  <c r="P12" i="1"/>
  <c r="C12" i="1"/>
  <c r="B12" i="1"/>
  <c r="Q11" i="1"/>
  <c r="S11" i="1" s="1"/>
  <c r="Q10" i="1"/>
  <c r="R12" i="1"/>
  <c r="C7" i="1"/>
  <c r="D7" i="1"/>
  <c r="E7" i="1"/>
  <c r="F7" i="1"/>
  <c r="G7" i="1"/>
  <c r="H7" i="1"/>
  <c r="I7" i="1"/>
  <c r="J7" i="1"/>
  <c r="K7" i="1"/>
  <c r="L7" i="1"/>
  <c r="M7" i="1"/>
  <c r="N7" i="1"/>
  <c r="O7" i="1"/>
  <c r="P7" i="1"/>
  <c r="R7" i="1"/>
  <c r="B7" i="1"/>
  <c r="Q5" i="1"/>
  <c r="D35" i="1" l="1"/>
  <c r="D36" i="1" s="1"/>
  <c r="B35" i="1"/>
  <c r="B36" i="1" s="1"/>
  <c r="M34" i="1"/>
  <c r="F36" i="1"/>
  <c r="F24" i="1"/>
  <c r="E35" i="1" s="1"/>
  <c r="E36" i="1" s="1"/>
  <c r="N29" i="1"/>
  <c r="N21" i="1"/>
  <c r="Q12" i="1"/>
  <c r="N23" i="1"/>
  <c r="D24" i="1"/>
  <c r="C35" i="1" s="1"/>
  <c r="C36" i="1" s="1"/>
  <c r="N22" i="1"/>
  <c r="N30" i="1"/>
  <c r="N27" i="1"/>
  <c r="S18" i="1"/>
  <c r="Q18" i="1"/>
  <c r="S10" i="1"/>
  <c r="S12" i="1" s="1"/>
  <c r="M36" i="1" l="1"/>
  <c r="M35" i="1"/>
  <c r="N24" i="1"/>
  <c r="Q6" i="1"/>
  <c r="S5" i="1"/>
  <c r="S6" i="1" l="1"/>
  <c r="S7" i="1" s="1"/>
  <c r="Q7" i="1"/>
</calcChain>
</file>

<file path=xl/sharedStrings.xml><?xml version="1.0" encoding="utf-8"?>
<sst xmlns="http://schemas.openxmlformats.org/spreadsheetml/2006/main" count="122" uniqueCount="34">
  <si>
    <t>Starpība</t>
  </si>
  <si>
    <t>MK atbalstītais finansējums</t>
  </si>
  <si>
    <t>Latvijas Nacionālā Valsts sporta centra “Mežaparks” rekonstrukcija</t>
  </si>
  <si>
    <t>Tenisa centra “Lielupe” rekonstrukcija</t>
  </si>
  <si>
    <t>KOPĀ</t>
  </si>
  <si>
    <t>09.04.00 "Sporta būves"</t>
  </si>
  <si>
    <t>Finansējuma saņēmējs</t>
  </si>
  <si>
    <t>Siguldas sporta kompleksa būvniecība</t>
  </si>
  <si>
    <t>Sigulda novada pašvaldība</t>
  </si>
  <si>
    <t>Valmieras pilsētas pašvaldība</t>
  </si>
  <si>
    <t>X</t>
  </si>
  <si>
    <t>SIA "Tenisa centrs "Lielupe""</t>
  </si>
  <si>
    <t>09.23.00. Dotācija Latvijas Olimpiskajai komitejai (LOK) - valsts galvoto aizdevumu atmaksai</t>
  </si>
  <si>
    <t>09.23.00. Valsts ilgtermiņa saistības sportā - Dotācija Latvijas Olimpiskajai komitejai (LOK) - valsts galvoto aizdevumu atmaksai</t>
  </si>
  <si>
    <t>KOPĀ:</t>
  </si>
  <si>
    <t>SIA "Bobsleja un kamaniņu trase "Sigulda"</t>
  </si>
  <si>
    <t>Bobsleja un kamaniņu trases "Sigulda" rekonstrukcija</t>
  </si>
  <si>
    <t>Latvijas Nacionālā valsts sporta centra "Mežaparks" rekonstrukcijas un Tenisa centra "Lielupe" rekonstrukcijas projektu īstenošanai paredzēto
valsts budžeta ilgtermiņa saistību pārdale</t>
  </si>
  <si>
    <t>Vidzemes Olimpiskā centra Valmierā attīstības projekts</t>
  </si>
  <si>
    <t>Rīgas Tehniskās universitātes peldbaseina renovācijai</t>
  </si>
  <si>
    <t>Esošo valsts budžeta ilgtermiņa saistību apmērs (Mežaparks un Lielupe)</t>
  </si>
  <si>
    <t>Valsts budžeta ilgtermiņa saistību izmaiņas pēc līdzekļu pārdales</t>
  </si>
  <si>
    <t>FISKĀLĀ BILANCE:</t>
  </si>
  <si>
    <r>
      <t>Valsts budžeta ilgtermiņa saistību izmaiņas pēc līdzekļu pārdales [</t>
    </r>
    <r>
      <rPr>
        <b/>
        <i/>
        <sz val="12"/>
        <rFont val="Arial"/>
        <family val="2"/>
        <charset val="186"/>
      </rPr>
      <t>euro</t>
    </r>
    <r>
      <rPr>
        <b/>
        <sz val="12"/>
        <rFont val="Arial"/>
        <family val="2"/>
        <charset val="186"/>
      </rPr>
      <t>]</t>
    </r>
  </si>
  <si>
    <r>
      <rPr>
        <b/>
        <i/>
        <sz val="9"/>
        <rFont val="Arial"/>
        <family val="2"/>
        <charset val="186"/>
      </rPr>
      <t xml:space="preserve">Piezīme: </t>
    </r>
    <r>
      <rPr>
        <i/>
        <sz val="9"/>
        <rFont val="Arial"/>
        <family val="2"/>
        <charset val="186"/>
      </rPr>
      <t>Norādītās 2012. un 2013.gada saistības faktiski pārceltas uz "Tālākā laika posmā līdz projekta īstenošanai"  (sākot no 2017.gada)</t>
    </r>
  </si>
  <si>
    <r>
      <rPr>
        <b/>
        <i/>
        <sz val="11"/>
        <rFont val="Arial"/>
        <family val="2"/>
        <charset val="186"/>
      </rPr>
      <t>PIELIKUMS</t>
    </r>
    <r>
      <rPr>
        <i/>
        <sz val="11"/>
        <rFont val="Arial"/>
        <family val="2"/>
        <charset val="186"/>
      </rPr>
      <t xml:space="preserve"> Ministru kabineta rīkojuma projekta „Par Latvijas Nacionālā valsts sporta centra „Mežaparks” un Tenisa centra „Lielupe” rekonstrukcijas projektiem paredzēto valsts budžeta ilgtermiņa saistību pārdali” sākotnējās ietekmes novērtējuma ziņojumam (anotācijai)
</t>
    </r>
  </si>
  <si>
    <t>Saskaņā ar Ministru kabineta 2007.gada 9.oktobra rīkojumu Nr.622 "Par Latvijas Nacionālā valsts sporta centra "Mežaparks" un Tenisa centra "Lielupe" rekonstrukcijas projekta un
Lietišķo sporta veidu centra "Kleisti" attīstības projekta īstenošanu" apstiprinātās valsts budžeta ilgtermiņa saistības [lati]</t>
  </si>
  <si>
    <r>
      <t>Atlikušās faktiskās saistības pēc projektu apturēšanas un saistību samazināšanas (negrozot Ministru kabineta 2007.gada 9.oktobra rīkojumu Nr.622) uz 01.01.2011 [</t>
    </r>
    <r>
      <rPr>
        <b/>
        <i/>
        <sz val="12"/>
        <rFont val="Arial"/>
        <family val="2"/>
        <charset val="186"/>
      </rPr>
      <t>euro</t>
    </r>
    <r>
      <rPr>
        <b/>
        <sz val="12"/>
        <rFont val="Arial"/>
        <family val="2"/>
        <charset val="186"/>
      </rPr>
      <t>]</t>
    </r>
  </si>
  <si>
    <r>
      <t>Atlikušās faktiskās saistības pēc projektu apturēšanas un saistību samazināšanas (negrozot Ministru kabineta 2007.gada 9.oktobra rīkojumu Nr.622), vienlaikus pārplānojot faktiskās 2012. un 2013.gada saistības uz 2017.gadu (atbilstoši likumprojekta "Par valsts budžetu 2014.gadam” 11.pielikumam "Valsts budžeta ilgtermiņa saistību maksimāli pieļaujamais apjoms") [</t>
    </r>
    <r>
      <rPr>
        <b/>
        <i/>
        <sz val="12"/>
        <rFont val="Arial"/>
        <family val="2"/>
        <charset val="186"/>
      </rPr>
      <t>euro</t>
    </r>
    <r>
      <rPr>
        <b/>
        <sz val="12"/>
        <rFont val="Arial"/>
        <family val="2"/>
        <charset val="186"/>
      </rPr>
      <t>]</t>
    </r>
  </si>
  <si>
    <r>
      <t>PRIEKŠLIKUMI Latvijas Nacionālā valsts sporta centra „Mežaparks” rekonstrukcijas projektam valsts ilgtermiņa saistībās paredzēto līdzekļu pārdalei  [</t>
    </r>
    <r>
      <rPr>
        <b/>
        <i/>
        <sz val="12"/>
        <rFont val="Arial"/>
        <family val="2"/>
        <charset val="186"/>
      </rPr>
      <t>euro</t>
    </r>
    <r>
      <rPr>
        <b/>
        <sz val="12"/>
        <rFont val="Arial"/>
        <family val="2"/>
        <charset val="186"/>
      </rPr>
      <t>]</t>
    </r>
  </si>
  <si>
    <r>
      <t>PRIEKŠLIKUMI Tenisa centra "Lielupe" rekonstrukcijas projektam valsts ilgtermiņa saistībās paredzēto līdzekļu pārdalei  [</t>
    </r>
    <r>
      <rPr>
        <b/>
        <i/>
        <sz val="12"/>
        <rFont val="Arial"/>
        <family val="2"/>
        <charset val="186"/>
      </rPr>
      <t>euro</t>
    </r>
    <r>
      <rPr>
        <b/>
        <sz val="12"/>
        <rFont val="Arial"/>
        <family val="2"/>
        <charset val="186"/>
      </rPr>
      <t>]</t>
    </r>
  </si>
  <si>
    <t>Rēzeknes Olimpiskā centra projekts</t>
  </si>
  <si>
    <t>Rezeknes pilsētas pašvaldība</t>
  </si>
  <si>
    <r>
      <rPr>
        <b/>
        <i/>
        <sz val="9"/>
        <rFont val="Arial"/>
        <family val="2"/>
        <charset val="186"/>
      </rPr>
      <t xml:space="preserve">Piezīme: </t>
    </r>
    <r>
      <rPr>
        <i/>
        <sz val="9"/>
        <rFont val="Arial"/>
        <family val="2"/>
        <charset val="186"/>
      </rPr>
      <t>Tenisa centra "Lielupe" rekonstrukcijas projektam 2014.gadā norādītais finansējums paredzēts tehniskā projekta pārstrādāšanai, t.sk., paredzot Latvijas Olimpiskās vienības darbības nodrošināšanai nepieciešamās telpas</t>
    </r>
  </si>
</sst>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0"/>
      <name val="Arial"/>
      <charset val="186"/>
    </font>
    <font>
      <sz val="8"/>
      <name val="Arial"/>
      <family val="2"/>
      <charset val="186"/>
    </font>
    <font>
      <b/>
      <sz val="8"/>
      <name val="Arial"/>
      <family val="2"/>
      <charset val="186"/>
    </font>
    <font>
      <sz val="8"/>
      <name val="Arial"/>
      <family val="2"/>
      <charset val="186"/>
    </font>
    <font>
      <i/>
      <sz val="8"/>
      <name val="Arial"/>
      <family val="2"/>
      <charset val="186"/>
    </font>
    <font>
      <b/>
      <sz val="11"/>
      <name val="Arial"/>
      <family val="2"/>
      <charset val="186"/>
    </font>
    <font>
      <b/>
      <sz val="16"/>
      <name val="Arial"/>
      <family val="2"/>
      <charset val="186"/>
    </font>
    <font>
      <sz val="16"/>
      <name val="Arial"/>
      <family val="2"/>
      <charset val="186"/>
    </font>
    <font>
      <b/>
      <sz val="12"/>
      <name val="Arial"/>
      <family val="2"/>
      <charset val="186"/>
    </font>
    <font>
      <b/>
      <i/>
      <sz val="12"/>
      <name val="Arial"/>
      <family val="2"/>
      <charset val="186"/>
    </font>
    <font>
      <b/>
      <i/>
      <sz val="11"/>
      <name val="Arial"/>
      <family val="2"/>
      <charset val="186"/>
    </font>
    <font>
      <i/>
      <sz val="11"/>
      <name val="Arial"/>
      <family val="2"/>
      <charset val="186"/>
    </font>
    <font>
      <b/>
      <sz val="9"/>
      <name val="Arial"/>
      <family val="2"/>
      <charset val="186"/>
    </font>
    <font>
      <sz val="9"/>
      <name val="Arial"/>
      <family val="2"/>
      <charset val="186"/>
    </font>
    <font>
      <b/>
      <u/>
      <sz val="9"/>
      <name val="Arial"/>
      <family val="2"/>
      <charset val="186"/>
    </font>
    <font>
      <i/>
      <sz val="9"/>
      <name val="Arial"/>
      <family val="2"/>
      <charset val="186"/>
    </font>
    <font>
      <b/>
      <i/>
      <sz val="9"/>
      <name val="Arial"/>
      <family val="2"/>
      <charset val="186"/>
    </font>
  </fonts>
  <fills count="10">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rgb="FF92D050"/>
        <bgColor indexed="64"/>
      </patternFill>
    </fill>
    <fill>
      <patternFill patternType="solid">
        <fgColor theme="3" tint="0.59999389629810485"/>
        <bgColor indexed="64"/>
      </patternFill>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s>
  <cellStyleXfs count="1">
    <xf numFmtId="0" fontId="0" fillId="0" borderId="0"/>
  </cellStyleXfs>
  <cellXfs count="50">
    <xf numFmtId="0" fontId="0" fillId="0" borderId="0" xfId="0"/>
    <xf numFmtId="0" fontId="0" fillId="0" borderId="0" xfId="0" applyFill="1"/>
    <xf numFmtId="0" fontId="3" fillId="0" borderId="0" xfId="0" applyFont="1" applyFill="1"/>
    <xf numFmtId="0" fontId="2" fillId="0" borderId="0" xfId="0" applyFont="1" applyFill="1"/>
    <xf numFmtId="0" fontId="0" fillId="0" borderId="0" xfId="0" applyFill="1" applyBorder="1"/>
    <xf numFmtId="0" fontId="2" fillId="0" borderId="0" xfId="0" applyFont="1" applyFill="1" applyBorder="1"/>
    <xf numFmtId="3" fontId="2" fillId="0" borderId="0" xfId="0" applyNumberFormat="1" applyFont="1" applyFill="1" applyBorder="1"/>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2" fillId="0" borderId="1" xfId="0" applyFont="1" applyFill="1" applyBorder="1" applyAlignment="1">
      <alignment vertical="center" wrapText="1"/>
    </xf>
    <xf numFmtId="3" fontId="0" fillId="0" borderId="0" xfId="0" applyNumberFormat="1" applyFill="1" applyBorder="1"/>
    <xf numFmtId="0" fontId="5" fillId="2" borderId="0" xfId="0" applyFont="1" applyFill="1" applyBorder="1" applyAlignment="1">
      <alignment vertical="center" wrapText="1"/>
    </xf>
    <xf numFmtId="0" fontId="4" fillId="0" borderId="0" xfId="0" applyFont="1" applyFill="1" applyBorder="1" applyAlignment="1">
      <alignment vertical="center" wrapText="1"/>
    </xf>
    <xf numFmtId="0" fontId="1" fillId="0" borderId="0" xfId="0" applyFont="1" applyFill="1" applyAlignment="1">
      <alignment vertical="top" wrapText="1"/>
    </xf>
    <xf numFmtId="0" fontId="12"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wrapText="1"/>
    </xf>
    <xf numFmtId="3" fontId="13" fillId="0" borderId="1" xfId="0" applyNumberFormat="1" applyFont="1" applyFill="1" applyBorder="1" applyAlignment="1">
      <alignment horizontal="center" vertical="center" wrapText="1"/>
    </xf>
    <xf numFmtId="3" fontId="14" fillId="0" borderId="1" xfId="0" applyNumberFormat="1" applyFont="1" applyFill="1" applyBorder="1" applyAlignment="1">
      <alignment horizontal="center" vertical="center" wrapText="1"/>
    </xf>
    <xf numFmtId="0" fontId="12" fillId="0" borderId="1" xfId="0" applyFont="1" applyFill="1" applyBorder="1" applyAlignment="1">
      <alignment horizontal="right"/>
    </xf>
    <xf numFmtId="3" fontId="12" fillId="0" borderId="1" xfId="0" applyNumberFormat="1" applyFont="1" applyFill="1" applyBorder="1" applyAlignment="1">
      <alignment horizontal="center" vertical="center" wrapText="1"/>
    </xf>
    <xf numFmtId="3" fontId="13" fillId="0" borderId="1" xfId="0" applyNumberFormat="1" applyFont="1" applyFill="1" applyBorder="1" applyAlignment="1">
      <alignment horizontal="center" vertical="center"/>
    </xf>
    <xf numFmtId="3" fontId="14" fillId="0" borderId="1" xfId="0" applyNumberFormat="1" applyFont="1" applyFill="1" applyBorder="1" applyAlignment="1">
      <alignment horizontal="center" vertical="center"/>
    </xf>
    <xf numFmtId="3" fontId="12" fillId="0" borderId="1" xfId="0" applyNumberFormat="1" applyFont="1" applyFill="1" applyBorder="1" applyAlignment="1">
      <alignment horizontal="center" vertical="center"/>
    </xf>
    <xf numFmtId="3" fontId="12" fillId="0" borderId="0" xfId="0" applyNumberFormat="1" applyFont="1" applyFill="1" applyBorder="1"/>
    <xf numFmtId="0" fontId="12" fillId="0" borderId="1" xfId="0" applyFont="1" applyFill="1" applyBorder="1" applyAlignment="1">
      <alignment horizontal="center" vertical="center"/>
    </xf>
    <xf numFmtId="0" fontId="13" fillId="0" borderId="1" xfId="0" applyFont="1" applyFill="1" applyBorder="1" applyAlignment="1">
      <alignment horizontal="center" vertical="center"/>
    </xf>
    <xf numFmtId="3" fontId="13" fillId="7" borderId="1" xfId="0" applyNumberFormat="1" applyFont="1" applyFill="1" applyBorder="1" applyAlignment="1">
      <alignment horizontal="center" vertical="center"/>
    </xf>
    <xf numFmtId="3" fontId="13" fillId="3" borderId="1" xfId="0" applyNumberFormat="1" applyFont="1" applyFill="1" applyBorder="1" applyAlignment="1">
      <alignment horizontal="center" vertical="center"/>
    </xf>
    <xf numFmtId="3" fontId="13" fillId="6" borderId="1" xfId="0" applyNumberFormat="1" applyFont="1" applyFill="1" applyBorder="1" applyAlignment="1">
      <alignment horizontal="center" vertical="center"/>
    </xf>
    <xf numFmtId="3" fontId="13" fillId="8" borderId="1" xfId="0" applyNumberFormat="1" applyFont="1" applyFill="1" applyBorder="1" applyAlignment="1">
      <alignment horizontal="center" vertical="center"/>
    </xf>
    <xf numFmtId="3" fontId="13" fillId="5" borderId="1" xfId="0" applyNumberFormat="1" applyFont="1" applyFill="1" applyBorder="1" applyAlignment="1">
      <alignment horizontal="center" vertical="center"/>
    </xf>
    <xf numFmtId="3" fontId="13" fillId="4" borderId="1" xfId="0" applyNumberFormat="1" applyFont="1" applyFill="1" applyBorder="1" applyAlignment="1">
      <alignment horizontal="center" vertical="center"/>
    </xf>
    <xf numFmtId="0" fontId="12" fillId="0" borderId="1" xfId="0" applyFont="1" applyFill="1" applyBorder="1" applyAlignment="1">
      <alignment horizontal="left" vertical="center" wrapText="1"/>
    </xf>
    <xf numFmtId="0" fontId="13" fillId="0" borderId="1" xfId="0" applyFont="1" applyFill="1" applyBorder="1" applyAlignment="1">
      <alignment vertical="center" wrapText="1"/>
    </xf>
    <xf numFmtId="3" fontId="13" fillId="2" borderId="1" xfId="0" applyNumberFormat="1" applyFont="1" applyFill="1" applyBorder="1" applyAlignment="1">
      <alignment horizontal="center" vertical="center"/>
    </xf>
    <xf numFmtId="3" fontId="13" fillId="9" borderId="1" xfId="0" applyNumberFormat="1" applyFont="1" applyFill="1" applyBorder="1" applyAlignment="1">
      <alignment horizontal="center" vertical="center"/>
    </xf>
    <xf numFmtId="0" fontId="11" fillId="0" borderId="0" xfId="0" applyFont="1" applyFill="1" applyAlignment="1">
      <alignment horizontal="right" vertical="center" wrapText="1"/>
    </xf>
    <xf numFmtId="0" fontId="8" fillId="2" borderId="2"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12" fillId="0" borderId="3" xfId="0" applyFont="1" applyFill="1" applyBorder="1" applyAlignment="1">
      <alignment horizontal="right"/>
    </xf>
    <xf numFmtId="0" fontId="12" fillId="0" borderId="4" xfId="0" applyFont="1" applyFill="1" applyBorder="1" applyAlignment="1">
      <alignment horizontal="right"/>
    </xf>
    <xf numFmtId="0" fontId="6" fillId="0" borderId="0" xfId="0" applyFont="1" applyFill="1" applyBorder="1" applyAlignment="1">
      <alignment horizontal="center" vertical="center" wrapText="1"/>
    </xf>
    <xf numFmtId="0" fontId="7" fillId="0" borderId="0" xfId="0" applyFont="1" applyBorder="1" applyAlignment="1">
      <alignment vertical="center"/>
    </xf>
    <xf numFmtId="0" fontId="15" fillId="0" borderId="6" xfId="0" applyFont="1" applyFill="1" applyBorder="1" applyAlignment="1">
      <alignment horizontal="left" vertical="center" wrapText="1"/>
    </xf>
    <xf numFmtId="0" fontId="15" fillId="0" borderId="0" xfId="0" applyFont="1" applyFill="1" applyBorder="1" applyAlignment="1">
      <alignment horizontal="left"/>
    </xf>
    <xf numFmtId="0" fontId="8" fillId="2" borderId="5"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
  <sheetViews>
    <sheetView tabSelected="1" topLeftCell="A19" zoomScale="85" zoomScaleNormal="85" workbookViewId="0">
      <selection activeCell="N27" sqref="N27"/>
    </sheetView>
  </sheetViews>
  <sheetFormatPr defaultRowHeight="12.75" x14ac:dyDescent="0.2"/>
  <cols>
    <col min="1" max="1" width="31.28515625" style="1" customWidth="1"/>
    <col min="2" max="2" width="13.42578125" style="1" customWidth="1"/>
    <col min="3" max="3" width="10.5703125" style="1" customWidth="1"/>
    <col min="4" max="4" width="10.5703125" style="1" bestFit="1" customWidth="1"/>
    <col min="5" max="5" width="12.140625" style="1" bestFit="1" customWidth="1"/>
    <col min="6" max="6" width="12.140625" style="1" customWidth="1"/>
    <col min="7" max="7" width="13" style="1" customWidth="1"/>
    <col min="8" max="8" width="12.140625" style="1" customWidth="1"/>
    <col min="9" max="16" width="12.140625" style="1" bestFit="1" customWidth="1"/>
    <col min="17" max="17" width="11.5703125" style="1" customWidth="1"/>
    <col min="18" max="18" width="12.7109375" style="1" customWidth="1"/>
    <col min="19" max="19" width="10.42578125" style="1" customWidth="1"/>
    <col min="20" max="16384" width="9.140625" style="1"/>
  </cols>
  <sheetData>
    <row r="1" spans="1:19" ht="57" customHeight="1" x14ac:dyDescent="0.2">
      <c r="J1" s="15"/>
      <c r="K1" s="15"/>
      <c r="L1" s="40" t="s">
        <v>25</v>
      </c>
      <c r="M1" s="40"/>
      <c r="N1" s="40"/>
      <c r="O1" s="40"/>
      <c r="P1" s="40"/>
      <c r="Q1" s="40"/>
      <c r="R1" s="40"/>
      <c r="S1" s="40"/>
    </row>
    <row r="2" spans="1:19" ht="51.75" customHeight="1" x14ac:dyDescent="0.2">
      <c r="A2" s="45" t="s">
        <v>17</v>
      </c>
      <c r="B2" s="45"/>
      <c r="C2" s="45"/>
      <c r="D2" s="45"/>
      <c r="E2" s="45"/>
      <c r="F2" s="45"/>
      <c r="G2" s="45"/>
      <c r="H2" s="45"/>
      <c r="I2" s="45"/>
      <c r="J2" s="45"/>
      <c r="K2" s="45"/>
      <c r="L2" s="45"/>
      <c r="M2" s="45"/>
      <c r="N2" s="45"/>
      <c r="O2" s="45"/>
      <c r="P2" s="45"/>
      <c r="Q2" s="46"/>
      <c r="R2" s="46"/>
      <c r="S2" s="46"/>
    </row>
    <row r="3" spans="1:19" ht="39.75" customHeight="1" x14ac:dyDescent="0.2">
      <c r="A3" s="41" t="s">
        <v>26</v>
      </c>
      <c r="B3" s="41"/>
      <c r="C3" s="41"/>
      <c r="D3" s="41"/>
      <c r="E3" s="41"/>
      <c r="F3" s="41"/>
      <c r="G3" s="41"/>
      <c r="H3" s="41"/>
      <c r="I3" s="41"/>
      <c r="J3" s="41"/>
      <c r="K3" s="41"/>
      <c r="L3" s="41"/>
      <c r="M3" s="41"/>
      <c r="N3" s="41"/>
      <c r="O3" s="41"/>
      <c r="P3" s="41"/>
      <c r="Q3" s="41"/>
      <c r="R3" s="41"/>
      <c r="S3" s="41"/>
    </row>
    <row r="4" spans="1:19" s="2" customFormat="1" ht="36" x14ac:dyDescent="0.2">
      <c r="A4" s="16" t="s">
        <v>12</v>
      </c>
      <c r="B4" s="17">
        <v>2010</v>
      </c>
      <c r="C4" s="17">
        <v>2011</v>
      </c>
      <c r="D4" s="17">
        <v>2012</v>
      </c>
      <c r="E4" s="17">
        <v>2013</v>
      </c>
      <c r="F4" s="17">
        <v>2014</v>
      </c>
      <c r="G4" s="17">
        <v>2015</v>
      </c>
      <c r="H4" s="17">
        <v>2016</v>
      </c>
      <c r="I4" s="17">
        <v>2017</v>
      </c>
      <c r="J4" s="17">
        <v>2018</v>
      </c>
      <c r="K4" s="17">
        <v>2019</v>
      </c>
      <c r="L4" s="17">
        <v>2020</v>
      </c>
      <c r="M4" s="17">
        <v>2021</v>
      </c>
      <c r="N4" s="17">
        <v>2022</v>
      </c>
      <c r="O4" s="17">
        <v>2023</v>
      </c>
      <c r="P4" s="17">
        <v>2024</v>
      </c>
      <c r="Q4" s="17" t="s">
        <v>4</v>
      </c>
      <c r="R4" s="18" t="s">
        <v>1</v>
      </c>
      <c r="S4" s="18" t="s">
        <v>0</v>
      </c>
    </row>
    <row r="5" spans="1:19" s="2" customFormat="1" ht="24" x14ac:dyDescent="0.2">
      <c r="A5" s="19" t="s">
        <v>2</v>
      </c>
      <c r="B5" s="20">
        <v>2328092</v>
      </c>
      <c r="C5" s="20">
        <v>1178220</v>
      </c>
      <c r="D5" s="20">
        <v>1128823</v>
      </c>
      <c r="E5" s="20">
        <v>1079426.6689849999</v>
      </c>
      <c r="F5" s="20">
        <v>1030030.0019799999</v>
      </c>
      <c r="G5" s="20">
        <v>980633.33497500001</v>
      </c>
      <c r="H5" s="20">
        <v>931236.66796999995</v>
      </c>
      <c r="I5" s="20">
        <v>881840.00096500001</v>
      </c>
      <c r="J5" s="20">
        <v>832443.33395999996</v>
      </c>
      <c r="K5" s="20">
        <v>783046.66695500002</v>
      </c>
      <c r="L5" s="20">
        <v>733649.99995000008</v>
      </c>
      <c r="M5" s="20">
        <v>684253.33294500003</v>
      </c>
      <c r="N5" s="20">
        <v>634856.66594000009</v>
      </c>
      <c r="O5" s="20">
        <v>585459.99893500004</v>
      </c>
      <c r="P5" s="20">
        <v>536063.28193000017</v>
      </c>
      <c r="Q5" s="21">
        <f>SUM(B5:P5)</f>
        <v>14328074.955490001</v>
      </c>
      <c r="R5" s="20">
        <v>14328075</v>
      </c>
      <c r="S5" s="20">
        <f t="shared" ref="S5:S6" si="0">Q5-R5</f>
        <v>-4.4509999454021454E-2</v>
      </c>
    </row>
    <row r="6" spans="1:19" s="2" customFormat="1" ht="24" x14ac:dyDescent="0.2">
      <c r="A6" s="19" t="s">
        <v>3</v>
      </c>
      <c r="B6" s="20">
        <v>2200525</v>
      </c>
      <c r="C6" s="20">
        <v>1113660</v>
      </c>
      <c r="D6" s="20">
        <v>1066970</v>
      </c>
      <c r="E6" s="20">
        <v>1020280</v>
      </c>
      <c r="F6" s="20">
        <v>973590</v>
      </c>
      <c r="G6" s="20">
        <v>926900</v>
      </c>
      <c r="H6" s="20">
        <v>880210</v>
      </c>
      <c r="I6" s="20">
        <v>833520</v>
      </c>
      <c r="J6" s="20">
        <v>786830</v>
      </c>
      <c r="K6" s="20">
        <v>740140</v>
      </c>
      <c r="L6" s="20">
        <v>693450</v>
      </c>
      <c r="M6" s="20">
        <v>646760</v>
      </c>
      <c r="N6" s="20">
        <v>600070</v>
      </c>
      <c r="O6" s="20">
        <v>553380</v>
      </c>
      <c r="P6" s="20">
        <v>506690</v>
      </c>
      <c r="Q6" s="21">
        <f>SUM(B6:P6)</f>
        <v>13542975</v>
      </c>
      <c r="R6" s="20">
        <v>13542975</v>
      </c>
      <c r="S6" s="20">
        <f t="shared" si="0"/>
        <v>0</v>
      </c>
    </row>
    <row r="7" spans="1:19" s="3" customFormat="1" ht="12" x14ac:dyDescent="0.2">
      <c r="A7" s="22" t="s">
        <v>14</v>
      </c>
      <c r="B7" s="23">
        <f>SUM(B5:B6)</f>
        <v>4528617</v>
      </c>
      <c r="C7" s="23">
        <f t="shared" ref="C7:R7" si="1">SUM(C5:C6)</f>
        <v>2291880</v>
      </c>
      <c r="D7" s="23">
        <f t="shared" si="1"/>
        <v>2195793</v>
      </c>
      <c r="E7" s="23">
        <f t="shared" si="1"/>
        <v>2099706.6689849999</v>
      </c>
      <c r="F7" s="23">
        <f t="shared" si="1"/>
        <v>2003620.0019799999</v>
      </c>
      <c r="G7" s="23">
        <f t="shared" si="1"/>
        <v>1907533.334975</v>
      </c>
      <c r="H7" s="23">
        <f t="shared" si="1"/>
        <v>1811446.6679699998</v>
      </c>
      <c r="I7" s="23">
        <f t="shared" si="1"/>
        <v>1715360.0009650001</v>
      </c>
      <c r="J7" s="23">
        <f t="shared" si="1"/>
        <v>1619273.33396</v>
      </c>
      <c r="K7" s="23">
        <f t="shared" si="1"/>
        <v>1523186.666955</v>
      </c>
      <c r="L7" s="23">
        <f t="shared" si="1"/>
        <v>1427099.9999500001</v>
      </c>
      <c r="M7" s="23">
        <f t="shared" si="1"/>
        <v>1331013.3329449999</v>
      </c>
      <c r="N7" s="23">
        <f t="shared" si="1"/>
        <v>1234926.6659400002</v>
      </c>
      <c r="O7" s="23">
        <f t="shared" si="1"/>
        <v>1138839.998935</v>
      </c>
      <c r="P7" s="23">
        <f t="shared" si="1"/>
        <v>1042753.2819300002</v>
      </c>
      <c r="Q7" s="23">
        <f t="shared" si="1"/>
        <v>27871049.955490001</v>
      </c>
      <c r="R7" s="23">
        <f t="shared" si="1"/>
        <v>27871050</v>
      </c>
      <c r="S7" s="23">
        <f>SUM(S5:S6)</f>
        <v>-4.4509999454021454E-2</v>
      </c>
    </row>
    <row r="8" spans="1:19" s="3" customFormat="1" ht="33" customHeight="1" x14ac:dyDescent="0.2">
      <c r="A8" s="41" t="s">
        <v>27</v>
      </c>
      <c r="B8" s="41"/>
      <c r="C8" s="41"/>
      <c r="D8" s="41"/>
      <c r="E8" s="41"/>
      <c r="F8" s="41"/>
      <c r="G8" s="41"/>
      <c r="H8" s="41"/>
      <c r="I8" s="41"/>
      <c r="J8" s="41"/>
      <c r="K8" s="41"/>
      <c r="L8" s="41"/>
      <c r="M8" s="41"/>
      <c r="N8" s="41"/>
      <c r="O8" s="41"/>
      <c r="P8" s="41"/>
      <c r="Q8" s="41"/>
      <c r="R8" s="41"/>
      <c r="S8" s="41"/>
    </row>
    <row r="9" spans="1:19" s="2" customFormat="1" ht="45" x14ac:dyDescent="0.2">
      <c r="A9" s="11" t="s">
        <v>13</v>
      </c>
      <c r="B9" s="7">
        <v>2010</v>
      </c>
      <c r="C9" s="7">
        <v>2011</v>
      </c>
      <c r="D9" s="7">
        <v>2012</v>
      </c>
      <c r="E9" s="7">
        <v>2013</v>
      </c>
      <c r="F9" s="7">
        <v>2014</v>
      </c>
      <c r="G9" s="7">
        <v>2015</v>
      </c>
      <c r="H9" s="8">
        <v>2016</v>
      </c>
      <c r="I9" s="7">
        <v>2017</v>
      </c>
      <c r="J9" s="7">
        <v>2018</v>
      </c>
      <c r="K9" s="7">
        <v>2019</v>
      </c>
      <c r="L9" s="7">
        <v>2020</v>
      </c>
      <c r="M9" s="7">
        <v>2021</v>
      </c>
      <c r="N9" s="7">
        <v>2022</v>
      </c>
      <c r="O9" s="7">
        <v>2023</v>
      </c>
      <c r="P9" s="7">
        <v>2024</v>
      </c>
      <c r="Q9" s="8" t="s">
        <v>4</v>
      </c>
      <c r="R9" s="9" t="s">
        <v>1</v>
      </c>
      <c r="S9" s="10" t="s">
        <v>0</v>
      </c>
    </row>
    <row r="10" spans="1:19" s="2" customFormat="1" ht="24" x14ac:dyDescent="0.2">
      <c r="A10" s="19" t="s">
        <v>2</v>
      </c>
      <c r="B10" s="24">
        <v>0</v>
      </c>
      <c r="C10" s="24">
        <v>0</v>
      </c>
      <c r="D10" s="24">
        <v>0</v>
      </c>
      <c r="E10" s="24">
        <v>1535886</v>
      </c>
      <c r="F10" s="24">
        <v>1465600</v>
      </c>
      <c r="G10" s="24">
        <v>1395315</v>
      </c>
      <c r="H10" s="24">
        <v>1325029</v>
      </c>
      <c r="I10" s="24">
        <v>1254745</v>
      </c>
      <c r="J10" s="24">
        <v>1184460</v>
      </c>
      <c r="K10" s="24">
        <v>1114175</v>
      </c>
      <c r="L10" s="24">
        <v>1043890</v>
      </c>
      <c r="M10" s="24">
        <v>973605</v>
      </c>
      <c r="N10" s="24">
        <v>903320</v>
      </c>
      <c r="O10" s="24">
        <v>833035</v>
      </c>
      <c r="P10" s="24">
        <v>762749</v>
      </c>
      <c r="Q10" s="25">
        <f>SUM(B10:P10)</f>
        <v>13791809</v>
      </c>
      <c r="R10" s="24">
        <v>20387014</v>
      </c>
      <c r="S10" s="24">
        <f t="shared" ref="S10:S11" si="2">Q10-R10</f>
        <v>-6595205</v>
      </c>
    </row>
    <row r="11" spans="1:19" s="2" customFormat="1" ht="24" x14ac:dyDescent="0.2">
      <c r="A11" s="37" t="s">
        <v>3</v>
      </c>
      <c r="B11" s="24">
        <v>0</v>
      </c>
      <c r="C11" s="24">
        <v>0</v>
      </c>
      <c r="D11" s="24">
        <v>1518161</v>
      </c>
      <c r="E11" s="24">
        <v>1451728</v>
      </c>
      <c r="F11" s="24">
        <v>1385294</v>
      </c>
      <c r="G11" s="24">
        <v>1318860</v>
      </c>
      <c r="H11" s="24">
        <v>1252426</v>
      </c>
      <c r="I11" s="24">
        <v>1185992</v>
      </c>
      <c r="J11" s="24">
        <v>1119558</v>
      </c>
      <c r="K11" s="24">
        <v>1053124</v>
      </c>
      <c r="L11" s="24">
        <v>986690</v>
      </c>
      <c r="M11" s="24">
        <v>920257</v>
      </c>
      <c r="N11" s="24">
        <v>853823</v>
      </c>
      <c r="O11" s="24">
        <v>787389</v>
      </c>
      <c r="P11" s="24">
        <v>720955</v>
      </c>
      <c r="Q11" s="25">
        <f>SUM(B11:P11)</f>
        <v>14554257</v>
      </c>
      <c r="R11" s="24">
        <v>19269917</v>
      </c>
      <c r="S11" s="24">
        <f t="shared" si="2"/>
        <v>-4715660</v>
      </c>
    </row>
    <row r="12" spans="1:19" s="3" customFormat="1" ht="12" x14ac:dyDescent="0.2">
      <c r="A12" s="22" t="s">
        <v>14</v>
      </c>
      <c r="B12" s="26">
        <f>SUM(B10:B11)</f>
        <v>0</v>
      </c>
      <c r="C12" s="26">
        <f>SUM(C10:C11)</f>
        <v>0</v>
      </c>
      <c r="D12" s="26">
        <f t="shared" ref="D12:P12" si="3">SUM(D10:D11)</f>
        <v>1518161</v>
      </c>
      <c r="E12" s="26">
        <f t="shared" si="3"/>
        <v>2987614</v>
      </c>
      <c r="F12" s="26">
        <f t="shared" si="3"/>
        <v>2850894</v>
      </c>
      <c r="G12" s="26">
        <f t="shared" si="3"/>
        <v>2714175</v>
      </c>
      <c r="H12" s="26">
        <f t="shared" si="3"/>
        <v>2577455</v>
      </c>
      <c r="I12" s="26">
        <f t="shared" si="3"/>
        <v>2440737</v>
      </c>
      <c r="J12" s="26">
        <f t="shared" si="3"/>
        <v>2304018</v>
      </c>
      <c r="K12" s="26">
        <f t="shared" si="3"/>
        <v>2167299</v>
      </c>
      <c r="L12" s="26">
        <f t="shared" si="3"/>
        <v>2030580</v>
      </c>
      <c r="M12" s="26">
        <f t="shared" si="3"/>
        <v>1893862</v>
      </c>
      <c r="N12" s="26">
        <f t="shared" si="3"/>
        <v>1757143</v>
      </c>
      <c r="O12" s="26">
        <f t="shared" si="3"/>
        <v>1620424</v>
      </c>
      <c r="P12" s="26">
        <f t="shared" si="3"/>
        <v>1483704</v>
      </c>
      <c r="Q12" s="23">
        <f>SUM(B12:P12)</f>
        <v>28346066</v>
      </c>
      <c r="R12" s="23">
        <f t="shared" ref="R12" si="4">SUM(R10:R11)</f>
        <v>39656931</v>
      </c>
      <c r="S12" s="26">
        <f>SUM(S10:S11)</f>
        <v>-11310865</v>
      </c>
    </row>
    <row r="13" spans="1:19" s="3" customFormat="1" ht="12" x14ac:dyDescent="0.2">
      <c r="A13" s="48" t="s">
        <v>24</v>
      </c>
      <c r="B13" s="48"/>
      <c r="C13" s="48"/>
      <c r="D13" s="48"/>
      <c r="E13" s="48"/>
      <c r="F13" s="48"/>
      <c r="G13" s="48"/>
      <c r="H13" s="48"/>
      <c r="I13" s="27"/>
      <c r="J13" s="27"/>
      <c r="K13" s="27"/>
      <c r="L13" s="27"/>
      <c r="M13" s="27"/>
      <c r="N13" s="27"/>
      <c r="O13" s="27"/>
      <c r="P13" s="27"/>
      <c r="Q13" s="27"/>
      <c r="R13" s="27"/>
      <c r="S13" s="27"/>
    </row>
    <row r="14" spans="1:19" s="3" customFormat="1" ht="45.75" customHeight="1" x14ac:dyDescent="0.2">
      <c r="A14" s="41" t="s">
        <v>28</v>
      </c>
      <c r="B14" s="41"/>
      <c r="C14" s="41"/>
      <c r="D14" s="41"/>
      <c r="E14" s="41"/>
      <c r="F14" s="41"/>
      <c r="G14" s="41"/>
      <c r="H14" s="41"/>
      <c r="I14" s="41"/>
      <c r="J14" s="41"/>
      <c r="K14" s="41"/>
      <c r="L14" s="41"/>
      <c r="M14" s="41"/>
      <c r="N14" s="41"/>
      <c r="O14" s="41"/>
      <c r="P14" s="41"/>
      <c r="Q14" s="41"/>
      <c r="R14" s="41"/>
      <c r="S14" s="41"/>
    </row>
    <row r="15" spans="1:19" s="3" customFormat="1" ht="48" x14ac:dyDescent="0.2">
      <c r="A15" s="16" t="s">
        <v>13</v>
      </c>
      <c r="B15" s="28">
        <v>2010</v>
      </c>
      <c r="C15" s="28">
        <v>2011</v>
      </c>
      <c r="D15" s="28">
        <v>2012</v>
      </c>
      <c r="E15" s="28">
        <v>2013</v>
      </c>
      <c r="F15" s="28">
        <v>2014</v>
      </c>
      <c r="G15" s="28">
        <v>2015</v>
      </c>
      <c r="H15" s="17">
        <v>2016</v>
      </c>
      <c r="I15" s="28">
        <v>2017</v>
      </c>
      <c r="J15" s="28">
        <v>2018</v>
      </c>
      <c r="K15" s="28">
        <v>2019</v>
      </c>
      <c r="L15" s="28">
        <v>2020</v>
      </c>
      <c r="M15" s="28">
        <v>2021</v>
      </c>
      <c r="N15" s="28">
        <v>2022</v>
      </c>
      <c r="O15" s="28">
        <v>2023</v>
      </c>
      <c r="P15" s="28">
        <v>2024</v>
      </c>
      <c r="Q15" s="17" t="s">
        <v>4</v>
      </c>
      <c r="R15" s="18" t="s">
        <v>1</v>
      </c>
      <c r="S15" s="29" t="s">
        <v>0</v>
      </c>
    </row>
    <row r="16" spans="1:19" s="3" customFormat="1" ht="24" x14ac:dyDescent="0.2">
      <c r="A16" s="19" t="s">
        <v>2</v>
      </c>
      <c r="B16" s="24">
        <v>0</v>
      </c>
      <c r="C16" s="24">
        <v>0</v>
      </c>
      <c r="D16" s="24">
        <v>0</v>
      </c>
      <c r="E16" s="24">
        <v>0</v>
      </c>
      <c r="F16" s="30">
        <v>1465600</v>
      </c>
      <c r="G16" s="30">
        <v>1395315</v>
      </c>
      <c r="H16" s="31">
        <v>1325029</v>
      </c>
      <c r="I16" s="32">
        <v>2790631</v>
      </c>
      <c r="J16" s="31">
        <v>1184460</v>
      </c>
      <c r="K16" s="32">
        <v>1114175</v>
      </c>
      <c r="L16" s="32">
        <v>1043890</v>
      </c>
      <c r="M16" s="32">
        <v>973605</v>
      </c>
      <c r="N16" s="32">
        <v>903320</v>
      </c>
      <c r="O16" s="33">
        <v>833035</v>
      </c>
      <c r="P16" s="33">
        <v>762749</v>
      </c>
      <c r="Q16" s="25">
        <f>SUM(B16:P16)</f>
        <v>13791809</v>
      </c>
      <c r="R16" s="24">
        <v>20387014</v>
      </c>
      <c r="S16" s="24">
        <f t="shared" ref="S16:S17" si="5">Q16-R16</f>
        <v>-6595205</v>
      </c>
    </row>
    <row r="17" spans="1:19" s="3" customFormat="1" ht="24" x14ac:dyDescent="0.2">
      <c r="A17" s="37" t="s">
        <v>3</v>
      </c>
      <c r="B17" s="24">
        <v>0</v>
      </c>
      <c r="C17" s="24">
        <v>0</v>
      </c>
      <c r="D17" s="24">
        <v>0</v>
      </c>
      <c r="E17" s="24">
        <v>0</v>
      </c>
      <c r="F17" s="34">
        <v>1385294</v>
      </c>
      <c r="G17" s="24">
        <v>1318860</v>
      </c>
      <c r="H17" s="24">
        <v>1252426</v>
      </c>
      <c r="I17" s="24">
        <v>4155881</v>
      </c>
      <c r="J17" s="35">
        <v>1119558</v>
      </c>
      <c r="K17" s="35">
        <v>1053124</v>
      </c>
      <c r="L17" s="35">
        <v>986690</v>
      </c>
      <c r="M17" s="35">
        <v>920257</v>
      </c>
      <c r="N17" s="35">
        <v>853823</v>
      </c>
      <c r="O17" s="39">
        <v>787389</v>
      </c>
      <c r="P17" s="39">
        <v>720955</v>
      </c>
      <c r="Q17" s="25">
        <f>SUM(B17:P17)</f>
        <v>14554257</v>
      </c>
      <c r="R17" s="24">
        <v>19269917</v>
      </c>
      <c r="S17" s="24">
        <f t="shared" si="5"/>
        <v>-4715660</v>
      </c>
    </row>
    <row r="18" spans="1:19" s="3" customFormat="1" ht="12" x14ac:dyDescent="0.2">
      <c r="A18" s="22" t="s">
        <v>14</v>
      </c>
      <c r="B18" s="26">
        <f>SUM(B16:B17)</f>
        <v>0</v>
      </c>
      <c r="C18" s="26">
        <f>SUM(C16:C17)</f>
        <v>0</v>
      </c>
      <c r="D18" s="26">
        <f t="shared" ref="D18" si="6">SUM(D16:D17)</f>
        <v>0</v>
      </c>
      <c r="E18" s="26">
        <f t="shared" ref="E18" si="7">SUM(E16:E17)</f>
        <v>0</v>
      </c>
      <c r="F18" s="26">
        <f t="shared" ref="F18" si="8">SUM(F16:F17)</f>
        <v>2850894</v>
      </c>
      <c r="G18" s="26">
        <f t="shared" ref="G18" si="9">SUM(G16:G17)</f>
        <v>2714175</v>
      </c>
      <c r="H18" s="26">
        <f t="shared" ref="H18" si="10">SUM(H16:H17)</f>
        <v>2577455</v>
      </c>
      <c r="I18" s="26">
        <f t="shared" ref="I18" si="11">SUM(I16:I17)</f>
        <v>6946512</v>
      </c>
      <c r="J18" s="26">
        <f t="shared" ref="J18" si="12">SUM(J16:J17)</f>
        <v>2304018</v>
      </c>
      <c r="K18" s="26">
        <f t="shared" ref="K18" si="13">SUM(K16:K17)</f>
        <v>2167299</v>
      </c>
      <c r="L18" s="26">
        <f t="shared" ref="L18" si="14">SUM(L16:L17)</f>
        <v>2030580</v>
      </c>
      <c r="M18" s="26">
        <f t="shared" ref="M18" si="15">SUM(M16:M17)</f>
        <v>1893862</v>
      </c>
      <c r="N18" s="26">
        <f t="shared" ref="N18" si="16">SUM(N16:N17)</f>
        <v>1757143</v>
      </c>
      <c r="O18" s="26">
        <f t="shared" ref="O18" si="17">SUM(O16:O17)</f>
        <v>1620424</v>
      </c>
      <c r="P18" s="26">
        <f t="shared" ref="P18" si="18">SUM(P16:P17)</f>
        <v>1483704</v>
      </c>
      <c r="Q18" s="23">
        <f>SUM(B18:P18)</f>
        <v>28346066</v>
      </c>
      <c r="R18" s="23">
        <f t="shared" ref="R18" si="19">SUM(R16:R17)</f>
        <v>39656931</v>
      </c>
      <c r="S18" s="26">
        <f>SUM(S16:S17)</f>
        <v>-11310865</v>
      </c>
    </row>
    <row r="19" spans="1:19" s="3" customFormat="1" ht="26.25" customHeight="1" x14ac:dyDescent="0.2">
      <c r="A19" s="49" t="s">
        <v>29</v>
      </c>
      <c r="B19" s="49"/>
      <c r="C19" s="49"/>
      <c r="D19" s="49"/>
      <c r="E19" s="49"/>
      <c r="F19" s="49"/>
      <c r="G19" s="49"/>
      <c r="H19" s="49"/>
      <c r="I19" s="49"/>
      <c r="J19" s="49"/>
      <c r="K19" s="49"/>
      <c r="L19" s="49"/>
      <c r="M19" s="49"/>
      <c r="N19" s="49"/>
      <c r="O19" s="13"/>
      <c r="P19" s="13"/>
      <c r="Q19" s="13"/>
      <c r="R19" s="13"/>
      <c r="S19" s="13"/>
    </row>
    <row r="20" spans="1:19" s="3" customFormat="1" ht="24" x14ac:dyDescent="0.2">
      <c r="A20" s="36" t="s">
        <v>5</v>
      </c>
      <c r="B20" s="17" t="s">
        <v>6</v>
      </c>
      <c r="C20" s="28">
        <v>2014</v>
      </c>
      <c r="D20" s="28">
        <v>2015</v>
      </c>
      <c r="E20" s="17">
        <v>2016</v>
      </c>
      <c r="F20" s="28">
        <v>2017</v>
      </c>
      <c r="G20" s="28">
        <v>2018</v>
      </c>
      <c r="H20" s="28">
        <v>2019</v>
      </c>
      <c r="I20" s="28">
        <v>2020</v>
      </c>
      <c r="J20" s="28">
        <v>2021</v>
      </c>
      <c r="K20" s="28">
        <v>2022</v>
      </c>
      <c r="L20" s="28">
        <v>2023</v>
      </c>
      <c r="M20" s="28">
        <v>2024</v>
      </c>
      <c r="N20" s="17" t="s">
        <v>4</v>
      </c>
      <c r="O20" s="5"/>
      <c r="P20" s="5"/>
      <c r="Q20" s="5"/>
    </row>
    <row r="21" spans="1:19" s="3" customFormat="1" ht="24" x14ac:dyDescent="0.2">
      <c r="A21" s="37" t="s">
        <v>7</v>
      </c>
      <c r="B21" s="20" t="s">
        <v>8</v>
      </c>
      <c r="C21" s="30">
        <f>F16</f>
        <v>1465600</v>
      </c>
      <c r="D21" s="30">
        <f>G16</f>
        <v>1395315</v>
      </c>
      <c r="E21" s="24" t="s">
        <v>10</v>
      </c>
      <c r="F21" s="24" t="s">
        <v>10</v>
      </c>
      <c r="G21" s="24" t="s">
        <v>10</v>
      </c>
      <c r="H21" s="24" t="s">
        <v>10</v>
      </c>
      <c r="I21" s="24" t="s">
        <v>10</v>
      </c>
      <c r="J21" s="24" t="s">
        <v>10</v>
      </c>
      <c r="K21" s="24" t="s">
        <v>10</v>
      </c>
      <c r="L21" s="24" t="s">
        <v>10</v>
      </c>
      <c r="M21" s="24" t="s">
        <v>10</v>
      </c>
      <c r="N21" s="25">
        <f>SUM(C21:M21)</f>
        <v>2860915</v>
      </c>
      <c r="O21" s="6"/>
      <c r="P21" s="5"/>
      <c r="Q21" s="5"/>
    </row>
    <row r="22" spans="1:19" s="3" customFormat="1" ht="36" x14ac:dyDescent="0.2">
      <c r="A22" s="37" t="s">
        <v>18</v>
      </c>
      <c r="B22" s="20" t="s">
        <v>9</v>
      </c>
      <c r="C22" s="24" t="s">
        <v>10</v>
      </c>
      <c r="D22" s="24" t="s">
        <v>10</v>
      </c>
      <c r="E22" s="31">
        <f>H16+J16</f>
        <v>2509489</v>
      </c>
      <c r="F22" s="32">
        <f>I16+K16+L16+M16+N16</f>
        <v>6825621</v>
      </c>
      <c r="G22" s="24" t="s">
        <v>10</v>
      </c>
      <c r="H22" s="24" t="s">
        <v>10</v>
      </c>
      <c r="I22" s="24" t="s">
        <v>10</v>
      </c>
      <c r="J22" s="24" t="s">
        <v>10</v>
      </c>
      <c r="K22" s="24" t="s">
        <v>10</v>
      </c>
      <c r="L22" s="24" t="s">
        <v>10</v>
      </c>
      <c r="M22" s="24" t="s">
        <v>10</v>
      </c>
      <c r="N22" s="25">
        <f>SUM(C22:M22)</f>
        <v>9335110</v>
      </c>
      <c r="O22" s="5"/>
      <c r="P22" s="5"/>
      <c r="Q22" s="5"/>
    </row>
    <row r="23" spans="1:19" ht="36" x14ac:dyDescent="0.2">
      <c r="A23" s="37" t="s">
        <v>19</v>
      </c>
      <c r="B23" s="20" t="s">
        <v>11</v>
      </c>
      <c r="C23" s="24" t="s">
        <v>10</v>
      </c>
      <c r="D23" s="24" t="s">
        <v>10</v>
      </c>
      <c r="E23" s="33">
        <f>O16+P16</f>
        <v>1595784</v>
      </c>
      <c r="F23" s="38" t="s">
        <v>10</v>
      </c>
      <c r="G23" s="38" t="s">
        <v>10</v>
      </c>
      <c r="H23" s="24" t="s">
        <v>10</v>
      </c>
      <c r="I23" s="24" t="s">
        <v>10</v>
      </c>
      <c r="J23" s="24" t="s">
        <v>10</v>
      </c>
      <c r="K23" s="24" t="s">
        <v>10</v>
      </c>
      <c r="L23" s="24" t="s">
        <v>10</v>
      </c>
      <c r="M23" s="24" t="s">
        <v>10</v>
      </c>
      <c r="N23" s="25">
        <f>SUM(B23:M23)</f>
        <v>1595784</v>
      </c>
      <c r="O23" s="12"/>
      <c r="P23" s="4"/>
      <c r="Q23" s="4"/>
    </row>
    <row r="24" spans="1:19" ht="18" customHeight="1" x14ac:dyDescent="0.2">
      <c r="A24" s="43" t="s">
        <v>14</v>
      </c>
      <c r="B24" s="44"/>
      <c r="C24" s="26">
        <f t="shared" ref="C24" si="20">SUM(C21:C23)</f>
        <v>1465600</v>
      </c>
      <c r="D24" s="26">
        <f t="shared" ref="D24" si="21">SUM(D21:D23)</f>
        <v>1395315</v>
      </c>
      <c r="E24" s="26">
        <f t="shared" ref="E24" si="22">SUM(E21:E23)</f>
        <v>4105273</v>
      </c>
      <c r="F24" s="26">
        <f t="shared" ref="F24" si="23">SUM(F21:F23)</f>
        <v>6825621</v>
      </c>
      <c r="G24" s="26" t="s">
        <v>10</v>
      </c>
      <c r="H24" s="26" t="s">
        <v>10</v>
      </c>
      <c r="I24" s="26" t="s">
        <v>10</v>
      </c>
      <c r="J24" s="26" t="s">
        <v>10</v>
      </c>
      <c r="K24" s="26" t="s">
        <v>10</v>
      </c>
      <c r="L24" s="26" t="s">
        <v>10</v>
      </c>
      <c r="M24" s="26" t="s">
        <v>10</v>
      </c>
      <c r="N24" s="23">
        <f>SUM(B24:M24)</f>
        <v>13791809</v>
      </c>
      <c r="O24" s="12"/>
      <c r="P24" s="4"/>
      <c r="Q24" s="4"/>
    </row>
    <row r="25" spans="1:19" ht="25.5" customHeight="1" x14ac:dyDescent="0.2">
      <c r="A25" s="41" t="s">
        <v>30</v>
      </c>
      <c r="B25" s="41"/>
      <c r="C25" s="41"/>
      <c r="D25" s="41"/>
      <c r="E25" s="41"/>
      <c r="F25" s="41"/>
      <c r="G25" s="41"/>
      <c r="H25" s="41"/>
      <c r="I25" s="41"/>
      <c r="J25" s="41"/>
      <c r="K25" s="41"/>
      <c r="L25" s="41"/>
      <c r="M25" s="41"/>
      <c r="N25" s="41"/>
      <c r="O25" s="13"/>
      <c r="P25" s="13"/>
      <c r="Q25" s="13"/>
      <c r="R25" s="13"/>
      <c r="S25" s="13"/>
    </row>
    <row r="26" spans="1:19" ht="24" x14ac:dyDescent="0.2">
      <c r="A26" s="36" t="s">
        <v>5</v>
      </c>
      <c r="B26" s="17" t="s">
        <v>6</v>
      </c>
      <c r="C26" s="28">
        <v>2014</v>
      </c>
      <c r="D26" s="28">
        <v>2015</v>
      </c>
      <c r="E26" s="17">
        <v>2016</v>
      </c>
      <c r="F26" s="28">
        <v>2017</v>
      </c>
      <c r="G26" s="28">
        <v>2018</v>
      </c>
      <c r="H26" s="28">
        <v>2019</v>
      </c>
      <c r="I26" s="28">
        <v>2020</v>
      </c>
      <c r="J26" s="28">
        <v>2021</v>
      </c>
      <c r="K26" s="28">
        <v>2022</v>
      </c>
      <c r="L26" s="28">
        <v>2023</v>
      </c>
      <c r="M26" s="28">
        <v>2024</v>
      </c>
      <c r="N26" s="17" t="s">
        <v>4</v>
      </c>
      <c r="O26" s="5"/>
      <c r="P26" s="5"/>
      <c r="Q26" s="5"/>
      <c r="R26" s="3"/>
      <c r="S26" s="3"/>
    </row>
    <row r="27" spans="1:19" ht="36" x14ac:dyDescent="0.2">
      <c r="A27" s="37" t="s">
        <v>3</v>
      </c>
      <c r="B27" s="20" t="s">
        <v>11</v>
      </c>
      <c r="C27" s="34">
        <v>405493</v>
      </c>
      <c r="D27" s="24">
        <f>G17</f>
        <v>1318860</v>
      </c>
      <c r="E27" s="38">
        <f>H17</f>
        <v>1252426</v>
      </c>
      <c r="F27" s="24">
        <f>I17</f>
        <v>4155881</v>
      </c>
      <c r="G27" s="35">
        <f>J17+K17+L17+M17+N17</f>
        <v>4933452</v>
      </c>
      <c r="H27" s="24" t="s">
        <v>10</v>
      </c>
      <c r="I27" s="24" t="s">
        <v>10</v>
      </c>
      <c r="J27" s="24" t="s">
        <v>10</v>
      </c>
      <c r="K27" s="24" t="s">
        <v>10</v>
      </c>
      <c r="L27" s="24" t="s">
        <v>10</v>
      </c>
      <c r="M27" s="24" t="s">
        <v>10</v>
      </c>
      <c r="N27" s="25">
        <f>SUM(B27:M27)</f>
        <v>12066112</v>
      </c>
      <c r="O27" s="12"/>
      <c r="P27" s="4"/>
      <c r="Q27" s="4"/>
    </row>
    <row r="28" spans="1:19" ht="36" x14ac:dyDescent="0.2">
      <c r="A28" s="37" t="s">
        <v>31</v>
      </c>
      <c r="B28" s="20" t="s">
        <v>32</v>
      </c>
      <c r="C28" s="38" t="s">
        <v>10</v>
      </c>
      <c r="D28" s="24" t="s">
        <v>10</v>
      </c>
      <c r="E28" s="38" t="s">
        <v>10</v>
      </c>
      <c r="F28" s="39">
        <f>O17+P17</f>
        <v>1508344</v>
      </c>
      <c r="G28" s="38" t="s">
        <v>10</v>
      </c>
      <c r="H28" s="24" t="s">
        <v>10</v>
      </c>
      <c r="I28" s="24" t="s">
        <v>10</v>
      </c>
      <c r="J28" s="24" t="s">
        <v>10</v>
      </c>
      <c r="K28" s="24" t="s">
        <v>10</v>
      </c>
      <c r="L28" s="24" t="s">
        <v>10</v>
      </c>
      <c r="M28" s="24" t="s">
        <v>10</v>
      </c>
      <c r="N28" s="25">
        <f>SUM(C28:M28)</f>
        <v>1508344</v>
      </c>
      <c r="O28" s="12"/>
      <c r="P28" s="4"/>
      <c r="Q28" s="4"/>
    </row>
    <row r="29" spans="1:19" ht="36" x14ac:dyDescent="0.2">
      <c r="A29" s="37" t="s">
        <v>16</v>
      </c>
      <c r="B29" s="20" t="s">
        <v>15</v>
      </c>
      <c r="C29" s="34">
        <f>F17-C27</f>
        <v>979801</v>
      </c>
      <c r="D29" s="24" t="s">
        <v>10</v>
      </c>
      <c r="E29" s="24" t="s">
        <v>10</v>
      </c>
      <c r="F29" s="24" t="s">
        <v>10</v>
      </c>
      <c r="G29" s="24" t="s">
        <v>10</v>
      </c>
      <c r="H29" s="24" t="s">
        <v>10</v>
      </c>
      <c r="I29" s="24" t="s">
        <v>10</v>
      </c>
      <c r="J29" s="24" t="s">
        <v>10</v>
      </c>
      <c r="K29" s="24" t="s">
        <v>10</v>
      </c>
      <c r="L29" s="24" t="s">
        <v>10</v>
      </c>
      <c r="M29" s="24" t="s">
        <v>10</v>
      </c>
      <c r="N29" s="25">
        <f>SUM(C29:M29)</f>
        <v>979801</v>
      </c>
      <c r="O29" s="12"/>
      <c r="P29" s="4"/>
      <c r="Q29" s="4"/>
    </row>
    <row r="30" spans="1:19" x14ac:dyDescent="0.2">
      <c r="A30" s="43" t="s">
        <v>14</v>
      </c>
      <c r="B30" s="44"/>
      <c r="C30" s="26">
        <f>SUM(C27:C29)</f>
        <v>1385294</v>
      </c>
      <c r="D30" s="26">
        <f>SUM(D27:D29)</f>
        <v>1318860</v>
      </c>
      <c r="E30" s="26">
        <f>SUM(E27:E29)</f>
        <v>1252426</v>
      </c>
      <c r="F30" s="26">
        <f>SUM(F27:F29)</f>
        <v>5664225</v>
      </c>
      <c r="G30" s="26">
        <f>SUM(G27:G29)</f>
        <v>4933452</v>
      </c>
      <c r="H30" s="26" t="s">
        <v>10</v>
      </c>
      <c r="I30" s="26" t="s">
        <v>10</v>
      </c>
      <c r="J30" s="26" t="s">
        <v>10</v>
      </c>
      <c r="K30" s="26" t="s">
        <v>10</v>
      </c>
      <c r="L30" s="26" t="s">
        <v>10</v>
      </c>
      <c r="M30" s="26" t="s">
        <v>10</v>
      </c>
      <c r="N30" s="23">
        <f>SUM(B30:M30)</f>
        <v>14554257</v>
      </c>
      <c r="O30" s="4"/>
      <c r="P30" s="4"/>
      <c r="Q30" s="4"/>
    </row>
    <row r="31" spans="1:19" ht="12.75" customHeight="1" x14ac:dyDescent="0.2">
      <c r="A31" s="47" t="s">
        <v>33</v>
      </c>
      <c r="B31" s="47"/>
      <c r="C31" s="47"/>
      <c r="D31" s="47"/>
      <c r="E31" s="47"/>
      <c r="F31" s="47"/>
      <c r="G31" s="47"/>
      <c r="H31" s="47"/>
      <c r="I31" s="47"/>
      <c r="J31" s="47"/>
      <c r="K31" s="47"/>
      <c r="L31" s="47"/>
      <c r="M31" s="47"/>
      <c r="N31" s="47"/>
      <c r="O31" s="14"/>
      <c r="P31" s="14"/>
    </row>
    <row r="32" spans="1:19" ht="22.5" customHeight="1" x14ac:dyDescent="0.2">
      <c r="A32" s="41" t="s">
        <v>23</v>
      </c>
      <c r="B32" s="41"/>
      <c r="C32" s="41"/>
      <c r="D32" s="41"/>
      <c r="E32" s="41"/>
      <c r="F32" s="41"/>
      <c r="G32" s="41"/>
      <c r="H32" s="41"/>
      <c r="I32" s="41"/>
      <c r="J32" s="41"/>
      <c r="K32" s="41"/>
      <c r="L32" s="41"/>
      <c r="M32" s="41"/>
      <c r="N32" s="42"/>
      <c r="O32" s="13"/>
      <c r="P32" s="13"/>
      <c r="Q32" s="13"/>
      <c r="R32" s="13"/>
      <c r="S32" s="13"/>
    </row>
    <row r="33" spans="1:14" x14ac:dyDescent="0.2">
      <c r="A33" s="16"/>
      <c r="B33" s="28">
        <v>2014</v>
      </c>
      <c r="C33" s="28">
        <v>2015</v>
      </c>
      <c r="D33" s="17">
        <v>2016</v>
      </c>
      <c r="E33" s="28">
        <v>2017</v>
      </c>
      <c r="F33" s="28">
        <v>2018</v>
      </c>
      <c r="G33" s="28">
        <v>2019</v>
      </c>
      <c r="H33" s="28">
        <v>2020</v>
      </c>
      <c r="I33" s="28">
        <v>2021</v>
      </c>
      <c r="J33" s="28">
        <v>2022</v>
      </c>
      <c r="K33" s="28">
        <v>2023</v>
      </c>
      <c r="L33" s="28">
        <v>2024</v>
      </c>
      <c r="M33" s="17" t="s">
        <v>4</v>
      </c>
      <c r="N33" s="4"/>
    </row>
    <row r="34" spans="1:14" ht="36" x14ac:dyDescent="0.2">
      <c r="A34" s="37" t="s">
        <v>20</v>
      </c>
      <c r="B34" s="38">
        <f t="shared" ref="B34:L34" si="24">F18</f>
        <v>2850894</v>
      </c>
      <c r="C34" s="38">
        <f t="shared" si="24"/>
        <v>2714175</v>
      </c>
      <c r="D34" s="38">
        <f t="shared" si="24"/>
        <v>2577455</v>
      </c>
      <c r="E34" s="38">
        <f t="shared" si="24"/>
        <v>6946512</v>
      </c>
      <c r="F34" s="38">
        <f t="shared" si="24"/>
        <v>2304018</v>
      </c>
      <c r="G34" s="38">
        <f t="shared" si="24"/>
        <v>2167299</v>
      </c>
      <c r="H34" s="38">
        <f t="shared" si="24"/>
        <v>2030580</v>
      </c>
      <c r="I34" s="38">
        <f t="shared" si="24"/>
        <v>1893862</v>
      </c>
      <c r="J34" s="38">
        <f t="shared" si="24"/>
        <v>1757143</v>
      </c>
      <c r="K34" s="38">
        <f t="shared" si="24"/>
        <v>1620424</v>
      </c>
      <c r="L34" s="38">
        <f t="shared" si="24"/>
        <v>1483704</v>
      </c>
      <c r="M34" s="25">
        <f>SUM(B34:L34)</f>
        <v>28346066</v>
      </c>
    </row>
    <row r="35" spans="1:14" ht="24" x14ac:dyDescent="0.2">
      <c r="A35" s="37" t="s">
        <v>21</v>
      </c>
      <c r="B35" s="38">
        <f>C24+C30</f>
        <v>2850894</v>
      </c>
      <c r="C35" s="38">
        <f>D24+D30</f>
        <v>2714175</v>
      </c>
      <c r="D35" s="38">
        <f>E24+E30</f>
        <v>5357699</v>
      </c>
      <c r="E35" s="38">
        <f>F24+F30</f>
        <v>12489846</v>
      </c>
      <c r="F35" s="38">
        <f>G30</f>
        <v>4933452</v>
      </c>
      <c r="G35" s="38">
        <v>0</v>
      </c>
      <c r="H35" s="38">
        <v>0</v>
      </c>
      <c r="I35" s="38">
        <v>0</v>
      </c>
      <c r="J35" s="38">
        <v>0</v>
      </c>
      <c r="K35" s="38">
        <v>0</v>
      </c>
      <c r="L35" s="38">
        <v>0</v>
      </c>
      <c r="M35" s="25">
        <f>SUM(B35:L35)</f>
        <v>28346066</v>
      </c>
    </row>
    <row r="36" spans="1:14" x14ac:dyDescent="0.2">
      <c r="A36" s="22" t="s">
        <v>22</v>
      </c>
      <c r="B36" s="26">
        <f>B35-B34</f>
        <v>0</v>
      </c>
      <c r="C36" s="26">
        <f t="shared" ref="C36:L36" si="25">C35-C34</f>
        <v>0</v>
      </c>
      <c r="D36" s="26">
        <f t="shared" si="25"/>
        <v>2780244</v>
      </c>
      <c r="E36" s="26">
        <f t="shared" si="25"/>
        <v>5543334</v>
      </c>
      <c r="F36" s="26">
        <f t="shared" si="25"/>
        <v>2629434</v>
      </c>
      <c r="G36" s="26">
        <f t="shared" si="25"/>
        <v>-2167299</v>
      </c>
      <c r="H36" s="26">
        <f t="shared" si="25"/>
        <v>-2030580</v>
      </c>
      <c r="I36" s="26">
        <f t="shared" si="25"/>
        <v>-1893862</v>
      </c>
      <c r="J36" s="26">
        <f t="shared" si="25"/>
        <v>-1757143</v>
      </c>
      <c r="K36" s="26">
        <f t="shared" si="25"/>
        <v>-1620424</v>
      </c>
      <c r="L36" s="26">
        <f t="shared" si="25"/>
        <v>-1483704</v>
      </c>
      <c r="M36" s="23">
        <f>SUM(B36:L36)</f>
        <v>0</v>
      </c>
    </row>
  </sheetData>
  <mergeCells count="12">
    <mergeCell ref="L1:S1"/>
    <mergeCell ref="A32:N32"/>
    <mergeCell ref="A30:B30"/>
    <mergeCell ref="A24:B24"/>
    <mergeCell ref="A2:S2"/>
    <mergeCell ref="A31:N31"/>
    <mergeCell ref="A13:H13"/>
    <mergeCell ref="A3:S3"/>
    <mergeCell ref="A8:S8"/>
    <mergeCell ref="A14:S14"/>
    <mergeCell ref="A19:N19"/>
    <mergeCell ref="A25:N25"/>
  </mergeCells>
  <phoneticPr fontId="1" type="noConversion"/>
  <pageMargins left="0.51181102362204722" right="0.51181102362204722" top="0.39370078740157483" bottom="0.39370078740157483" header="0.31496062992125984" footer="0.31496062992125984"/>
  <pageSetup paperSize="9" scale="55" orientation="landscape" r:id="rId1"/>
  <headerFooter alignWithMargins="0"/>
  <ignoredErrors>
    <ignoredError sqref="B7:P7 B12:P12 B18:P18" formulaRange="1"/>
    <ignoredError sqref="N29"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Mežaparks_Lielupe</vt:lpstr>
    </vt:vector>
  </TitlesOfParts>
  <Company>Izglītības un zinātnes ministrija, Sporta un jaunatnes departaments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Par Latvijas Nacionālā valsts sporta centra „Mežaparks” un Tenisa centra „Lielupe” rekonstrukcijas projektiem paredzēto valsts budžeta ilgtermiņa saistību pārdali</dc:title>
  <dc:subject>Pielikums Ministru kabineta rīkojuma sākotnējās ietekmes novērtējuma ziņojumam (anotācijai)</dc:subject>
  <dc:creator>Edgars Severs</dc:creator>
  <dc:description>Izglītības un zinātnes ministrijas_x000d_
Sporta un jaunatnes departamenta _x000d_
direktora vietnieks sporta jomā E.Severs_x000d_
67047935, edgars.severs@izm.gov.lv</dc:description>
  <cp:lastModifiedBy>Edgars Severs</cp:lastModifiedBy>
  <cp:lastPrinted>2013-10-10T07:41:45Z</cp:lastPrinted>
  <dcterms:created xsi:type="dcterms:W3CDTF">2007-02-28T11:08:01Z</dcterms:created>
  <dcterms:modified xsi:type="dcterms:W3CDTF">2013-10-10T08:54:22Z</dcterms:modified>
</cp:coreProperties>
</file>