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9230" windowHeight="10320"/>
  </bookViews>
  <sheets>
    <sheet name="Sheet2" sheetId="14" r:id="rId1"/>
    <sheet name="Sheet1" sheetId="15" r:id="rId2"/>
    <sheet name="Sheet3" sheetId="16" r:id="rId3"/>
  </sheets>
  <calcPr calcId="125725"/>
</workbook>
</file>

<file path=xl/calcChain.xml><?xml version="1.0" encoding="utf-8"?>
<calcChain xmlns="http://schemas.openxmlformats.org/spreadsheetml/2006/main">
  <c r="F48" i="14"/>
  <c r="G48"/>
  <c r="H48"/>
  <c r="I48"/>
  <c r="J48"/>
  <c r="K48"/>
  <c r="F39"/>
  <c r="G39"/>
  <c r="H39"/>
  <c r="I39"/>
  <c r="J39"/>
  <c r="K39"/>
  <c r="F35"/>
  <c r="G35"/>
  <c r="H35"/>
  <c r="I35"/>
  <c r="J35"/>
  <c r="K35"/>
  <c r="F37"/>
  <c r="G37"/>
  <c r="H37"/>
  <c r="I37"/>
  <c r="J37"/>
  <c r="K37"/>
  <c r="F38"/>
  <c r="G38"/>
  <c r="H38"/>
  <c r="I38"/>
  <c r="J38"/>
  <c r="K38"/>
  <c r="F41"/>
  <c r="G41"/>
  <c r="H41"/>
  <c r="I41"/>
  <c r="J41"/>
  <c r="K41"/>
  <c r="F42"/>
  <c r="G42"/>
  <c r="H42"/>
  <c r="I42"/>
  <c r="J42"/>
  <c r="K42"/>
  <c r="F43"/>
  <c r="G43"/>
  <c r="H43"/>
  <c r="I43"/>
  <c r="J43"/>
  <c r="K43"/>
  <c r="F44"/>
  <c r="G44"/>
  <c r="H44"/>
  <c r="I44"/>
  <c r="J44"/>
  <c r="K44"/>
  <c r="F33"/>
  <c r="G33"/>
  <c r="H33"/>
  <c r="I33"/>
  <c r="J33"/>
  <c r="K33"/>
  <c r="G31"/>
  <c r="H31"/>
  <c r="J31"/>
  <c r="K31"/>
  <c r="I31"/>
  <c r="G25"/>
  <c r="H25"/>
  <c r="I25"/>
  <c r="J25"/>
  <c r="K25"/>
  <c r="G26"/>
  <c r="H26"/>
  <c r="I26"/>
  <c r="J26"/>
  <c r="K26"/>
  <c r="G27"/>
  <c r="H27"/>
  <c r="I27"/>
  <c r="J27"/>
  <c r="K27"/>
  <c r="G28"/>
  <c r="H28"/>
  <c r="I28"/>
  <c r="J28"/>
  <c r="K28"/>
  <c r="G23"/>
  <c r="H23"/>
  <c r="K23"/>
  <c r="I23"/>
  <c r="J23" s="1"/>
  <c r="G15"/>
  <c r="H15"/>
  <c r="I15"/>
  <c r="J15"/>
  <c r="K15"/>
  <c r="G16"/>
  <c r="H16"/>
  <c r="I16"/>
  <c r="J16"/>
  <c r="K16"/>
  <c r="G17"/>
  <c r="H17"/>
  <c r="I17"/>
  <c r="J17"/>
  <c r="K17"/>
  <c r="G18"/>
  <c r="H18"/>
  <c r="I18"/>
  <c r="J18"/>
  <c r="K18"/>
  <c r="G19"/>
  <c r="H19"/>
  <c r="I19"/>
  <c r="J19"/>
  <c r="K19"/>
  <c r="G20"/>
  <c r="H20"/>
  <c r="I20"/>
  <c r="J20"/>
  <c r="K20"/>
  <c r="G21"/>
  <c r="H21"/>
  <c r="I21"/>
  <c r="J21"/>
  <c r="K21"/>
  <c r="G22"/>
  <c r="H22"/>
  <c r="I22"/>
  <c r="J22"/>
  <c r="K22"/>
  <c r="I12"/>
  <c r="H12"/>
  <c r="G12"/>
  <c r="G10"/>
  <c r="H10"/>
  <c r="I10"/>
  <c r="J10"/>
  <c r="K10"/>
  <c r="G8"/>
  <c r="H8"/>
  <c r="I8"/>
  <c r="J8"/>
  <c r="K8"/>
  <c r="I30"/>
  <c r="H30"/>
  <c r="G30"/>
  <c r="I11"/>
  <c r="H11"/>
  <c r="G11"/>
  <c r="I9"/>
  <c r="H9"/>
  <c r="G9"/>
  <c r="F47"/>
  <c r="G47"/>
  <c r="H47"/>
  <c r="I47"/>
  <c r="J47"/>
  <c r="K47"/>
  <c r="F49"/>
  <c r="G49"/>
  <c r="H49"/>
  <c r="I49"/>
  <c r="J49"/>
  <c r="K49"/>
  <c r="F50"/>
  <c r="G50"/>
  <c r="H50"/>
  <c r="I50"/>
  <c r="J50"/>
  <c r="K50"/>
  <c r="F51"/>
  <c r="G51"/>
  <c r="H51"/>
  <c r="I51"/>
  <c r="J51"/>
  <c r="K51"/>
  <c r="F32"/>
  <c r="G32"/>
  <c r="H32"/>
  <c r="I32"/>
  <c r="J32"/>
  <c r="K32"/>
  <c r="K9"/>
  <c r="J9"/>
  <c r="K12" l="1"/>
  <c r="J12"/>
  <c r="K30"/>
  <c r="J30"/>
  <c r="K11"/>
  <c r="J11"/>
</calcChain>
</file>

<file path=xl/sharedStrings.xml><?xml version="1.0" encoding="utf-8"?>
<sst xmlns="http://schemas.openxmlformats.org/spreadsheetml/2006/main" count="161" uniqueCount="141">
  <si>
    <t>Nr.p.k.</t>
  </si>
  <si>
    <t>1.</t>
  </si>
  <si>
    <t>2.</t>
  </si>
  <si>
    <t>3.</t>
  </si>
  <si>
    <t>5.</t>
  </si>
  <si>
    <t>Maksas pakalpojuma nosaukums</t>
  </si>
  <si>
    <t>6.</t>
  </si>
  <si>
    <r>
      <t xml:space="preserve"> Izmaiņas pret sākotnējā normatīvajā aktā norādīto summu,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
(norāda 6 ciparus aiz komata) </t>
    </r>
  </si>
  <si>
    <t>Mērvienība</t>
  </si>
  <si>
    <t>PVN
(Ls)</t>
  </si>
  <si>
    <t>2.a.</t>
  </si>
  <si>
    <t>2.b.</t>
  </si>
  <si>
    <t>2.c.</t>
  </si>
  <si>
    <t>Spēkā esošajā normatīvajā aktā paredzētā skaitļa izteiksme latos
(bez PVN)</t>
  </si>
  <si>
    <t>Spēkā esošajā normatīvajā aktā paredzētā skaitļa izteiksme latos
(ar PVN 21%)</t>
  </si>
  <si>
    <t xml:space="preserve">(8)=(5)-(4) 
</t>
  </si>
  <si>
    <t>(4)=
(3)/0,702804</t>
  </si>
  <si>
    <r>
      <t xml:space="preserve">Summa, kas paredzēta normatīvā akta grozījumos, </t>
    </r>
    <r>
      <rPr>
        <i/>
        <sz val="9"/>
        <color indexed="8"/>
        <rFont val="Times New Roman"/>
        <family val="1"/>
        <charset val="186"/>
      </rPr>
      <t>euro ar PVN</t>
    </r>
  </si>
  <si>
    <t>1.1.</t>
  </si>
  <si>
    <t>1.2.</t>
  </si>
  <si>
    <t>1.3.</t>
  </si>
  <si>
    <t>Kancelejas pakalpojumi</t>
  </si>
  <si>
    <t>2.1.</t>
  </si>
  <si>
    <t>2.2.</t>
  </si>
  <si>
    <t>2.3.</t>
  </si>
  <si>
    <t>viena vienība</t>
  </si>
  <si>
    <t>arhīva dokumentu, izziņu sagatavošana un izsniegšana</t>
  </si>
  <si>
    <t>viens komplekts</t>
  </si>
  <si>
    <t>viens reflektants</t>
  </si>
  <si>
    <t>3.1.</t>
  </si>
  <si>
    <t>3.2.</t>
  </si>
  <si>
    <r>
      <t xml:space="preserve">Cena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bez PVN (2 cipari aiz komata)</t>
    </r>
  </si>
  <si>
    <r>
      <t xml:space="preserve">Spēkā esošajā normatīvajā aktā paredzētās cenas ar PVN matemātiskā noapaļošana uz </t>
    </r>
    <r>
      <rPr>
        <i/>
        <sz val="9"/>
        <rFont val="Times New Roman"/>
        <family val="1"/>
        <charset val="186"/>
      </rPr>
      <t>euro</t>
    </r>
    <r>
      <rPr>
        <sz val="9"/>
        <rFont val="Times New Roman"/>
        <family val="1"/>
        <charset val="186"/>
      </rPr>
      <t xml:space="preserve"> (6 cipari aiz komata)</t>
    </r>
  </si>
  <si>
    <t>Izglītības un zinātnes ministrs</t>
  </si>
  <si>
    <t>V.Dombrovskis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</si>
  <si>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  <charset val="186"/>
      </rPr>
      <t>euro</t>
    </r>
  </si>
  <si>
    <t xml:space="preserve">Piezīmes </t>
  </si>
  <si>
    <t>Augstākās izglītības, zinātnes un inovāciju departamenta vecākā referente Izolde Rotberga</t>
  </si>
  <si>
    <t>izolde.rotberga@izm.gov.lv</t>
  </si>
  <si>
    <t>3.2.1.</t>
  </si>
  <si>
    <t>3.2.2.</t>
  </si>
  <si>
    <t xml:space="preserve">Pielikums Ministru kabineta noteikumu projekta "Rīgas Celtniecības koledžas maksas pakalpojumu cenrādis" sākotnējās ietekmes novērtējuma ziņojumam (anotācijai)  </t>
  </si>
  <si>
    <t>Dienesta viesnīcas pakalpojumi</t>
  </si>
  <si>
    <t>īres maksa</t>
  </si>
  <si>
    <t>1.1.1.</t>
  </si>
  <si>
    <t>viena gultas vieta mēnesī</t>
  </si>
  <si>
    <r>
      <t>izglītojamajiem, kas mācās vai studē budžeta grupā (atvieglojumi 50% apmērā bāreņiem un bez vecāku gādības palikušajiem bērniem, bērniem no daudzbērnu ģimenēm un izglītojamiem, kuru ģimenei piešķirts trūcigās ģimenes statuss, līdz 24 gadu vecuma sasniegšanai)</t>
    </r>
    <r>
      <rPr>
        <sz val="9"/>
        <color indexed="8"/>
        <rFont val="Calibri"/>
        <family val="2"/>
        <charset val="186"/>
      </rPr>
      <t>*</t>
    </r>
  </si>
  <si>
    <t>1.1.2.</t>
  </si>
  <si>
    <t>istaba mēnesī</t>
  </si>
  <si>
    <t>koledžas darbiniekiem*</t>
  </si>
  <si>
    <t>1.1.3.</t>
  </si>
  <si>
    <t>ārpus mācību laika (vasarā) izglītojamiem, kas mācās vai studē budžeta grupā*</t>
  </si>
  <si>
    <t>viena mazgāšanas reize</t>
  </si>
  <si>
    <t>veļasmašīnas izmantošana**</t>
  </si>
  <si>
    <t>viena pieslēgvieta mēnesī</t>
  </si>
  <si>
    <t>interneta izmantošana**</t>
  </si>
  <si>
    <t>kopēšana, drukāšana</t>
  </si>
  <si>
    <t>2.1.1.</t>
  </si>
  <si>
    <t>viena lapa</t>
  </si>
  <si>
    <t>kopēšana, drukāšana (melnbalta, A4 formāts, izglītojamiem)**</t>
  </si>
  <si>
    <t>2.1.2.</t>
  </si>
  <si>
    <t>kopēšana (melnbalta, A3 formāts, izglītojamiem)**</t>
  </si>
  <si>
    <t>2.1.3.</t>
  </si>
  <si>
    <t>kopēšana (krāsu, A4 formāts, izglītojamiem)**</t>
  </si>
  <si>
    <t>2.1.4.</t>
  </si>
  <si>
    <t>kopēšana (krāsu, A3 formāts, izglītojamiem)**</t>
  </si>
  <si>
    <t>2.1.5.</t>
  </si>
  <si>
    <t>drukāšana (melnbalta, A3 formāts, izglītojamiem)**</t>
  </si>
  <si>
    <t>2.1.6.</t>
  </si>
  <si>
    <t>drukāšana (krāsu, A4 formāts, izglītojamiem)**</t>
  </si>
  <si>
    <t>2.1.7.</t>
  </si>
  <si>
    <t>drukāšana (krāsu, A3 formāts, izglītojamiem) **</t>
  </si>
  <si>
    <t>2.1.8.</t>
  </si>
  <si>
    <t>drukāšana (krāsu, A2 formāts, izglītojamiem)**</t>
  </si>
  <si>
    <t>2.1.9.</t>
  </si>
  <si>
    <t>drukāšana (krāsu, A1 formāts, izglītojamiem)**</t>
  </si>
  <si>
    <t>dokumentu iesiešana (izglītojamiem)**</t>
  </si>
  <si>
    <t>2.2.1.</t>
  </si>
  <si>
    <t>2.2.2.</t>
  </si>
  <si>
    <t>viens eksemplārs</t>
  </si>
  <si>
    <t>dokumentu iesiešana cietajos vākos**</t>
  </si>
  <si>
    <t>2.4.</t>
  </si>
  <si>
    <t>2.5.</t>
  </si>
  <si>
    <t>2.5.1.</t>
  </si>
  <si>
    <t>2.5.2.</t>
  </si>
  <si>
    <t>viena izziņa</t>
  </si>
  <si>
    <t>2.5.3.</t>
  </si>
  <si>
    <t>2.5.4.</t>
  </si>
  <si>
    <t>Ar mācību procesu saistītie pakalpojumi</t>
  </si>
  <si>
    <t>viens pārbaudījums</t>
  </si>
  <si>
    <t>3.2.3.</t>
  </si>
  <si>
    <t>viens mēnesis</t>
  </si>
  <si>
    <t>3.3.</t>
  </si>
  <si>
    <t>3.3.1.</t>
  </si>
  <si>
    <t>viena stunda</t>
  </si>
  <si>
    <t>3.3.2.</t>
  </si>
  <si>
    <t>3.4.</t>
  </si>
  <si>
    <t>mācību kursi (citām personām)**</t>
  </si>
  <si>
    <t>viena stunda vienai personai</t>
  </si>
  <si>
    <t>3.5.</t>
  </si>
  <si>
    <t>vienai personai vienā studiju programmā</t>
  </si>
  <si>
    <t xml:space="preserve">4. </t>
  </si>
  <si>
    <t>Citi pakalpojumi</t>
  </si>
  <si>
    <t>4.1.</t>
  </si>
  <si>
    <t>telpu noma citām personām</t>
  </si>
  <si>
    <t>4.2.</t>
  </si>
  <si>
    <t>aktu zāle**</t>
  </si>
  <si>
    <t>4.1.1.</t>
  </si>
  <si>
    <t>4.1.2.</t>
  </si>
  <si>
    <t>visas sporta zāles izmantošana**</t>
  </si>
  <si>
    <t>4.1.3.</t>
  </si>
  <si>
    <t>mācību auditorija**</t>
  </si>
  <si>
    <t>viena diena</t>
  </si>
  <si>
    <t>4.1.4.</t>
  </si>
  <si>
    <t>datorklase ar aprīkojumu**</t>
  </si>
  <si>
    <t>iekārtu (piemēram, kafijas automāti) izvietošana koledžas telpās**</t>
  </si>
  <si>
    <t xml:space="preserve">*Pievienotās vērtības nodokli nepiemēro saskaņā ar Pievienotās vērtības nodokļa likuma 52.panta pirmās daļas 25.punkta "a"apakšpunktu . </t>
  </si>
  <si>
    <r>
      <t>PVN (ar 2 cipariem aiz komata) (</t>
    </r>
    <r>
      <rPr>
        <i/>
        <sz val="9"/>
        <rFont val="Times New Roman"/>
        <family val="1"/>
        <charset val="186"/>
      </rPr>
      <t>euro)</t>
    </r>
  </si>
  <si>
    <t xml:space="preserve">** Pievienotās vērtības nodokli nepiemēro saskaņā ar Pievienotās vērtības nodokļa likuma 59.panta pirmo daļu . </t>
  </si>
  <si>
    <r>
      <t>**</t>
    </r>
    <r>
      <rPr>
        <sz val="12"/>
        <color theme="1"/>
        <rFont val="Calibri"/>
        <family val="2"/>
        <charset val="186"/>
      </rPr>
      <t>*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Times New Roman"/>
        <family val="1"/>
        <charset val="186"/>
      </rPr>
      <t xml:space="preserve">Pievienotās vērtības nodokli nepiemēro saskaņā ar Pievienotās vērtības nodokļa likuma 52.panta pirmās daļas 12.punktu. </t>
    </r>
  </si>
  <si>
    <t>brošēšana ar spirāli**</t>
  </si>
  <si>
    <t>reflektantu dokumentu pieņemšana un reģistrēšana***</t>
  </si>
  <si>
    <t>pieteikuma sagatavošana izglītojamā studijām citā augstskolā***</t>
  </si>
  <si>
    <t>arhīva dokumentu sagatavošana un izsniegšana***</t>
  </si>
  <si>
    <t>izziņas sagatavošana un izsniegšana***</t>
  </si>
  <si>
    <t>ar mācību procesu saistītās dokumentācijas dublikāta izdruku izsniegšana ***</t>
  </si>
  <si>
    <t>akadēmiskās izziņas sagatavošana un izsniegšana***</t>
  </si>
  <si>
    <t>iestāšanās pārbaudījums (tests vai eksāmens)***</t>
  </si>
  <si>
    <t>maksājumi par akadēmisko parādu kārtošanu***</t>
  </si>
  <si>
    <t>noslēguma pārbaudījums (eksāmens)***</t>
  </si>
  <si>
    <t>ieskaite (arī atkārtota)***</t>
  </si>
  <si>
    <t>atkārtota kvalifikācijas darba izstrāde un aizstāvēšana***</t>
  </si>
  <si>
    <t>konsultācijas (ārpus programmā paredzētajām</t>
  </si>
  <si>
    <t>izglītojamiem, kas mācās vai studē budžeta grupā***</t>
  </si>
  <si>
    <t>izglītojamiem, kas mācās vai studē maksas grupā***</t>
  </si>
  <si>
    <t>iepriekšējā izglītībā vai profesionālajā pieredzē sasniegtu studiju rezultātu atzīšana (nmeieskaitot pārbaudījumu kārtošanu)***</t>
  </si>
  <si>
    <t>Ministru kabineta 2009.gada 15.decembra noteikumi Nr.1434 "Noteikumi par Rīgas Celtniecības koledžas sniegto maksas pakalpojumu cenrādi"</t>
  </si>
  <si>
    <t>Vizē:</t>
  </si>
  <si>
    <t>Valsts sekretāre</t>
  </si>
  <si>
    <t>S.Liepiņa</t>
  </si>
  <si>
    <t xml:space="preserve">29.07.2013. 12:23 </t>
  </si>
</sst>
</file>

<file path=xl/styles.xml><?xml version="1.0" encoding="utf-8"?>
<styleSheet xmlns="http://schemas.openxmlformats.org/spreadsheetml/2006/main">
  <numFmts count="2">
    <numFmt numFmtId="164" formatCode="#,##0.000000"/>
    <numFmt numFmtId="165" formatCode="0.000000"/>
  </numFmts>
  <fonts count="2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8"/>
      <name val="Calibri"/>
      <family val="2"/>
    </font>
    <font>
      <i/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8"/>
      <name val="Calibri"/>
      <family val="2"/>
    </font>
    <font>
      <u/>
      <sz val="11"/>
      <color indexed="12"/>
      <name val="Calibri"/>
      <family val="2"/>
    </font>
    <font>
      <b/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u/>
      <sz val="12"/>
      <color indexed="12"/>
      <name val="Times New Roman"/>
      <family val="1"/>
      <charset val="186"/>
    </font>
    <font>
      <sz val="9"/>
      <color indexed="8"/>
      <name val="Calibri"/>
      <family val="2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" fontId="1" fillId="0" borderId="0" applyNumberFormat="0" applyProtection="0">
      <alignment horizontal="left" wrapText="1" indent="1" shrinkToFit="1"/>
    </xf>
  </cellStyleXfs>
  <cellXfs count="88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center"/>
    </xf>
    <xf numFmtId="2" fontId="0" fillId="0" borderId="0" xfId="0" applyNumberFormat="1" applyBorder="1"/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22" fontId="10" fillId="0" borderId="0" xfId="0" applyNumberFormat="1" applyFont="1"/>
    <xf numFmtId="0" fontId="10" fillId="0" borderId="0" xfId="0" applyFont="1" applyAlignment="1">
      <alignment vertical="top" wrapText="1"/>
    </xf>
    <xf numFmtId="0" fontId="17" fillId="0" borderId="0" xfId="1" applyFont="1" applyAlignment="1" applyProtection="1"/>
    <xf numFmtId="0" fontId="10" fillId="0" borderId="0" xfId="0" applyFont="1" applyAlignment="1">
      <alignment horizontal="left" vertical="top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2" fillId="0" borderId="9" xfId="0" applyFont="1" applyBorder="1" applyAlignment="1">
      <alignment vertical="top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/>
    </xf>
    <xf numFmtId="16" fontId="2" fillId="0" borderId="9" xfId="0" applyNumberFormat="1" applyFont="1" applyBorder="1" applyAlignment="1">
      <alignment vertical="top"/>
    </xf>
    <xf numFmtId="14" fontId="2" fillId="0" borderId="9" xfId="0" applyNumberFormat="1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/>
    <xf numFmtId="2" fontId="4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0" fillId="0" borderId="0" xfId="0" applyFont="1" applyAlignment="1"/>
    <xf numFmtId="0" fontId="11" fillId="0" borderId="0" xfId="0" applyFont="1" applyAlignment="1"/>
    <xf numFmtId="0" fontId="20" fillId="0" borderId="0" xfId="0" applyFont="1"/>
    <xf numFmtId="0" fontId="19" fillId="0" borderId="0" xfId="0" applyFont="1"/>
    <xf numFmtId="0" fontId="0" fillId="0" borderId="0" xfId="0" applyFont="1"/>
    <xf numFmtId="0" fontId="21" fillId="0" borderId="0" xfId="0" applyFont="1"/>
    <xf numFmtId="0" fontId="21" fillId="0" borderId="0" xfId="0" applyFont="1" applyAlignment="1">
      <alignment wrapText="1"/>
    </xf>
    <xf numFmtId="0" fontId="13" fillId="0" borderId="0" xfId="0" applyFont="1" applyBorder="1" applyAlignment="1"/>
    <xf numFmtId="0" fontId="16" fillId="0" borderId="0" xfId="0" applyFont="1" applyBorder="1" applyAlignment="1"/>
    <xf numFmtId="0" fontId="10" fillId="0" borderId="0" xfId="0" applyFont="1" applyBorder="1" applyAlignment="1">
      <alignment wrapText="1"/>
    </xf>
    <xf numFmtId="0" fontId="10" fillId="0" borderId="0" xfId="0" applyFont="1" applyAlignment="1"/>
    <xf numFmtId="0" fontId="11" fillId="0" borderId="0" xfId="0" applyFont="1" applyAlignment="1"/>
    <xf numFmtId="0" fontId="13" fillId="2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21" fillId="0" borderId="0" xfId="0" applyFont="1" applyAlignment="1">
      <alignment vertical="top" wrapText="1"/>
    </xf>
    <xf numFmtId="0" fontId="6" fillId="2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wrapText="1"/>
    </xf>
  </cellXfs>
  <cellStyles count="3">
    <cellStyle name="Hyperlink" xfId="1" builtinId="8"/>
    <cellStyle name="Normal" xfId="0" builtinId="0"/>
    <cellStyle name="SAPBEXstdItem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zolde.rotberga@iz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view="pageLayout" topLeftCell="A49" zoomScaleNormal="100" workbookViewId="0">
      <selection activeCell="B51" sqref="B51"/>
    </sheetView>
  </sheetViews>
  <sheetFormatPr defaultRowHeight="15"/>
  <cols>
    <col min="1" max="1" width="7.42578125" customWidth="1"/>
    <col min="2" max="2" width="23.140625" customWidth="1"/>
    <col min="3" max="3" width="13" customWidth="1"/>
    <col min="4" max="4" width="10" bestFit="1" customWidth="1"/>
    <col min="5" max="5" width="10" customWidth="1"/>
    <col min="6" max="6" width="12.85546875" customWidth="1"/>
    <col min="7" max="7" width="11" customWidth="1"/>
    <col min="10" max="10" width="10.85546875" customWidth="1"/>
    <col min="11" max="11" width="10.42578125" customWidth="1"/>
    <col min="13" max="13" width="9.5703125" bestFit="1" customWidth="1"/>
  </cols>
  <sheetData>
    <row r="1" spans="1:23" ht="70.5" customHeight="1">
      <c r="G1" s="77" t="s">
        <v>41</v>
      </c>
      <c r="H1" s="77"/>
      <c r="I1" s="77"/>
      <c r="J1" s="77"/>
      <c r="K1" s="77"/>
    </row>
    <row r="2" spans="1:23" ht="15.75">
      <c r="A2" s="75" t="s">
        <v>35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23" ht="34.5" customHeight="1" thickBot="1">
      <c r="A3" s="80" t="s">
        <v>136</v>
      </c>
      <c r="B3" s="80"/>
      <c r="C3" s="81"/>
      <c r="D3" s="81"/>
      <c r="E3" s="81"/>
      <c r="F3" s="81"/>
      <c r="G3" s="81"/>
      <c r="H3" s="81"/>
      <c r="I3" s="81"/>
      <c r="J3" s="81"/>
      <c r="K3" s="82"/>
    </row>
    <row r="4" spans="1:23" ht="120">
      <c r="A4" s="43" t="s">
        <v>0</v>
      </c>
      <c r="B4" s="44" t="s">
        <v>5</v>
      </c>
      <c r="C4" s="44" t="s">
        <v>8</v>
      </c>
      <c r="D4" s="45" t="s">
        <v>13</v>
      </c>
      <c r="E4" s="45" t="s">
        <v>9</v>
      </c>
      <c r="F4" s="45" t="s">
        <v>14</v>
      </c>
      <c r="G4" s="45" t="s">
        <v>32</v>
      </c>
      <c r="H4" s="44" t="s">
        <v>17</v>
      </c>
      <c r="I4" s="44" t="s">
        <v>31</v>
      </c>
      <c r="J4" s="45" t="s">
        <v>117</v>
      </c>
      <c r="K4" s="46" t="s">
        <v>7</v>
      </c>
      <c r="L4" s="19"/>
      <c r="M4" s="19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27.75" customHeight="1">
      <c r="A5" s="47">
        <v>1</v>
      </c>
      <c r="B5" s="22">
        <v>2</v>
      </c>
      <c r="C5" s="22" t="s">
        <v>10</v>
      </c>
      <c r="D5" s="22" t="s">
        <v>11</v>
      </c>
      <c r="E5" s="22" t="s">
        <v>12</v>
      </c>
      <c r="F5" s="22" t="s">
        <v>3</v>
      </c>
      <c r="G5" s="23" t="s">
        <v>16</v>
      </c>
      <c r="H5" s="24" t="s">
        <v>4</v>
      </c>
      <c r="I5" s="24" t="s">
        <v>6</v>
      </c>
      <c r="J5" s="24"/>
      <c r="K5" s="48" t="s">
        <v>15</v>
      </c>
    </row>
    <row r="6" spans="1:23">
      <c r="A6" s="49" t="s">
        <v>1</v>
      </c>
      <c r="B6" s="2" t="s">
        <v>42</v>
      </c>
      <c r="C6" s="25"/>
      <c r="D6" s="3"/>
      <c r="E6" s="26"/>
      <c r="F6" s="27"/>
      <c r="G6" s="28"/>
      <c r="H6" s="29"/>
      <c r="I6" s="30"/>
      <c r="J6" s="31"/>
      <c r="K6" s="50"/>
    </row>
    <row r="7" spans="1:23">
      <c r="A7" s="49" t="s">
        <v>18</v>
      </c>
      <c r="B7" s="2" t="s">
        <v>43</v>
      </c>
      <c r="C7" s="25"/>
      <c r="D7" s="3"/>
      <c r="E7" s="26"/>
      <c r="F7" s="27"/>
      <c r="G7" s="28"/>
      <c r="H7" s="29"/>
      <c r="I7" s="30"/>
      <c r="J7" s="31"/>
      <c r="K7" s="50"/>
    </row>
    <row r="8" spans="1:23" ht="120">
      <c r="A8" s="49" t="s">
        <v>44</v>
      </c>
      <c r="B8" s="2" t="s">
        <v>46</v>
      </c>
      <c r="C8" s="25" t="s">
        <v>45</v>
      </c>
      <c r="D8" s="26">
        <v>9</v>
      </c>
      <c r="E8" s="26">
        <v>0</v>
      </c>
      <c r="F8" s="27">
        <v>9</v>
      </c>
      <c r="G8" s="28">
        <f>ROUND(F8/0.702804,6)</f>
        <v>12.805846000000001</v>
      </c>
      <c r="H8" s="29">
        <f>ROUND(F8/0.702804,2)</f>
        <v>12.81</v>
      </c>
      <c r="I8" s="27">
        <f>ROUND(D8/0.702804,2)</f>
        <v>12.81</v>
      </c>
      <c r="J8" s="32">
        <f>H8-I8</f>
        <v>0</v>
      </c>
      <c r="K8" s="51">
        <f>H8-G8</f>
        <v>4.153999999999769E-3</v>
      </c>
    </row>
    <row r="9" spans="1:23" ht="28.5" customHeight="1">
      <c r="A9" s="49" t="s">
        <v>47</v>
      </c>
      <c r="B9" s="2" t="s">
        <v>49</v>
      </c>
      <c r="C9" s="2" t="s">
        <v>48</v>
      </c>
      <c r="D9" s="26">
        <v>50</v>
      </c>
      <c r="E9" s="26">
        <v>0</v>
      </c>
      <c r="F9" s="27">
        <v>50</v>
      </c>
      <c r="G9" s="28">
        <f>ROUND(F9/0.702804,6)</f>
        <v>71.143591000000001</v>
      </c>
      <c r="H9" s="29">
        <f>ROUND(F9/0.702804,2)</f>
        <v>71.14</v>
      </c>
      <c r="I9" s="27">
        <f>ROUND(D9/0.702804,2)</f>
        <v>71.14</v>
      </c>
      <c r="J9" s="32">
        <f>H9-I9</f>
        <v>0</v>
      </c>
      <c r="K9" s="51">
        <f>H9-G9</f>
        <v>-3.5910000000001219E-3</v>
      </c>
    </row>
    <row r="10" spans="1:23" ht="37.5" customHeight="1">
      <c r="A10" s="49" t="s">
        <v>50</v>
      </c>
      <c r="B10" s="2" t="s">
        <v>51</v>
      </c>
      <c r="C10" s="2" t="s">
        <v>45</v>
      </c>
      <c r="D10" s="26">
        <v>30</v>
      </c>
      <c r="E10" s="26">
        <v>0</v>
      </c>
      <c r="F10" s="27">
        <v>30</v>
      </c>
      <c r="G10" s="28">
        <f>ROUND(F10/0.702804,6)</f>
        <v>42.686154000000002</v>
      </c>
      <c r="H10" s="29">
        <f>ROUND(F10/0.702804,2)</f>
        <v>42.69</v>
      </c>
      <c r="I10" s="27">
        <f>ROUND(D10/0.702804,2)</f>
        <v>42.69</v>
      </c>
      <c r="J10" s="32">
        <f>H10-I10</f>
        <v>0</v>
      </c>
      <c r="K10" s="51">
        <f>H10-G10</f>
        <v>3.8459999999957972E-3</v>
      </c>
    </row>
    <row r="11" spans="1:23" ht="27.75" customHeight="1">
      <c r="A11" s="49" t="s">
        <v>19</v>
      </c>
      <c r="B11" s="2" t="s">
        <v>53</v>
      </c>
      <c r="C11" s="25" t="s">
        <v>52</v>
      </c>
      <c r="D11" s="26">
        <v>2</v>
      </c>
      <c r="E11" s="26">
        <v>0</v>
      </c>
      <c r="F11" s="27">
        <v>2</v>
      </c>
      <c r="G11" s="28">
        <f>ROUND(F11/0.702804,6)</f>
        <v>2.8457439999999998</v>
      </c>
      <c r="H11" s="29">
        <f>ROUND(F11/0.702804,2)</f>
        <v>2.85</v>
      </c>
      <c r="I11" s="27">
        <f>ROUND(D11/0.702804,2)</f>
        <v>2.85</v>
      </c>
      <c r="J11" s="32">
        <f>H11-I11</f>
        <v>0</v>
      </c>
      <c r="K11" s="51">
        <f>H11-G11</f>
        <v>4.2560000000002596E-3</v>
      </c>
      <c r="L11" s="16"/>
      <c r="M11" s="14"/>
    </row>
    <row r="12" spans="1:23" ht="27.75" customHeight="1">
      <c r="A12" s="49" t="s">
        <v>20</v>
      </c>
      <c r="B12" s="2" t="s">
        <v>55</v>
      </c>
      <c r="C12" s="25" t="s">
        <v>54</v>
      </c>
      <c r="D12" s="26">
        <v>2</v>
      </c>
      <c r="E12" s="26">
        <v>0</v>
      </c>
      <c r="F12" s="27">
        <v>2</v>
      </c>
      <c r="G12" s="28">
        <f>ROUND(F12/0.702804,6)</f>
        <v>2.8457439999999998</v>
      </c>
      <c r="H12" s="29">
        <f>ROUND(F12/0.702804,2)</f>
        <v>2.85</v>
      </c>
      <c r="I12" s="27">
        <f>ROUND(D12/0.702804,2)</f>
        <v>2.85</v>
      </c>
      <c r="J12" s="32">
        <f>H12-I12</f>
        <v>0</v>
      </c>
      <c r="K12" s="51">
        <f>H12-G12</f>
        <v>4.2560000000002596E-3</v>
      </c>
      <c r="L12" s="16"/>
      <c r="M12" s="14"/>
    </row>
    <row r="13" spans="1:23">
      <c r="A13" s="52" t="s">
        <v>2</v>
      </c>
      <c r="B13" s="34" t="s">
        <v>21</v>
      </c>
      <c r="C13" s="35"/>
      <c r="D13" s="33"/>
      <c r="E13" s="33"/>
      <c r="F13" s="27"/>
      <c r="G13" s="28"/>
      <c r="H13" s="29"/>
      <c r="I13" s="27"/>
      <c r="J13" s="32"/>
      <c r="K13" s="51"/>
      <c r="L13" s="16"/>
      <c r="M13" s="17"/>
    </row>
    <row r="14" spans="1:23">
      <c r="A14" s="49" t="s">
        <v>22</v>
      </c>
      <c r="B14" s="2" t="s">
        <v>56</v>
      </c>
      <c r="C14" s="35"/>
      <c r="D14" s="33"/>
      <c r="E14" s="33"/>
      <c r="F14" s="27"/>
      <c r="G14" s="28"/>
      <c r="H14" s="29"/>
      <c r="I14" s="27"/>
      <c r="J14" s="32"/>
      <c r="K14" s="51"/>
      <c r="L14" s="16"/>
      <c r="M14" s="17"/>
    </row>
    <row r="15" spans="1:23" ht="36">
      <c r="A15" s="49" t="s">
        <v>57</v>
      </c>
      <c r="B15" s="2" t="s">
        <v>59</v>
      </c>
      <c r="C15" s="25" t="s">
        <v>58</v>
      </c>
      <c r="D15" s="33">
        <v>0.05</v>
      </c>
      <c r="E15" s="33">
        <v>0</v>
      </c>
      <c r="F15" s="27">
        <v>0.05</v>
      </c>
      <c r="G15" s="28">
        <f t="shared" ref="G15:G23" si="0">ROUND(F15/0.702804,6)</f>
        <v>7.1143999999999999E-2</v>
      </c>
      <c r="H15" s="29">
        <f t="shared" ref="H15:H23" si="1">ROUND(F15/0.702804,2)</f>
        <v>7.0000000000000007E-2</v>
      </c>
      <c r="I15" s="27">
        <f t="shared" ref="I15:I23" si="2">ROUND(D15/0.702804,2)</f>
        <v>7.0000000000000007E-2</v>
      </c>
      <c r="J15" s="32">
        <f t="shared" ref="J15:J23" si="3">H15-I15</f>
        <v>0</v>
      </c>
      <c r="K15" s="51">
        <f t="shared" ref="K15:K23" si="4">H15-G15</f>
        <v>-1.1439999999999922E-3</v>
      </c>
      <c r="L15" s="16"/>
      <c r="M15" s="17"/>
    </row>
    <row r="16" spans="1:23" ht="24">
      <c r="A16" s="49" t="s">
        <v>60</v>
      </c>
      <c r="B16" s="2" t="s">
        <v>61</v>
      </c>
      <c r="C16" s="25" t="s">
        <v>58</v>
      </c>
      <c r="D16" s="33">
        <v>7.0000000000000007E-2</v>
      </c>
      <c r="E16" s="33">
        <v>0</v>
      </c>
      <c r="F16" s="27">
        <v>7.0000000000000007E-2</v>
      </c>
      <c r="G16" s="28">
        <f t="shared" si="0"/>
        <v>9.9600999999999995E-2</v>
      </c>
      <c r="H16" s="29">
        <f t="shared" si="1"/>
        <v>0.1</v>
      </c>
      <c r="I16" s="27">
        <f t="shared" si="2"/>
        <v>0.1</v>
      </c>
      <c r="J16" s="32">
        <f t="shared" si="3"/>
        <v>0</v>
      </c>
      <c r="K16" s="51">
        <f t="shared" si="4"/>
        <v>3.9900000000001046E-4</v>
      </c>
      <c r="L16" s="16"/>
      <c r="M16" s="17"/>
    </row>
    <row r="17" spans="1:13" ht="24">
      <c r="A17" s="49" t="s">
        <v>62</v>
      </c>
      <c r="B17" s="2" t="s">
        <v>63</v>
      </c>
      <c r="C17" s="25" t="s">
        <v>58</v>
      </c>
      <c r="D17" s="33">
        <v>0.2</v>
      </c>
      <c r="E17" s="33">
        <v>0</v>
      </c>
      <c r="F17" s="27">
        <v>0.2</v>
      </c>
      <c r="G17" s="28">
        <f t="shared" si="0"/>
        <v>0.28457399999999999</v>
      </c>
      <c r="H17" s="29">
        <f t="shared" si="1"/>
        <v>0.28000000000000003</v>
      </c>
      <c r="I17" s="27">
        <f t="shared" si="2"/>
        <v>0.28000000000000003</v>
      </c>
      <c r="J17" s="32">
        <f t="shared" si="3"/>
        <v>0</v>
      </c>
      <c r="K17" s="51">
        <f t="shared" si="4"/>
        <v>-4.573999999999967E-3</v>
      </c>
      <c r="L17" s="16"/>
      <c r="M17" s="17"/>
    </row>
    <row r="18" spans="1:13" ht="24">
      <c r="A18" s="49" t="s">
        <v>64</v>
      </c>
      <c r="B18" s="2" t="s">
        <v>65</v>
      </c>
      <c r="C18" s="25" t="s">
        <v>58</v>
      </c>
      <c r="D18" s="33">
        <v>0.5</v>
      </c>
      <c r="E18" s="33">
        <v>0</v>
      </c>
      <c r="F18" s="27">
        <v>0.5</v>
      </c>
      <c r="G18" s="28">
        <f t="shared" si="0"/>
        <v>0.71143599999999996</v>
      </c>
      <c r="H18" s="29">
        <f t="shared" si="1"/>
        <v>0.71</v>
      </c>
      <c r="I18" s="27">
        <f t="shared" si="2"/>
        <v>0.71</v>
      </c>
      <c r="J18" s="32">
        <f t="shared" si="3"/>
        <v>0</v>
      </c>
      <c r="K18" s="51">
        <f t="shared" si="4"/>
        <v>-1.4359999999999928E-3</v>
      </c>
      <c r="L18" s="16"/>
      <c r="M18" s="17"/>
    </row>
    <row r="19" spans="1:13" ht="24">
      <c r="A19" s="49" t="s">
        <v>66</v>
      </c>
      <c r="B19" s="2" t="s">
        <v>67</v>
      </c>
      <c r="C19" s="25" t="s">
        <v>58</v>
      </c>
      <c r="D19" s="33">
        <v>0.4</v>
      </c>
      <c r="E19" s="33">
        <v>0</v>
      </c>
      <c r="F19" s="27">
        <v>0.4</v>
      </c>
      <c r="G19" s="28">
        <f t="shared" si="0"/>
        <v>0.56914900000000002</v>
      </c>
      <c r="H19" s="29">
        <f t="shared" si="1"/>
        <v>0.56999999999999995</v>
      </c>
      <c r="I19" s="27">
        <f t="shared" si="2"/>
        <v>0.56999999999999995</v>
      </c>
      <c r="J19" s="32">
        <f t="shared" si="3"/>
        <v>0</v>
      </c>
      <c r="K19" s="51">
        <f t="shared" si="4"/>
        <v>8.5099999999993514E-4</v>
      </c>
      <c r="L19" s="16"/>
      <c r="M19" s="17"/>
    </row>
    <row r="20" spans="1:13" ht="24">
      <c r="A20" s="49" t="s">
        <v>68</v>
      </c>
      <c r="B20" s="2" t="s">
        <v>69</v>
      </c>
      <c r="C20" s="25" t="s">
        <v>58</v>
      </c>
      <c r="D20" s="33">
        <v>0.2</v>
      </c>
      <c r="E20" s="33">
        <v>0</v>
      </c>
      <c r="F20" s="27">
        <v>0.2</v>
      </c>
      <c r="G20" s="28">
        <f t="shared" si="0"/>
        <v>0.28457399999999999</v>
      </c>
      <c r="H20" s="29">
        <f t="shared" si="1"/>
        <v>0.28000000000000003</v>
      </c>
      <c r="I20" s="27">
        <f t="shared" si="2"/>
        <v>0.28000000000000003</v>
      </c>
      <c r="J20" s="32">
        <f t="shared" si="3"/>
        <v>0</v>
      </c>
      <c r="K20" s="51">
        <f t="shared" si="4"/>
        <v>-4.573999999999967E-3</v>
      </c>
      <c r="L20" s="16"/>
      <c r="M20" s="17"/>
    </row>
    <row r="21" spans="1:13" ht="24">
      <c r="A21" s="49" t="s">
        <v>70</v>
      </c>
      <c r="B21" s="2" t="s">
        <v>71</v>
      </c>
      <c r="C21" s="25" t="s">
        <v>58</v>
      </c>
      <c r="D21" s="33">
        <v>0.5</v>
      </c>
      <c r="E21" s="33">
        <v>0</v>
      </c>
      <c r="F21" s="27">
        <v>0.5</v>
      </c>
      <c r="G21" s="28">
        <f t="shared" si="0"/>
        <v>0.71143599999999996</v>
      </c>
      <c r="H21" s="29">
        <f t="shared" si="1"/>
        <v>0.71</v>
      </c>
      <c r="I21" s="27">
        <f t="shared" si="2"/>
        <v>0.71</v>
      </c>
      <c r="J21" s="32">
        <f t="shared" si="3"/>
        <v>0</v>
      </c>
      <c r="K21" s="51">
        <f t="shared" si="4"/>
        <v>-1.4359999999999928E-3</v>
      </c>
      <c r="L21" s="16"/>
      <c r="M21" s="17"/>
    </row>
    <row r="22" spans="1:13" ht="24">
      <c r="A22" s="49" t="s">
        <v>72</v>
      </c>
      <c r="B22" s="2" t="s">
        <v>73</v>
      </c>
      <c r="C22" s="25" t="s">
        <v>58</v>
      </c>
      <c r="D22" s="33">
        <v>1</v>
      </c>
      <c r="E22" s="33">
        <v>0</v>
      </c>
      <c r="F22" s="27">
        <v>1</v>
      </c>
      <c r="G22" s="28">
        <f t="shared" si="0"/>
        <v>1.4228719999999999</v>
      </c>
      <c r="H22" s="29">
        <f t="shared" si="1"/>
        <v>1.42</v>
      </c>
      <c r="I22" s="27">
        <f t="shared" si="2"/>
        <v>1.42</v>
      </c>
      <c r="J22" s="32">
        <f t="shared" si="3"/>
        <v>0</v>
      </c>
      <c r="K22" s="51">
        <f t="shared" si="4"/>
        <v>-2.8719999999999857E-3</v>
      </c>
      <c r="L22" s="16"/>
      <c r="M22" s="17"/>
    </row>
    <row r="23" spans="1:13" ht="24">
      <c r="A23" s="49" t="s">
        <v>74</v>
      </c>
      <c r="B23" s="2" t="s">
        <v>75</v>
      </c>
      <c r="C23" s="25" t="s">
        <v>58</v>
      </c>
      <c r="D23" s="33">
        <v>1.5</v>
      </c>
      <c r="E23" s="33">
        <v>0</v>
      </c>
      <c r="F23" s="27">
        <v>1.5</v>
      </c>
      <c r="G23" s="28">
        <f t="shared" si="0"/>
        <v>2.1343079999999999</v>
      </c>
      <c r="H23" s="29">
        <f t="shared" si="1"/>
        <v>2.13</v>
      </c>
      <c r="I23" s="27">
        <f t="shared" si="2"/>
        <v>2.13</v>
      </c>
      <c r="J23" s="32">
        <f t="shared" si="3"/>
        <v>0</v>
      </c>
      <c r="K23" s="51">
        <f t="shared" si="4"/>
        <v>-4.3079999999999785E-3</v>
      </c>
      <c r="L23" s="16"/>
      <c r="M23" s="17"/>
    </row>
    <row r="24" spans="1:13" ht="24">
      <c r="A24" s="49" t="s">
        <v>23</v>
      </c>
      <c r="B24" s="2" t="s">
        <v>76</v>
      </c>
      <c r="C24" s="25"/>
      <c r="D24" s="33"/>
      <c r="E24" s="33"/>
      <c r="F24" s="27"/>
      <c r="G24" s="28"/>
      <c r="H24" s="29"/>
      <c r="I24" s="27"/>
      <c r="J24" s="32"/>
      <c r="K24" s="51"/>
      <c r="L24" s="16"/>
      <c r="M24" s="17"/>
    </row>
    <row r="25" spans="1:13">
      <c r="A25" s="49" t="s">
        <v>77</v>
      </c>
      <c r="B25" s="2" t="s">
        <v>120</v>
      </c>
      <c r="C25" s="25" t="s">
        <v>25</v>
      </c>
      <c r="D25" s="33">
        <v>0.6</v>
      </c>
      <c r="E25" s="33">
        <v>0</v>
      </c>
      <c r="F25" s="27">
        <v>0.6</v>
      </c>
      <c r="G25" s="28">
        <f>ROUND(F25/0.702804,6)</f>
        <v>0.85372300000000001</v>
      </c>
      <c r="H25" s="29">
        <f>ROUND(F25/0.702804,2)</f>
        <v>0.85</v>
      </c>
      <c r="I25" s="27">
        <f>ROUND(D25/0.702804,2)</f>
        <v>0.85</v>
      </c>
      <c r="J25" s="32">
        <f>H25-I25</f>
        <v>0</v>
      </c>
      <c r="K25" s="51">
        <f>H25-G25</f>
        <v>-3.7230000000000318E-3</v>
      </c>
      <c r="L25" s="16"/>
      <c r="M25" s="17"/>
    </row>
    <row r="26" spans="1:13" ht="24">
      <c r="A26" s="49" t="s">
        <v>78</v>
      </c>
      <c r="B26" s="2" t="s">
        <v>80</v>
      </c>
      <c r="C26" s="25" t="s">
        <v>79</v>
      </c>
      <c r="D26" s="33">
        <v>4.5</v>
      </c>
      <c r="E26" s="33">
        <v>0</v>
      </c>
      <c r="F26" s="27">
        <v>4.5</v>
      </c>
      <c r="G26" s="28">
        <f>ROUND(F26/0.702804,6)</f>
        <v>6.4029230000000004</v>
      </c>
      <c r="H26" s="29">
        <f>ROUND(F26/0.702804,2)</f>
        <v>6.4</v>
      </c>
      <c r="I26" s="27">
        <f>ROUND(D26/0.702804,2)</f>
        <v>6.4</v>
      </c>
      <c r="J26" s="32">
        <f>H26-I26</f>
        <v>0</v>
      </c>
      <c r="K26" s="51">
        <f>H26-G26</f>
        <v>-2.9230000000000089E-3</v>
      </c>
      <c r="L26" s="16"/>
      <c r="M26" s="17"/>
    </row>
    <row r="27" spans="1:13" ht="24">
      <c r="A27" s="49" t="s">
        <v>24</v>
      </c>
      <c r="B27" s="2" t="s">
        <v>121</v>
      </c>
      <c r="C27" s="25" t="s">
        <v>28</v>
      </c>
      <c r="D27" s="33">
        <v>10</v>
      </c>
      <c r="E27" s="33">
        <v>0</v>
      </c>
      <c r="F27" s="27">
        <v>10</v>
      </c>
      <c r="G27" s="28">
        <f>ROUND(F27/0.702804,6)</f>
        <v>14.228718000000001</v>
      </c>
      <c r="H27" s="29">
        <f>ROUND(F27/0.702804,2)</f>
        <v>14.23</v>
      </c>
      <c r="I27" s="27">
        <f>ROUND(D27/0.702804,2)</f>
        <v>14.23</v>
      </c>
      <c r="J27" s="32">
        <f>H27-I27</f>
        <v>0</v>
      </c>
      <c r="K27" s="51">
        <f>H27-G27</f>
        <v>1.2819999999997833E-3</v>
      </c>
      <c r="L27" s="16"/>
      <c r="M27" s="17"/>
    </row>
    <row r="28" spans="1:13" ht="36">
      <c r="A28" s="49" t="s">
        <v>81</v>
      </c>
      <c r="B28" s="2" t="s">
        <v>122</v>
      </c>
      <c r="C28" s="25" t="s">
        <v>58</v>
      </c>
      <c r="D28" s="33">
        <v>0.4</v>
      </c>
      <c r="E28" s="33">
        <v>0</v>
      </c>
      <c r="F28" s="27">
        <v>0.4</v>
      </c>
      <c r="G28" s="28">
        <f>ROUND(F28/0.702804,6)</f>
        <v>0.56914900000000002</v>
      </c>
      <c r="H28" s="29">
        <f>ROUND(F28/0.702804,2)</f>
        <v>0.56999999999999995</v>
      </c>
      <c r="I28" s="27">
        <f>ROUND(D28/0.702804,2)</f>
        <v>0.56999999999999995</v>
      </c>
      <c r="J28" s="32">
        <f>H28-I28</f>
        <v>0</v>
      </c>
      <c r="K28" s="51">
        <f>H28-G28</f>
        <v>8.5099999999993514E-4</v>
      </c>
      <c r="L28" s="16"/>
      <c r="M28" s="17"/>
    </row>
    <row r="29" spans="1:13" ht="24">
      <c r="A29" s="49" t="s">
        <v>82</v>
      </c>
      <c r="B29" s="2" t="s">
        <v>26</v>
      </c>
      <c r="C29" s="25"/>
      <c r="D29" s="33"/>
      <c r="E29" s="33"/>
      <c r="F29" s="27"/>
      <c r="G29" s="28"/>
      <c r="H29" s="29"/>
      <c r="I29" s="27"/>
      <c r="J29" s="32"/>
      <c r="K29" s="51"/>
      <c r="L29" s="16"/>
      <c r="M29" s="17"/>
    </row>
    <row r="30" spans="1:13" ht="24">
      <c r="A30" s="49" t="s">
        <v>83</v>
      </c>
      <c r="B30" s="2" t="s">
        <v>123</v>
      </c>
      <c r="C30" s="25" t="s">
        <v>27</v>
      </c>
      <c r="D30" s="33">
        <v>3.5</v>
      </c>
      <c r="E30" s="33">
        <v>0</v>
      </c>
      <c r="F30" s="27">
        <v>3.5</v>
      </c>
      <c r="G30" s="28">
        <f>ROUND(F30/0.702804,6)</f>
        <v>4.9800509999999996</v>
      </c>
      <c r="H30" s="29">
        <f>ROUND(F30/0.702804,2)</f>
        <v>4.9800000000000004</v>
      </c>
      <c r="I30" s="27">
        <f>ROUND(D30/0.702804,2)</f>
        <v>4.9800000000000004</v>
      </c>
      <c r="J30" s="32">
        <f>H30-I30</f>
        <v>0</v>
      </c>
      <c r="K30" s="51">
        <f>H30-G30</f>
        <v>-5.0999999999135071E-5</v>
      </c>
      <c r="L30" s="16"/>
      <c r="M30" s="18"/>
    </row>
    <row r="31" spans="1:13" ht="24">
      <c r="A31" s="49" t="s">
        <v>84</v>
      </c>
      <c r="B31" s="2" t="s">
        <v>124</v>
      </c>
      <c r="C31" s="25" t="s">
        <v>85</v>
      </c>
      <c r="D31" s="33">
        <v>1</v>
      </c>
      <c r="E31" s="33">
        <v>0</v>
      </c>
      <c r="F31" s="27">
        <v>1</v>
      </c>
      <c r="G31" s="28">
        <f>ROUND(F31/0.702804,6)</f>
        <v>1.4228719999999999</v>
      </c>
      <c r="H31" s="29">
        <f>ROUND(F31/0.702804,2)</f>
        <v>1.42</v>
      </c>
      <c r="I31" s="27">
        <f>ROUND(D31/0.702804,2)</f>
        <v>1.42</v>
      </c>
      <c r="J31" s="32">
        <f>H31-I31</f>
        <v>0</v>
      </c>
      <c r="K31" s="51">
        <f>H31-G31</f>
        <v>-2.8719999999999857E-3</v>
      </c>
      <c r="L31" s="16"/>
      <c r="M31" s="18"/>
    </row>
    <row r="32" spans="1:13" ht="36">
      <c r="A32" s="53" t="s">
        <v>86</v>
      </c>
      <c r="B32" s="2" t="s">
        <v>125</v>
      </c>
      <c r="C32" s="35" t="s">
        <v>25</v>
      </c>
      <c r="D32" s="33">
        <v>5</v>
      </c>
      <c r="E32" s="33">
        <v>0</v>
      </c>
      <c r="F32" s="27">
        <f>D32+E32</f>
        <v>5</v>
      </c>
      <c r="G32" s="28">
        <f t="shared" ref="G32:G51" si="5">ROUND(F32/0.702804,6)</f>
        <v>7.1143590000000003</v>
      </c>
      <c r="H32" s="29">
        <f>ROUND(F32/0.702804,2)</f>
        <v>7.11</v>
      </c>
      <c r="I32" s="27">
        <f>ROUND(D32/0.702804,2)</f>
        <v>7.11</v>
      </c>
      <c r="J32" s="32">
        <f>H32-I32</f>
        <v>0</v>
      </c>
      <c r="K32" s="51">
        <f>H32-G32</f>
        <v>-4.3590000000000018E-3</v>
      </c>
      <c r="L32" s="18"/>
    </row>
    <row r="33" spans="1:12" ht="24">
      <c r="A33" s="53" t="s">
        <v>87</v>
      </c>
      <c r="B33" s="2" t="s">
        <v>126</v>
      </c>
      <c r="C33" s="25" t="s">
        <v>85</v>
      </c>
      <c r="D33" s="33">
        <v>3</v>
      </c>
      <c r="E33" s="33">
        <v>0</v>
      </c>
      <c r="F33" s="27">
        <f>D33+E33</f>
        <v>3</v>
      </c>
      <c r="G33" s="28">
        <f t="shared" ref="G33" si="6">ROUND(F33/0.702804,6)</f>
        <v>4.2686149999999996</v>
      </c>
      <c r="H33" s="29">
        <f>ROUND(F33/0.702804,2)</f>
        <v>4.2699999999999996</v>
      </c>
      <c r="I33" s="27">
        <f>ROUND(D33/0.702804,2)</f>
        <v>4.2699999999999996</v>
      </c>
      <c r="J33" s="32">
        <f>H33-I33</f>
        <v>0</v>
      </c>
      <c r="K33" s="51">
        <f>H33-G33</f>
        <v>1.3849999999999696E-3</v>
      </c>
      <c r="L33" s="18"/>
    </row>
    <row r="34" spans="1:12" ht="24">
      <c r="A34" s="54" t="s">
        <v>3</v>
      </c>
      <c r="B34" s="2" t="s">
        <v>88</v>
      </c>
      <c r="C34" s="35"/>
      <c r="D34" s="33"/>
      <c r="E34" s="33"/>
      <c r="F34" s="27"/>
      <c r="G34" s="28"/>
      <c r="H34" s="29"/>
      <c r="I34" s="27"/>
      <c r="J34" s="32"/>
      <c r="K34" s="51"/>
      <c r="L34" s="18"/>
    </row>
    <row r="35" spans="1:12" ht="24">
      <c r="A35" s="54" t="s">
        <v>29</v>
      </c>
      <c r="B35" s="2" t="s">
        <v>127</v>
      </c>
      <c r="C35" s="25" t="s">
        <v>89</v>
      </c>
      <c r="D35" s="33">
        <v>5</v>
      </c>
      <c r="E35" s="33">
        <v>0</v>
      </c>
      <c r="F35" s="27">
        <f>D35+E35</f>
        <v>5</v>
      </c>
      <c r="G35" s="28">
        <f t="shared" ref="G35" si="7">ROUND(F35/0.702804,6)</f>
        <v>7.1143590000000003</v>
      </c>
      <c r="H35" s="29">
        <f>ROUND(F35/0.702804,2)</f>
        <v>7.11</v>
      </c>
      <c r="I35" s="27">
        <f>ROUND(D35/0.702804,2)</f>
        <v>7.11</v>
      </c>
      <c r="J35" s="32">
        <f>H35-I35</f>
        <v>0</v>
      </c>
      <c r="K35" s="51">
        <f>H35-G35</f>
        <v>-4.3590000000000018E-3</v>
      </c>
      <c r="L35" s="18"/>
    </row>
    <row r="36" spans="1:12" ht="24">
      <c r="A36" s="54" t="s">
        <v>30</v>
      </c>
      <c r="B36" s="2" t="s">
        <v>128</v>
      </c>
      <c r="C36" s="35"/>
      <c r="D36" s="33"/>
      <c r="E36" s="33"/>
      <c r="F36" s="27"/>
      <c r="G36" s="28"/>
      <c r="H36" s="29"/>
      <c r="I36" s="27"/>
      <c r="J36" s="32"/>
      <c r="K36" s="51"/>
      <c r="L36" s="18"/>
    </row>
    <row r="37" spans="1:12" ht="24">
      <c r="A37" s="54" t="s">
        <v>39</v>
      </c>
      <c r="B37" s="2" t="s">
        <v>129</v>
      </c>
      <c r="C37" s="25" t="s">
        <v>89</v>
      </c>
      <c r="D37" s="33">
        <v>11</v>
      </c>
      <c r="E37" s="33">
        <v>0</v>
      </c>
      <c r="F37" s="27">
        <f>D37+E37</f>
        <v>11</v>
      </c>
      <c r="G37" s="28">
        <f t="shared" ref="G37" si="8">ROUND(F37/0.702804,6)</f>
        <v>15.651590000000001</v>
      </c>
      <c r="H37" s="29">
        <f>ROUND(F37/0.702804,2)</f>
        <v>15.65</v>
      </c>
      <c r="I37" s="27">
        <f>ROUND(D37/0.702804,2)</f>
        <v>15.65</v>
      </c>
      <c r="J37" s="32">
        <f>H37-I37</f>
        <v>0</v>
      </c>
      <c r="K37" s="51">
        <f>H37-G37</f>
        <v>-1.5900000000002024E-3</v>
      </c>
      <c r="L37" s="18"/>
    </row>
    <row r="38" spans="1:12" ht="24">
      <c r="A38" s="54" t="s">
        <v>40</v>
      </c>
      <c r="B38" s="2" t="s">
        <v>130</v>
      </c>
      <c r="C38" s="25" t="s">
        <v>89</v>
      </c>
      <c r="D38" s="33">
        <v>7.5</v>
      </c>
      <c r="E38" s="33">
        <v>0</v>
      </c>
      <c r="F38" s="27">
        <f>D38+E38</f>
        <v>7.5</v>
      </c>
      <c r="G38" s="28">
        <f t="shared" ref="G38:G39" si="9">ROUND(F38/0.702804,6)</f>
        <v>10.671538999999999</v>
      </c>
      <c r="H38" s="29">
        <f>ROUND(F38/0.702804,2)</f>
        <v>10.67</v>
      </c>
      <c r="I38" s="27">
        <f>ROUND(D38/0.702804,2)</f>
        <v>10.67</v>
      </c>
      <c r="J38" s="32">
        <f>H38-I38</f>
        <v>0</v>
      </c>
      <c r="K38" s="51">
        <f>H38-G38</f>
        <v>-1.5389999999992909E-3</v>
      </c>
      <c r="L38" s="18"/>
    </row>
    <row r="39" spans="1:12" ht="24">
      <c r="A39" s="54" t="s">
        <v>90</v>
      </c>
      <c r="B39" s="2" t="s">
        <v>131</v>
      </c>
      <c r="C39" s="25" t="s">
        <v>91</v>
      </c>
      <c r="D39" s="33">
        <v>70</v>
      </c>
      <c r="E39" s="33">
        <v>0</v>
      </c>
      <c r="F39" s="27">
        <f>D39+E39</f>
        <v>70</v>
      </c>
      <c r="G39" s="28">
        <f t="shared" si="9"/>
        <v>99.601027000000002</v>
      </c>
      <c r="H39" s="29">
        <f>ROUND(F39/0.702804,2)</f>
        <v>99.6</v>
      </c>
      <c r="I39" s="27">
        <f>ROUND(D39/0.702804,2)</f>
        <v>99.6</v>
      </c>
      <c r="J39" s="32">
        <f>H39-I39</f>
        <v>0</v>
      </c>
      <c r="K39" s="51">
        <f>H39-G39</f>
        <v>-1.0270000000076607E-3</v>
      </c>
      <c r="L39" s="18"/>
    </row>
    <row r="40" spans="1:12" ht="24">
      <c r="A40" s="54" t="s">
        <v>92</v>
      </c>
      <c r="B40" s="2" t="s">
        <v>132</v>
      </c>
      <c r="C40" s="35"/>
      <c r="D40" s="33"/>
      <c r="E40" s="33"/>
      <c r="F40" s="27"/>
      <c r="G40" s="28"/>
      <c r="H40" s="29"/>
      <c r="I40" s="27"/>
      <c r="J40" s="32"/>
      <c r="K40" s="51"/>
      <c r="L40" s="18"/>
    </row>
    <row r="41" spans="1:12" ht="24">
      <c r="A41" s="54" t="s">
        <v>93</v>
      </c>
      <c r="B41" s="2" t="s">
        <v>133</v>
      </c>
      <c r="C41" s="25" t="s">
        <v>94</v>
      </c>
      <c r="D41" s="33">
        <v>6</v>
      </c>
      <c r="E41" s="33">
        <v>0</v>
      </c>
      <c r="F41" s="27">
        <f>D41+E41</f>
        <v>6</v>
      </c>
      <c r="G41" s="28">
        <f t="shared" ref="G41" si="10">ROUND(F41/0.702804,6)</f>
        <v>8.5372310000000002</v>
      </c>
      <c r="H41" s="29">
        <f>ROUND(F41/0.702804,2)</f>
        <v>8.5399999999999991</v>
      </c>
      <c r="I41" s="27">
        <f>ROUND(D41/0.702804,2)</f>
        <v>8.5399999999999991</v>
      </c>
      <c r="J41" s="32">
        <f>H41-I41</f>
        <v>0</v>
      </c>
      <c r="K41" s="51">
        <f>H41-G41</f>
        <v>2.7689999999989112E-3</v>
      </c>
      <c r="L41" s="18"/>
    </row>
    <row r="42" spans="1:12" ht="24">
      <c r="A42" s="54" t="s">
        <v>95</v>
      </c>
      <c r="B42" s="2" t="s">
        <v>134</v>
      </c>
      <c r="C42" s="25" t="s">
        <v>94</v>
      </c>
      <c r="D42" s="33">
        <v>7</v>
      </c>
      <c r="E42" s="33">
        <v>0</v>
      </c>
      <c r="F42" s="27">
        <f>D42+E42</f>
        <v>7</v>
      </c>
      <c r="G42" s="28">
        <f t="shared" ref="G42" si="11">ROUND(F42/0.702804,6)</f>
        <v>9.9601030000000002</v>
      </c>
      <c r="H42" s="29">
        <f>ROUND(F42/0.702804,2)</f>
        <v>9.9600000000000009</v>
      </c>
      <c r="I42" s="27">
        <f>ROUND(D42/0.702804,2)</f>
        <v>9.9600000000000009</v>
      </c>
      <c r="J42" s="32">
        <f>H42-I42</f>
        <v>0</v>
      </c>
      <c r="K42" s="51">
        <f>H42-G42</f>
        <v>-1.029999999992981E-4</v>
      </c>
      <c r="L42" s="18"/>
    </row>
    <row r="43" spans="1:12" ht="24">
      <c r="A43" s="54" t="s">
        <v>96</v>
      </c>
      <c r="B43" s="2" t="s">
        <v>97</v>
      </c>
      <c r="C43" s="25" t="s">
        <v>98</v>
      </c>
      <c r="D43" s="33">
        <v>2.5</v>
      </c>
      <c r="E43" s="33">
        <v>0</v>
      </c>
      <c r="F43" s="27">
        <f>D43+E43</f>
        <v>2.5</v>
      </c>
      <c r="G43" s="28">
        <f t="shared" ref="G43" si="12">ROUND(F43/0.702804,6)</f>
        <v>3.5571799999999998</v>
      </c>
      <c r="H43" s="29">
        <f>ROUND(F43/0.702804,2)</f>
        <v>3.56</v>
      </c>
      <c r="I43" s="27">
        <f>ROUND(D43/0.702804,2)</f>
        <v>3.56</v>
      </c>
      <c r="J43" s="32">
        <f>H43-I43</f>
        <v>0</v>
      </c>
      <c r="K43" s="51">
        <f>H43-G43</f>
        <v>2.8200000000002667E-3</v>
      </c>
      <c r="L43" s="18"/>
    </row>
    <row r="44" spans="1:12" ht="60">
      <c r="A44" s="53" t="s">
        <v>99</v>
      </c>
      <c r="B44" s="38" t="s">
        <v>135</v>
      </c>
      <c r="C44" s="65" t="s">
        <v>100</v>
      </c>
      <c r="D44" s="33">
        <v>20</v>
      </c>
      <c r="E44" s="33">
        <v>0</v>
      </c>
      <c r="F44" s="27">
        <f>D44+E44</f>
        <v>20</v>
      </c>
      <c r="G44" s="28">
        <f t="shared" ref="G44" si="13">ROUND(F44/0.702804,6)</f>
        <v>28.457436000000001</v>
      </c>
      <c r="H44" s="29">
        <f>ROUND(F44/0.702804,2)</f>
        <v>28.46</v>
      </c>
      <c r="I44" s="27">
        <f>ROUND(D44/0.702804,2)</f>
        <v>28.46</v>
      </c>
      <c r="J44" s="32">
        <f>H44-I44</f>
        <v>0</v>
      </c>
      <c r="K44" s="51">
        <f>H44-G44</f>
        <v>2.5639999999995666E-3</v>
      </c>
    </row>
    <row r="45" spans="1:12">
      <c r="A45" s="53" t="s">
        <v>101</v>
      </c>
      <c r="B45" s="38" t="s">
        <v>102</v>
      </c>
      <c r="C45" s="65"/>
      <c r="D45" s="33"/>
      <c r="E45" s="33"/>
      <c r="F45" s="27"/>
      <c r="G45" s="28"/>
      <c r="H45" s="29"/>
      <c r="I45" s="27"/>
      <c r="J45" s="32"/>
      <c r="K45" s="51"/>
    </row>
    <row r="46" spans="1:12">
      <c r="A46" s="53" t="s">
        <v>103</v>
      </c>
      <c r="B46" s="38" t="s">
        <v>104</v>
      </c>
      <c r="C46" s="65"/>
      <c r="D46" s="33"/>
      <c r="E46" s="33"/>
      <c r="F46" s="27"/>
      <c r="G46" s="28"/>
      <c r="H46" s="29"/>
      <c r="I46" s="27"/>
      <c r="J46" s="32"/>
      <c r="K46" s="51"/>
    </row>
    <row r="47" spans="1:12" ht="24.75" customHeight="1">
      <c r="A47" s="55" t="s">
        <v>107</v>
      </c>
      <c r="B47" s="66" t="s">
        <v>106</v>
      </c>
      <c r="C47" s="67" t="s">
        <v>94</v>
      </c>
      <c r="D47" s="33">
        <v>40</v>
      </c>
      <c r="E47" s="33">
        <v>0</v>
      </c>
      <c r="F47" s="27">
        <f>D47+E47</f>
        <v>40</v>
      </c>
      <c r="G47" s="28">
        <f t="shared" si="5"/>
        <v>56.914872000000003</v>
      </c>
      <c r="H47" s="29">
        <f>ROUND(F47/0.702804,2)</f>
        <v>56.91</v>
      </c>
      <c r="I47" s="27">
        <f>ROUND(D47/0.702804,2)</f>
        <v>56.91</v>
      </c>
      <c r="J47" s="32">
        <f>H47-I47</f>
        <v>0</v>
      </c>
      <c r="K47" s="51">
        <f>H47-G47</f>
        <v>-4.8720000000059827E-3</v>
      </c>
    </row>
    <row r="48" spans="1:12" ht="27" customHeight="1">
      <c r="A48" s="53" t="s">
        <v>108</v>
      </c>
      <c r="B48" s="37" t="s">
        <v>109</v>
      </c>
      <c r="C48" s="67" t="s">
        <v>94</v>
      </c>
      <c r="D48" s="33">
        <v>30</v>
      </c>
      <c r="E48" s="33">
        <v>0</v>
      </c>
      <c r="F48" s="27">
        <f>D48+E48</f>
        <v>30</v>
      </c>
      <c r="G48" s="28">
        <f t="shared" ref="G48" si="14">ROUND(F48/0.702804,6)</f>
        <v>42.686154000000002</v>
      </c>
      <c r="H48" s="29">
        <f>ROUND(F48/0.702804,2)</f>
        <v>42.69</v>
      </c>
      <c r="I48" s="27">
        <f>ROUND(D48/0.702804,2)</f>
        <v>42.69</v>
      </c>
      <c r="J48" s="32">
        <f>H48-I48</f>
        <v>0</v>
      </c>
      <c r="K48" s="51">
        <f>H48-G48</f>
        <v>3.8459999999957972E-3</v>
      </c>
    </row>
    <row r="49" spans="1:11">
      <c r="A49" s="53" t="s">
        <v>110</v>
      </c>
      <c r="B49" s="2" t="s">
        <v>111</v>
      </c>
      <c r="C49" s="36" t="s">
        <v>112</v>
      </c>
      <c r="D49" s="33">
        <v>80</v>
      </c>
      <c r="E49" s="33">
        <v>0</v>
      </c>
      <c r="F49" s="27">
        <f>D49+E49</f>
        <v>80</v>
      </c>
      <c r="G49" s="28">
        <f t="shared" si="5"/>
        <v>113.829745</v>
      </c>
      <c r="H49" s="29">
        <f>ROUND(F49/0.702804,2)</f>
        <v>113.83</v>
      </c>
      <c r="I49" s="27">
        <f>ROUND(D49/0.702804,2)</f>
        <v>113.83</v>
      </c>
      <c r="J49" s="32">
        <f>H49-I49</f>
        <v>0</v>
      </c>
      <c r="K49" s="51">
        <f>H49-G49</f>
        <v>2.5499999999567535E-4</v>
      </c>
    </row>
    <row r="50" spans="1:11">
      <c r="A50" s="53" t="s">
        <v>113</v>
      </c>
      <c r="B50" s="2" t="s">
        <v>114</v>
      </c>
      <c r="C50" s="36" t="s">
        <v>112</v>
      </c>
      <c r="D50" s="33">
        <v>200</v>
      </c>
      <c r="E50" s="33">
        <v>0</v>
      </c>
      <c r="F50" s="27">
        <f>D50+E50</f>
        <v>200</v>
      </c>
      <c r="G50" s="28">
        <f t="shared" si="5"/>
        <v>284.57436200000001</v>
      </c>
      <c r="H50" s="29">
        <f>ROUND(F50/0.702804,2)</f>
        <v>284.57</v>
      </c>
      <c r="I50" s="27">
        <f>ROUND(D50/0.702804,2)</f>
        <v>284.57</v>
      </c>
      <c r="J50" s="32">
        <f>H50-I50</f>
        <v>0</v>
      </c>
      <c r="K50" s="51">
        <f>H50-G50</f>
        <v>-4.362000000014632E-3</v>
      </c>
    </row>
    <row r="51" spans="1:11" ht="36.75" thickBot="1">
      <c r="A51" s="56" t="s">
        <v>105</v>
      </c>
      <c r="B51" s="57" t="s">
        <v>115</v>
      </c>
      <c r="C51" s="58" t="s">
        <v>91</v>
      </c>
      <c r="D51" s="59">
        <v>20</v>
      </c>
      <c r="E51" s="59">
        <v>0</v>
      </c>
      <c r="F51" s="60">
        <f>D51+E51</f>
        <v>20</v>
      </c>
      <c r="G51" s="61">
        <f t="shared" si="5"/>
        <v>28.457436000000001</v>
      </c>
      <c r="H51" s="62">
        <f>ROUND(F51/0.702804,2)</f>
        <v>28.46</v>
      </c>
      <c r="I51" s="60">
        <f>ROUND(D51/0.702804,2)</f>
        <v>28.46</v>
      </c>
      <c r="J51" s="63">
        <f>H51-I51</f>
        <v>0</v>
      </c>
      <c r="K51" s="64">
        <f>H51-G51</f>
        <v>2.5639999999995666E-3</v>
      </c>
    </row>
    <row r="52" spans="1:11" ht="23.25" customHeight="1"/>
    <row r="53" spans="1:11" ht="14.25" customHeight="1">
      <c r="A53" s="21"/>
      <c r="B53" s="15" t="s">
        <v>36</v>
      </c>
    </row>
    <row r="54" spans="1:11" ht="18" customHeight="1">
      <c r="B54" s="83" t="s">
        <v>116</v>
      </c>
      <c r="C54" s="83"/>
      <c r="D54" s="83"/>
      <c r="E54" s="83"/>
      <c r="F54" s="83"/>
      <c r="G54" s="83"/>
      <c r="H54" s="83"/>
      <c r="I54" s="83"/>
      <c r="J54" s="83"/>
      <c r="K54" s="83"/>
    </row>
    <row r="55" spans="1:11" ht="18.75" customHeight="1">
      <c r="B55" s="70" t="s">
        <v>118</v>
      </c>
      <c r="C55" s="73"/>
      <c r="D55" s="73"/>
      <c r="E55" s="73"/>
      <c r="F55" s="73"/>
      <c r="G55" s="73"/>
      <c r="H55" s="73"/>
      <c r="I55" s="74"/>
      <c r="J55" s="74"/>
    </row>
    <row r="56" spans="1:11" ht="18" customHeight="1">
      <c r="B56" s="84" t="s">
        <v>119</v>
      </c>
      <c r="C56" s="84"/>
      <c r="D56" s="84"/>
      <c r="E56" s="84"/>
      <c r="F56" s="84"/>
      <c r="G56" s="84"/>
      <c r="H56" s="84"/>
      <c r="I56" s="84"/>
      <c r="J56" s="84"/>
      <c r="K56" s="84"/>
    </row>
    <row r="57" spans="1:11">
      <c r="B57" s="71"/>
      <c r="C57" s="72"/>
      <c r="D57" s="72"/>
      <c r="E57" s="72"/>
      <c r="F57" s="72"/>
      <c r="G57" s="72"/>
      <c r="H57" s="72"/>
    </row>
    <row r="59" spans="1:11" ht="15.75">
      <c r="B59" s="78" t="s">
        <v>33</v>
      </c>
      <c r="C59" s="79"/>
      <c r="G59" s="78" t="s">
        <v>34</v>
      </c>
      <c r="H59" s="79"/>
    </row>
    <row r="60" spans="1:11" ht="15.75">
      <c r="B60" s="68"/>
      <c r="C60" s="69"/>
      <c r="G60" s="68"/>
      <c r="H60" s="69"/>
    </row>
    <row r="61" spans="1:11" ht="15.75">
      <c r="B61" s="68" t="s">
        <v>137</v>
      </c>
      <c r="C61" s="68"/>
      <c r="D61" s="71"/>
      <c r="E61" s="71"/>
      <c r="F61" s="71"/>
      <c r="G61" s="68"/>
      <c r="H61" s="69"/>
    </row>
    <row r="62" spans="1:11">
      <c r="B62" s="71" t="s">
        <v>138</v>
      </c>
      <c r="C62" s="71"/>
      <c r="D62" s="71"/>
      <c r="E62" s="71"/>
      <c r="F62" s="71"/>
      <c r="G62" s="71" t="s">
        <v>139</v>
      </c>
    </row>
    <row r="63" spans="1:11" ht="15.75">
      <c r="B63" s="39" t="s">
        <v>140</v>
      </c>
      <c r="C63" s="20"/>
      <c r="D63" s="20"/>
      <c r="E63" s="20"/>
    </row>
    <row r="64" spans="1:11" ht="78.75">
      <c r="B64" s="40" t="s">
        <v>37</v>
      </c>
      <c r="C64" s="20"/>
      <c r="D64" s="20"/>
      <c r="E64" s="20"/>
    </row>
    <row r="65" spans="2:2" ht="15.75">
      <c r="B65" s="41" t="s">
        <v>38</v>
      </c>
    </row>
    <row r="66" spans="2:2" ht="15.75">
      <c r="B66" s="42">
        <v>67047824</v>
      </c>
    </row>
  </sheetData>
  <mergeCells count="7">
    <mergeCell ref="A2:K2"/>
    <mergeCell ref="G1:K1"/>
    <mergeCell ref="B59:C59"/>
    <mergeCell ref="G59:H59"/>
    <mergeCell ref="A3:K3"/>
    <mergeCell ref="B54:K54"/>
    <mergeCell ref="B56:K56"/>
  </mergeCells>
  <phoneticPr fontId="0" type="noConversion"/>
  <hyperlinks>
    <hyperlink ref="B65" r:id="rId1"/>
  </hyperlinks>
  <pageMargins left="0.70866141732283472" right="0.70866141732283472" top="0.55118110236220474" bottom="0.74803149606299213" header="0.31496062992125984" footer="0.31496062992125984"/>
  <pageSetup paperSize="9" scale="95" orientation="landscape" verticalDpi="1200" r:id="rId2"/>
  <headerFooter>
    <oddFooter xml:space="preserve">&amp;L&amp;"Times New Roman,Regular"IZMAnotp_290713_RCK_CR; Pielikums Ministru kabineta noteikumu projekta "Rīgas Celtniecības koledžas  maksas pakalpojumu cenrādis" anotācijai &amp;C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sqref="A1:I6"/>
    </sheetView>
  </sheetViews>
  <sheetFormatPr defaultRowHeight="15"/>
  <sheetData>
    <row r="1" spans="1:9">
      <c r="A1" s="85"/>
      <c r="B1" s="85"/>
      <c r="C1" s="86"/>
      <c r="D1" s="86"/>
      <c r="E1" s="86"/>
      <c r="F1" s="86"/>
      <c r="G1" s="86"/>
      <c r="H1" s="86"/>
      <c r="I1" s="87"/>
    </row>
    <row r="2" spans="1:9">
      <c r="A2" s="3"/>
      <c r="B2" s="4"/>
      <c r="C2" s="3"/>
      <c r="D2" s="6"/>
      <c r="E2" s="6"/>
      <c r="F2" s="6"/>
      <c r="G2" s="7"/>
      <c r="H2" s="3"/>
      <c r="I2" s="3"/>
    </row>
    <row r="3" spans="1:9">
      <c r="A3" s="9"/>
      <c r="B3" s="10"/>
      <c r="C3" s="9"/>
      <c r="D3" s="9"/>
      <c r="E3" s="9"/>
      <c r="F3" s="9"/>
    </row>
    <row r="4" spans="1:9">
      <c r="A4" s="1"/>
      <c r="B4" s="1"/>
      <c r="C4" s="8"/>
      <c r="D4" s="11"/>
      <c r="E4" s="12"/>
      <c r="F4" s="13"/>
    </row>
    <row r="5" spans="1:9">
      <c r="A5" s="2"/>
      <c r="B5" s="2"/>
      <c r="C5" s="5"/>
      <c r="D5" s="3"/>
      <c r="E5" s="12"/>
      <c r="F5" s="13"/>
    </row>
    <row r="6" spans="1:9">
      <c r="A6" s="2"/>
      <c r="B6" s="2"/>
      <c r="C6" s="5"/>
      <c r="D6" s="3"/>
      <c r="E6" s="12"/>
      <c r="F6" s="13"/>
    </row>
  </sheetData>
  <mergeCells count="1">
    <mergeCell ref="A1:I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0" sqref="B40"/>
    </sheetView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Rīgas Celtniecības koledžas maksas pakalpojumu cenrādis</dc:title>
  <dc:subject>Ministru kabineta noteikumu projekta anotācijas pielikums</dc:subject>
  <dc:creator/>
  <cp:keywords>euro</cp:keywords>
  <dc:description>izolde.rotberga@izm.gov.lv, 67047824</dc:description>
  <cp:lastModifiedBy/>
  <dcterms:created xsi:type="dcterms:W3CDTF">2006-09-16T00:00:00Z</dcterms:created>
  <dcterms:modified xsi:type="dcterms:W3CDTF">2013-07-29T09:23:30Z</dcterms:modified>
  <cp:category>Tehniskais projekts </cp:category>
</cp:coreProperties>
</file>