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032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<sst xmlns="http://schemas.openxmlformats.org/spreadsheetml/2006/main" count="144" uniqueCount="132">
  <si>
    <t>Nr.p.k.</t>
  </si>
  <si>
    <t>1.</t>
  </si>
  <si>
    <t>2.</t>
  </si>
  <si>
    <t>3.</t>
  </si>
  <si>
    <t>5.</t>
  </si>
  <si>
    <t>Maksas pakalpojuma nosaukums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</si>
  <si>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</si>
  <si>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</rPr>
      <t>euro</t>
    </r>
    <r>
      <rPr>
        <sz val="9"/>
        <color indexed="8"/>
        <rFont val="Times New Roman"/>
        <family val="1"/>
      </rPr>
      <t xml:space="preserve"> 
(norāda 6 ciparus aiz komata) </t>
    </r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</si>
  <si>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</si>
  <si>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</si>
  <si>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</si>
  <si>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</si>
  <si>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</si>
  <si>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</si>
  <si>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</si>
  <si>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</si>
  <si>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</si>
  <si>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</rPr>
      <t>euro ar PVN</t>
    </r>
  </si>
  <si>
    <t>Dienesta viesnīcas pakalpojumi</t>
  </si>
  <si>
    <t>1.1.</t>
  </si>
  <si>
    <t>īres maksa</t>
  </si>
  <si>
    <t>1.1.1.</t>
  </si>
  <si>
    <t>viena gultas vieta</t>
  </si>
  <si>
    <t>1.1.2.</t>
  </si>
  <si>
    <t>istaba mēnesī</t>
  </si>
  <si>
    <t>1.1.3.</t>
  </si>
  <si>
    <t>viena gultas vieta diennaktī</t>
  </si>
  <si>
    <t>1.1.4.</t>
  </si>
  <si>
    <t>viena gultas vieta mēnesī</t>
  </si>
  <si>
    <t>1.2.</t>
  </si>
  <si>
    <t>veļas mašīnas izmantošana</t>
  </si>
  <si>
    <t>1.3.</t>
  </si>
  <si>
    <t>datora (ar interneta pieslēgumu) izmantošana izglītojamiem</t>
  </si>
  <si>
    <t>viena stunda</t>
  </si>
  <si>
    <t>Kancelejas pakalpojumi</t>
  </si>
  <si>
    <t>viena lapa</t>
  </si>
  <si>
    <t>2.1.</t>
  </si>
  <si>
    <t>kopēšana (A4 formāts) (izglītojamiem)</t>
  </si>
  <si>
    <t>2.2.</t>
  </si>
  <si>
    <t>kopēšana (A3 formāts) (izglītojamiem)</t>
  </si>
  <si>
    <t>2.3.</t>
  </si>
  <si>
    <t>brošēšana ar spirāli (izglītojamiem)</t>
  </si>
  <si>
    <t>viena vienība</t>
  </si>
  <si>
    <t>2.4.</t>
  </si>
  <si>
    <t>lapas izdrukāšana (izglītojamiem)</t>
  </si>
  <si>
    <t>2.5.</t>
  </si>
  <si>
    <t>arhīva dokumentu, izziņu sagatavošana un izsniegšana</t>
  </si>
  <si>
    <t>2.5.1.</t>
  </si>
  <si>
    <t>viens komplekts</t>
  </si>
  <si>
    <t>2.5.2.</t>
  </si>
  <si>
    <t>2.5.3.</t>
  </si>
  <si>
    <t>viena izziņa</t>
  </si>
  <si>
    <t>2.6.</t>
  </si>
  <si>
    <t>2.7.</t>
  </si>
  <si>
    <t>2.8.</t>
  </si>
  <si>
    <t>viens reflektants</t>
  </si>
  <si>
    <t xml:space="preserve">3. </t>
  </si>
  <si>
    <t>3.1.</t>
  </si>
  <si>
    <t>viens pārbaudījums</t>
  </si>
  <si>
    <t>3.2.</t>
  </si>
  <si>
    <t>3.3.</t>
  </si>
  <si>
    <t>3.4.</t>
  </si>
  <si>
    <t>3.5.</t>
  </si>
  <si>
    <t>3.5.1.</t>
  </si>
  <si>
    <t>3.5.2.</t>
  </si>
  <si>
    <t>pārbaudījumi</t>
  </si>
  <si>
    <t>3.5.2.1.</t>
  </si>
  <si>
    <t>3.5.2.2.</t>
  </si>
  <si>
    <t>3.5.3.</t>
  </si>
  <si>
    <t>3.6.</t>
  </si>
  <si>
    <t>4.1.</t>
  </si>
  <si>
    <t>telpu noma</t>
  </si>
  <si>
    <t>4.1.1.</t>
  </si>
  <si>
    <t>semināriem un citiem pasākumiem</t>
  </si>
  <si>
    <t>4.1.2.</t>
  </si>
  <si>
    <t>sporta un trenažieru zāles izmantošana</t>
  </si>
  <si>
    <t>4.1.2.1.</t>
  </si>
  <si>
    <t>visas sporta un trenažieru zāles izmantošana</t>
  </si>
  <si>
    <t>4.1.2.2.</t>
  </si>
  <si>
    <t>vienai personai</t>
  </si>
  <si>
    <t>4.1.3.</t>
  </si>
  <si>
    <t>aktu zāle</t>
  </si>
  <si>
    <t>4.2.</t>
  </si>
  <si>
    <t>transportlīdzekļu noma</t>
  </si>
  <si>
    <t>4.2.1.</t>
  </si>
  <si>
    <t>kravas automobilis</t>
  </si>
  <si>
    <t>4.2.2.</t>
  </si>
  <si>
    <t xml:space="preserve">4. </t>
  </si>
  <si>
    <t>Citi pakalpojumi</t>
  </si>
  <si>
    <t>viens kvalifikācijas darbs</t>
  </si>
  <si>
    <t>viens eksāmens</t>
  </si>
  <si>
    <t>viens lēmums</t>
  </si>
  <si>
    <t>viena ieskaite</t>
  </si>
  <si>
    <t>viena konsultācija</t>
  </si>
  <si>
    <t>viena akadēmiskā stunda</t>
  </si>
  <si>
    <t>kvadrātmetrs stundā</t>
  </si>
  <si>
    <r>
      <t xml:space="preserve">Cena </t>
    </r>
    <r>
      <rPr>
        <i/>
        <sz val="9"/>
        <color indexed="8"/>
        <rFont val="Times New Roman"/>
        <family val="1"/>
      </rPr>
      <t>euro</t>
    </r>
    <r>
      <rPr>
        <sz val="9"/>
        <color indexed="8"/>
        <rFont val="Times New Roman"/>
        <family val="1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</si>
  <si>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 xml:space="preserve"> (6 cipari aiz komata)</t>
    </r>
  </si>
  <si>
    <t>mikroautobuss vai vieglā automašīna</t>
  </si>
  <si>
    <t>koledžas darbiniekiem*</t>
  </si>
  <si>
    <t>divu nedēļu laikā**</t>
  </si>
  <si>
    <t>divu darbdienu laikā**</t>
  </si>
  <si>
    <t>izziņas izsniegšana**</t>
  </si>
  <si>
    <t>apliecību (piemēram, studentu apliecības) sagatavošana un izsniegšana**</t>
  </si>
  <si>
    <t xml:space="preserve">ar izglītības procesu saistītās dokumentācijas dublikāta izdruku izsniegšana** </t>
  </si>
  <si>
    <t>ieskaite (arī atkārtota)**</t>
  </si>
  <si>
    <t>atkārtota kvalifikācijas darba izstrāde un aizstāvēšana**</t>
  </si>
  <si>
    <t>iestājeksāmens**</t>
  </si>
  <si>
    <t>iesniegto dokumentu izvērtēšana un lēmuma sagatavošana**</t>
  </si>
  <si>
    <t>ieskaite (tai skaitā praktisko darba iemaņu pārbaude)**</t>
  </si>
  <si>
    <t>eksāmens (tai skaitā praktisko darba iemaņu pārbaude)**</t>
  </si>
  <si>
    <t>konsultācija**</t>
  </si>
  <si>
    <t>sagatavošanas kursi**</t>
  </si>
  <si>
    <t>Izglītības un zinātnes ministrs</t>
  </si>
  <si>
    <t>V.Dombrovskis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</si>
  <si>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</si>
  <si>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Ministru kabineta 2009.gada 15.decembra noteikumi Nr.1431 "Noteikumi par profesionālās izglītības kompetences centra "Rīgas Tehniskā koledža" sniegto maksas pakalpojumu cenrādi"</t>
  </si>
  <si>
    <t>izglītojamajiem, kas mācās vai studē budžeta grupā (atvieglojumi 50% apmērā bāreņiem un bez vecāku gādības palikušajiem bērniem, bērniem no daudzbērnu ģimenēm un izglītojamiem, kuru ģimenei piešķirts trūcigās ģimenes statuss, līdz 24 gadu vecuma sasniegšanai)*</t>
  </si>
  <si>
    <t xml:space="preserve">īslaicīga gultas vietas īre (līdz septiņām diennaktīm) izglītojamiem* </t>
  </si>
  <si>
    <t>ārpus mācību laika (vasarā) izglītojamiem, kas mācās vai studē budžeta grupā*</t>
  </si>
  <si>
    <t>viena mazgāšanas reize</t>
  </si>
  <si>
    <t>reflektantu dokumentu pieņemšana un reģistrēšana**</t>
  </si>
  <si>
    <t>Ar izglītības procesu saistītie pakalpojumi (maksājumi par akadēmisko parādu kārtošanu)</t>
  </si>
  <si>
    <t>iepriekšējā izglītībā vai profesionālajā pieredzē sasniegtu studiju rezultātu atzīšana</t>
  </si>
  <si>
    <t xml:space="preserve">Piezīmes </t>
  </si>
  <si>
    <t xml:space="preserve">*Pievienotās vērtības nodokli nepiemēro saskaņā ar Pievienotās vērtības nodokļa likuma 52.panta pirmās daļas 25.punkta "a"apakšpunktu . </t>
  </si>
  <si>
    <r>
      <t xml:space="preserve">** </t>
    </r>
    <r>
      <rPr>
        <sz val="9"/>
        <color indexed="8"/>
        <rFont val="Times New Roman"/>
        <family val="1"/>
      </rPr>
      <t xml:space="preserve">Pievienotās vērtības nodokli nepiemēro saskaņā ar Pievienotās vērtības nodokļa likuma 52.panta pirmās daļas 12.punktu. </t>
    </r>
  </si>
  <si>
    <r>
      <t>PVN (ar 2 cipariem aiz komata) (</t>
    </r>
    <r>
      <rPr>
        <i/>
        <sz val="9"/>
        <rFont val="Times New Roman"/>
        <family val="1"/>
      </rPr>
      <t>euro)</t>
    </r>
  </si>
  <si>
    <t>Augstākās izglītības, zinātnes un inovāciju departamenta vecākā referente, I.Rotberga</t>
  </si>
  <si>
    <t>izolde.rotberga@izm.gov.lv</t>
  </si>
  <si>
    <t xml:space="preserve">Pielikums Ministru kabineta noteikumu projekta "Profesionālās izglītības komepetnces centra "Rīgas Tehniskā koledža" maksas pakalpojumu cenrādis" sākotnējās ietekmes novērtējuma ziņojumam (anotācijai)  </t>
  </si>
  <si>
    <t>noslēguma pārbaudījums **)eksāmens)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</si>
</sst>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0.000000"/>
    <numFmt numFmtId="166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 applyProtection="1">
      <alignment vertical="top" wrapText="1" readingOrder="2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49" fontId="5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/>
    </xf>
    <xf numFmtId="0" fontId="17" fillId="0" borderId="0" xfId="53" applyFont="1" applyAlignment="1" applyProtection="1">
      <alignment/>
      <protection/>
    </xf>
    <xf numFmtId="0" fontId="52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16" fontId="3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14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top"/>
    </xf>
    <xf numFmtId="2" fontId="3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2" fontId="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top" wrapText="1"/>
    </xf>
    <xf numFmtId="0" fontId="13" fillId="33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6" fillId="33" borderId="24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olde.rotberga@iz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Layout" workbookViewId="0" topLeftCell="A46">
      <selection activeCell="B56" sqref="B56"/>
    </sheetView>
  </sheetViews>
  <sheetFormatPr defaultColWidth="9.140625" defaultRowHeight="15"/>
  <cols>
    <col min="1" max="1" width="7.421875" style="0" customWidth="1"/>
    <col min="2" max="2" width="23.140625" style="0" customWidth="1"/>
    <col min="3" max="3" width="13.00390625" style="0" customWidth="1"/>
    <col min="4" max="4" width="10.00390625" style="0" bestFit="1" customWidth="1"/>
    <col min="5" max="5" width="10.00390625" style="0" customWidth="1"/>
    <col min="6" max="6" width="12.8515625" style="0" customWidth="1"/>
    <col min="7" max="7" width="11.00390625" style="0" customWidth="1"/>
    <col min="10" max="10" width="10.8515625" style="0" customWidth="1"/>
    <col min="11" max="11" width="10.421875" style="0" customWidth="1"/>
    <col min="13" max="13" width="9.57421875" style="0" bestFit="1" customWidth="1"/>
  </cols>
  <sheetData>
    <row r="1" spans="7:11" ht="83.25" customHeight="1">
      <c r="G1" s="78" t="s">
        <v>130</v>
      </c>
      <c r="H1" s="78"/>
      <c r="I1" s="78"/>
      <c r="J1" s="78"/>
      <c r="K1" s="78"/>
    </row>
    <row r="2" spans="1:11" ht="15.75">
      <c r="A2" s="76" t="s">
        <v>115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34.5" customHeight="1" thickBot="1">
      <c r="A3" s="84" t="s">
        <v>116</v>
      </c>
      <c r="B3" s="84"/>
      <c r="C3" s="85"/>
      <c r="D3" s="85"/>
      <c r="E3" s="85"/>
      <c r="F3" s="85"/>
      <c r="G3" s="85"/>
      <c r="H3" s="85"/>
      <c r="I3" s="85"/>
      <c r="J3" s="85"/>
      <c r="K3" s="86"/>
    </row>
    <row r="4" spans="1:23" ht="120.75" thickBot="1">
      <c r="A4" s="71" t="s">
        <v>0</v>
      </c>
      <c r="B4" s="72" t="s">
        <v>5</v>
      </c>
      <c r="C4" s="72" t="s">
        <v>8</v>
      </c>
      <c r="D4" s="73" t="s">
        <v>13</v>
      </c>
      <c r="E4" s="73" t="s">
        <v>9</v>
      </c>
      <c r="F4" s="73" t="s">
        <v>14</v>
      </c>
      <c r="G4" s="73" t="s">
        <v>97</v>
      </c>
      <c r="H4" s="72" t="s">
        <v>17</v>
      </c>
      <c r="I4" s="72" t="s">
        <v>96</v>
      </c>
      <c r="J4" s="73" t="s">
        <v>127</v>
      </c>
      <c r="K4" s="74" t="s">
        <v>7</v>
      </c>
      <c r="L4" s="19"/>
      <c r="M4" s="19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11" ht="27.75" customHeight="1">
      <c r="A5" s="66">
        <v>1</v>
      </c>
      <c r="B5" s="67">
        <v>2</v>
      </c>
      <c r="C5" s="67" t="s">
        <v>10</v>
      </c>
      <c r="D5" s="67" t="s">
        <v>11</v>
      </c>
      <c r="E5" s="67" t="s">
        <v>12</v>
      </c>
      <c r="F5" s="67" t="s">
        <v>3</v>
      </c>
      <c r="G5" s="68" t="s">
        <v>16</v>
      </c>
      <c r="H5" s="69" t="s">
        <v>4</v>
      </c>
      <c r="I5" s="69" t="s">
        <v>6</v>
      </c>
      <c r="J5" s="69"/>
      <c r="K5" s="70" t="s">
        <v>15</v>
      </c>
    </row>
    <row r="6" spans="1:11" ht="15">
      <c r="A6" s="47" t="s">
        <v>1</v>
      </c>
      <c r="B6" s="2" t="s">
        <v>18</v>
      </c>
      <c r="C6" s="25"/>
      <c r="D6" s="3"/>
      <c r="E6" s="26"/>
      <c r="F6" s="27"/>
      <c r="G6" s="28"/>
      <c r="H6" s="29"/>
      <c r="I6" s="30"/>
      <c r="J6" s="31"/>
      <c r="K6" s="48"/>
    </row>
    <row r="7" spans="1:13" ht="15">
      <c r="A7" s="47" t="s">
        <v>19</v>
      </c>
      <c r="B7" s="2" t="s">
        <v>20</v>
      </c>
      <c r="C7" s="25"/>
      <c r="D7" s="3"/>
      <c r="E7" s="26"/>
      <c r="F7" s="27"/>
      <c r="G7" s="28"/>
      <c r="H7" s="29"/>
      <c r="I7" s="30"/>
      <c r="J7" s="31"/>
      <c r="K7" s="48"/>
      <c r="M7" s="20"/>
    </row>
    <row r="8" spans="1:11" ht="120">
      <c r="A8" s="47" t="s">
        <v>21</v>
      </c>
      <c r="B8" s="2" t="s">
        <v>117</v>
      </c>
      <c r="C8" s="25" t="s">
        <v>22</v>
      </c>
      <c r="D8" s="3">
        <v>10</v>
      </c>
      <c r="E8" s="26">
        <v>0</v>
      </c>
      <c r="F8" s="27">
        <v>10</v>
      </c>
      <c r="G8" s="28">
        <f aca="true" t="shared" si="0" ref="G8:G13">ROUND(F8/0.702804,6)</f>
        <v>14.228718</v>
      </c>
      <c r="H8" s="29">
        <f aca="true" t="shared" si="1" ref="H8:H13">ROUND(F8/0.702804,2)</f>
        <v>14.23</v>
      </c>
      <c r="I8" s="30">
        <f>ROUND((H8/100*100),2)</f>
        <v>14.23</v>
      </c>
      <c r="J8" s="31">
        <v>0</v>
      </c>
      <c r="K8" s="48">
        <f aca="true" t="shared" si="2" ref="K8:K13">H8-G8</f>
        <v>0.0012819999999997833</v>
      </c>
    </row>
    <row r="9" spans="1:11" ht="17.25" customHeight="1">
      <c r="A9" s="47" t="s">
        <v>23</v>
      </c>
      <c r="B9" s="2" t="s">
        <v>99</v>
      </c>
      <c r="C9" s="2" t="s">
        <v>24</v>
      </c>
      <c r="D9" s="32">
        <v>30</v>
      </c>
      <c r="E9" s="33">
        <v>0</v>
      </c>
      <c r="F9" s="32">
        <v>30</v>
      </c>
      <c r="G9" s="28">
        <f t="shared" si="0"/>
        <v>42.686154</v>
      </c>
      <c r="H9" s="29">
        <f t="shared" si="1"/>
        <v>42.69</v>
      </c>
      <c r="I9" s="27">
        <f>ROUND((H9/100*100),2)</f>
        <v>42.69</v>
      </c>
      <c r="J9" s="31">
        <v>0</v>
      </c>
      <c r="K9" s="48">
        <f t="shared" si="2"/>
        <v>0.0038459999999957972</v>
      </c>
    </row>
    <row r="10" spans="1:13" ht="64.5" customHeight="1">
      <c r="A10" s="47" t="s">
        <v>25</v>
      </c>
      <c r="B10" s="2" t="s">
        <v>118</v>
      </c>
      <c r="C10" s="25" t="s">
        <v>26</v>
      </c>
      <c r="D10" s="26">
        <v>5</v>
      </c>
      <c r="E10" s="26">
        <v>0</v>
      </c>
      <c r="F10" s="27">
        <v>5</v>
      </c>
      <c r="G10" s="28">
        <f t="shared" si="0"/>
        <v>7.114359</v>
      </c>
      <c r="H10" s="29">
        <f t="shared" si="1"/>
        <v>7.11</v>
      </c>
      <c r="I10" s="27">
        <f>ROUND(D10/0.702804,2)</f>
        <v>7.11</v>
      </c>
      <c r="J10" s="34">
        <f>H10-I10</f>
        <v>0</v>
      </c>
      <c r="K10" s="49">
        <f t="shared" si="2"/>
        <v>-0.004359000000000002</v>
      </c>
      <c r="L10" s="16"/>
      <c r="M10" s="14"/>
    </row>
    <row r="11" spans="1:13" ht="51.75" customHeight="1">
      <c r="A11" s="50" t="s">
        <v>27</v>
      </c>
      <c r="B11" s="35" t="s">
        <v>119</v>
      </c>
      <c r="C11" s="36" t="s">
        <v>28</v>
      </c>
      <c r="D11" s="37">
        <v>30</v>
      </c>
      <c r="E11" s="37">
        <v>0</v>
      </c>
      <c r="F11" s="27">
        <f aca="true" t="shared" si="3" ref="F11:F18">D11+E11</f>
        <v>30</v>
      </c>
      <c r="G11" s="28">
        <f t="shared" si="0"/>
        <v>42.686154</v>
      </c>
      <c r="H11" s="29">
        <f t="shared" si="1"/>
        <v>42.69</v>
      </c>
      <c r="I11" s="27">
        <f>ROUND(D11/0.702804,2)</f>
        <v>42.69</v>
      </c>
      <c r="J11" s="34">
        <f>H11-I11</f>
        <v>0</v>
      </c>
      <c r="K11" s="49">
        <f t="shared" si="2"/>
        <v>0.0038459999999957972</v>
      </c>
      <c r="L11" s="16"/>
      <c r="M11" s="14"/>
    </row>
    <row r="12" spans="1:13" ht="24">
      <c r="A12" s="50" t="s">
        <v>29</v>
      </c>
      <c r="B12" s="35" t="s">
        <v>30</v>
      </c>
      <c r="C12" s="36" t="s">
        <v>120</v>
      </c>
      <c r="D12" s="37">
        <v>1</v>
      </c>
      <c r="E12" s="37">
        <v>0.21</v>
      </c>
      <c r="F12" s="27">
        <f t="shared" si="3"/>
        <v>1.21</v>
      </c>
      <c r="G12" s="28">
        <f t="shared" si="0"/>
        <v>1.721675</v>
      </c>
      <c r="H12" s="29">
        <f t="shared" si="1"/>
        <v>1.72</v>
      </c>
      <c r="I12" s="27">
        <f>ROUND(D12/0.702804,2)</f>
        <v>1.42</v>
      </c>
      <c r="J12" s="34">
        <f>H12-I12</f>
        <v>0.30000000000000004</v>
      </c>
      <c r="K12" s="49">
        <f t="shared" si="2"/>
        <v>-0.001675000000000093</v>
      </c>
      <c r="L12" s="16"/>
      <c r="M12" s="14"/>
    </row>
    <row r="13" spans="1:13" ht="24">
      <c r="A13" s="50" t="s">
        <v>31</v>
      </c>
      <c r="B13" s="35" t="s">
        <v>32</v>
      </c>
      <c r="C13" s="36" t="s">
        <v>33</v>
      </c>
      <c r="D13" s="37">
        <v>0.3</v>
      </c>
      <c r="E13" s="37">
        <v>0.06</v>
      </c>
      <c r="F13" s="27">
        <f t="shared" si="3"/>
        <v>0.36</v>
      </c>
      <c r="G13" s="28">
        <f t="shared" si="0"/>
        <v>0.512234</v>
      </c>
      <c r="H13" s="29">
        <f t="shared" si="1"/>
        <v>0.51</v>
      </c>
      <c r="I13" s="27">
        <f>ROUND(D13/0.702804,2)</f>
        <v>0.43</v>
      </c>
      <c r="J13" s="34">
        <f>H13-I13</f>
        <v>0.08000000000000002</v>
      </c>
      <c r="K13" s="49">
        <f t="shared" si="2"/>
        <v>-0.0022339999999999582</v>
      </c>
      <c r="L13" s="16"/>
      <c r="M13" s="14"/>
    </row>
    <row r="14" spans="1:13" ht="15">
      <c r="A14" s="50" t="s">
        <v>2</v>
      </c>
      <c r="B14" s="35" t="s">
        <v>34</v>
      </c>
      <c r="C14" s="36"/>
      <c r="D14" s="37"/>
      <c r="E14" s="37"/>
      <c r="F14" s="27"/>
      <c r="G14" s="28"/>
      <c r="H14" s="29"/>
      <c r="I14" s="27"/>
      <c r="J14" s="34"/>
      <c r="K14" s="49"/>
      <c r="L14" s="16"/>
      <c r="M14" s="17"/>
    </row>
    <row r="15" spans="1:13" ht="24">
      <c r="A15" s="50" t="s">
        <v>36</v>
      </c>
      <c r="B15" s="35" t="s">
        <v>37</v>
      </c>
      <c r="C15" s="36" t="s">
        <v>35</v>
      </c>
      <c r="D15" s="37">
        <v>0.05</v>
      </c>
      <c r="E15" s="37">
        <v>0.01</v>
      </c>
      <c r="F15" s="27">
        <f t="shared" si="3"/>
        <v>0.060000000000000005</v>
      </c>
      <c r="G15" s="28">
        <f>ROUND(F15/0.702804,6)</f>
        <v>0.085372</v>
      </c>
      <c r="H15" s="29">
        <f>ROUND(F15/0.702804,2)</f>
        <v>0.09</v>
      </c>
      <c r="I15" s="27">
        <f>ROUND(D15/0.702804,2)</f>
        <v>0.07</v>
      </c>
      <c r="J15" s="34">
        <f>H15-I15</f>
        <v>0.01999999999999999</v>
      </c>
      <c r="K15" s="49">
        <f>H15-G15</f>
        <v>0.004627999999999993</v>
      </c>
      <c r="L15" s="16"/>
      <c r="M15" s="17"/>
    </row>
    <row r="16" spans="1:13" ht="24">
      <c r="A16" s="50" t="s">
        <v>38</v>
      </c>
      <c r="B16" s="35" t="s">
        <v>39</v>
      </c>
      <c r="C16" s="36" t="s">
        <v>35</v>
      </c>
      <c r="D16" s="37">
        <v>0.07</v>
      </c>
      <c r="E16" s="37">
        <v>0.01</v>
      </c>
      <c r="F16" s="27">
        <f t="shared" si="3"/>
        <v>0.08</v>
      </c>
      <c r="G16" s="28">
        <f>ROUND(F16/0.702804,6)</f>
        <v>0.11383</v>
      </c>
      <c r="H16" s="29">
        <f>ROUND(F16/0.702804,2)</f>
        <v>0.11</v>
      </c>
      <c r="I16" s="27">
        <f>ROUND(D16/0.702804,2)</f>
        <v>0.1</v>
      </c>
      <c r="J16" s="34">
        <f>H16-I16</f>
        <v>0.009999999999999995</v>
      </c>
      <c r="K16" s="49">
        <f>H16-G16</f>
        <v>-0.00383</v>
      </c>
      <c r="L16" s="16"/>
      <c r="M16" s="18"/>
    </row>
    <row r="17" spans="1:13" ht="24">
      <c r="A17" s="50" t="s">
        <v>40</v>
      </c>
      <c r="B17" s="35" t="s">
        <v>41</v>
      </c>
      <c r="C17" s="36" t="s">
        <v>42</v>
      </c>
      <c r="D17" s="37">
        <v>0.52</v>
      </c>
      <c r="E17" s="37">
        <v>0.09</v>
      </c>
      <c r="F17" s="27">
        <f t="shared" si="3"/>
        <v>0.61</v>
      </c>
      <c r="G17" s="28">
        <f>ROUND(F17/0.702804,6)</f>
        <v>0.867952</v>
      </c>
      <c r="H17" s="29">
        <f>ROUND(F17/0.702804,2)</f>
        <v>0.87</v>
      </c>
      <c r="I17" s="27">
        <f>ROUND(D17/0.702804,2)</f>
        <v>0.74</v>
      </c>
      <c r="J17" s="34">
        <f>H17-I17</f>
        <v>0.13</v>
      </c>
      <c r="K17" s="49">
        <f>H17-G17</f>
        <v>0.0020480000000000498</v>
      </c>
      <c r="L17" s="16"/>
      <c r="M17" s="18"/>
    </row>
    <row r="18" spans="1:13" ht="24">
      <c r="A18" s="50" t="s">
        <v>43</v>
      </c>
      <c r="B18" s="35" t="s">
        <v>44</v>
      </c>
      <c r="C18" s="36" t="s">
        <v>35</v>
      </c>
      <c r="D18" s="37">
        <v>0.1</v>
      </c>
      <c r="E18" s="37">
        <v>0.02</v>
      </c>
      <c r="F18" s="27">
        <f t="shared" si="3"/>
        <v>0.12000000000000001</v>
      </c>
      <c r="G18" s="28">
        <f>ROUND(F18/0.702804,6)</f>
        <v>0.170745</v>
      </c>
      <c r="H18" s="29">
        <f>ROUND(F18/0.702804,2)</f>
        <v>0.17</v>
      </c>
      <c r="I18" s="27">
        <f>ROUND(D18/0.702804,2)</f>
        <v>0.14</v>
      </c>
      <c r="J18" s="34">
        <f>H18-I18</f>
        <v>0.03</v>
      </c>
      <c r="K18" s="49">
        <f>H18-G18</f>
        <v>-0.0007449999999999957</v>
      </c>
      <c r="L18" s="16"/>
      <c r="M18" s="18"/>
    </row>
    <row r="19" spans="1:13" ht="24">
      <c r="A19" s="50" t="s">
        <v>45</v>
      </c>
      <c r="B19" s="35" t="s">
        <v>46</v>
      </c>
      <c r="C19" s="36"/>
      <c r="D19" s="37"/>
      <c r="E19" s="37"/>
      <c r="F19" s="27"/>
      <c r="G19" s="28"/>
      <c r="H19" s="29"/>
      <c r="I19" s="27"/>
      <c r="J19" s="34"/>
      <c r="K19" s="49"/>
      <c r="L19" s="16"/>
      <c r="M19" s="18"/>
    </row>
    <row r="20" spans="1:12" ht="18.75" customHeight="1">
      <c r="A20" s="50" t="s">
        <v>47</v>
      </c>
      <c r="B20" s="35" t="s">
        <v>100</v>
      </c>
      <c r="C20" s="35" t="s">
        <v>48</v>
      </c>
      <c r="D20" s="37">
        <v>3</v>
      </c>
      <c r="E20" s="37">
        <v>0</v>
      </c>
      <c r="F20" s="27">
        <f aca="true" t="shared" si="4" ref="F20:F25">D20+E20</f>
        <v>3</v>
      </c>
      <c r="G20" s="28">
        <f aca="true" t="shared" si="5" ref="G20:G47">ROUND(F20/0.702804,6)</f>
        <v>4.268615</v>
      </c>
      <c r="H20" s="29">
        <f aca="true" t="shared" si="6" ref="H20:H25">ROUND(F20/0.702804,2)</f>
        <v>4.27</v>
      </c>
      <c r="I20" s="27">
        <f aca="true" t="shared" si="7" ref="I20:I25">ROUND(D20/0.702804,2)</f>
        <v>4.27</v>
      </c>
      <c r="J20" s="34">
        <f aca="true" t="shared" si="8" ref="J20:J25">H20-I20</f>
        <v>0</v>
      </c>
      <c r="K20" s="49">
        <f aca="true" t="shared" si="9" ref="K20:K25">H20-G20</f>
        <v>0.0013849999999999696</v>
      </c>
      <c r="L20" s="18"/>
    </row>
    <row r="21" spans="1:12" ht="15">
      <c r="A21" s="50" t="s">
        <v>49</v>
      </c>
      <c r="B21" s="35" t="s">
        <v>101</v>
      </c>
      <c r="C21" s="36" t="s">
        <v>48</v>
      </c>
      <c r="D21" s="37">
        <v>8</v>
      </c>
      <c r="E21" s="37">
        <v>0</v>
      </c>
      <c r="F21" s="27">
        <f t="shared" si="4"/>
        <v>8</v>
      </c>
      <c r="G21" s="28">
        <f t="shared" si="5"/>
        <v>11.382974</v>
      </c>
      <c r="H21" s="29">
        <f t="shared" si="6"/>
        <v>11.38</v>
      </c>
      <c r="I21" s="27">
        <f t="shared" si="7"/>
        <v>11.38</v>
      </c>
      <c r="J21" s="34">
        <f t="shared" si="8"/>
        <v>0</v>
      </c>
      <c r="K21" s="49">
        <f t="shared" si="9"/>
        <v>-0.002974000000000032</v>
      </c>
      <c r="L21" s="18"/>
    </row>
    <row r="22" spans="1:12" ht="15">
      <c r="A22" s="50" t="s">
        <v>50</v>
      </c>
      <c r="B22" s="35" t="s">
        <v>102</v>
      </c>
      <c r="C22" s="36" t="s">
        <v>51</v>
      </c>
      <c r="D22" s="37">
        <v>1.5</v>
      </c>
      <c r="E22" s="37">
        <v>0</v>
      </c>
      <c r="F22" s="27">
        <f t="shared" si="4"/>
        <v>1.5</v>
      </c>
      <c r="G22" s="28">
        <f t="shared" si="5"/>
        <v>2.134308</v>
      </c>
      <c r="H22" s="29">
        <f t="shared" si="6"/>
        <v>2.13</v>
      </c>
      <c r="I22" s="27">
        <f t="shared" si="7"/>
        <v>2.13</v>
      </c>
      <c r="J22" s="34">
        <f t="shared" si="8"/>
        <v>0</v>
      </c>
      <c r="K22" s="49">
        <f t="shared" si="9"/>
        <v>-0.0043079999999999785</v>
      </c>
      <c r="L22" s="18"/>
    </row>
    <row r="23" spans="1:14" ht="36">
      <c r="A23" s="50" t="s">
        <v>52</v>
      </c>
      <c r="B23" s="35" t="s">
        <v>103</v>
      </c>
      <c r="C23" s="36" t="s">
        <v>42</v>
      </c>
      <c r="D23" s="37">
        <v>3</v>
      </c>
      <c r="E23" s="37">
        <v>0</v>
      </c>
      <c r="F23" s="27">
        <f t="shared" si="4"/>
        <v>3</v>
      </c>
      <c r="G23" s="28">
        <f t="shared" si="5"/>
        <v>4.268615</v>
      </c>
      <c r="H23" s="29">
        <f t="shared" si="6"/>
        <v>4.27</v>
      </c>
      <c r="I23" s="27">
        <f t="shared" si="7"/>
        <v>4.27</v>
      </c>
      <c r="J23" s="34">
        <f t="shared" si="8"/>
        <v>0</v>
      </c>
      <c r="K23" s="49">
        <f t="shared" si="9"/>
        <v>0.0013849999999999696</v>
      </c>
      <c r="L23" s="18"/>
      <c r="M23" s="14"/>
      <c r="N23" s="14"/>
    </row>
    <row r="24" spans="1:12" ht="36">
      <c r="A24" s="51" t="s">
        <v>53</v>
      </c>
      <c r="B24" s="35" t="s">
        <v>104</v>
      </c>
      <c r="C24" s="36" t="s">
        <v>42</v>
      </c>
      <c r="D24" s="37">
        <v>4</v>
      </c>
      <c r="E24" s="37">
        <v>0</v>
      </c>
      <c r="F24" s="27">
        <f t="shared" si="4"/>
        <v>4</v>
      </c>
      <c r="G24" s="28">
        <f t="shared" si="5"/>
        <v>5.691487</v>
      </c>
      <c r="H24" s="29">
        <f t="shared" si="6"/>
        <v>5.69</v>
      </c>
      <c r="I24" s="27">
        <f t="shared" si="7"/>
        <v>5.69</v>
      </c>
      <c r="J24" s="34">
        <f t="shared" si="8"/>
        <v>0</v>
      </c>
      <c r="K24" s="49">
        <f t="shared" si="9"/>
        <v>-0.001487000000000016</v>
      </c>
      <c r="L24" s="18"/>
    </row>
    <row r="25" spans="1:12" ht="24">
      <c r="A25" s="52" t="s">
        <v>54</v>
      </c>
      <c r="B25" s="2" t="s">
        <v>121</v>
      </c>
      <c r="C25" s="36" t="s">
        <v>55</v>
      </c>
      <c r="D25" s="37">
        <v>8</v>
      </c>
      <c r="E25" s="37">
        <v>0</v>
      </c>
      <c r="F25" s="27">
        <f t="shared" si="4"/>
        <v>8</v>
      </c>
      <c r="G25" s="28">
        <f t="shared" si="5"/>
        <v>11.382974</v>
      </c>
      <c r="H25" s="29">
        <f t="shared" si="6"/>
        <v>11.38</v>
      </c>
      <c r="I25" s="27">
        <f t="shared" si="7"/>
        <v>11.38</v>
      </c>
      <c r="J25" s="34">
        <f t="shared" si="8"/>
        <v>0</v>
      </c>
      <c r="K25" s="49">
        <f t="shared" si="9"/>
        <v>-0.002974000000000032</v>
      </c>
      <c r="L25" s="18"/>
    </row>
    <row r="26" spans="1:12" ht="36.75" customHeight="1">
      <c r="A26" s="53" t="s">
        <v>56</v>
      </c>
      <c r="B26" s="25" t="s">
        <v>122</v>
      </c>
      <c r="C26" s="25"/>
      <c r="D26" s="26"/>
      <c r="E26" s="26"/>
      <c r="F26" s="27"/>
      <c r="G26" s="28"/>
      <c r="H26" s="29"/>
      <c r="I26" s="27"/>
      <c r="J26" s="34"/>
      <c r="K26" s="49"/>
      <c r="L26" s="18"/>
    </row>
    <row r="27" spans="1:11" ht="24" customHeight="1">
      <c r="A27" s="53" t="s">
        <v>57</v>
      </c>
      <c r="B27" s="39" t="s">
        <v>131</v>
      </c>
      <c r="C27" s="38" t="s">
        <v>58</v>
      </c>
      <c r="D27" s="26">
        <v>11</v>
      </c>
      <c r="E27" s="26">
        <v>0</v>
      </c>
      <c r="F27" s="27">
        <f>D27+E27</f>
        <v>11</v>
      </c>
      <c r="G27" s="28">
        <f t="shared" si="5"/>
        <v>15.65159</v>
      </c>
      <c r="H27" s="29">
        <f>ROUND(F27/0.702804,2)</f>
        <v>15.65</v>
      </c>
      <c r="I27" s="27">
        <f>ROUND(D27/0.702804,2)</f>
        <v>15.65</v>
      </c>
      <c r="J27" s="34">
        <f>H27-I27</f>
        <v>0</v>
      </c>
      <c r="K27" s="49">
        <f>H27-G27</f>
        <v>-0.0015900000000002024</v>
      </c>
    </row>
    <row r="28" spans="1:11" ht="24">
      <c r="A28" s="51" t="s">
        <v>59</v>
      </c>
      <c r="B28" s="35" t="s">
        <v>105</v>
      </c>
      <c r="C28" s="38" t="s">
        <v>58</v>
      </c>
      <c r="D28" s="37">
        <v>7.5</v>
      </c>
      <c r="E28" s="37">
        <v>0</v>
      </c>
      <c r="F28" s="27">
        <f>D28+E28</f>
        <v>7.5</v>
      </c>
      <c r="G28" s="28">
        <f t="shared" si="5"/>
        <v>10.671539</v>
      </c>
      <c r="H28" s="29">
        <f>ROUND(F28/0.702804,2)</f>
        <v>10.67</v>
      </c>
      <c r="I28" s="27">
        <f>ROUND(D28/0.702804,2)</f>
        <v>10.67</v>
      </c>
      <c r="J28" s="34">
        <f>H28-I28</f>
        <v>0</v>
      </c>
      <c r="K28" s="49">
        <f>H28-G28</f>
        <v>-0.001538999999999291</v>
      </c>
    </row>
    <row r="29" spans="1:11" ht="36.75">
      <c r="A29" s="51" t="s">
        <v>60</v>
      </c>
      <c r="B29" s="35" t="s">
        <v>106</v>
      </c>
      <c r="C29" s="40" t="s">
        <v>89</v>
      </c>
      <c r="D29" s="37">
        <v>130</v>
      </c>
      <c r="E29" s="37">
        <v>0</v>
      </c>
      <c r="F29" s="27">
        <f>D29+E29</f>
        <v>130</v>
      </c>
      <c r="G29" s="28">
        <f t="shared" si="5"/>
        <v>184.973335</v>
      </c>
      <c r="H29" s="29">
        <f>ROUND(F29/0.702804,2)</f>
        <v>184.97</v>
      </c>
      <c r="I29" s="27">
        <f>ROUND(D29/0.702804,2)</f>
        <v>184.97</v>
      </c>
      <c r="J29" s="34">
        <f>H29-I29</f>
        <v>0</v>
      </c>
      <c r="K29" s="49">
        <f>H29-G29</f>
        <v>-0.0033349999999927604</v>
      </c>
    </row>
    <row r="30" spans="1:11" ht="15">
      <c r="A30" s="51" t="s">
        <v>61</v>
      </c>
      <c r="B30" s="35" t="s">
        <v>107</v>
      </c>
      <c r="C30" s="41" t="s">
        <v>90</v>
      </c>
      <c r="D30" s="37">
        <v>10</v>
      </c>
      <c r="E30" s="37">
        <v>0</v>
      </c>
      <c r="F30" s="27">
        <f>D30+E30</f>
        <v>10</v>
      </c>
      <c r="G30" s="28">
        <f t="shared" si="5"/>
        <v>14.228718</v>
      </c>
      <c r="H30" s="29">
        <f>ROUND(F30/0.702804,2)</f>
        <v>14.23</v>
      </c>
      <c r="I30" s="27">
        <f>ROUND(D30/0.702804,2)</f>
        <v>14.23</v>
      </c>
      <c r="J30" s="34">
        <f>H30-I30</f>
        <v>0</v>
      </c>
      <c r="K30" s="49">
        <f>H30-G30</f>
        <v>0.0012819999999997833</v>
      </c>
    </row>
    <row r="31" spans="1:11" ht="48">
      <c r="A31" s="51" t="s">
        <v>62</v>
      </c>
      <c r="B31" s="42" t="s">
        <v>123</v>
      </c>
      <c r="C31" s="43"/>
      <c r="D31" s="37"/>
      <c r="E31" s="37"/>
      <c r="F31" s="27"/>
      <c r="G31" s="28"/>
      <c r="H31" s="29"/>
      <c r="I31" s="27"/>
      <c r="J31" s="34"/>
      <c r="K31" s="49"/>
    </row>
    <row r="32" spans="1:11" ht="36" customHeight="1">
      <c r="A32" s="54" t="s">
        <v>63</v>
      </c>
      <c r="B32" s="38" t="s">
        <v>108</v>
      </c>
      <c r="C32" s="44" t="s">
        <v>91</v>
      </c>
      <c r="D32" s="37">
        <v>11.5</v>
      </c>
      <c r="E32" s="37">
        <v>0</v>
      </c>
      <c r="F32" s="27">
        <f aca="true" t="shared" si="10" ref="F32:F37">D32+E32</f>
        <v>11.5</v>
      </c>
      <c r="G32" s="28">
        <f t="shared" si="5"/>
        <v>16.363026</v>
      </c>
      <c r="H32" s="29">
        <f aca="true" t="shared" si="11" ref="H32:H37">ROUND(F32/0.702804,2)</f>
        <v>16.36</v>
      </c>
      <c r="I32" s="27">
        <f aca="true" t="shared" si="12" ref="I32:I37">ROUND(D32/0.702804,2)</f>
        <v>16.36</v>
      </c>
      <c r="J32" s="34">
        <f aca="true" t="shared" si="13" ref="J32:J37">H32-I32</f>
        <v>0</v>
      </c>
      <c r="K32" s="49">
        <f aca="true" t="shared" si="14" ref="K32:K37">H32-G32</f>
        <v>-0.0030260000000019716</v>
      </c>
    </row>
    <row r="33" spans="1:11" ht="14.25" customHeight="1">
      <c r="A33" s="55" t="s">
        <v>64</v>
      </c>
      <c r="B33" s="38" t="s">
        <v>65</v>
      </c>
      <c r="C33" s="43"/>
      <c r="D33" s="37"/>
      <c r="E33" s="37"/>
      <c r="F33" s="27"/>
      <c r="G33" s="28"/>
      <c r="H33" s="29"/>
      <c r="I33" s="27"/>
      <c r="J33" s="34"/>
      <c r="K33" s="49"/>
    </row>
    <row r="34" spans="1:11" ht="24">
      <c r="A34" s="55" t="s">
        <v>66</v>
      </c>
      <c r="B34" s="2" t="s">
        <v>109</v>
      </c>
      <c r="C34" s="44" t="s">
        <v>92</v>
      </c>
      <c r="D34" s="37">
        <v>8.5</v>
      </c>
      <c r="E34" s="37">
        <v>0</v>
      </c>
      <c r="F34" s="27">
        <f t="shared" si="10"/>
        <v>8.5</v>
      </c>
      <c r="G34" s="28">
        <f t="shared" si="5"/>
        <v>12.09441</v>
      </c>
      <c r="H34" s="29">
        <f t="shared" si="11"/>
        <v>12.09</v>
      </c>
      <c r="I34" s="27">
        <f t="shared" si="12"/>
        <v>12.09</v>
      </c>
      <c r="J34" s="34">
        <f t="shared" si="13"/>
        <v>0</v>
      </c>
      <c r="K34" s="49">
        <f t="shared" si="14"/>
        <v>-0.004410000000000025</v>
      </c>
    </row>
    <row r="35" spans="1:11" ht="24">
      <c r="A35" s="55" t="s">
        <v>67</v>
      </c>
      <c r="B35" s="2" t="s">
        <v>110</v>
      </c>
      <c r="C35" s="44" t="s">
        <v>90</v>
      </c>
      <c r="D35" s="37">
        <v>12</v>
      </c>
      <c r="E35" s="37">
        <v>0</v>
      </c>
      <c r="F35" s="27">
        <f t="shared" si="10"/>
        <v>12</v>
      </c>
      <c r="G35" s="28">
        <f t="shared" si="5"/>
        <v>17.074462</v>
      </c>
      <c r="H35" s="29">
        <f t="shared" si="11"/>
        <v>17.07</v>
      </c>
      <c r="I35" s="27">
        <f t="shared" si="12"/>
        <v>17.07</v>
      </c>
      <c r="J35" s="34">
        <f t="shared" si="13"/>
        <v>0</v>
      </c>
      <c r="K35" s="49">
        <f t="shared" si="14"/>
        <v>-0.004462000000000188</v>
      </c>
    </row>
    <row r="36" spans="1:11" ht="15">
      <c r="A36" s="55" t="s">
        <v>68</v>
      </c>
      <c r="B36" s="2" t="s">
        <v>111</v>
      </c>
      <c r="C36" s="43" t="s">
        <v>93</v>
      </c>
      <c r="D36" s="37">
        <v>11</v>
      </c>
      <c r="E36" s="37">
        <v>0</v>
      </c>
      <c r="F36" s="27">
        <f t="shared" si="10"/>
        <v>11</v>
      </c>
      <c r="G36" s="28">
        <f t="shared" si="5"/>
        <v>15.65159</v>
      </c>
      <c r="H36" s="29">
        <f t="shared" si="11"/>
        <v>15.65</v>
      </c>
      <c r="I36" s="27">
        <f t="shared" si="12"/>
        <v>15.65</v>
      </c>
      <c r="J36" s="34">
        <f t="shared" si="13"/>
        <v>0</v>
      </c>
      <c r="K36" s="49">
        <f t="shared" si="14"/>
        <v>-0.0015900000000002024</v>
      </c>
    </row>
    <row r="37" spans="1:11" ht="27" customHeight="1">
      <c r="A37" s="55" t="s">
        <v>69</v>
      </c>
      <c r="B37" s="2" t="s">
        <v>112</v>
      </c>
      <c r="C37" s="2" t="s">
        <v>94</v>
      </c>
      <c r="D37" s="37">
        <v>10</v>
      </c>
      <c r="E37" s="37">
        <v>0</v>
      </c>
      <c r="F37" s="27">
        <f t="shared" si="10"/>
        <v>10</v>
      </c>
      <c r="G37" s="28">
        <f t="shared" si="5"/>
        <v>14.228718</v>
      </c>
      <c r="H37" s="29">
        <f t="shared" si="11"/>
        <v>14.23</v>
      </c>
      <c r="I37" s="27">
        <f t="shared" si="12"/>
        <v>14.23</v>
      </c>
      <c r="J37" s="34">
        <f t="shared" si="13"/>
        <v>0</v>
      </c>
      <c r="K37" s="49">
        <f t="shared" si="14"/>
        <v>0.0012819999999997833</v>
      </c>
    </row>
    <row r="38" spans="1:11" ht="15">
      <c r="A38" s="56" t="s">
        <v>87</v>
      </c>
      <c r="B38" s="2" t="s">
        <v>88</v>
      </c>
      <c r="C38" s="43"/>
      <c r="D38" s="37"/>
      <c r="E38" s="37"/>
      <c r="F38" s="27"/>
      <c r="G38" s="28"/>
      <c r="H38" s="29"/>
      <c r="I38" s="27"/>
      <c r="J38" s="34"/>
      <c r="K38" s="49"/>
    </row>
    <row r="39" spans="1:11" ht="15">
      <c r="A39" s="56" t="s">
        <v>70</v>
      </c>
      <c r="B39" s="2" t="s">
        <v>71</v>
      </c>
      <c r="C39" s="43"/>
      <c r="D39" s="37"/>
      <c r="E39" s="37"/>
      <c r="F39" s="27"/>
      <c r="G39" s="28"/>
      <c r="H39" s="29"/>
      <c r="I39" s="27"/>
      <c r="J39" s="34"/>
      <c r="K39" s="49"/>
    </row>
    <row r="40" spans="1:11" ht="24.75">
      <c r="A40" s="56" t="s">
        <v>72</v>
      </c>
      <c r="B40" s="2" t="s">
        <v>73</v>
      </c>
      <c r="C40" s="32" t="s">
        <v>95</v>
      </c>
      <c r="D40" s="37">
        <v>0.5</v>
      </c>
      <c r="E40" s="37">
        <v>0.11</v>
      </c>
      <c r="F40" s="27">
        <f aca="true" t="shared" si="15" ref="F40:F47">D40+E40</f>
        <v>0.61</v>
      </c>
      <c r="G40" s="28">
        <f t="shared" si="5"/>
        <v>0.867952</v>
      </c>
      <c r="H40" s="29">
        <f aca="true" t="shared" si="16" ref="H40:H47">ROUND(F40/0.702804,2)</f>
        <v>0.87</v>
      </c>
      <c r="I40" s="27">
        <f aca="true" t="shared" si="17" ref="I40:I47">ROUND(D40/0.702804,2)</f>
        <v>0.71</v>
      </c>
      <c r="J40" s="34">
        <f aca="true" t="shared" si="18" ref="J40:J47">H40-I40</f>
        <v>0.16000000000000003</v>
      </c>
      <c r="K40" s="49">
        <f aca="true" t="shared" si="19" ref="K40:K47">H40-G40</f>
        <v>0.0020480000000000498</v>
      </c>
    </row>
    <row r="41" spans="1:11" ht="24">
      <c r="A41" s="56" t="s">
        <v>74</v>
      </c>
      <c r="B41" s="2" t="s">
        <v>75</v>
      </c>
      <c r="C41" s="43"/>
      <c r="D41" s="37"/>
      <c r="E41" s="37"/>
      <c r="F41" s="27"/>
      <c r="G41" s="28"/>
      <c r="H41" s="29"/>
      <c r="I41" s="27"/>
      <c r="J41" s="34"/>
      <c r="K41" s="49"/>
    </row>
    <row r="42" spans="1:11" ht="24">
      <c r="A42" s="56" t="s">
        <v>76</v>
      </c>
      <c r="B42" s="2" t="s">
        <v>77</v>
      </c>
      <c r="C42" s="43" t="s">
        <v>33</v>
      </c>
      <c r="D42" s="37">
        <v>30</v>
      </c>
      <c r="E42" s="37">
        <v>6.3</v>
      </c>
      <c r="F42" s="27">
        <f t="shared" si="15"/>
        <v>36.3</v>
      </c>
      <c r="G42" s="28">
        <f t="shared" si="5"/>
        <v>51.650247</v>
      </c>
      <c r="H42" s="29">
        <f t="shared" si="16"/>
        <v>51.65</v>
      </c>
      <c r="I42" s="27">
        <f t="shared" si="17"/>
        <v>42.69</v>
      </c>
      <c r="J42" s="34">
        <f t="shared" si="18"/>
        <v>8.96</v>
      </c>
      <c r="K42" s="49">
        <f t="shared" si="19"/>
        <v>-0.00024700000000166256</v>
      </c>
    </row>
    <row r="43" spans="1:11" ht="15">
      <c r="A43" s="56" t="s">
        <v>78</v>
      </c>
      <c r="B43" s="2" t="s">
        <v>79</v>
      </c>
      <c r="C43" s="43" t="s">
        <v>33</v>
      </c>
      <c r="D43" s="37">
        <v>3</v>
      </c>
      <c r="E43" s="37">
        <v>0.63</v>
      </c>
      <c r="F43" s="27">
        <f t="shared" si="15"/>
        <v>3.63</v>
      </c>
      <c r="G43" s="28">
        <f t="shared" si="5"/>
        <v>5.165025</v>
      </c>
      <c r="H43" s="29">
        <f t="shared" si="16"/>
        <v>5.17</v>
      </c>
      <c r="I43" s="27">
        <f t="shared" si="17"/>
        <v>4.27</v>
      </c>
      <c r="J43" s="34">
        <f t="shared" si="18"/>
        <v>0.9000000000000004</v>
      </c>
      <c r="K43" s="49">
        <f t="shared" si="19"/>
        <v>0.004974999999999952</v>
      </c>
    </row>
    <row r="44" spans="1:11" ht="15">
      <c r="A44" s="56" t="s">
        <v>80</v>
      </c>
      <c r="B44" s="2" t="s">
        <v>81</v>
      </c>
      <c r="C44" s="43" t="s">
        <v>33</v>
      </c>
      <c r="D44" s="37">
        <v>30</v>
      </c>
      <c r="E44" s="37">
        <v>6.3</v>
      </c>
      <c r="F44" s="27">
        <f t="shared" si="15"/>
        <v>36.3</v>
      </c>
      <c r="G44" s="28">
        <f t="shared" si="5"/>
        <v>51.650247</v>
      </c>
      <c r="H44" s="29">
        <f t="shared" si="16"/>
        <v>51.65</v>
      </c>
      <c r="I44" s="27">
        <f t="shared" si="17"/>
        <v>42.69</v>
      </c>
      <c r="J44" s="34">
        <f t="shared" si="18"/>
        <v>8.96</v>
      </c>
      <c r="K44" s="49">
        <f t="shared" si="19"/>
        <v>-0.00024700000000166256</v>
      </c>
    </row>
    <row r="45" spans="1:11" ht="15">
      <c r="A45" s="56" t="s">
        <v>82</v>
      </c>
      <c r="B45" s="2" t="s">
        <v>83</v>
      </c>
      <c r="C45" s="43"/>
      <c r="D45" s="37"/>
      <c r="E45" s="37"/>
      <c r="F45" s="27"/>
      <c r="G45" s="28"/>
      <c r="H45" s="29"/>
      <c r="I45" s="27"/>
      <c r="J45" s="34"/>
      <c r="K45" s="49"/>
    </row>
    <row r="46" spans="1:11" ht="15">
      <c r="A46" s="56" t="s">
        <v>84</v>
      </c>
      <c r="B46" s="2" t="s">
        <v>85</v>
      </c>
      <c r="C46" s="43" t="s">
        <v>33</v>
      </c>
      <c r="D46" s="37">
        <v>0.25</v>
      </c>
      <c r="E46" s="37">
        <v>0.05</v>
      </c>
      <c r="F46" s="27">
        <f t="shared" si="15"/>
        <v>0.3</v>
      </c>
      <c r="G46" s="28">
        <f t="shared" si="5"/>
        <v>0.426862</v>
      </c>
      <c r="H46" s="29">
        <f t="shared" si="16"/>
        <v>0.43</v>
      </c>
      <c r="I46" s="27">
        <f t="shared" si="17"/>
        <v>0.36</v>
      </c>
      <c r="J46" s="34">
        <f t="shared" si="18"/>
        <v>0.07</v>
      </c>
      <c r="K46" s="49">
        <f t="shared" si="19"/>
        <v>0.003137999999999974</v>
      </c>
    </row>
    <row r="47" spans="1:11" ht="28.5" customHeight="1" thickBot="1">
      <c r="A47" s="57" t="s">
        <v>86</v>
      </c>
      <c r="B47" s="58" t="s">
        <v>98</v>
      </c>
      <c r="C47" s="59" t="s">
        <v>33</v>
      </c>
      <c r="D47" s="60">
        <v>0.17</v>
      </c>
      <c r="E47" s="60">
        <v>0.04</v>
      </c>
      <c r="F47" s="61">
        <f t="shared" si="15"/>
        <v>0.21000000000000002</v>
      </c>
      <c r="G47" s="62">
        <f t="shared" si="5"/>
        <v>0.298803</v>
      </c>
      <c r="H47" s="63">
        <f t="shared" si="16"/>
        <v>0.3</v>
      </c>
      <c r="I47" s="61">
        <f t="shared" si="17"/>
        <v>0.24</v>
      </c>
      <c r="J47" s="64">
        <f t="shared" si="18"/>
        <v>0.06</v>
      </c>
      <c r="K47" s="65">
        <f t="shared" si="19"/>
        <v>0.0011970000000000036</v>
      </c>
    </row>
    <row r="49" spans="1:2" ht="15">
      <c r="A49" s="24"/>
      <c r="B49" s="15" t="s">
        <v>124</v>
      </c>
    </row>
    <row r="50" spans="2:10" ht="15" customHeight="1">
      <c r="B50" s="79" t="s">
        <v>125</v>
      </c>
      <c r="C50" s="79"/>
      <c r="D50" s="79"/>
      <c r="E50" s="79"/>
      <c r="F50" s="79"/>
      <c r="G50" s="79"/>
      <c r="H50" s="80"/>
      <c r="I50" s="80"/>
      <c r="J50" s="80"/>
    </row>
    <row r="51" spans="2:9" ht="15" customHeight="1">
      <c r="B51" s="83" t="s">
        <v>126</v>
      </c>
      <c r="C51" s="83"/>
      <c r="D51" s="83"/>
      <c r="E51" s="83"/>
      <c r="F51" s="83"/>
      <c r="G51" s="83"/>
      <c r="H51" s="83"/>
      <c r="I51" s="83"/>
    </row>
    <row r="54" spans="2:8" ht="15.75">
      <c r="B54" s="81" t="s">
        <v>113</v>
      </c>
      <c r="C54" s="82"/>
      <c r="G54" s="81" t="s">
        <v>114</v>
      </c>
      <c r="H54" s="82"/>
    </row>
    <row r="56" spans="2:5" ht="15">
      <c r="B56" s="75">
        <v>41431.572222222225</v>
      </c>
      <c r="C56" s="21"/>
      <c r="D56" s="21"/>
      <c r="E56" s="21"/>
    </row>
    <row r="57" spans="2:5" ht="48.75" customHeight="1">
      <c r="B57" s="22" t="s">
        <v>128</v>
      </c>
      <c r="C57" s="21"/>
      <c r="D57" s="21"/>
      <c r="E57" s="21"/>
    </row>
    <row r="58" spans="2:3" ht="15">
      <c r="B58" s="45" t="s">
        <v>129</v>
      </c>
      <c r="C58" s="46"/>
    </row>
    <row r="59" ht="15">
      <c r="B59" s="23">
        <v>67047824</v>
      </c>
    </row>
  </sheetData>
  <sheetProtection/>
  <mergeCells count="7">
    <mergeCell ref="A2:K2"/>
    <mergeCell ref="G1:K1"/>
    <mergeCell ref="B50:J50"/>
    <mergeCell ref="B54:C54"/>
    <mergeCell ref="G54:H54"/>
    <mergeCell ref="B51:I51"/>
    <mergeCell ref="A3:K3"/>
  </mergeCells>
  <hyperlinks>
    <hyperlink ref="B58" r:id="rId1" display="izolde.rotberga@izm.gov.lv"/>
  </hyperlink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95" r:id="rId2"/>
  <headerFooter>
    <oddFooter xml:space="preserve">&amp;L&amp;"Times New Roman,Regular"IZMAnotp_060613_RTK_CR; Pielikums Ministru kabineta noteikumu projekta "Profesionālās izglītības kompetences centra "Rīgas Tehniskā koledža" maksas pakalpojumu cenrādis" anotācijai 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6"/>
    </sheetView>
  </sheetViews>
  <sheetFormatPr defaultColWidth="9.140625" defaultRowHeight="15"/>
  <sheetData>
    <row r="1" spans="1:9" ht="15">
      <c r="A1" s="87"/>
      <c r="B1" s="87"/>
      <c r="C1" s="88"/>
      <c r="D1" s="88"/>
      <c r="E1" s="88"/>
      <c r="F1" s="88"/>
      <c r="G1" s="88"/>
      <c r="H1" s="88"/>
      <c r="I1" s="89"/>
    </row>
    <row r="2" spans="1:9" ht="15">
      <c r="A2" s="3"/>
      <c r="B2" s="4"/>
      <c r="C2" s="3"/>
      <c r="D2" s="6"/>
      <c r="E2" s="6"/>
      <c r="F2" s="6"/>
      <c r="G2" s="7"/>
      <c r="H2" s="3"/>
      <c r="I2" s="3"/>
    </row>
    <row r="3" spans="1:6" ht="15">
      <c r="A3" s="9"/>
      <c r="B3" s="10"/>
      <c r="C3" s="9"/>
      <c r="D3" s="9"/>
      <c r="E3" s="9"/>
      <c r="F3" s="9"/>
    </row>
    <row r="4" spans="1:6" ht="15">
      <c r="A4" s="1"/>
      <c r="B4" s="1"/>
      <c r="C4" s="8"/>
      <c r="D4" s="11"/>
      <c r="E4" s="12"/>
      <c r="F4" s="13"/>
    </row>
    <row r="5" spans="1:6" ht="15">
      <c r="A5" s="2"/>
      <c r="B5" s="2"/>
      <c r="C5" s="5"/>
      <c r="D5" s="3"/>
      <c r="E5" s="12"/>
      <c r="F5" s="13"/>
    </row>
    <row r="6" spans="1:6" ht="15">
      <c r="A6" s="2"/>
      <c r="B6" s="2"/>
      <c r="C6" s="5"/>
      <c r="D6" s="3"/>
      <c r="E6" s="12"/>
      <c r="F6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Profesionālās izglītības kompetences centra "Rīgas Tehniskā koledža" maksas pakalpojumu cenrādis</dc:title>
  <dc:subject>Ministru kabineta noteikumu projekta anotācijas pielikums</dc:subject>
  <dc:creator/>
  <cp:keywords>euro</cp:keywords>
  <dc:description>izolde.rotberga@izn.gov.lv, 67047824</dc:description>
  <cp:lastModifiedBy/>
  <dcterms:created xsi:type="dcterms:W3CDTF">2006-09-16T00:00:00Z</dcterms:created>
  <dcterms:modified xsi:type="dcterms:W3CDTF">2013-06-06T10:46:22Z</dcterms:modified>
  <cp:category>Tehniskais projekts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