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15" windowWidth="19005" windowHeight="11835"/>
  </bookViews>
  <sheets>
    <sheet name="Sheet2" sheetId="14" r:id="rId1"/>
    <sheet name="Sheet1" sheetId="15" r:id="rId2"/>
    <sheet name="Sheet3" sheetId="16" r:id="rId3"/>
    <sheet name="Sheet4" sheetId="17" r:id="rId4"/>
  </sheets>
  <calcPr calcId="145621"/>
</workbook>
</file>

<file path=xl/calcChain.xml><?xml version="1.0" encoding="utf-8"?>
<calcChain xmlns="http://schemas.openxmlformats.org/spreadsheetml/2006/main">
  <c r="F45" i="14" l="1"/>
  <c r="G45" i="14" s="1"/>
  <c r="I45" i="14"/>
  <c r="F44" i="14"/>
  <c r="G44" i="14" s="1"/>
  <c r="I44" i="14"/>
  <c r="F43" i="14"/>
  <c r="H43" i="14" s="1"/>
  <c r="I43" i="14"/>
  <c r="F42" i="14"/>
  <c r="G42" i="14" s="1"/>
  <c r="I42" i="14"/>
  <c r="I41" i="14"/>
  <c r="F41" i="14"/>
  <c r="H41" i="14" s="1"/>
  <c r="F39" i="14"/>
  <c r="H39" i="14" s="1"/>
  <c r="I39" i="14"/>
  <c r="I38" i="14"/>
  <c r="F38" i="14"/>
  <c r="H38" i="14" s="1"/>
  <c r="F36" i="14"/>
  <c r="H36" i="14" s="1"/>
  <c r="I36" i="14"/>
  <c r="F35" i="14"/>
  <c r="G35" i="14" s="1"/>
  <c r="I35" i="14"/>
  <c r="F31" i="14"/>
  <c r="H31" i="14" s="1"/>
  <c r="I31" i="14"/>
  <c r="F30" i="14"/>
  <c r="G30" i="14" s="1"/>
  <c r="I30" i="14"/>
  <c r="F29" i="14"/>
  <c r="G29" i="14" s="1"/>
  <c r="I29" i="14"/>
  <c r="F28" i="14"/>
  <c r="G28" i="14" s="1"/>
  <c r="I28" i="14"/>
  <c r="F33" i="14"/>
  <c r="H33" i="14" s="1"/>
  <c r="I33" i="14"/>
  <c r="F34" i="14"/>
  <c r="G34" i="14" s="1"/>
  <c r="I34" i="14"/>
  <c r="F25" i="14"/>
  <c r="H25" i="14" s="1"/>
  <c r="I25" i="14"/>
  <c r="F26" i="14"/>
  <c r="G26" i="14" s="1"/>
  <c r="I26" i="14"/>
  <c r="F23" i="14"/>
  <c r="G23" i="14" s="1"/>
  <c r="I23" i="14"/>
  <c r="F22" i="14"/>
  <c r="G22" i="14" s="1"/>
  <c r="I22" i="14"/>
  <c r="F18" i="14"/>
  <c r="H18" i="14" s="1"/>
  <c r="I18" i="14"/>
  <c r="F19" i="14"/>
  <c r="G19" i="14" s="1"/>
  <c r="I19" i="14"/>
  <c r="F16" i="14"/>
  <c r="H16" i="14" s="1"/>
  <c r="I16" i="14"/>
  <c r="F15" i="14"/>
  <c r="G15" i="14" s="1"/>
  <c r="I15" i="14"/>
  <c r="F11" i="14"/>
  <c r="G11" i="14" s="1"/>
  <c r="I11" i="14"/>
  <c r="F13" i="14"/>
  <c r="H13" i="14" s="1"/>
  <c r="I13" i="14"/>
  <c r="F12" i="14"/>
  <c r="H12" i="14" s="1"/>
  <c r="I12" i="14"/>
  <c r="G9" i="14"/>
  <c r="H9" i="14"/>
  <c r="H8" i="14"/>
  <c r="I8" i="14" s="1"/>
  <c r="G8" i="14"/>
  <c r="G36" i="14" l="1"/>
  <c r="G43" i="14"/>
  <c r="K43" i="14" s="1"/>
  <c r="J41" i="14"/>
  <c r="H45" i="14"/>
  <c r="H44" i="14"/>
  <c r="J43" i="14"/>
  <c r="H42" i="14"/>
  <c r="G41" i="14"/>
  <c r="K41" i="14" s="1"/>
  <c r="G39" i="14"/>
  <c r="K39" i="14" s="1"/>
  <c r="J39" i="14"/>
  <c r="J38" i="14"/>
  <c r="G38" i="14"/>
  <c r="K38" i="14" s="1"/>
  <c r="J36" i="14"/>
  <c r="K36" i="14"/>
  <c r="H35" i="14"/>
  <c r="G31" i="14"/>
  <c r="K31" i="14" s="1"/>
  <c r="J31" i="14"/>
  <c r="H30" i="14"/>
  <c r="H29" i="14"/>
  <c r="H28" i="14"/>
  <c r="H11" i="14"/>
  <c r="K11" i="14" s="1"/>
  <c r="K8" i="14"/>
  <c r="K9" i="14"/>
  <c r="J18" i="14"/>
  <c r="J25" i="14"/>
  <c r="H19" i="14"/>
  <c r="J19" i="14" s="1"/>
  <c r="G18" i="14"/>
  <c r="K18" i="14" s="1"/>
  <c r="H23" i="14"/>
  <c r="J23" i="14" s="1"/>
  <c r="H26" i="14"/>
  <c r="J26" i="14" s="1"/>
  <c r="G25" i="14"/>
  <c r="K25" i="14" s="1"/>
  <c r="I9" i="14"/>
  <c r="H15" i="14"/>
  <c r="J15" i="14" s="1"/>
  <c r="J33" i="14"/>
  <c r="J16" i="14"/>
  <c r="G16" i="14"/>
  <c r="K16" i="14" s="1"/>
  <c r="H22" i="14"/>
  <c r="H34" i="14"/>
  <c r="G33" i="14"/>
  <c r="K33" i="14" s="1"/>
  <c r="J13" i="14"/>
  <c r="G13" i="14"/>
  <c r="K13" i="14" s="1"/>
  <c r="J12" i="14"/>
  <c r="G12" i="14"/>
  <c r="K12" i="14" s="1"/>
  <c r="K45" i="14" l="1"/>
  <c r="J45" i="14"/>
  <c r="K44" i="14"/>
  <c r="J44" i="14"/>
  <c r="K42" i="14"/>
  <c r="J42" i="14"/>
  <c r="J11" i="14"/>
  <c r="K35" i="14"/>
  <c r="J35" i="14"/>
  <c r="K30" i="14"/>
  <c r="J30" i="14"/>
  <c r="K29" i="14"/>
  <c r="J29" i="14"/>
  <c r="K28" i="14"/>
  <c r="J28" i="14"/>
  <c r="K19" i="14"/>
  <c r="K23" i="14"/>
  <c r="K26" i="14"/>
  <c r="K15" i="14"/>
  <c r="K34" i="14"/>
  <c r="J34" i="14"/>
  <c r="K22" i="14"/>
  <c r="J22" i="14"/>
</calcChain>
</file>

<file path=xl/sharedStrings.xml><?xml version="1.0" encoding="utf-8"?>
<sst xmlns="http://schemas.openxmlformats.org/spreadsheetml/2006/main" count="139" uniqueCount="116">
  <si>
    <t>Nr.p.k.</t>
  </si>
  <si>
    <t>1.</t>
  </si>
  <si>
    <t>2.</t>
  </si>
  <si>
    <t>3.</t>
  </si>
  <si>
    <t>5.</t>
  </si>
  <si>
    <t>Maksas pakalpojuma nosaukums</t>
  </si>
  <si>
    <t>6.</t>
  </si>
  <si>
    <t>Mērvienība</t>
  </si>
  <si>
    <t>2.a.</t>
  </si>
  <si>
    <t>2.b.</t>
  </si>
  <si>
    <t>2.c.</t>
  </si>
  <si>
    <t>Spēkā esošajā normatīvajā aktā paredzētā skaitļa izteiksme latos
(bez PVN)</t>
  </si>
  <si>
    <t>Spēkā esošajā normatīvajā aktā paredzētā skaitļa izteiksme latos
(ar PVN 21%)</t>
  </si>
  <si>
    <t xml:space="preserve">(8)=(5)-(4) 
</t>
  </si>
  <si>
    <t>(4)=
(3)/0,702804</t>
  </si>
  <si>
    <t>viena izziņa</t>
  </si>
  <si>
    <t>Izglītības un zinātnes ministrs</t>
  </si>
  <si>
    <r>
      <t xml:space="preserve">Normatīvajos aktos ietverto skaitļu pārrēķins no latiem uz </t>
    </r>
    <r>
      <rPr>
        <b/>
        <i/>
        <sz val="12"/>
        <color indexed="8"/>
        <rFont val="Times New Roman"/>
        <family val="1"/>
        <charset val="186"/>
      </rPr>
      <t>euro</t>
    </r>
  </si>
  <si>
    <t>Ministru kabineta 2010.gada 23.marta noteikumi Nr.294 "Noteikumi par Valsts izglītības satura centra sniegto maksas pakalpojumu cenrādi"</t>
  </si>
  <si>
    <t>viena programmstunda vienam kursa klausītājam</t>
  </si>
  <si>
    <t>viena programma</t>
  </si>
  <si>
    <t>viens pārbaudes pretendents</t>
  </si>
  <si>
    <t>4.</t>
  </si>
  <si>
    <t>5.1.</t>
  </si>
  <si>
    <t>10-15 cilvēku grupai</t>
  </si>
  <si>
    <t>5.2.</t>
  </si>
  <si>
    <t>2-9 cilvēku grupai</t>
  </si>
  <si>
    <t>5.3.</t>
  </si>
  <si>
    <t>vienam cilvēkam</t>
  </si>
  <si>
    <t>6.1.</t>
  </si>
  <si>
    <t>mutiskā daļa</t>
  </si>
  <si>
    <t>viens eksaminējamais</t>
  </si>
  <si>
    <t>6.2.</t>
  </si>
  <si>
    <t>rakstiskā daļa</t>
  </si>
  <si>
    <t>7.</t>
  </si>
  <si>
    <t>7.1.</t>
  </si>
  <si>
    <t>viena datubāze</t>
  </si>
  <si>
    <t>7.2.</t>
  </si>
  <si>
    <t>valsts pārbaudes darbu rezultātu atlasīšana no datubāzes un nodošana elektroniskā veidā</t>
  </si>
  <si>
    <t>8.</t>
  </si>
  <si>
    <t>8.1.</t>
  </si>
  <si>
    <t>anketas izveidošana</t>
  </si>
  <si>
    <t>8.1.1.</t>
  </si>
  <si>
    <t>50-100 datu lauku</t>
  </si>
  <si>
    <t>viena A4 formāta lapa</t>
  </si>
  <si>
    <t>8.1.2.</t>
  </si>
  <si>
    <t>vairāk nekā 100 datu lauku</t>
  </si>
  <si>
    <t>8.2.</t>
  </si>
  <si>
    <t>skenēšana un datu verificēšana</t>
  </si>
  <si>
    <t>8.2.1.</t>
  </si>
  <si>
    <t>8.2.2.</t>
  </si>
  <si>
    <t xml:space="preserve">8.3. </t>
  </si>
  <si>
    <t>8.3.1.</t>
  </si>
  <si>
    <t>mazāk par 1000 ierakstiem</t>
  </si>
  <si>
    <t>viena datne</t>
  </si>
  <si>
    <t>8.3.2.</t>
  </si>
  <si>
    <t>1000-10000 ierakstu</t>
  </si>
  <si>
    <t>8.3.3.</t>
  </si>
  <si>
    <t>10001-20000 ierakstu</t>
  </si>
  <si>
    <t>8.3.4.</t>
  </si>
  <si>
    <t>vairāk nekā 20000 ierakstu</t>
  </si>
  <si>
    <t>9.</t>
  </si>
  <si>
    <t>9.1.</t>
  </si>
  <si>
    <t>izziņa par nokārtotiem valsts pārbaudes darbu eksāmeniem (rezultātu atlasīšana un izziņas sagatavošana)</t>
  </si>
  <si>
    <t>9.2.</t>
  </si>
  <si>
    <t>sertifikāta nosūtīšana (pa pastu)</t>
  </si>
  <si>
    <t>viens sertifikāts</t>
  </si>
  <si>
    <t>9.3.</t>
  </si>
  <si>
    <t>rakstiskas informācijas sagatavošana (atlasot datus no datubāzes) par valsts valodas prasmes pārbaudes pretendentu rezultātiem pēc privāto tiesību juridiskas personas (to apvienības) vai publiskas personas rakstiska pieprasījuma</t>
  </si>
  <si>
    <t>10.</t>
  </si>
  <si>
    <t>viens pārbaudes darbs</t>
  </si>
  <si>
    <t>11.</t>
  </si>
  <si>
    <t>11.1.</t>
  </si>
  <si>
    <t>dokumenta sagatavošana un izsniegšana</t>
  </si>
  <si>
    <t>viens dokuments</t>
  </si>
  <si>
    <t>11.2.</t>
  </si>
  <si>
    <t>dokumenta sagatavošana un nosūtīšana pa pastu</t>
  </si>
  <si>
    <t>12.</t>
  </si>
  <si>
    <t>12.1.</t>
  </si>
  <si>
    <t>15-19 cilvēku grupa</t>
  </si>
  <si>
    <t>viena akadēmiskā stunda vienai personai</t>
  </si>
  <si>
    <t>12.2.</t>
  </si>
  <si>
    <t>20-25 cilvēku grupa</t>
  </si>
  <si>
    <t>12.3.</t>
  </si>
  <si>
    <t>26-30 cilvēku grupa</t>
  </si>
  <si>
    <t>12.4.</t>
  </si>
  <si>
    <t>31-35 cilvēku grupa</t>
  </si>
  <si>
    <t>12.5.</t>
  </si>
  <si>
    <t>36-40 cilvēku grupa</t>
  </si>
  <si>
    <t>igors.bukis-fleitmanis@visc.gov.lv</t>
  </si>
  <si>
    <t xml:space="preserve"> </t>
  </si>
  <si>
    <r>
      <t xml:space="preserve">Spēkā esošajā normatīvajā aktā paredzētās cenas ar PVN matemātiskā noapaļošana uz </t>
    </r>
    <r>
      <rPr>
        <i/>
        <sz val="12"/>
        <rFont val="Times New Roman"/>
        <family val="1"/>
        <charset val="186"/>
      </rPr>
      <t>euro</t>
    </r>
    <r>
      <rPr>
        <sz val="12"/>
        <rFont val="Times New Roman"/>
        <family val="1"/>
        <charset val="186"/>
      </rPr>
      <t xml:space="preserve"> (6 cipari aiz komata)</t>
    </r>
  </si>
  <si>
    <r>
      <t>Individuālo konsultāciju sniegšana par valsts valodas prasmes pārbaudi</t>
    </r>
    <r>
      <rPr>
        <vertAlign val="superscript"/>
        <sz val="12"/>
        <color indexed="8"/>
        <rFont val="Times New Roman"/>
        <family val="1"/>
        <charset val="186"/>
      </rPr>
      <t>1</t>
    </r>
  </si>
  <si>
    <r>
      <t xml:space="preserve">attiecīgā gada valsts pārbaudes darbu eksāmenu datubāzes </t>
    </r>
    <r>
      <rPr>
        <i/>
        <sz val="12"/>
        <color indexed="8"/>
        <rFont val="Times New Roman"/>
        <family val="1"/>
        <charset val="186"/>
      </rPr>
      <t>Microsoft Access</t>
    </r>
    <r>
      <rPr>
        <sz val="12"/>
        <color indexed="8"/>
        <rFont val="Times New Roman"/>
        <family val="1"/>
        <charset val="186"/>
      </rPr>
      <t>formāta sagatavošana un nodošana</t>
    </r>
  </si>
  <si>
    <r>
      <t>Statistical Package for the Social Sciences, Microsoft Access, Microsoft Excel</t>
    </r>
    <r>
      <rPr>
        <sz val="12"/>
        <color indexed="8"/>
        <rFont val="Times New Roman"/>
        <family val="1"/>
        <charset val="186"/>
      </rPr>
      <t xml:space="preserve"> datu datnes sagatavošana</t>
    </r>
  </si>
  <si>
    <t>Vīzē:</t>
  </si>
  <si>
    <t>V.Dombrovskis</t>
  </si>
  <si>
    <r>
      <rPr>
        <vertAlign val="superscript"/>
        <sz val="9"/>
        <color indexed="8"/>
        <rFont val="Times New Roman"/>
        <family val="1"/>
        <charset val="186"/>
      </rPr>
      <t>1</t>
    </r>
    <r>
      <rPr>
        <sz val="9"/>
        <color indexed="8"/>
        <rFont val="Times New Roman"/>
        <family val="1"/>
        <charset val="186"/>
      </rPr>
      <t xml:space="preserve">Pievienotās vērtības nodokli nepiemēro saskaņā ar Pievienotās vērtības nodokļa likuma 3.panta astoto daļu. </t>
    </r>
  </si>
  <si>
    <r>
      <t> Izmaiņas pret sākotnējā normatīvajā aktā norādīto summu,</t>
    </r>
    <r>
      <rPr>
        <sz val="12"/>
        <color indexed="8"/>
        <rFont val="Times New Roman"/>
        <family val="1"/>
        <charset val="186"/>
      </rPr>
      <t xml:space="preserve"> 
norāda 6 ciparus aiz komata (</t>
    </r>
    <r>
      <rPr>
        <i/>
        <sz val="12"/>
        <color indexed="8"/>
        <rFont val="Times New Roman"/>
        <family val="1"/>
        <charset val="186"/>
      </rPr>
      <t>euro</t>
    </r>
    <r>
      <rPr>
        <sz val="12"/>
        <color indexed="8"/>
        <rFont val="Times New Roman"/>
        <family val="1"/>
        <charset val="186"/>
      </rPr>
      <t xml:space="preserve">) </t>
    </r>
  </si>
  <si>
    <r>
      <t>Cena bez PVN</t>
    </r>
    <r>
      <rPr>
        <sz val="12"/>
        <color indexed="8"/>
        <rFont val="Times New Roman"/>
        <family val="1"/>
        <charset val="186"/>
      </rPr>
      <t xml:space="preserve"> 2 cipari aiz komata (</t>
    </r>
    <r>
      <rPr>
        <i/>
        <sz val="12"/>
        <color indexed="8"/>
        <rFont val="Times New Roman"/>
        <family val="1"/>
        <charset val="186"/>
      </rPr>
      <t>euro</t>
    </r>
    <r>
      <rPr>
        <sz val="12"/>
        <color indexed="8"/>
        <rFont val="Times New Roman"/>
        <family val="1"/>
        <charset val="186"/>
      </rPr>
      <t>)</t>
    </r>
  </si>
  <si>
    <r>
      <t>Summa, kas paredzēta normatīvā akta grozījumos,</t>
    </r>
    <r>
      <rPr>
        <i/>
        <sz val="12"/>
        <color indexed="8"/>
        <rFont val="Times New Roman"/>
        <family val="1"/>
        <charset val="186"/>
      </rPr>
      <t xml:space="preserve"> ar PVN (euro)</t>
    </r>
    <r>
      <rPr>
        <i/>
        <vertAlign val="superscript"/>
        <sz val="12"/>
        <color indexed="8"/>
        <rFont val="Times New Roman"/>
        <family val="1"/>
        <charset val="186"/>
      </rPr>
      <t>1</t>
    </r>
  </si>
  <si>
    <t>Informatīvo kursu organizēšana valsts valodas apguves kursu organizētājiem un pedagogiem</t>
  </si>
  <si>
    <t>Atzinumu sniegšana par valsts valodas kursu organizētāju un pedagogu izveidotajām latviešu valodas apguves kursu programmām (pieaugušajiem) atbilstoši valsts valodas prasmes pārbaudes prasībām</t>
  </si>
  <si>
    <t>Valsts valodas prasmes noslēguma pārbaudes organizēšana ne mazāk kā 10 cilvēku grupai pēc privāto tiesību juridiskas personas (to apvienības) vai publiskas personas rakstiska pieprasījuma un apkopotu pārbaudes rezultātu sniegšana šī pakalpojuma pieprasītājam</t>
  </si>
  <si>
    <t>Datubāzes sagatavošana augstskolām studentu atlases procesam</t>
  </si>
  <si>
    <t>Mācību sasniegumu elektroniskā datu apstrāde no papīra datu nesējā</t>
  </si>
  <si>
    <t>Informācijas sniegšana par valsts pārbaudes darbu rezultātiem</t>
  </si>
  <si>
    <t>Pārbaudes darba (kontroldarba, ieskaites, eksāmena) satura sagatavošana pēc pieprasījuma</t>
  </si>
  <si>
    <t>Dokumentu atkārtota izsniegšana (valsts valodas prasmes apliecības dublikāts, sertifikāta dublikāts)</t>
  </si>
  <si>
    <t>Interešu izglītības pedagogu, audzināšanas darba speciālistu un nometņu vadītāju tālākizglītības kursi un semināri</t>
  </si>
  <si>
    <t>Valsts pārbaudes darbu materiālu sagatavošana augstskolām (kopēšana, iesaiņošana, piegāde, vērtēšana)</t>
  </si>
  <si>
    <t>Diagnosticējošo valsts valodas prasmes pārbaudes darbu izveide</t>
  </si>
  <si>
    <r>
      <t>PVN ar 2 cipariem aiz komata (</t>
    </r>
    <r>
      <rPr>
        <i/>
        <sz val="12"/>
        <rFont val="Times New Roman"/>
        <family val="1"/>
        <charset val="186"/>
      </rPr>
      <t>euro)</t>
    </r>
    <r>
      <rPr>
        <i/>
        <vertAlign val="superscript"/>
        <sz val="12"/>
        <rFont val="Times New Roman"/>
        <family val="1"/>
        <charset val="186"/>
      </rPr>
      <t>1</t>
    </r>
  </si>
  <si>
    <r>
      <t>PVN
(Ls)</t>
    </r>
    <r>
      <rPr>
        <vertAlign val="superscript"/>
        <sz val="12"/>
        <rFont val="Times New Roman"/>
        <family val="1"/>
        <charset val="186"/>
      </rPr>
      <t>1</t>
    </r>
  </si>
  <si>
    <t>Valsts sekretāre</t>
  </si>
  <si>
    <t>S.Liepiņa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</si>
</sst>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0"/>
  </numFmts>
  <fonts count="30" x14ac:knownFonts="1">
    <font>
      <sz val="11"/>
      <color theme="1"/>
      <name val="Calibri"/>
      <family val="2"/>
      <scheme val="minor"/>
    </font>
    <font>
      <sz val="10"/>
      <color indexed="8"/>
      <name val="Times New Roman"/>
      <family val="1"/>
      <charset val="186"/>
    </font>
    <font>
      <sz val="9"/>
      <color indexed="8"/>
      <name val="Times New Roman"/>
      <family val="1"/>
      <charset val="186"/>
    </font>
    <font>
      <i/>
      <sz val="9"/>
      <color indexed="8"/>
      <name val="Times New Roman"/>
      <family val="1"/>
      <charset val="186"/>
    </font>
    <font>
      <sz val="9"/>
      <color indexed="8"/>
      <name val="Times New Roman"/>
      <family val="1"/>
      <charset val="186"/>
    </font>
    <font>
      <sz val="9"/>
      <name val="Times New Roman"/>
      <family val="1"/>
      <charset val="186"/>
    </font>
    <font>
      <b/>
      <sz val="10"/>
      <color indexed="8"/>
      <name val="Times New Roman"/>
      <family val="1"/>
      <charset val="186"/>
    </font>
    <font>
      <b/>
      <sz val="10"/>
      <color indexed="8"/>
      <name val="Calibri"/>
      <family val="2"/>
    </font>
    <font>
      <b/>
      <sz val="9"/>
      <color indexed="8"/>
      <name val="Times New Roman"/>
      <family val="1"/>
      <charset val="186"/>
    </font>
    <font>
      <sz val="12"/>
      <color indexed="8"/>
      <name val="Times New Roman"/>
      <family val="1"/>
      <charset val="186"/>
    </font>
    <font>
      <sz val="12"/>
      <color indexed="8"/>
      <name val="Calibri"/>
      <family val="2"/>
    </font>
    <font>
      <u/>
      <sz val="11"/>
      <color indexed="12"/>
      <name val="Calibri"/>
      <family val="2"/>
    </font>
    <font>
      <b/>
      <sz val="12"/>
      <color indexed="8"/>
      <name val="Times New Roman"/>
      <family val="1"/>
      <charset val="186"/>
    </font>
    <font>
      <b/>
      <i/>
      <sz val="12"/>
      <color indexed="8"/>
      <name val="Times New Roman"/>
      <family val="1"/>
      <charset val="186"/>
    </font>
    <font>
      <b/>
      <sz val="12"/>
      <color indexed="8"/>
      <name val="Calibri"/>
      <family val="2"/>
    </font>
    <font>
      <b/>
      <sz val="11"/>
      <color indexed="8"/>
      <name val="Calibri"/>
      <family val="2"/>
    </font>
    <font>
      <vertAlign val="superscript"/>
      <sz val="9"/>
      <color indexed="8"/>
      <name val="Times New Roman"/>
      <family val="1"/>
      <charset val="186"/>
    </font>
    <font>
      <u/>
      <sz val="11"/>
      <color indexed="12"/>
      <name val="Times New Roman"/>
      <family val="1"/>
      <charset val="186"/>
    </font>
    <font>
      <sz val="9"/>
      <color theme="1"/>
      <name val="Times New Roman"/>
      <family val="1"/>
      <charset val="186"/>
    </font>
    <font>
      <sz val="12"/>
      <name val="Times New Roman"/>
      <family val="1"/>
      <charset val="186"/>
    </font>
    <font>
      <i/>
      <sz val="12"/>
      <name val="Times New Roman"/>
      <family val="1"/>
      <charset val="186"/>
    </font>
    <font>
      <i/>
      <sz val="12"/>
      <color indexed="8"/>
      <name val="Times New Roman"/>
      <family val="1"/>
      <charset val="186"/>
    </font>
    <font>
      <vertAlign val="superscript"/>
      <sz val="12"/>
      <color indexed="8"/>
      <name val="Times New Roman"/>
      <family val="1"/>
      <charset val="186"/>
    </font>
    <font>
      <sz val="12"/>
      <color theme="1"/>
      <name val="Times New Roman"/>
      <family val="1"/>
      <charset val="186"/>
    </font>
    <font>
      <i/>
      <vertAlign val="superscript"/>
      <sz val="12"/>
      <color indexed="8"/>
      <name val="Times New Roman"/>
      <family val="1"/>
      <charset val="186"/>
    </font>
    <font>
      <i/>
      <vertAlign val="superscript"/>
      <sz val="12"/>
      <name val="Times New Roman"/>
      <family val="1"/>
      <charset val="186"/>
    </font>
    <font>
      <vertAlign val="superscript"/>
      <sz val="12"/>
      <name val="Times New Roman"/>
      <family val="1"/>
      <charset val="186"/>
    </font>
    <font>
      <sz val="12"/>
      <color theme="1"/>
      <name val="Calibri"/>
      <family val="2"/>
      <scheme val="minor"/>
    </font>
    <font>
      <sz val="12"/>
      <color rgb="FF000000"/>
      <name val="Times New Roman"/>
      <family val="1"/>
      <charset val="186"/>
    </font>
    <font>
      <sz val="11"/>
      <color theme="1"/>
      <name val="Times New Roman"/>
      <family val="1"/>
      <charset val="186"/>
    </font>
  </fonts>
  <fills count="3">
    <fill>
      <patternFill patternType="none"/>
    </fill>
    <fill>
      <patternFill patternType="gray125"/>
    </fill>
    <fill>
      <patternFill patternType="solid">
        <fgColor indexed="9"/>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4" fontId="1" fillId="0" borderId="0" applyNumberFormat="0" applyProtection="0">
      <alignment horizontal="left" wrapText="1" indent="1" shrinkToFit="1"/>
    </xf>
  </cellStyleXfs>
  <cellXfs count="121">
    <xf numFmtId="0" fontId="0" fillId="0" borderId="0" xfId="0"/>
    <xf numFmtId="0" fontId="2" fillId="0" borderId="1" xfId="0" applyFont="1" applyBorder="1" applyAlignment="1">
      <alignment vertical="top" wrapText="1"/>
    </xf>
    <xf numFmtId="0" fontId="2" fillId="0" borderId="2" xfId="0" applyFont="1" applyBorder="1" applyAlignment="1">
      <alignmen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1" xfId="0" applyFont="1" applyFill="1" applyBorder="1" applyAlignment="1">
      <alignment horizont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0" fillId="0" borderId="0" xfId="0" applyNumberFormat="1"/>
    <xf numFmtId="0" fontId="8" fillId="0" borderId="0" xfId="0" applyFont="1" applyBorder="1" applyAlignment="1">
      <alignment vertical="center"/>
    </xf>
    <xf numFmtId="2" fontId="0" fillId="0" borderId="0" xfId="0" applyNumberFormat="1" applyBorder="1"/>
    <xf numFmtId="0" fontId="0" fillId="0" borderId="0" xfId="0" applyBorder="1"/>
    <xf numFmtId="0" fontId="5" fillId="0" borderId="0" xfId="0" applyFont="1" applyFill="1" applyBorder="1" applyAlignment="1">
      <alignment horizontal="center" vertical="center" wrapText="1"/>
    </xf>
    <xf numFmtId="164" fontId="0" fillId="0" borderId="0" xfId="0" applyNumberFormat="1"/>
    <xf numFmtId="0" fontId="2" fillId="0" borderId="0" xfId="0" applyFont="1"/>
    <xf numFmtId="0" fontId="2" fillId="0" borderId="0" xfId="0" applyFont="1" applyAlignment="1">
      <alignment horizontal="left" vertical="top"/>
    </xf>
    <xf numFmtId="49" fontId="2" fillId="0" borderId="0" xfId="0" applyNumberFormat="1" applyFont="1" applyFill="1" applyBorder="1" applyAlignment="1">
      <alignment vertical="top"/>
    </xf>
    <xf numFmtId="0" fontId="2" fillId="0" borderId="0" xfId="0" applyFont="1" applyBorder="1" applyAlignment="1">
      <alignment vertical="top" wrapText="1"/>
    </xf>
    <xf numFmtId="2" fontId="4" fillId="0" borderId="0" xfId="0" applyNumberFormat="1" applyFont="1" applyFill="1" applyBorder="1" applyAlignment="1">
      <alignment horizontal="center" vertical="center" wrapText="1"/>
    </xf>
    <xf numFmtId="2"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2" fontId="8" fillId="0" borderId="0" xfId="0" applyNumberFormat="1" applyFont="1" applyBorder="1" applyAlignment="1">
      <alignment horizontal="center" vertical="center" wrapText="1"/>
    </xf>
    <xf numFmtId="4" fontId="4"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0" fontId="17" fillId="0" borderId="0" xfId="1" applyFont="1" applyAlignment="1" applyProtection="1"/>
    <xf numFmtId="0" fontId="9" fillId="0" borderId="0" xfId="0" applyFont="1" applyAlignment="1"/>
    <xf numFmtId="0" fontId="10" fillId="0" borderId="0" xfId="0" applyFont="1" applyAlignment="1"/>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21" fillId="0" borderId="14" xfId="0" applyFont="1" applyFill="1" applyBorder="1" applyAlignment="1">
      <alignment horizontal="center"/>
    </xf>
    <xf numFmtId="0" fontId="21" fillId="0" borderId="9" xfId="0" applyFont="1" applyFill="1" applyBorder="1" applyAlignment="1">
      <alignment horizontal="center"/>
    </xf>
    <xf numFmtId="0" fontId="21" fillId="0" borderId="6" xfId="0" applyFont="1" applyFill="1" applyBorder="1" applyAlignment="1">
      <alignment horizontal="center"/>
    </xf>
    <xf numFmtId="0" fontId="21" fillId="0" borderId="9" xfId="0" applyFont="1" applyFill="1" applyBorder="1" applyAlignment="1">
      <alignment horizontal="center" vertical="center" wrapText="1"/>
    </xf>
    <xf numFmtId="0" fontId="20" fillId="0" borderId="9" xfId="0" applyFont="1" applyFill="1" applyBorder="1" applyAlignment="1">
      <alignment horizontal="center" wrapText="1"/>
    </xf>
    <xf numFmtId="0" fontId="20" fillId="0" borderId="15" xfId="0" applyFont="1" applyFill="1" applyBorder="1" applyAlignment="1">
      <alignment horizontal="center" wrapText="1"/>
    </xf>
    <xf numFmtId="0" fontId="9" fillId="0" borderId="5" xfId="0" applyFont="1" applyBorder="1" applyAlignment="1">
      <alignment vertical="top" wrapText="1"/>
    </xf>
    <xf numFmtId="0" fontId="9" fillId="0" borderId="6" xfId="0" applyFont="1" applyBorder="1" applyAlignment="1">
      <alignment vertical="top" wrapText="1"/>
    </xf>
    <xf numFmtId="2" fontId="9" fillId="0" borderId="6" xfId="0" applyNumberFormat="1" applyFont="1" applyFill="1" applyBorder="1" applyAlignment="1">
      <alignment horizontal="center" vertical="center" wrapText="1"/>
    </xf>
    <xf numFmtId="2" fontId="21" fillId="0" borderId="6" xfId="0" applyNumberFormat="1" applyFont="1" applyBorder="1" applyAlignment="1">
      <alignment horizontal="center" vertical="center" wrapText="1"/>
    </xf>
    <xf numFmtId="165" fontId="21" fillId="0" borderId="6" xfId="0" applyNumberFormat="1" applyFont="1" applyBorder="1" applyAlignment="1">
      <alignment horizontal="center" vertical="center" wrapText="1"/>
    </xf>
    <xf numFmtId="2" fontId="12" fillId="0" borderId="6"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4" fontId="9" fillId="2" borderId="6" xfId="0" applyNumberFormat="1" applyFont="1" applyFill="1" applyBorder="1" applyAlignment="1">
      <alignment horizontal="center" vertical="center" wrapText="1"/>
    </xf>
    <xf numFmtId="164" fontId="9" fillId="2" borderId="7" xfId="0" applyNumberFormat="1" applyFont="1" applyFill="1" applyBorder="1" applyAlignment="1">
      <alignment horizontal="center" vertical="center" wrapText="1"/>
    </xf>
    <xf numFmtId="49" fontId="9" fillId="0" borderId="5" xfId="0" applyNumberFormat="1" applyFont="1" applyBorder="1" applyAlignment="1">
      <alignment vertical="top" wrapText="1"/>
    </xf>
    <xf numFmtId="49" fontId="9" fillId="0" borderId="5" xfId="0" applyNumberFormat="1" applyFont="1" applyBorder="1" applyAlignment="1">
      <alignment horizontal="left" vertical="top"/>
    </xf>
    <xf numFmtId="49" fontId="9" fillId="0" borderId="6" xfId="0" applyNumberFormat="1" applyFont="1" applyBorder="1" applyAlignment="1">
      <alignment vertical="top" wrapText="1"/>
    </xf>
    <xf numFmtId="49" fontId="19" fillId="0" borderId="24" xfId="0" applyNumberFormat="1" applyFont="1" applyBorder="1" applyAlignment="1">
      <alignment vertical="top" wrapText="1"/>
    </xf>
    <xf numFmtId="0" fontId="9" fillId="0" borderId="0" xfId="0" applyFont="1" applyFill="1" applyBorder="1" applyAlignment="1">
      <alignment vertical="top" wrapText="1"/>
    </xf>
    <xf numFmtId="2" fontId="9" fillId="0" borderId="9" xfId="0" applyNumberFormat="1" applyFont="1" applyFill="1" applyBorder="1" applyAlignment="1">
      <alignment horizontal="center" vertical="center" wrapText="1"/>
    </xf>
    <xf numFmtId="0" fontId="19" fillId="0" borderId="5" xfId="0" applyFont="1" applyBorder="1" applyAlignment="1">
      <alignment vertical="top" wrapText="1"/>
    </xf>
    <xf numFmtId="0" fontId="9" fillId="0" borderId="10" xfId="0" applyFont="1" applyBorder="1" applyAlignment="1" applyProtection="1">
      <alignment vertical="top" wrapText="1" readingOrder="2"/>
    </xf>
    <xf numFmtId="0" fontId="19" fillId="0" borderId="6" xfId="0" applyFont="1" applyBorder="1" applyAlignment="1">
      <alignment vertical="top" wrapText="1"/>
    </xf>
    <xf numFmtId="2" fontId="9" fillId="0" borderId="8" xfId="0" applyNumberFormat="1" applyFont="1" applyFill="1" applyBorder="1" applyAlignment="1">
      <alignment horizontal="center" vertical="center" wrapText="1"/>
    </xf>
    <xf numFmtId="0" fontId="9" fillId="0" borderId="5" xfId="0" applyFont="1" applyBorder="1" applyAlignment="1">
      <alignment vertical="top"/>
    </xf>
    <xf numFmtId="0" fontId="9" fillId="0" borderId="24" xfId="0" applyFont="1" applyBorder="1" applyAlignment="1">
      <alignment vertical="top"/>
    </xf>
    <xf numFmtId="49" fontId="19" fillId="0" borderId="6" xfId="0" applyNumberFormat="1" applyFont="1" applyBorder="1" applyAlignment="1">
      <alignment vertical="top" wrapText="1"/>
    </xf>
    <xf numFmtId="14" fontId="9" fillId="0" borderId="5" xfId="0" applyNumberFormat="1" applyFont="1" applyBorder="1" applyAlignment="1">
      <alignment vertical="top"/>
    </xf>
    <xf numFmtId="0" fontId="9" fillId="0" borderId="5" xfId="0" applyFont="1" applyFill="1" applyBorder="1" applyAlignment="1">
      <alignment vertical="top"/>
    </xf>
    <xf numFmtId="0" fontId="21" fillId="0" borderId="10" xfId="0" applyFont="1" applyBorder="1" applyAlignment="1">
      <alignment vertical="top" wrapText="1"/>
    </xf>
    <xf numFmtId="0" fontId="9" fillId="0" borderId="14" xfId="0" applyFont="1" applyFill="1" applyBorder="1" applyAlignment="1">
      <alignment vertical="top"/>
    </xf>
    <xf numFmtId="0" fontId="9" fillId="0" borderId="13" xfId="0" applyFont="1" applyBorder="1" applyAlignment="1">
      <alignment vertical="top" wrapText="1"/>
    </xf>
    <xf numFmtId="49" fontId="9" fillId="0" borderId="5" xfId="0" applyNumberFormat="1" applyFont="1" applyFill="1" applyBorder="1" applyAlignment="1">
      <alignment vertical="top"/>
    </xf>
    <xf numFmtId="0" fontId="9" fillId="0" borderId="11" xfId="0" applyFont="1" applyBorder="1" applyAlignment="1">
      <alignment vertical="top" wrapText="1"/>
    </xf>
    <xf numFmtId="0" fontId="9" fillId="0" borderId="10" xfId="0" applyFont="1" applyBorder="1" applyAlignment="1">
      <alignment vertical="top" wrapText="1"/>
    </xf>
    <xf numFmtId="0" fontId="9" fillId="0" borderId="8" xfId="0" applyFont="1" applyBorder="1" applyAlignment="1">
      <alignment vertical="top" wrapText="1"/>
    </xf>
    <xf numFmtId="49" fontId="9" fillId="0" borderId="14" xfId="0" applyNumberFormat="1" applyFont="1" applyFill="1" applyBorder="1" applyAlignment="1">
      <alignment vertical="top"/>
    </xf>
    <xf numFmtId="0" fontId="9" fillId="0" borderId="12" xfId="0" applyFont="1" applyBorder="1" applyAlignment="1">
      <alignment vertical="top" wrapText="1"/>
    </xf>
    <xf numFmtId="2" fontId="21" fillId="0" borderId="9" xfId="0" applyNumberFormat="1" applyFont="1" applyBorder="1" applyAlignment="1">
      <alignment horizontal="center" vertical="center" wrapText="1"/>
    </xf>
    <xf numFmtId="165" fontId="21" fillId="0" borderId="9" xfId="0" applyNumberFormat="1" applyFont="1" applyBorder="1" applyAlignment="1">
      <alignment horizontal="center" vertical="center" wrapText="1"/>
    </xf>
    <xf numFmtId="2" fontId="12" fillId="0" borderId="9" xfId="0" applyNumberFormat="1" applyFont="1" applyBorder="1" applyAlignment="1">
      <alignment horizontal="center" vertical="center" wrapText="1"/>
    </xf>
    <xf numFmtId="4" fontId="9" fillId="2" borderId="9" xfId="0" applyNumberFormat="1" applyFont="1" applyFill="1" applyBorder="1" applyAlignment="1">
      <alignment horizontal="center" vertical="center" wrapText="1"/>
    </xf>
    <xf numFmtId="164" fontId="9" fillId="2" borderId="15" xfId="0" applyNumberFormat="1"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9" fontId="9" fillId="0" borderId="25" xfId="0" applyNumberFormat="1" applyFont="1" applyFill="1" applyBorder="1" applyAlignment="1">
      <alignment vertical="top"/>
    </xf>
    <xf numFmtId="0" fontId="9" fillId="0" borderId="22" xfId="0" applyFont="1" applyBorder="1" applyAlignment="1">
      <alignment vertical="top" wrapText="1"/>
    </xf>
    <xf numFmtId="2" fontId="9" fillId="0" borderId="21" xfId="0" applyNumberFormat="1" applyFont="1" applyFill="1" applyBorder="1" applyAlignment="1">
      <alignment horizontal="center" vertical="center" wrapText="1"/>
    </xf>
    <xf numFmtId="2" fontId="21" fillId="0" borderId="21" xfId="0" applyNumberFormat="1" applyFont="1" applyBorder="1" applyAlignment="1">
      <alignment horizontal="center" vertical="center" wrapText="1"/>
    </xf>
    <xf numFmtId="165" fontId="21" fillId="0" borderId="21" xfId="0" applyNumberFormat="1" applyFont="1" applyBorder="1" applyAlignment="1">
      <alignment horizontal="center" vertical="center" wrapText="1"/>
    </xf>
    <xf numFmtId="2" fontId="12" fillId="0" borderId="21" xfId="0" applyNumberFormat="1" applyFont="1" applyBorder="1" applyAlignment="1">
      <alignment horizontal="center" vertical="center" wrapText="1"/>
    </xf>
    <xf numFmtId="4" fontId="9" fillId="2" borderId="23" xfId="0" applyNumberFormat="1" applyFont="1" applyFill="1" applyBorder="1" applyAlignment="1">
      <alignment horizontal="center" vertical="center" wrapText="1"/>
    </xf>
    <xf numFmtId="164" fontId="9" fillId="2" borderId="20"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Fill="1" applyBorder="1" applyAlignment="1">
      <alignment horizontal="center" vertical="center" wrapText="1"/>
    </xf>
    <xf numFmtId="0" fontId="1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1" xfId="0" applyFont="1" applyBorder="1" applyAlignment="1">
      <alignment horizontal="center" vertical="center" wrapText="1"/>
    </xf>
    <xf numFmtId="0" fontId="23" fillId="0" borderId="0" xfId="0" applyFont="1"/>
    <xf numFmtId="0" fontId="23" fillId="0" borderId="0" xfId="0" applyFont="1" applyAlignment="1">
      <alignment vertical="center"/>
    </xf>
    <xf numFmtId="0" fontId="27" fillId="0" borderId="0" xfId="0" applyFont="1"/>
    <xf numFmtId="0" fontId="28" fillId="0" borderId="0" xfId="0" applyFont="1" applyAlignment="1">
      <alignment vertical="center"/>
    </xf>
    <xf numFmtId="0" fontId="12" fillId="0" borderId="0" xfId="0" applyFont="1" applyBorder="1" applyAlignment="1">
      <alignment horizontal="center"/>
    </xf>
    <xf numFmtId="0" fontId="15" fillId="0" borderId="0" xfId="0" applyFont="1" applyBorder="1" applyAlignment="1">
      <alignment horizontal="center"/>
    </xf>
    <xf numFmtId="0" fontId="9"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9" fillId="0" borderId="0" xfId="0" applyFont="1" applyAlignment="1"/>
    <xf numFmtId="0" fontId="10" fillId="0" borderId="0" xfId="0" applyFont="1" applyAlignment="1"/>
    <xf numFmtId="0" fontId="12" fillId="2" borderId="16"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16" xfId="0" applyFont="1" applyBorder="1" applyAlignment="1">
      <alignment horizontal="center" wrapText="1"/>
    </xf>
    <xf numFmtId="0" fontId="18" fillId="0" borderId="0" xfId="0" applyFont="1" applyAlignment="1">
      <alignment vertical="top" wrapText="1"/>
    </xf>
    <xf numFmtId="0" fontId="0" fillId="0" borderId="0" xfId="0" applyAlignment="1">
      <alignment vertical="top" wrapText="1"/>
    </xf>
    <xf numFmtId="0" fontId="6" fillId="2" borderId="16" xfId="0" applyFont="1" applyFill="1" applyBorder="1" applyAlignment="1">
      <alignment vertical="center" wrapText="1"/>
    </xf>
    <xf numFmtId="0" fontId="7" fillId="0" borderId="16" xfId="0" applyFont="1" applyBorder="1" applyAlignment="1">
      <alignment vertical="center" wrapText="1"/>
    </xf>
    <xf numFmtId="0" fontId="7" fillId="0" borderId="16" xfId="0" applyFont="1" applyBorder="1" applyAlignment="1">
      <alignment wrapText="1"/>
    </xf>
    <xf numFmtId="0" fontId="29" fillId="0" borderId="0" xfId="0" applyFont="1"/>
  </cellXfs>
  <cellStyles count="3">
    <cellStyle name="Hyperlink" xfId="1" builtinId="8"/>
    <cellStyle name="Normal" xfId="0" builtinId="0"/>
    <cellStyle name="SAPBEXstdItem"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gors.bukis-fleitmanis@visc.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61"/>
  <sheetViews>
    <sheetView tabSelected="1" zoomScaleNormal="100" workbookViewId="0">
      <selection activeCell="H56" sqref="H56"/>
    </sheetView>
  </sheetViews>
  <sheetFormatPr defaultRowHeight="15" x14ac:dyDescent="0.25"/>
  <cols>
    <col min="1" max="1" width="7.42578125" customWidth="1"/>
    <col min="2" max="2" width="23.140625" customWidth="1"/>
    <col min="3" max="3" width="15.7109375" customWidth="1"/>
    <col min="4" max="4" width="10" bestFit="1" customWidth="1"/>
    <col min="5" max="5" width="10" customWidth="1"/>
    <col min="6" max="6" width="12.85546875" customWidth="1"/>
    <col min="7" max="7" width="13.7109375" customWidth="1"/>
    <col min="10" max="10" width="10.85546875" customWidth="1"/>
    <col min="11" max="11" width="10.42578125" customWidth="1"/>
    <col min="13" max="13" width="9.5703125" bestFit="1" customWidth="1"/>
  </cols>
  <sheetData>
    <row r="1" spans="1:23" ht="17.25" customHeight="1" x14ac:dyDescent="0.25">
      <c r="G1" s="107" t="s">
        <v>90</v>
      </c>
      <c r="H1" s="107"/>
      <c r="I1" s="107"/>
      <c r="J1" s="107"/>
      <c r="K1" s="107"/>
    </row>
    <row r="2" spans="1:23" ht="15.75" x14ac:dyDescent="0.25">
      <c r="A2" s="105" t="s">
        <v>17</v>
      </c>
      <c r="B2" s="106"/>
      <c r="C2" s="106"/>
      <c r="D2" s="106"/>
      <c r="E2" s="106"/>
      <c r="F2" s="106"/>
      <c r="G2" s="106"/>
      <c r="H2" s="106"/>
      <c r="I2" s="106"/>
      <c r="J2" s="106"/>
      <c r="K2" s="106"/>
    </row>
    <row r="3" spans="1:23" ht="34.5" customHeight="1" x14ac:dyDescent="0.25">
      <c r="A3" s="112" t="s">
        <v>18</v>
      </c>
      <c r="B3" s="112"/>
      <c r="C3" s="113"/>
      <c r="D3" s="113"/>
      <c r="E3" s="113"/>
      <c r="F3" s="113"/>
      <c r="G3" s="113"/>
      <c r="H3" s="113"/>
      <c r="I3" s="113"/>
      <c r="J3" s="113"/>
      <c r="K3" s="114"/>
    </row>
    <row r="4" spans="1:23" ht="173.25" x14ac:dyDescent="0.25">
      <c r="A4" s="33" t="s">
        <v>0</v>
      </c>
      <c r="B4" s="34" t="s">
        <v>5</v>
      </c>
      <c r="C4" s="34" t="s">
        <v>7</v>
      </c>
      <c r="D4" s="35" t="s">
        <v>11</v>
      </c>
      <c r="E4" s="35" t="s">
        <v>113</v>
      </c>
      <c r="F4" s="35" t="s">
        <v>12</v>
      </c>
      <c r="G4" s="35" t="s">
        <v>91</v>
      </c>
      <c r="H4" s="34" t="s">
        <v>100</v>
      </c>
      <c r="I4" s="34" t="s">
        <v>99</v>
      </c>
      <c r="J4" s="35" t="s">
        <v>112</v>
      </c>
      <c r="K4" s="36" t="s">
        <v>98</v>
      </c>
      <c r="L4" s="18"/>
      <c r="M4" s="18"/>
      <c r="N4" s="17"/>
      <c r="O4" s="17"/>
      <c r="P4" s="17"/>
      <c r="Q4" s="17"/>
      <c r="R4" s="17"/>
      <c r="S4" s="17"/>
      <c r="T4" s="17"/>
      <c r="U4" s="17"/>
      <c r="V4" s="17"/>
      <c r="W4" s="17"/>
    </row>
    <row r="5" spans="1:23" ht="27.75" customHeight="1" x14ac:dyDescent="0.25">
      <c r="A5" s="37">
        <v>1</v>
      </c>
      <c r="B5" s="38">
        <v>2</v>
      </c>
      <c r="C5" s="38" t="s">
        <v>8</v>
      </c>
      <c r="D5" s="38" t="s">
        <v>9</v>
      </c>
      <c r="E5" s="39" t="s">
        <v>10</v>
      </c>
      <c r="F5" s="38" t="s">
        <v>3</v>
      </c>
      <c r="G5" s="40" t="s">
        <v>14</v>
      </c>
      <c r="H5" s="41" t="s">
        <v>4</v>
      </c>
      <c r="I5" s="41" t="s">
        <v>6</v>
      </c>
      <c r="J5" s="41"/>
      <c r="K5" s="42" t="s">
        <v>13</v>
      </c>
    </row>
    <row r="6" spans="1:23" ht="78.75" x14ac:dyDescent="0.25">
      <c r="A6" s="43" t="s">
        <v>1</v>
      </c>
      <c r="B6" s="44" t="s">
        <v>101</v>
      </c>
      <c r="C6" s="90" t="s">
        <v>19</v>
      </c>
      <c r="D6" s="45">
        <v>2.9</v>
      </c>
      <c r="E6" s="45">
        <v>0</v>
      </c>
      <c r="F6" s="46">
        <v>2.9</v>
      </c>
      <c r="G6" s="47">
        <v>4.126328</v>
      </c>
      <c r="H6" s="48">
        <v>4.13</v>
      </c>
      <c r="I6" s="49">
        <v>4.13</v>
      </c>
      <c r="J6" s="50">
        <v>0</v>
      </c>
      <c r="K6" s="51">
        <v>3.6719999999999999E-3</v>
      </c>
    </row>
    <row r="7" spans="1:23" ht="141.75" x14ac:dyDescent="0.25">
      <c r="A7" s="52" t="s">
        <v>2</v>
      </c>
      <c r="B7" s="44" t="s">
        <v>102</v>
      </c>
      <c r="C7" s="90" t="s">
        <v>20</v>
      </c>
      <c r="D7" s="45">
        <v>15</v>
      </c>
      <c r="E7" s="45">
        <v>0</v>
      </c>
      <c r="F7" s="46">
        <v>15</v>
      </c>
      <c r="G7" s="47">
        <v>21.343077000000001</v>
      </c>
      <c r="H7" s="48">
        <v>21.34</v>
      </c>
      <c r="I7" s="49">
        <v>21.34</v>
      </c>
      <c r="J7" s="50">
        <v>0</v>
      </c>
      <c r="K7" s="51">
        <v>-3.0769999999999999E-3</v>
      </c>
      <c r="M7" s="19"/>
    </row>
    <row r="8" spans="1:23" ht="189" x14ac:dyDescent="0.25">
      <c r="A8" s="53" t="s">
        <v>3</v>
      </c>
      <c r="B8" s="44" t="s">
        <v>103</v>
      </c>
      <c r="C8" s="90" t="s">
        <v>21</v>
      </c>
      <c r="D8" s="45">
        <v>10</v>
      </c>
      <c r="E8" s="45">
        <v>0</v>
      </c>
      <c r="F8" s="46">
        <v>10</v>
      </c>
      <c r="G8" s="47">
        <f t="shared" ref="G8:G13" si="0">ROUND(F8/0.702804,6)</f>
        <v>14.228718000000001</v>
      </c>
      <c r="H8" s="48">
        <f t="shared" ref="H8:H13" si="1">ROUND(F8/0.702804,2)</f>
        <v>14.23</v>
      </c>
      <c r="I8" s="49">
        <f>ROUND((H8/100*100),2)</f>
        <v>14.23</v>
      </c>
      <c r="J8" s="50">
        <v>0</v>
      </c>
      <c r="K8" s="51">
        <f t="shared" ref="K8:K13" si="2">H8-G8</f>
        <v>1.2819999999997833E-3</v>
      </c>
    </row>
    <row r="9" spans="1:23" ht="47.25" customHeight="1" x14ac:dyDescent="0.25">
      <c r="A9" s="52" t="s">
        <v>22</v>
      </c>
      <c r="B9" s="54" t="s">
        <v>92</v>
      </c>
      <c r="C9" s="91" t="s">
        <v>21</v>
      </c>
      <c r="D9" s="49">
        <v>2</v>
      </c>
      <c r="E9" s="49">
        <v>0</v>
      </c>
      <c r="F9" s="49">
        <v>2</v>
      </c>
      <c r="G9" s="47">
        <f t="shared" si="0"/>
        <v>2.8457439999999998</v>
      </c>
      <c r="H9" s="48">
        <f t="shared" si="1"/>
        <v>2.85</v>
      </c>
      <c r="I9" s="46">
        <f>ROUND((H9/100*100),2)</f>
        <v>2.85</v>
      </c>
      <c r="J9" s="50">
        <v>0</v>
      </c>
      <c r="K9" s="51">
        <f t="shared" si="2"/>
        <v>4.2560000000002596E-3</v>
      </c>
    </row>
    <row r="10" spans="1:23" ht="64.5" customHeight="1" x14ac:dyDescent="0.25">
      <c r="A10" s="52" t="s">
        <v>4</v>
      </c>
      <c r="B10" s="44" t="s">
        <v>111</v>
      </c>
      <c r="C10" s="90"/>
      <c r="D10" s="45"/>
      <c r="E10" s="45"/>
      <c r="F10" s="46"/>
      <c r="G10" s="47"/>
      <c r="H10" s="48"/>
      <c r="I10" s="46"/>
      <c r="J10" s="50"/>
      <c r="K10" s="51"/>
      <c r="L10" s="15"/>
      <c r="M10" s="14"/>
    </row>
    <row r="11" spans="1:23" ht="51.75" customHeight="1" x14ac:dyDescent="0.25">
      <c r="A11" s="43" t="s">
        <v>23</v>
      </c>
      <c r="B11" s="44" t="s">
        <v>24</v>
      </c>
      <c r="C11" s="90" t="s">
        <v>21</v>
      </c>
      <c r="D11" s="45">
        <v>6.7</v>
      </c>
      <c r="E11" s="45">
        <v>0</v>
      </c>
      <c r="F11" s="46">
        <f t="shared" ref="F11:F16" si="3">D11+E11</f>
        <v>6.7</v>
      </c>
      <c r="G11" s="47">
        <f t="shared" si="0"/>
        <v>9.5332410000000003</v>
      </c>
      <c r="H11" s="48">
        <f t="shared" si="1"/>
        <v>9.5299999999999994</v>
      </c>
      <c r="I11" s="46">
        <f>ROUND(D11/0.702804,2)</f>
        <v>9.5299999999999994</v>
      </c>
      <c r="J11" s="50">
        <f>H11-I11</f>
        <v>0</v>
      </c>
      <c r="K11" s="51">
        <f t="shared" si="2"/>
        <v>-3.2410000000009376E-3</v>
      </c>
      <c r="L11" s="15"/>
      <c r="M11" s="14"/>
    </row>
    <row r="12" spans="1:23" ht="31.5" x14ac:dyDescent="0.25">
      <c r="A12" s="43" t="s">
        <v>25</v>
      </c>
      <c r="B12" s="44" t="s">
        <v>26</v>
      </c>
      <c r="C12" s="90" t="s">
        <v>21</v>
      </c>
      <c r="D12" s="45">
        <v>8.94</v>
      </c>
      <c r="E12" s="45">
        <v>0</v>
      </c>
      <c r="F12" s="46">
        <f t="shared" si="3"/>
        <v>8.94</v>
      </c>
      <c r="G12" s="47">
        <f t="shared" si="0"/>
        <v>12.720473999999999</v>
      </c>
      <c r="H12" s="48">
        <f t="shared" si="1"/>
        <v>12.72</v>
      </c>
      <c r="I12" s="46">
        <f>ROUND(D12/0.702804,2)</f>
        <v>12.72</v>
      </c>
      <c r="J12" s="50">
        <f>H12-I12</f>
        <v>0</v>
      </c>
      <c r="K12" s="51">
        <f t="shared" si="2"/>
        <v>-4.739999999987532E-4</v>
      </c>
      <c r="L12" s="15"/>
      <c r="M12" s="14"/>
    </row>
    <row r="13" spans="1:23" ht="31.5" x14ac:dyDescent="0.25">
      <c r="A13" s="43" t="s">
        <v>27</v>
      </c>
      <c r="B13" s="44" t="s">
        <v>28</v>
      </c>
      <c r="C13" s="90" t="s">
        <v>21</v>
      </c>
      <c r="D13" s="45">
        <v>14.77</v>
      </c>
      <c r="E13" s="45">
        <v>0</v>
      </c>
      <c r="F13" s="46">
        <f t="shared" si="3"/>
        <v>14.77</v>
      </c>
      <c r="G13" s="47">
        <f t="shared" si="0"/>
        <v>21.015816999999998</v>
      </c>
      <c r="H13" s="48">
        <f t="shared" si="1"/>
        <v>21.02</v>
      </c>
      <c r="I13" s="46">
        <f>ROUND(D13/0.702804,2)</f>
        <v>21.02</v>
      </c>
      <c r="J13" s="50">
        <f>H13-I13</f>
        <v>0</v>
      </c>
      <c r="K13" s="51">
        <f t="shared" si="2"/>
        <v>4.183000000001158E-3</v>
      </c>
      <c r="L13" s="15"/>
      <c r="M13" s="14"/>
    </row>
    <row r="14" spans="1:23" ht="78.75" x14ac:dyDescent="0.25">
      <c r="A14" s="52" t="s">
        <v>6</v>
      </c>
      <c r="B14" s="44" t="s">
        <v>110</v>
      </c>
      <c r="C14" s="90"/>
      <c r="D14" s="45"/>
      <c r="E14" s="45"/>
      <c r="F14" s="46"/>
      <c r="G14" s="47"/>
      <c r="H14" s="48"/>
      <c r="I14" s="46"/>
      <c r="J14" s="50"/>
      <c r="K14" s="51"/>
      <c r="L14" s="15"/>
      <c r="M14" s="16"/>
    </row>
    <row r="15" spans="1:23" ht="31.5" x14ac:dyDescent="0.25">
      <c r="A15" s="43" t="s">
        <v>29</v>
      </c>
      <c r="B15" s="44" t="s">
        <v>30</v>
      </c>
      <c r="C15" s="90" t="s">
        <v>31</v>
      </c>
      <c r="D15" s="45">
        <v>0.8</v>
      </c>
      <c r="E15" s="45">
        <v>0</v>
      </c>
      <c r="F15" s="46">
        <f t="shared" si="3"/>
        <v>0.8</v>
      </c>
      <c r="G15" s="47">
        <f>ROUND(F15/0.702804,6)</f>
        <v>1.1382969999999999</v>
      </c>
      <c r="H15" s="48">
        <f>ROUND(F15/0.702804,2)</f>
        <v>1.1399999999999999</v>
      </c>
      <c r="I15" s="46">
        <f>ROUND(D15/0.702804,2)</f>
        <v>1.1399999999999999</v>
      </c>
      <c r="J15" s="50">
        <f>H15-I15</f>
        <v>0</v>
      </c>
      <c r="K15" s="51">
        <f>H15-G15</f>
        <v>1.7030000000000101E-3</v>
      </c>
      <c r="L15" s="15"/>
      <c r="M15" s="17"/>
    </row>
    <row r="16" spans="1:23" ht="31.5" x14ac:dyDescent="0.25">
      <c r="A16" s="43" t="s">
        <v>32</v>
      </c>
      <c r="B16" s="44" t="s">
        <v>33</v>
      </c>
      <c r="C16" s="90" t="s">
        <v>31</v>
      </c>
      <c r="D16" s="45">
        <v>1.8</v>
      </c>
      <c r="E16" s="45">
        <v>0</v>
      </c>
      <c r="F16" s="46">
        <f t="shared" si="3"/>
        <v>1.8</v>
      </c>
      <c r="G16" s="47">
        <f>ROUND(F16/0.702804,6)</f>
        <v>2.561169</v>
      </c>
      <c r="H16" s="48">
        <f>ROUND(F16/0.702804,2)</f>
        <v>2.56</v>
      </c>
      <c r="I16" s="46">
        <f>ROUND(D16/0.702804,2)</f>
        <v>2.56</v>
      </c>
      <c r="J16" s="50">
        <f>H16-I16</f>
        <v>0</v>
      </c>
      <c r="K16" s="51">
        <f>H16-G16</f>
        <v>-1.1689999999999756E-3</v>
      </c>
      <c r="L16" s="15"/>
      <c r="M16" s="17"/>
    </row>
    <row r="17" spans="1:13" ht="47.25" x14ac:dyDescent="0.25">
      <c r="A17" s="52" t="s">
        <v>34</v>
      </c>
      <c r="B17" s="44" t="s">
        <v>104</v>
      </c>
      <c r="C17" s="90"/>
      <c r="D17" s="45"/>
      <c r="E17" s="45"/>
      <c r="F17" s="46"/>
      <c r="G17" s="47"/>
      <c r="H17" s="48"/>
      <c r="I17" s="46"/>
      <c r="J17" s="50"/>
      <c r="K17" s="51"/>
      <c r="L17" s="15"/>
      <c r="M17" s="17"/>
    </row>
    <row r="18" spans="1:13" ht="116.25" customHeight="1" x14ac:dyDescent="0.25">
      <c r="A18" s="43" t="s">
        <v>35</v>
      </c>
      <c r="B18" s="44" t="s">
        <v>93</v>
      </c>
      <c r="C18" s="91" t="s">
        <v>36</v>
      </c>
      <c r="D18" s="45">
        <v>1000</v>
      </c>
      <c r="E18" s="45">
        <v>0</v>
      </c>
      <c r="F18" s="46">
        <f t="shared" ref="F18:F19" si="4">D18+E18</f>
        <v>1000</v>
      </c>
      <c r="G18" s="47">
        <f t="shared" ref="G18:G34" si="5">ROUND(F18/0.702804,6)</f>
        <v>1422.871811</v>
      </c>
      <c r="H18" s="48">
        <f t="shared" ref="H18:H19" si="6">ROUND(F18/0.702804,2)</f>
        <v>1422.87</v>
      </c>
      <c r="I18" s="46">
        <f t="shared" ref="I18:I19" si="7">ROUND(D18/0.702804,2)</f>
        <v>1422.87</v>
      </c>
      <c r="J18" s="50">
        <f t="shared" ref="J18:J19" si="8">H18-I18</f>
        <v>0</v>
      </c>
      <c r="K18" s="51">
        <f t="shared" ref="K18:K19" si="9">H18-G18</f>
        <v>-1.8110000000888249E-3</v>
      </c>
      <c r="L18" s="17"/>
    </row>
    <row r="19" spans="1:13" ht="63" x14ac:dyDescent="0.25">
      <c r="A19" s="43" t="s">
        <v>37</v>
      </c>
      <c r="B19" s="44" t="s">
        <v>38</v>
      </c>
      <c r="C19" s="90" t="s">
        <v>31</v>
      </c>
      <c r="D19" s="45">
        <v>2</v>
      </c>
      <c r="E19" s="45">
        <v>0</v>
      </c>
      <c r="F19" s="46">
        <f t="shared" si="4"/>
        <v>2</v>
      </c>
      <c r="G19" s="47">
        <f t="shared" si="5"/>
        <v>2.8457439999999998</v>
      </c>
      <c r="H19" s="48">
        <f t="shared" si="6"/>
        <v>2.85</v>
      </c>
      <c r="I19" s="46">
        <f t="shared" si="7"/>
        <v>2.85</v>
      </c>
      <c r="J19" s="50">
        <f t="shared" si="8"/>
        <v>0</v>
      </c>
      <c r="K19" s="51">
        <f t="shared" si="9"/>
        <v>4.2560000000002596E-3</v>
      </c>
      <c r="L19" s="17"/>
    </row>
    <row r="20" spans="1:13" ht="67.5" customHeight="1" x14ac:dyDescent="0.25">
      <c r="A20" s="55" t="s">
        <v>39</v>
      </c>
      <c r="B20" s="56" t="s">
        <v>105</v>
      </c>
      <c r="C20" s="92"/>
      <c r="D20" s="45"/>
      <c r="E20" s="57"/>
      <c r="F20" s="46"/>
      <c r="G20" s="47"/>
      <c r="H20" s="48"/>
      <c r="I20" s="46"/>
      <c r="J20" s="50"/>
      <c r="K20" s="51"/>
      <c r="L20" s="17"/>
    </row>
    <row r="21" spans="1:13" ht="24" customHeight="1" x14ac:dyDescent="0.25">
      <c r="A21" s="58" t="s">
        <v>40</v>
      </c>
      <c r="B21" s="59" t="s">
        <v>41</v>
      </c>
      <c r="C21" s="93"/>
      <c r="D21" s="45"/>
      <c r="E21" s="61"/>
      <c r="F21" s="46"/>
      <c r="G21" s="47"/>
      <c r="H21" s="48"/>
      <c r="I21" s="46"/>
      <c r="J21" s="50"/>
      <c r="K21" s="51"/>
    </row>
    <row r="22" spans="1:13" ht="31.5" x14ac:dyDescent="0.25">
      <c r="A22" s="62" t="s">
        <v>42</v>
      </c>
      <c r="B22" s="44" t="s">
        <v>43</v>
      </c>
      <c r="C22" s="93" t="s">
        <v>44</v>
      </c>
      <c r="D22" s="45">
        <v>40</v>
      </c>
      <c r="E22" s="61">
        <v>0</v>
      </c>
      <c r="F22" s="46">
        <f>D22+E22</f>
        <v>40</v>
      </c>
      <c r="G22" s="47">
        <f t="shared" si="5"/>
        <v>56.914872000000003</v>
      </c>
      <c r="H22" s="48">
        <f>ROUND(F22/0.702804,2)</f>
        <v>56.91</v>
      </c>
      <c r="I22" s="46">
        <f>ROUND(D22/0.702804,2)</f>
        <v>56.91</v>
      </c>
      <c r="J22" s="50">
        <f>H22-I22</f>
        <v>0</v>
      </c>
      <c r="K22" s="51">
        <f>H22-G22</f>
        <v>-4.8720000000059827E-3</v>
      </c>
    </row>
    <row r="23" spans="1:13" ht="31.5" x14ac:dyDescent="0.25">
      <c r="A23" s="63" t="s">
        <v>45</v>
      </c>
      <c r="B23" s="44" t="s">
        <v>46</v>
      </c>
      <c r="C23" s="91" t="s">
        <v>44</v>
      </c>
      <c r="D23" s="45">
        <v>50</v>
      </c>
      <c r="E23" s="61">
        <v>0</v>
      </c>
      <c r="F23" s="46">
        <f>D23+E23</f>
        <v>50</v>
      </c>
      <c r="G23" s="47">
        <f t="shared" si="5"/>
        <v>71.143591000000001</v>
      </c>
      <c r="H23" s="48">
        <f>ROUND(F23/0.702804,2)</f>
        <v>71.14</v>
      </c>
      <c r="I23" s="46">
        <f>ROUND(D23/0.702804,2)</f>
        <v>71.14</v>
      </c>
      <c r="J23" s="50">
        <f>H23-I23</f>
        <v>0</v>
      </c>
      <c r="K23" s="51">
        <f>H23-G23</f>
        <v>-3.5910000000001219E-3</v>
      </c>
    </row>
    <row r="24" spans="1:13" ht="31.5" x14ac:dyDescent="0.25">
      <c r="A24" s="62" t="s">
        <v>47</v>
      </c>
      <c r="B24" s="64" t="s">
        <v>48</v>
      </c>
      <c r="C24" s="94"/>
      <c r="D24" s="45"/>
      <c r="E24" s="61"/>
      <c r="F24" s="46"/>
      <c r="G24" s="47"/>
      <c r="H24" s="48"/>
      <c r="I24" s="46"/>
      <c r="J24" s="50"/>
      <c r="K24" s="51"/>
    </row>
    <row r="25" spans="1:13" ht="36" customHeight="1" x14ac:dyDescent="0.25">
      <c r="A25" s="65" t="s">
        <v>49</v>
      </c>
      <c r="B25" s="60" t="s">
        <v>43</v>
      </c>
      <c r="C25" s="91" t="s">
        <v>44</v>
      </c>
      <c r="D25" s="45">
        <v>0.03</v>
      </c>
      <c r="E25" s="61">
        <v>0</v>
      </c>
      <c r="F25" s="46">
        <f t="shared" ref="F25:F26" si="10">D25+E25</f>
        <v>0.03</v>
      </c>
      <c r="G25" s="47">
        <f t="shared" si="5"/>
        <v>4.2686000000000002E-2</v>
      </c>
      <c r="H25" s="48">
        <f t="shared" ref="H25:H26" si="11">ROUND(F25/0.702804,2)</f>
        <v>0.04</v>
      </c>
      <c r="I25" s="46">
        <f t="shared" ref="I25:I26" si="12">ROUND(D25/0.702804,2)</f>
        <v>0.04</v>
      </c>
      <c r="J25" s="50">
        <f t="shared" ref="J25:J26" si="13">H25-I25</f>
        <v>0</v>
      </c>
      <c r="K25" s="51">
        <f t="shared" ref="K25:K26" si="14">H25-G25</f>
        <v>-2.6860000000000009E-3</v>
      </c>
    </row>
    <row r="26" spans="1:13" ht="31.5" x14ac:dyDescent="0.25">
      <c r="A26" s="62" t="s">
        <v>50</v>
      </c>
      <c r="B26" s="44" t="s">
        <v>46</v>
      </c>
      <c r="C26" s="91" t="s">
        <v>44</v>
      </c>
      <c r="D26" s="45">
        <v>0.04</v>
      </c>
      <c r="E26" s="61">
        <v>0</v>
      </c>
      <c r="F26" s="46">
        <f t="shared" si="10"/>
        <v>0.04</v>
      </c>
      <c r="G26" s="47">
        <f t="shared" si="5"/>
        <v>5.6915E-2</v>
      </c>
      <c r="H26" s="48">
        <f t="shared" si="11"/>
        <v>0.06</v>
      </c>
      <c r="I26" s="46">
        <f t="shared" si="12"/>
        <v>0.06</v>
      </c>
      <c r="J26" s="50">
        <f t="shared" si="13"/>
        <v>0</v>
      </c>
      <c r="K26" s="51">
        <f t="shared" si="14"/>
        <v>3.0849999999999975E-3</v>
      </c>
    </row>
    <row r="27" spans="1:13" ht="84" customHeight="1" x14ac:dyDescent="0.25">
      <c r="A27" s="66" t="s">
        <v>51</v>
      </c>
      <c r="B27" s="67" t="s">
        <v>94</v>
      </c>
      <c r="C27" s="95"/>
      <c r="D27" s="45"/>
      <c r="E27" s="61"/>
      <c r="F27" s="46"/>
      <c r="G27" s="47"/>
      <c r="H27" s="48"/>
      <c r="I27" s="46"/>
      <c r="J27" s="50"/>
      <c r="K27" s="51"/>
    </row>
    <row r="28" spans="1:13" ht="31.5" x14ac:dyDescent="0.25">
      <c r="A28" s="68" t="s">
        <v>52</v>
      </c>
      <c r="B28" s="69" t="s">
        <v>53</v>
      </c>
      <c r="C28" s="96" t="s">
        <v>54</v>
      </c>
      <c r="D28" s="45">
        <v>25</v>
      </c>
      <c r="E28" s="61">
        <v>0</v>
      </c>
      <c r="F28" s="46">
        <f t="shared" ref="F28:F34" si="15">D28+E28</f>
        <v>25</v>
      </c>
      <c r="G28" s="47">
        <f t="shared" si="5"/>
        <v>35.571795000000002</v>
      </c>
      <c r="H28" s="48">
        <f t="shared" ref="H28:H34" si="16">ROUND(F28/0.702804,2)</f>
        <v>35.57</v>
      </c>
      <c r="I28" s="46">
        <f t="shared" ref="I28:I34" si="17">ROUND(D28/0.702804,2)</f>
        <v>35.57</v>
      </c>
      <c r="J28" s="50">
        <f t="shared" ref="J28:J34" si="18">H28-I28</f>
        <v>0</v>
      </c>
      <c r="K28" s="51">
        <f t="shared" ref="K28:K34" si="19">H28-G28</f>
        <v>-1.7950000000013233E-3</v>
      </c>
    </row>
    <row r="29" spans="1:13" ht="15.75" x14ac:dyDescent="0.25">
      <c r="A29" s="68" t="s">
        <v>55</v>
      </c>
      <c r="B29" s="69" t="s">
        <v>56</v>
      </c>
      <c r="C29" s="96" t="s">
        <v>54</v>
      </c>
      <c r="D29" s="45">
        <v>50</v>
      </c>
      <c r="E29" s="61">
        <v>0</v>
      </c>
      <c r="F29" s="46">
        <f t="shared" ref="F29" si="20">D29+E29</f>
        <v>50</v>
      </c>
      <c r="G29" s="47">
        <f t="shared" ref="G29" si="21">ROUND(F29/0.702804,6)</f>
        <v>71.143591000000001</v>
      </c>
      <c r="H29" s="48">
        <f t="shared" ref="H29" si="22">ROUND(F29/0.702804,2)</f>
        <v>71.14</v>
      </c>
      <c r="I29" s="46">
        <f t="shared" ref="I29" si="23">ROUND(D29/0.702804,2)</f>
        <v>71.14</v>
      </c>
      <c r="J29" s="50">
        <f t="shared" ref="J29" si="24">H29-I29</f>
        <v>0</v>
      </c>
      <c r="K29" s="51">
        <f t="shared" ref="K29" si="25">H29-G29</f>
        <v>-3.5910000000001219E-3</v>
      </c>
    </row>
    <row r="30" spans="1:13" ht="15.75" x14ac:dyDescent="0.25">
      <c r="A30" s="68" t="s">
        <v>57</v>
      </c>
      <c r="B30" s="69" t="s">
        <v>58</v>
      </c>
      <c r="C30" s="96" t="s">
        <v>54</v>
      </c>
      <c r="D30" s="45">
        <v>75</v>
      </c>
      <c r="E30" s="61">
        <v>0</v>
      </c>
      <c r="F30" s="46">
        <f t="shared" ref="F30" si="26">D30+E30</f>
        <v>75</v>
      </c>
      <c r="G30" s="47">
        <f t="shared" ref="G30" si="27">ROUND(F30/0.702804,6)</f>
        <v>106.715386</v>
      </c>
      <c r="H30" s="48">
        <f t="shared" ref="H30" si="28">ROUND(F30/0.702804,2)</f>
        <v>106.72</v>
      </c>
      <c r="I30" s="46">
        <f t="shared" ref="I30" si="29">ROUND(D30/0.702804,2)</f>
        <v>106.72</v>
      </c>
      <c r="J30" s="50">
        <f t="shared" ref="J30" si="30">H30-I30</f>
        <v>0</v>
      </c>
      <c r="K30" s="51">
        <f t="shared" ref="K30" si="31">H30-G30</f>
        <v>4.6140000000036707E-3</v>
      </c>
    </row>
    <row r="31" spans="1:13" ht="31.5" x14ac:dyDescent="0.25">
      <c r="A31" s="68" t="s">
        <v>59</v>
      </c>
      <c r="B31" s="69" t="s">
        <v>60</v>
      </c>
      <c r="C31" s="96" t="s">
        <v>54</v>
      </c>
      <c r="D31" s="45">
        <v>100</v>
      </c>
      <c r="E31" s="61">
        <v>0</v>
      </c>
      <c r="F31" s="46">
        <f t="shared" ref="F31" si="32">D31+E31</f>
        <v>100</v>
      </c>
      <c r="G31" s="47">
        <f t="shared" ref="G31" si="33">ROUND(F31/0.702804,6)</f>
        <v>142.287181</v>
      </c>
      <c r="H31" s="48">
        <f t="shared" ref="H31" si="34">ROUND(F31/0.702804,2)</f>
        <v>142.29</v>
      </c>
      <c r="I31" s="46">
        <f t="shared" ref="I31" si="35">ROUND(D31/0.702804,2)</f>
        <v>142.29</v>
      </c>
      <c r="J31" s="50">
        <f t="shared" ref="J31" si="36">H31-I31</f>
        <v>0</v>
      </c>
      <c r="K31" s="51">
        <f t="shared" ref="K31" si="37">H31-G31</f>
        <v>2.8189999999881366E-3</v>
      </c>
    </row>
    <row r="32" spans="1:13" ht="47.25" x14ac:dyDescent="0.25">
      <c r="A32" s="70" t="s">
        <v>61</v>
      </c>
      <c r="B32" s="71" t="s">
        <v>106</v>
      </c>
      <c r="C32" s="95"/>
      <c r="D32" s="45"/>
      <c r="E32" s="61"/>
      <c r="F32" s="46"/>
      <c r="G32" s="47"/>
      <c r="H32" s="48"/>
      <c r="I32" s="46"/>
      <c r="J32" s="50"/>
      <c r="K32" s="51"/>
    </row>
    <row r="33" spans="1:11" ht="81" customHeight="1" x14ac:dyDescent="0.25">
      <c r="A33" s="66" t="s">
        <v>62</v>
      </c>
      <c r="B33" s="72" t="s">
        <v>63</v>
      </c>
      <c r="C33" s="95" t="s">
        <v>15</v>
      </c>
      <c r="D33" s="45">
        <v>2</v>
      </c>
      <c r="E33" s="61">
        <v>0</v>
      </c>
      <c r="F33" s="46">
        <f t="shared" si="15"/>
        <v>2</v>
      </c>
      <c r="G33" s="47">
        <f t="shared" si="5"/>
        <v>2.8457439999999998</v>
      </c>
      <c r="H33" s="48">
        <f t="shared" si="16"/>
        <v>2.85</v>
      </c>
      <c r="I33" s="46">
        <f t="shared" si="17"/>
        <v>2.85</v>
      </c>
      <c r="J33" s="50">
        <f t="shared" si="18"/>
        <v>0</v>
      </c>
      <c r="K33" s="51">
        <f t="shared" si="19"/>
        <v>4.2560000000002596E-3</v>
      </c>
    </row>
    <row r="34" spans="1:11" ht="38.25" customHeight="1" x14ac:dyDescent="0.25">
      <c r="A34" s="66" t="s">
        <v>64</v>
      </c>
      <c r="B34" s="72" t="s">
        <v>65</v>
      </c>
      <c r="C34" s="97" t="s">
        <v>66</v>
      </c>
      <c r="D34" s="45">
        <v>2.5</v>
      </c>
      <c r="E34" s="61">
        <v>0</v>
      </c>
      <c r="F34" s="46">
        <f t="shared" si="15"/>
        <v>2.5</v>
      </c>
      <c r="G34" s="47">
        <f t="shared" si="5"/>
        <v>3.5571799999999998</v>
      </c>
      <c r="H34" s="48">
        <f t="shared" si="16"/>
        <v>3.56</v>
      </c>
      <c r="I34" s="46">
        <f t="shared" si="17"/>
        <v>3.56</v>
      </c>
      <c r="J34" s="50">
        <f t="shared" si="18"/>
        <v>0</v>
      </c>
      <c r="K34" s="51">
        <f t="shared" si="19"/>
        <v>2.8200000000002667E-3</v>
      </c>
    </row>
    <row r="35" spans="1:11" ht="157.5" x14ac:dyDescent="0.25">
      <c r="A35" s="66" t="s">
        <v>67</v>
      </c>
      <c r="B35" s="72" t="s">
        <v>68</v>
      </c>
      <c r="C35" s="98" t="s">
        <v>21</v>
      </c>
      <c r="D35" s="45">
        <v>2</v>
      </c>
      <c r="E35" s="61">
        <v>0</v>
      </c>
      <c r="F35" s="46">
        <f t="shared" ref="F35" si="38">D35+E35</f>
        <v>2</v>
      </c>
      <c r="G35" s="47">
        <f t="shared" ref="G35" si="39">ROUND(F35/0.702804,6)</f>
        <v>2.8457439999999998</v>
      </c>
      <c r="H35" s="48">
        <f t="shared" ref="H35" si="40">ROUND(F35/0.702804,2)</f>
        <v>2.85</v>
      </c>
      <c r="I35" s="46">
        <f t="shared" ref="I35" si="41">ROUND(D35/0.702804,2)</f>
        <v>2.85</v>
      </c>
      <c r="J35" s="50">
        <f t="shared" ref="J35" si="42">H35-I35</f>
        <v>0</v>
      </c>
      <c r="K35" s="51">
        <f t="shared" ref="K35" si="43">H35-G35</f>
        <v>4.2560000000002596E-3</v>
      </c>
    </row>
    <row r="36" spans="1:11" ht="78.75" x14ac:dyDescent="0.25">
      <c r="A36" s="70" t="s">
        <v>69</v>
      </c>
      <c r="B36" s="72" t="s">
        <v>107</v>
      </c>
      <c r="C36" s="98" t="s">
        <v>70</v>
      </c>
      <c r="D36" s="45">
        <v>2100</v>
      </c>
      <c r="E36" s="61">
        <v>0</v>
      </c>
      <c r="F36" s="46">
        <f t="shared" ref="F36" si="44">D36+E36</f>
        <v>2100</v>
      </c>
      <c r="G36" s="47">
        <f t="shared" ref="G36" si="45">ROUND(F36/0.702804,6)</f>
        <v>2988.0308020000002</v>
      </c>
      <c r="H36" s="48">
        <f t="shared" ref="H36" si="46">ROUND(F36/0.702804,2)</f>
        <v>2988.03</v>
      </c>
      <c r="I36" s="46">
        <f t="shared" ref="I36" si="47">ROUND(D36/0.702804,2)</f>
        <v>2988.03</v>
      </c>
      <c r="J36" s="50">
        <f t="shared" ref="J36" si="48">H36-I36</f>
        <v>0</v>
      </c>
      <c r="K36" s="51">
        <f t="shared" ref="K36" si="49">H36-G36</f>
        <v>-8.0200000002150773E-4</v>
      </c>
    </row>
    <row r="37" spans="1:11" ht="78.75" x14ac:dyDescent="0.25">
      <c r="A37" s="70" t="s">
        <v>71</v>
      </c>
      <c r="B37" s="44" t="s">
        <v>108</v>
      </c>
      <c r="C37" s="98"/>
      <c r="D37" s="45"/>
      <c r="E37" s="61"/>
      <c r="F37" s="46"/>
      <c r="G37" s="47"/>
      <c r="H37" s="48"/>
      <c r="I37" s="46"/>
      <c r="J37" s="50"/>
      <c r="K37" s="51"/>
    </row>
    <row r="38" spans="1:11" ht="31.5" x14ac:dyDescent="0.25">
      <c r="A38" s="70" t="s">
        <v>72</v>
      </c>
      <c r="B38" s="73" t="s">
        <v>73</v>
      </c>
      <c r="C38" s="91" t="s">
        <v>74</v>
      </c>
      <c r="D38" s="45">
        <v>2.5</v>
      </c>
      <c r="E38" s="45">
        <v>0</v>
      </c>
      <c r="F38" s="46">
        <f t="shared" ref="F38" si="50">D38+E38</f>
        <v>2.5</v>
      </c>
      <c r="G38" s="47">
        <f t="shared" ref="G38" si="51">ROUND(F38/0.702804,6)</f>
        <v>3.5571799999999998</v>
      </c>
      <c r="H38" s="48">
        <f t="shared" ref="H38" si="52">ROUND(F38/0.702804,2)</f>
        <v>3.56</v>
      </c>
      <c r="I38" s="46">
        <f t="shared" ref="I38" si="53">ROUND(D38/0.702804,2)</f>
        <v>3.56</v>
      </c>
      <c r="J38" s="50">
        <f t="shared" ref="J38" si="54">H38-I38</f>
        <v>0</v>
      </c>
      <c r="K38" s="51">
        <f t="shared" ref="K38" si="55">H38-G38</f>
        <v>2.8200000000002667E-3</v>
      </c>
    </row>
    <row r="39" spans="1:11" ht="31.5" x14ac:dyDescent="0.25">
      <c r="A39" s="74" t="s">
        <v>75</v>
      </c>
      <c r="B39" s="75" t="s">
        <v>76</v>
      </c>
      <c r="C39" s="99" t="s">
        <v>74</v>
      </c>
      <c r="D39" s="57">
        <v>3.5</v>
      </c>
      <c r="E39" s="57">
        <v>0</v>
      </c>
      <c r="F39" s="76">
        <f t="shared" ref="F39" si="56">D39+E39</f>
        <v>3.5</v>
      </c>
      <c r="G39" s="77">
        <f t="shared" ref="G39" si="57">ROUND(F39/0.702804,6)</f>
        <v>4.9800509999999996</v>
      </c>
      <c r="H39" s="78">
        <f t="shared" ref="H39" si="58">ROUND(F39/0.702804,2)</f>
        <v>4.9800000000000004</v>
      </c>
      <c r="I39" s="76">
        <f t="shared" ref="I39" si="59">ROUND(D39/0.702804,2)</f>
        <v>4.9800000000000004</v>
      </c>
      <c r="J39" s="79">
        <f t="shared" ref="J39" si="60">H39-I39</f>
        <v>0</v>
      </c>
      <c r="K39" s="80">
        <f t="shared" ref="K39" si="61">H39-G39</f>
        <v>-5.0999999999135071E-5</v>
      </c>
    </row>
    <row r="40" spans="1:11" ht="94.5" x14ac:dyDescent="0.25">
      <c r="A40" s="70" t="s">
        <v>77</v>
      </c>
      <c r="B40" s="44" t="s">
        <v>109</v>
      </c>
      <c r="C40" s="98"/>
      <c r="D40" s="45"/>
      <c r="E40" s="61"/>
      <c r="F40" s="46"/>
      <c r="G40" s="47"/>
      <c r="H40" s="48"/>
      <c r="I40" s="46"/>
      <c r="J40" s="81"/>
      <c r="K40" s="51"/>
    </row>
    <row r="41" spans="1:11" ht="63" x14ac:dyDescent="0.25">
      <c r="A41" s="70" t="s">
        <v>78</v>
      </c>
      <c r="B41" s="71" t="s">
        <v>79</v>
      </c>
      <c r="C41" s="91" t="s">
        <v>80</v>
      </c>
      <c r="D41" s="45">
        <v>1.18</v>
      </c>
      <c r="E41" s="45">
        <v>0</v>
      </c>
      <c r="F41" s="46">
        <f t="shared" ref="F41" si="62">D41+E41</f>
        <v>1.18</v>
      </c>
      <c r="G41" s="47">
        <f t="shared" ref="G41" si="63">ROUND(F41/0.702804,6)</f>
        <v>1.6789890000000001</v>
      </c>
      <c r="H41" s="48">
        <f t="shared" ref="H41" si="64">ROUND(F41/0.702804,2)</f>
        <v>1.68</v>
      </c>
      <c r="I41" s="46">
        <f t="shared" ref="I41" si="65">ROUND(D41/0.702804,2)</f>
        <v>1.68</v>
      </c>
      <c r="J41" s="81">
        <f t="shared" ref="J41" si="66">H41-I41</f>
        <v>0</v>
      </c>
      <c r="K41" s="51">
        <f t="shared" ref="K41" si="67">H41-G41</f>
        <v>1.0109999999998731E-3</v>
      </c>
    </row>
    <row r="42" spans="1:11" ht="63" x14ac:dyDescent="0.25">
      <c r="A42" s="70" t="s">
        <v>81</v>
      </c>
      <c r="B42" s="71" t="s">
        <v>82</v>
      </c>
      <c r="C42" s="91" t="s">
        <v>80</v>
      </c>
      <c r="D42" s="45">
        <v>1.08</v>
      </c>
      <c r="E42" s="45">
        <v>0</v>
      </c>
      <c r="F42" s="46">
        <f t="shared" ref="F42" si="68">D42+E42</f>
        <v>1.08</v>
      </c>
      <c r="G42" s="47">
        <f t="shared" ref="G42" si="69">ROUND(F42/0.702804,6)</f>
        <v>1.536702</v>
      </c>
      <c r="H42" s="48">
        <f t="shared" ref="H42" si="70">ROUND(F42/0.702804,2)</f>
        <v>1.54</v>
      </c>
      <c r="I42" s="46">
        <f t="shared" ref="I42" si="71">ROUND(D42/0.702804,2)</f>
        <v>1.54</v>
      </c>
      <c r="J42" s="81">
        <f t="shared" ref="J42" si="72">H42-I42</f>
        <v>0</v>
      </c>
      <c r="K42" s="51">
        <f t="shared" ref="K42" si="73">H42-G42</f>
        <v>3.2980000000000231E-3</v>
      </c>
    </row>
    <row r="43" spans="1:11" ht="63" x14ac:dyDescent="0.25">
      <c r="A43" s="70" t="s">
        <v>83</v>
      </c>
      <c r="B43" s="71" t="s">
        <v>84</v>
      </c>
      <c r="C43" s="91" t="s">
        <v>80</v>
      </c>
      <c r="D43" s="45">
        <v>0.98</v>
      </c>
      <c r="E43" s="45">
        <v>0</v>
      </c>
      <c r="F43" s="46">
        <f t="shared" ref="F43" si="74">D43+E43</f>
        <v>0.98</v>
      </c>
      <c r="G43" s="47">
        <f t="shared" ref="G43" si="75">ROUND(F43/0.702804,6)</f>
        <v>1.394414</v>
      </c>
      <c r="H43" s="48">
        <f t="shared" ref="H43" si="76">ROUND(F43/0.702804,2)</f>
        <v>1.39</v>
      </c>
      <c r="I43" s="46">
        <f t="shared" ref="I43" si="77">ROUND(D43/0.702804,2)</f>
        <v>1.39</v>
      </c>
      <c r="J43" s="81">
        <f t="shared" ref="J43" si="78">H43-I43</f>
        <v>0</v>
      </c>
      <c r="K43" s="51">
        <f t="shared" ref="K43" si="79">H43-G43</f>
        <v>-4.41400000000014E-3</v>
      </c>
    </row>
    <row r="44" spans="1:11" ht="63" x14ac:dyDescent="0.25">
      <c r="A44" s="70" t="s">
        <v>85</v>
      </c>
      <c r="B44" s="71" t="s">
        <v>86</v>
      </c>
      <c r="C44" s="91" t="s">
        <v>80</v>
      </c>
      <c r="D44" s="45">
        <v>0.88</v>
      </c>
      <c r="E44" s="45">
        <v>0</v>
      </c>
      <c r="F44" s="46">
        <f t="shared" ref="F44" si="80">D44+E44</f>
        <v>0.88</v>
      </c>
      <c r="G44" s="47">
        <f t="shared" ref="G44" si="81">ROUND(F44/0.702804,6)</f>
        <v>1.252127</v>
      </c>
      <c r="H44" s="48">
        <f t="shared" ref="H44" si="82">ROUND(F44/0.702804,2)</f>
        <v>1.25</v>
      </c>
      <c r="I44" s="46">
        <f t="shared" ref="I44" si="83">ROUND(D44/0.702804,2)</f>
        <v>1.25</v>
      </c>
      <c r="J44" s="81">
        <f t="shared" ref="J44" si="84">H44-I44</f>
        <v>0</v>
      </c>
      <c r="K44" s="51">
        <f t="shared" ref="K44" si="85">H44-G44</f>
        <v>-2.12699999999999E-3</v>
      </c>
    </row>
    <row r="45" spans="1:11" ht="63" x14ac:dyDescent="0.25">
      <c r="A45" s="82" t="s">
        <v>87</v>
      </c>
      <c r="B45" s="83" t="s">
        <v>88</v>
      </c>
      <c r="C45" s="100" t="s">
        <v>80</v>
      </c>
      <c r="D45" s="84">
        <v>0.78</v>
      </c>
      <c r="E45" s="84">
        <v>0</v>
      </c>
      <c r="F45" s="85">
        <f t="shared" ref="F45" si="86">D45+E45</f>
        <v>0.78</v>
      </c>
      <c r="G45" s="86">
        <f t="shared" ref="G45" si="87">ROUND(F45/0.702804,6)</f>
        <v>1.1098399999999999</v>
      </c>
      <c r="H45" s="87">
        <f t="shared" ref="H45" si="88">ROUND(F45/0.702804,2)</f>
        <v>1.1100000000000001</v>
      </c>
      <c r="I45" s="85">
        <f t="shared" ref="I45" si="89">ROUND(D45/0.702804,2)</f>
        <v>1.1100000000000001</v>
      </c>
      <c r="J45" s="88">
        <f t="shared" ref="J45" si="90">H45-I45</f>
        <v>0</v>
      </c>
      <c r="K45" s="89">
        <f t="shared" ref="K45" si="91">H45-G45</f>
        <v>1.6000000000016001E-4</v>
      </c>
    </row>
    <row r="46" spans="1:11" x14ac:dyDescent="0.25">
      <c r="A46" s="22"/>
      <c r="B46" s="23"/>
      <c r="C46" s="23"/>
      <c r="D46" s="24"/>
      <c r="E46" s="24"/>
      <c r="F46" s="25"/>
      <c r="G46" s="26"/>
      <c r="H46" s="27"/>
      <c r="I46" s="25"/>
      <c r="J46" s="28"/>
      <c r="K46" s="29"/>
    </row>
    <row r="47" spans="1:11" x14ac:dyDescent="0.25">
      <c r="A47" s="22"/>
      <c r="B47" s="23"/>
      <c r="C47" s="23"/>
      <c r="D47" s="24"/>
      <c r="E47" s="24"/>
      <c r="F47" s="25"/>
      <c r="G47" s="26"/>
      <c r="H47" s="27"/>
      <c r="I47" s="25"/>
      <c r="J47" s="28"/>
      <c r="K47" s="29"/>
    </row>
    <row r="48" spans="1:11" ht="15" customHeight="1" x14ac:dyDescent="0.25">
      <c r="B48" s="108" t="s">
        <v>97</v>
      </c>
      <c r="C48" s="108"/>
      <c r="D48" s="108"/>
      <c r="E48" s="108"/>
      <c r="F48" s="108"/>
      <c r="G48" s="108"/>
      <c r="H48" s="109"/>
      <c r="I48" s="109"/>
      <c r="J48" s="109"/>
    </row>
    <row r="49" spans="2:11" ht="45.75" customHeight="1" x14ac:dyDescent="0.25">
      <c r="B49" s="115"/>
      <c r="C49" s="116"/>
      <c r="D49" s="116"/>
      <c r="E49" s="116"/>
      <c r="F49" s="116"/>
      <c r="G49" s="116"/>
      <c r="H49" s="116"/>
      <c r="I49" s="116"/>
      <c r="K49" s="17"/>
    </row>
    <row r="52" spans="2:11" ht="15.75" x14ac:dyDescent="0.25">
      <c r="B52" s="110" t="s">
        <v>16</v>
      </c>
      <c r="C52" s="111"/>
      <c r="G52" s="110" t="s">
        <v>96</v>
      </c>
      <c r="H52" s="111"/>
    </row>
    <row r="53" spans="2:11" ht="15.75" x14ac:dyDescent="0.25">
      <c r="B53" s="31"/>
      <c r="C53" s="32"/>
      <c r="G53" s="31"/>
      <c r="H53" s="32"/>
    </row>
    <row r="54" spans="2:11" ht="15.75" x14ac:dyDescent="0.25">
      <c r="B54" s="31" t="s">
        <v>95</v>
      </c>
      <c r="C54" s="32"/>
      <c r="G54" s="31"/>
      <c r="H54" s="32"/>
    </row>
    <row r="55" spans="2:11" ht="15.75" x14ac:dyDescent="0.25">
      <c r="B55" s="102" t="s">
        <v>114</v>
      </c>
      <c r="C55" s="103"/>
      <c r="G55" s="120" t="s">
        <v>115</v>
      </c>
    </row>
    <row r="56" spans="2:11" ht="15.75" x14ac:dyDescent="0.25">
      <c r="B56" s="102"/>
      <c r="C56" s="103"/>
    </row>
    <row r="57" spans="2:11" ht="15.75" x14ac:dyDescent="0.25">
      <c r="B57" s="102"/>
      <c r="C57" s="103"/>
      <c r="D57" s="20"/>
      <c r="E57" s="20"/>
    </row>
    <row r="58" spans="2:11" ht="15.75" x14ac:dyDescent="0.25">
      <c r="B58" s="102"/>
      <c r="C58" s="104"/>
      <c r="D58" s="20"/>
      <c r="E58" s="20"/>
      <c r="G58" s="101"/>
    </row>
    <row r="59" spans="2:11" ht="15.75" x14ac:dyDescent="0.25">
      <c r="B59" s="102"/>
      <c r="C59" s="104"/>
      <c r="D59" s="20"/>
      <c r="E59" s="20"/>
      <c r="G59" s="101"/>
    </row>
    <row r="60" spans="2:11" x14ac:dyDescent="0.25">
      <c r="B60" s="30" t="s">
        <v>89</v>
      </c>
    </row>
    <row r="61" spans="2:11" x14ac:dyDescent="0.25">
      <c r="B61" s="21">
        <v>67503026</v>
      </c>
    </row>
  </sheetData>
  <mergeCells count="7">
    <mergeCell ref="A2:K2"/>
    <mergeCell ref="G1:K1"/>
    <mergeCell ref="B48:J48"/>
    <mergeCell ref="B52:C52"/>
    <mergeCell ref="G52:H52"/>
    <mergeCell ref="A3:K3"/>
    <mergeCell ref="B49:I49"/>
  </mergeCells>
  <phoneticPr fontId="0" type="noConversion"/>
  <hyperlinks>
    <hyperlink ref="B60" r:id="rId1"/>
  </hyperlinks>
  <pageMargins left="0.70866141732283472" right="0.70866141732283472" top="0.74803149606299213" bottom="0.74803149606299213" header="0.31496062992125984" footer="0.31496062992125984"/>
  <pageSetup paperSize="9" scale="65" fitToHeight="0" orientation="portrait" verticalDpi="1200" r:id="rId2"/>
  <headerFooter>
    <oddHeader>&amp;RPielikums Ministru kabineta noteikumu
"Valsts izglītības satura centra maksas pakalpojumu cenrādis"
projekta sākotnējās ietekmes novērtējuma ziņojumam (anotācijai)</oddHeader>
    <oddFooter xml:space="preserve">&amp;L&amp;"Times New Roman,Regular"IZMAnotp_070613_VISCcenr; Pielikums Ministru kabineta noteikumu projekta "Valsts izglītības satura centra maksas pakalpojumu cenrādis" anotācijai &amp;C   </oddFooter>
  </headerFooter>
  <rowBreaks count="1" manualBreakCount="1">
    <brk id="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6"/>
  <sheetViews>
    <sheetView workbookViewId="0">
      <selection sqref="A1:I6"/>
    </sheetView>
  </sheetViews>
  <sheetFormatPr defaultRowHeight="15" x14ac:dyDescent="0.25"/>
  <sheetData>
    <row r="1" spans="1:9" x14ac:dyDescent="0.25">
      <c r="A1" s="117"/>
      <c r="B1" s="117"/>
      <c r="C1" s="118"/>
      <c r="D1" s="118"/>
      <c r="E1" s="118"/>
      <c r="F1" s="118"/>
      <c r="G1" s="118"/>
      <c r="H1" s="118"/>
      <c r="I1" s="119"/>
    </row>
    <row r="2" spans="1:9" x14ac:dyDescent="0.25">
      <c r="A2" s="3"/>
      <c r="B2" s="4"/>
      <c r="C2" s="3"/>
      <c r="D2" s="6"/>
      <c r="E2" s="6"/>
      <c r="F2" s="6"/>
      <c r="G2" s="7"/>
      <c r="H2" s="3"/>
      <c r="I2" s="3"/>
    </row>
    <row r="3" spans="1:9" x14ac:dyDescent="0.25">
      <c r="A3" s="9"/>
      <c r="B3" s="10"/>
      <c r="C3" s="9"/>
      <c r="D3" s="9"/>
      <c r="E3" s="9"/>
      <c r="F3" s="9"/>
    </row>
    <row r="4" spans="1:9" x14ac:dyDescent="0.25">
      <c r="A4" s="1"/>
      <c r="B4" s="1"/>
      <c r="C4" s="8"/>
      <c r="D4" s="11"/>
      <c r="E4" s="12"/>
      <c r="F4" s="13"/>
    </row>
    <row r="5" spans="1:9" x14ac:dyDescent="0.25">
      <c r="A5" s="2"/>
      <c r="B5" s="2"/>
      <c r="C5" s="5"/>
      <c r="D5" s="3"/>
      <c r="E5" s="12"/>
      <c r="F5" s="13"/>
    </row>
    <row r="6" spans="1:9" x14ac:dyDescent="0.25">
      <c r="A6" s="2"/>
      <c r="B6" s="2"/>
      <c r="C6" s="5"/>
      <c r="D6" s="3"/>
      <c r="E6" s="12"/>
      <c r="F6" s="13"/>
    </row>
  </sheetData>
  <mergeCells count="1">
    <mergeCell ref="A1:I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Sheet1</vt:lpstr>
      <vt:lpstr>Sheet3</vt:lpstr>
      <vt:lpstr>Sheet4</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Valsts izglītības satura centra maksas pakalpojumu cenrādis</dc:title>
  <dc:subject>Ministru kabineta noteikumu projekta anotācijas pielikums</dc:subject>
  <dc:creator/>
  <dc:description>igors.bukis-fleitmanis@visc.gov.lv;67503026</dc:description>
  <cp:lastModifiedBy/>
  <dcterms:created xsi:type="dcterms:W3CDTF">2006-09-16T00:00:00Z</dcterms:created>
  <dcterms:modified xsi:type="dcterms:W3CDTF">2013-07-30T06:07:10Z</dcterms:modified>
  <cp:category>Tehniskais projekts</cp:category>
</cp:coreProperties>
</file>