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pārrēķins'!$A$1:$K$104</definedName>
  </definedNames>
  <calcPr calcId="125725"/>
</workbook>
</file>

<file path=xl/calcChain.xml><?xml version="1.0" encoding="utf-8"?>
<calcChain xmlns="http://schemas.openxmlformats.org/spreadsheetml/2006/main">
  <c r="G15" i="12"/>
  <c r="I91"/>
  <c r="H91"/>
  <c r="J91"/>
  <c r="G91"/>
  <c r="F92"/>
  <c r="F91"/>
  <c r="E92"/>
  <c r="E91"/>
  <c r="K9" l="1"/>
  <c r="K10"/>
  <c r="K11"/>
  <c r="K12"/>
  <c r="K14"/>
  <c r="K17"/>
  <c r="K18"/>
  <c r="K19"/>
  <c r="K20"/>
  <c r="K21"/>
  <c r="K23"/>
  <c r="K24"/>
  <c r="K25"/>
  <c r="K26"/>
  <c r="K28"/>
  <c r="K29"/>
  <c r="K30"/>
  <c r="K32"/>
  <c r="K33"/>
  <c r="K34"/>
  <c r="K36"/>
  <c r="K37"/>
  <c r="K38"/>
  <c r="K39"/>
  <c r="K40"/>
  <c r="K41"/>
  <c r="K42"/>
  <c r="K43"/>
  <c r="K44"/>
  <c r="K45"/>
  <c r="K47"/>
  <c r="K48"/>
  <c r="K50"/>
  <c r="K51"/>
  <c r="K52"/>
  <c r="K54"/>
  <c r="K55"/>
  <c r="K61"/>
  <c r="K62"/>
  <c r="K64"/>
  <c r="K65"/>
  <c r="K66"/>
  <c r="K68"/>
  <c r="K69"/>
  <c r="K71"/>
  <c r="K72"/>
  <c r="K73"/>
  <c r="K74"/>
  <c r="K75"/>
  <c r="K77"/>
  <c r="K78"/>
  <c r="K79"/>
  <c r="K80"/>
  <c r="K83"/>
  <c r="K84"/>
  <c r="K85"/>
  <c r="K86"/>
  <c r="K87"/>
  <c r="K88"/>
  <c r="K89"/>
  <c r="K94"/>
  <c r="K95"/>
  <c r="K96"/>
  <c r="K97"/>
  <c r="J83"/>
  <c r="J84"/>
  <c r="J85"/>
  <c r="J86"/>
  <c r="J87"/>
  <c r="J88"/>
  <c r="J89"/>
  <c r="J92"/>
  <c r="J94"/>
  <c r="J95"/>
  <c r="J96"/>
  <c r="J97"/>
  <c r="I13"/>
  <c r="I57"/>
  <c r="I58"/>
  <c r="I59"/>
  <c r="I8"/>
  <c r="G9"/>
  <c r="G10"/>
  <c r="G11"/>
  <c r="G12"/>
  <c r="G13"/>
  <c r="G14"/>
  <c r="G17"/>
  <c r="G18"/>
  <c r="G19"/>
  <c r="G20"/>
  <c r="G21"/>
  <c r="G23"/>
  <c r="G24"/>
  <c r="G25"/>
  <c r="G26"/>
  <c r="G28"/>
  <c r="G29"/>
  <c r="G30"/>
  <c r="G32"/>
  <c r="G33"/>
  <c r="G34"/>
  <c r="G36"/>
  <c r="G37"/>
  <c r="G38"/>
  <c r="G39"/>
  <c r="G40"/>
  <c r="G41"/>
  <c r="G42"/>
  <c r="G43"/>
  <c r="G44"/>
  <c r="G45"/>
  <c r="G47"/>
  <c r="G48"/>
  <c r="G50"/>
  <c r="G51"/>
  <c r="G52"/>
  <c r="G54"/>
  <c r="G55"/>
  <c r="G61"/>
  <c r="G62"/>
  <c r="G64"/>
  <c r="G65"/>
  <c r="G66"/>
  <c r="G68"/>
  <c r="G69"/>
  <c r="G71"/>
  <c r="G72"/>
  <c r="G74"/>
  <c r="G75"/>
  <c r="G77"/>
  <c r="G78"/>
  <c r="G79"/>
  <c r="G80"/>
  <c r="G82"/>
  <c r="G83"/>
  <c r="G84"/>
  <c r="G85"/>
  <c r="G86"/>
  <c r="G87"/>
  <c r="G88"/>
  <c r="G89"/>
  <c r="G92"/>
  <c r="K92" s="1"/>
  <c r="G94"/>
  <c r="G95"/>
  <c r="G96"/>
  <c r="G97"/>
  <c r="H9"/>
  <c r="I9" s="1"/>
  <c r="H10"/>
  <c r="I10" s="1"/>
  <c r="H11"/>
  <c r="I11" s="1"/>
  <c r="H12"/>
  <c r="I12" s="1"/>
  <c r="H14"/>
  <c r="I14" s="1"/>
  <c r="H15"/>
  <c r="I15" s="1"/>
  <c r="H17"/>
  <c r="I17" s="1"/>
  <c r="H18"/>
  <c r="I18" s="1"/>
  <c r="H19"/>
  <c r="I19" s="1"/>
  <c r="H20"/>
  <c r="I20" s="1"/>
  <c r="H21"/>
  <c r="I21" s="1"/>
  <c r="H23"/>
  <c r="I23" s="1"/>
  <c r="H24"/>
  <c r="I24" s="1"/>
  <c r="H25"/>
  <c r="I25" s="1"/>
  <c r="H26"/>
  <c r="I26" s="1"/>
  <c r="H28"/>
  <c r="I28" s="1"/>
  <c r="H29"/>
  <c r="I29" s="1"/>
  <c r="H30"/>
  <c r="I30" s="1"/>
  <c r="H32"/>
  <c r="I32" s="1"/>
  <c r="H33"/>
  <c r="I33" s="1"/>
  <c r="H34"/>
  <c r="I34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7"/>
  <c r="I47" s="1"/>
  <c r="H48"/>
  <c r="I48" s="1"/>
  <c r="H50"/>
  <c r="I50" s="1"/>
  <c r="H51"/>
  <c r="I51" s="1"/>
  <c r="H52"/>
  <c r="I52" s="1"/>
  <c r="H54"/>
  <c r="I54" s="1"/>
  <c r="H55"/>
  <c r="I55" s="1"/>
  <c r="H61"/>
  <c r="I61" s="1"/>
  <c r="H62"/>
  <c r="I62" s="1"/>
  <c r="H64"/>
  <c r="I64" s="1"/>
  <c r="H65"/>
  <c r="I65" s="1"/>
  <c r="H66"/>
  <c r="I66" s="1"/>
  <c r="H68"/>
  <c r="I68" s="1"/>
  <c r="H69"/>
  <c r="I69" s="1"/>
  <c r="H71"/>
  <c r="I71" s="1"/>
  <c r="H72"/>
  <c r="I72" s="1"/>
  <c r="H74"/>
  <c r="I74" s="1"/>
  <c r="H75"/>
  <c r="I75" s="1"/>
  <c r="H77"/>
  <c r="I77" s="1"/>
  <c r="H78"/>
  <c r="I78" s="1"/>
  <c r="H79"/>
  <c r="I79" s="1"/>
  <c r="H80"/>
  <c r="I80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2"/>
  <c r="I92" s="1"/>
  <c r="H94"/>
  <c r="I94" s="1"/>
  <c r="H95"/>
  <c r="I95" s="1"/>
  <c r="H96"/>
  <c r="I96" s="1"/>
  <c r="H97"/>
  <c r="I97" s="1"/>
  <c r="H8"/>
  <c r="G8"/>
  <c r="J82" l="1"/>
  <c r="K82"/>
  <c r="K15"/>
  <c r="K91"/>
  <c r="B22"/>
  <c r="K8"/>
</calcChain>
</file>

<file path=xl/sharedStrings.xml><?xml version="1.0" encoding="utf-8"?>
<sst xmlns="http://schemas.openxmlformats.org/spreadsheetml/2006/main" count="428" uniqueCount="224">
  <si>
    <t>Pielikums Nr.1 anotācijai</t>
  </si>
  <si>
    <t>Nr.p.k.</t>
  </si>
  <si>
    <t>1.</t>
  </si>
  <si>
    <t>(4)=(3)/0,702804</t>
  </si>
  <si>
    <t xml:space="preserve">(6)=(5)-(4) 
</t>
  </si>
  <si>
    <t>2.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</si>
  <si>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</si>
  <si>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Muzeja ekspozīciju un izstāžu apmeklējums (no 1.maija līdz 31.oktobrim)</t>
  </si>
  <si>
    <t>pieaugušajiem</t>
  </si>
  <si>
    <t>pensionāriem</t>
  </si>
  <si>
    <t xml:space="preserve">pilna laika studentiem </t>
  </si>
  <si>
    <t>skolēniem</t>
  </si>
  <si>
    <t>personām ar III grupas invaliditāti</t>
  </si>
  <si>
    <t>1.1.</t>
  </si>
  <si>
    <t>1.2.</t>
  </si>
  <si>
    <t>1.3.</t>
  </si>
  <si>
    <t>1.4.</t>
  </si>
  <si>
    <t>1.5.</t>
  </si>
  <si>
    <t>Ģimenes biļete</t>
  </si>
  <si>
    <t xml:space="preserve">2 pieaugušajiem ar 2 un vairāk skolas vecuma bērniem </t>
  </si>
  <si>
    <t>1 pieaugušajam ar 2 un vairāk skolas vecuma bērniem</t>
  </si>
  <si>
    <t>1.6.</t>
  </si>
  <si>
    <t>1.6.1.</t>
  </si>
  <si>
    <t>1.6.2.</t>
  </si>
  <si>
    <t>2.1.</t>
  </si>
  <si>
    <t>2.2.</t>
  </si>
  <si>
    <t>2.3.</t>
  </si>
  <si>
    <t>2.4.</t>
  </si>
  <si>
    <t>2.5.</t>
  </si>
  <si>
    <t>2.6.</t>
  </si>
  <si>
    <t>2.6.1.</t>
  </si>
  <si>
    <t>2.6.2.</t>
  </si>
  <si>
    <t>5.1.</t>
  </si>
  <si>
    <t>5.2.</t>
  </si>
  <si>
    <t>5.3.</t>
  </si>
  <si>
    <t>Muzeja ekspozīciju un izstāžu apmeklējums (no 1.novembra līdz 30.aprīlim)</t>
  </si>
  <si>
    <t>2 pieaugušajiem ar 2 un vairāk skolas vecuma bērniem</t>
  </si>
  <si>
    <r>
      <t>Muzeja brīvdabas ekspozīciju apmeklējums (</t>
    </r>
    <r>
      <rPr>
        <sz val="11"/>
        <color indexed="8"/>
        <rFont val="Times New Roman"/>
        <family val="1"/>
        <charset val="186"/>
      </rPr>
      <t>no 1.maija līdz 31.oktobrim no plkst. 9.00 līdz plkst.10.00 un no plkst.18.00 līdz plkst. 20.00</t>
    </r>
    <r>
      <rPr>
        <b/>
        <sz val="11"/>
        <color indexed="8"/>
        <rFont val="Times New Roman"/>
        <family val="1"/>
        <charset val="186"/>
      </rPr>
      <t>)</t>
    </r>
    <r>
      <rPr>
        <b/>
        <vertAlign val="superscript"/>
        <sz val="11"/>
        <color indexed="8"/>
        <rFont val="Times New Roman"/>
        <family val="1"/>
        <charset val="186"/>
      </rPr>
      <t xml:space="preserve"> 2</t>
    </r>
    <r>
      <rPr>
        <b/>
        <sz val="11"/>
        <color indexed="8"/>
        <rFont val="Times New Roman"/>
        <family val="1"/>
        <charset val="186"/>
      </rPr>
      <t xml:space="preserve"> </t>
    </r>
  </si>
  <si>
    <t>Tradicionālā kultūras mantojuma un muižas amatu demonstrējuma apmeklējums</t>
  </si>
  <si>
    <t>Pārskata ekskursija 3 grupai muzeja speciālista pavadībā (grupā ne vairāk kā 30 personas), 1,5 – 2 stundas</t>
  </si>
  <si>
    <t>latviešu valodā</t>
  </si>
  <si>
    <t>angļu, vācu un krievu valodā</t>
  </si>
  <si>
    <t>skolēnu grupām latviešu un krievu valodā</t>
  </si>
  <si>
    <t>6.2.</t>
  </si>
  <si>
    <t>6.3.</t>
  </si>
  <si>
    <t>7.1.1.</t>
  </si>
  <si>
    <t>7.1.2.</t>
  </si>
  <si>
    <t>7.1.3.</t>
  </si>
  <si>
    <t>7.2.</t>
  </si>
  <si>
    <t>7.3.</t>
  </si>
  <si>
    <t>7.4.</t>
  </si>
  <si>
    <t>7.5.</t>
  </si>
  <si>
    <t>7.6.</t>
  </si>
  <si>
    <t>7.7.</t>
  </si>
  <si>
    <t>7.8.</t>
  </si>
  <si>
    <t>7.9.1.</t>
  </si>
  <si>
    <t>7.9.2.</t>
  </si>
  <si>
    <t>8.1.</t>
  </si>
  <si>
    <t>8.2.</t>
  </si>
  <si>
    <t>8.3.</t>
  </si>
  <si>
    <t>9.1.1.</t>
  </si>
  <si>
    <t>9.1.2.</t>
  </si>
  <si>
    <t>9.2.</t>
  </si>
  <si>
    <t>9.2.1.</t>
  </si>
  <si>
    <t>9.2.2.</t>
  </si>
  <si>
    <t>9.2.3.</t>
  </si>
  <si>
    <t>9.3.</t>
  </si>
  <si>
    <t>9.3.1.</t>
  </si>
  <si>
    <t>9.3.2.</t>
  </si>
  <si>
    <t>9.4.</t>
  </si>
  <si>
    <t>9.4.1.</t>
  </si>
  <si>
    <t>9.4.2.</t>
  </si>
  <si>
    <t>9.4.3.</t>
  </si>
  <si>
    <t>9.5.</t>
  </si>
  <si>
    <t>9.5.1.1.</t>
  </si>
  <si>
    <t>9.5.1.2.</t>
  </si>
  <si>
    <t>9.5.2.</t>
  </si>
  <si>
    <t>9.5.2.1.</t>
  </si>
  <si>
    <t>9.5.2.2.</t>
  </si>
  <si>
    <t>9.5.3.</t>
  </si>
  <si>
    <t>9.5.3.1.</t>
  </si>
  <si>
    <t>9.5.3.2.</t>
  </si>
  <si>
    <t>9.5.4.</t>
  </si>
  <si>
    <t>9.5.4.1.</t>
  </si>
  <si>
    <t>9.5.4.2.</t>
  </si>
  <si>
    <t>9.6.</t>
  </si>
  <si>
    <t>9.7.</t>
  </si>
  <si>
    <t>Tematiska ekskursija 4 grupai muzeja speciālista pavadībā (grupā ne vairāk kā 30 personas), 30 – 40 min</t>
  </si>
  <si>
    <t>Izglītojošās programmas un lekcijas grupai (grupā ne vairāk kā 30 personas)</t>
  </si>
  <si>
    <t>pieaugušo grupai</t>
  </si>
  <si>
    <t>skolēnu grupai</t>
  </si>
  <si>
    <t xml:space="preserve">pilna laika studentu grupai </t>
  </si>
  <si>
    <t>programma „No kā būvēta Turaidas pils”</t>
  </si>
  <si>
    <t>programma „Ienāc tautasdziesmu pasaulē”</t>
  </si>
  <si>
    <t>programma „Uzvārdu došana Vidzemē”</t>
  </si>
  <si>
    <t>programma „Orientēšanās spēle – Tūkstošgades stāsts”</t>
  </si>
  <si>
    <t>programma „Turaidas Roze jeb septiņu lakatu noslēpums”</t>
  </si>
  <si>
    <t>programma „Ziemassvētki Turaidas muižā”</t>
  </si>
  <si>
    <t>programma „Ko lems līvu likteņa zirgs?”</t>
  </si>
  <si>
    <t>Muzeja speciālista sagatavotas lekcijas apmeklējums grupai (grupā ne vairāk kā 30 personas)</t>
  </si>
  <si>
    <t>muzeja telpās</t>
  </si>
  <si>
    <r>
      <t xml:space="preserve">ārpus muzeja telpām </t>
    </r>
    <r>
      <rPr>
        <vertAlign val="superscript"/>
        <sz val="11"/>
        <color indexed="8"/>
        <rFont val="Times New Roman"/>
        <family val="1"/>
        <charset val="186"/>
      </rPr>
      <t>5</t>
    </r>
  </si>
  <si>
    <t>Muzeja krājuma apskate grupai (grupā ne vairāk kā 15 personas), 1 stunda</t>
  </si>
  <si>
    <t xml:space="preserve">skolēniem </t>
  </si>
  <si>
    <t xml:space="preserve">Muzeja krājuma izmantošana </t>
  </si>
  <si>
    <t>pieprasījumā precīzi pamatdati</t>
  </si>
  <si>
    <t>padziļināta meklēšana un atlase (pieprasījumā neprecīzi pamatdati)</t>
  </si>
  <si>
    <t>Muzeja krājuma priekšmetu deponēšana (izdošana) ārpus muzeja</t>
  </si>
  <si>
    <t>neakreditētajiem muzejiem izstāžu vajadzībām</t>
  </si>
  <si>
    <t>citām institūcijām izstāžu vajadzībām</t>
  </si>
  <si>
    <t xml:space="preserve">citām institūcijām un privātpersonām </t>
  </si>
  <si>
    <t>Konsultāciju sniegšana ar muzeja krājuma priekšmetu atlasi</t>
  </si>
  <si>
    <t>mutiska konsultācija</t>
  </si>
  <si>
    <t>rakstiska konsultācija</t>
  </si>
  <si>
    <t>Muzeja krājuma materiālu kopēšana pētnieciskā un izglītojošā darba vajadzībām 6</t>
  </si>
  <si>
    <t>A5 formāts</t>
  </si>
  <si>
    <t>A4 formāts</t>
  </si>
  <si>
    <t>A3 formāts</t>
  </si>
  <si>
    <t>Muzeja krājuma priekšmetu digitālo attēlu izgatavošana7</t>
  </si>
  <si>
    <t>digitālā attēla izšķirtspēja 200 – 300dpi</t>
  </si>
  <si>
    <t>digitālā attēla izšķirtspēja 600 – 1200dpi</t>
  </si>
  <si>
    <t>fotografēšana vai skenēšana ar attēla apstrādi</t>
  </si>
  <si>
    <t>digitālā attēla izdruka</t>
  </si>
  <si>
    <t>A4 formāts (melnbalts)</t>
  </si>
  <si>
    <t>A4 formāts (krāsains)</t>
  </si>
  <si>
    <t>digitālā attēla izdruka uz fotopapīra</t>
  </si>
  <si>
    <t>Izraksta sagatavošana no muzeja krājumā esošajām 20.gs. I puses Lēdurgas –Turaidas draudzes baznīcas grāmatām</t>
  </si>
  <si>
    <t>Muzeja krājuma video un audio ierakstu kopiju izgatavošana pētnieciskā un izglītojošā darba vajadzībām (bez apstrādes)</t>
  </si>
  <si>
    <t>10.1.1.</t>
  </si>
  <si>
    <t>10.1.2.</t>
  </si>
  <si>
    <t>10.1.3.</t>
  </si>
  <si>
    <t>10.1.4.</t>
  </si>
  <si>
    <t>10.1.5.</t>
  </si>
  <si>
    <t>10.1.6.</t>
  </si>
  <si>
    <t>10.1.7.</t>
  </si>
  <si>
    <t>10.2.</t>
  </si>
  <si>
    <t>11.1.</t>
  </si>
  <si>
    <t>11.2.</t>
  </si>
  <si>
    <t>11.3.</t>
  </si>
  <si>
    <t>11.3.1.</t>
  </si>
  <si>
    <t xml:space="preserve"> 11.3.2.</t>
  </si>
  <si>
    <t>11.3.3.</t>
  </si>
  <si>
    <t>11.3.4.</t>
  </si>
  <si>
    <t>Muzeja telpu un teritorijas izmantošana</t>
  </si>
  <si>
    <t>Turaidas pils galvenajā tornī –telpa 2.stāvā</t>
  </si>
  <si>
    <t>muižas kaltē</t>
  </si>
  <si>
    <t>smēdē – telpa 1.stāvā</t>
  </si>
  <si>
    <t>kalpotāju mājā – telpa 1.stāvā</t>
  </si>
  <si>
    <t>apmeklētāju centra piebūvē</t>
  </si>
  <si>
    <t>apmeklētāju centra pagrabstāvā</t>
  </si>
  <si>
    <t>stallī</t>
  </si>
  <si>
    <t>Teritorijas izmantošana kultūras, sporta, tūrisma u.c. pasākumu organizēšanai</t>
  </si>
  <si>
    <t>Filmēšana un fotografēšana muzeja pastāvīgajās ekspozīcijās un izstādēs komerciālām vajadzībām</t>
  </si>
  <si>
    <t>Tirdzniecības vietas noma amatniecības izstrādājumu pārdošanai muzeja teritorijā pasākumu laikā</t>
  </si>
  <si>
    <t>Auto stāvvieta muzeja apmeklētājiem:</t>
  </si>
  <si>
    <t>Vieglā automašīna</t>
  </si>
  <si>
    <t>Mikroautobuss</t>
  </si>
  <si>
    <t>Autobuss</t>
  </si>
  <si>
    <t>Motocikls</t>
  </si>
  <si>
    <t>Citi pakalpojumi</t>
  </si>
  <si>
    <t>3,50</t>
  </si>
  <si>
    <t>3,00</t>
  </si>
  <si>
    <t>2,00</t>
  </si>
  <si>
    <t>0,80</t>
  </si>
  <si>
    <t>0,50</t>
  </si>
  <si>
    <t>7,50</t>
  </si>
  <si>
    <t>1,50</t>
  </si>
  <si>
    <t>1,00</t>
  </si>
  <si>
    <t>0,20</t>
  </si>
  <si>
    <t>4,50</t>
  </si>
  <si>
    <t>2,50</t>
  </si>
  <si>
    <t>15,00</t>
  </si>
  <si>
    <t>25,00</t>
  </si>
  <si>
    <t>10,00</t>
  </si>
  <si>
    <t>5,00</t>
  </si>
  <si>
    <t>47,00</t>
  </si>
  <si>
    <t>35,00</t>
  </si>
  <si>
    <t>18,50</t>
  </si>
  <si>
    <t>21,00</t>
  </si>
  <si>
    <t>22,00</t>
  </si>
  <si>
    <t>55,00</t>
  </si>
  <si>
    <t>16,00</t>
  </si>
  <si>
    <t>0,40</t>
  </si>
  <si>
    <t>1,80</t>
  </si>
  <si>
    <t>5 % no muzeja priekšmeta vērtības gadā</t>
  </si>
  <si>
    <t>10 % no muzeja priekšmeta vērtības gadā</t>
  </si>
  <si>
    <t>12 % no muzeja priekšmeta vērtības gadā</t>
  </si>
  <si>
    <t>3,70</t>
  </si>
  <si>
    <t>6,00</t>
  </si>
  <si>
    <t>0,03</t>
  </si>
  <si>
    <t>0,06</t>
  </si>
  <si>
    <t>0,10</t>
  </si>
  <si>
    <t>1,05</t>
  </si>
  <si>
    <t>2,05</t>
  </si>
  <si>
    <t>0,05</t>
  </si>
  <si>
    <t>0,65</t>
  </si>
  <si>
    <t>1,10</t>
  </si>
  <si>
    <t>1,70</t>
  </si>
  <si>
    <t>Spēkā esošajā normatīvajā aktā paredzētā skaitļa izteiksme latos (bez PVN)</t>
  </si>
  <si>
    <t>Maksas pakalpojuma nosaukums</t>
  </si>
  <si>
    <t>Mērvienība</t>
  </si>
  <si>
    <t>2a</t>
  </si>
  <si>
    <t>2b</t>
  </si>
  <si>
    <t>2c</t>
  </si>
  <si>
    <t>PVN (Ls)</t>
  </si>
  <si>
    <t>Spēkā esošajā normatīvajā aktā paredzētā skaitļa izteiksme latos (ar PVN 21%)</t>
  </si>
  <si>
    <r>
      <t>0,00</t>
    </r>
    <r>
      <rPr>
        <vertAlign val="superscript"/>
        <sz val="11"/>
        <color theme="1"/>
        <rFont val="Times New Roman"/>
        <family val="1"/>
        <charset val="186"/>
      </rPr>
      <t xml:space="preserve"> 1</t>
    </r>
  </si>
  <si>
    <r>
      <t>0,00</t>
    </r>
    <r>
      <rPr>
        <vertAlign val="superscript"/>
        <sz val="11"/>
        <color theme="1"/>
        <rFont val="Times New Roman"/>
        <family val="1"/>
        <charset val="186"/>
      </rPr>
      <t xml:space="preserve"> 1</t>
    </r>
    <r>
      <rPr>
        <sz val="11"/>
        <color theme="1"/>
        <rFont val="Calibri"/>
        <family val="2"/>
        <charset val="186"/>
        <scheme val="minor"/>
      </rPr>
      <t/>
    </r>
  </si>
  <si>
    <r>
      <t xml:space="preserve">0,00 </t>
    </r>
    <r>
      <rPr>
        <vertAlign val="superscript"/>
        <sz val="11"/>
        <color theme="1"/>
        <rFont val="Times New Roman"/>
        <family val="1"/>
        <charset val="186"/>
      </rPr>
      <t>1</t>
    </r>
  </si>
  <si>
    <r>
      <t xml:space="preserve">0,00 </t>
    </r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Calibri"/>
        <family val="2"/>
        <charset val="186"/>
        <scheme val="minor"/>
      </rPr>
      <t/>
    </r>
  </si>
  <si>
    <t>40,00</t>
  </si>
  <si>
    <t>17,25</t>
  </si>
  <si>
    <t>27,29</t>
  </si>
  <si>
    <t>20,25</t>
  </si>
  <si>
    <t>129,14</t>
  </si>
  <si>
    <t>0,16</t>
  </si>
  <si>
    <t>0,07</t>
  </si>
  <si>
    <t>PVN (ar 2 cipariem aiz komata euro)</t>
  </si>
  <si>
    <r>
      <t xml:space="preserve">Cena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 (2  cipar aiz komata)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</si>
  <si>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ar PVN</t>
    </r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</si>
  <si>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>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</si>
  <si>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</si>
  <si>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rPr>
        <vertAlign val="superscript"/>
        <sz val="11"/>
        <color theme="1"/>
        <rFont val="Times New Roman"/>
        <family val="1"/>
        <charset val="186"/>
      </rPr>
      <t xml:space="preserve">1 </t>
    </r>
    <r>
      <rPr>
        <sz val="11"/>
        <color theme="1"/>
        <rFont val="Times New Roman"/>
        <family val="1"/>
        <charset val="186"/>
      </rPr>
      <t>Pakalpojumiem pievienotās vērtības nodoklis netiek piemērots saskaņā ar Pievienotās vērtības nodokļa likuma 52.panta pirmās daļas 17.punkta d) apakšpunktu</t>
    </r>
  </si>
  <si>
    <r>
      <t xml:space="preserve">Normatīvā akta nosaukums: 
</t>
    </r>
    <r>
      <rPr>
        <b/>
        <sz val="16"/>
        <color theme="1"/>
        <rFont val="Times New Roman"/>
        <family val="1"/>
        <charset val="186"/>
      </rPr>
      <t>Īpaši aizsargājamā kultūras pieminekļa - Turaidas muzejrezervāts publisko maksas pakalpojumu cenrādis</t>
    </r>
  </si>
</sst>
</file>

<file path=xl/styles.xml><?xml version="1.0" encoding="utf-8"?>
<styleSheet xmlns="http://schemas.openxmlformats.org/spreadsheetml/2006/main">
  <numFmts count="1">
    <numFmt numFmtId="164" formatCode="#,##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vertAlign val="superscript"/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vertAlign val="superscript"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3" fillId="0" borderId="0" applyNumberFormat="0" applyProtection="0">
      <alignment horizontal="left" wrapText="1" indent="1" shrinkToFit="1"/>
    </xf>
  </cellStyleXfs>
  <cellXfs count="6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164" fontId="4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2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justify" vertical="center" wrapText="1"/>
    </xf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zoomScale="70" zoomScaleNormal="70" zoomScaleSheetLayoutView="70" workbookViewId="0">
      <selection activeCell="B9" sqref="B9"/>
    </sheetView>
  </sheetViews>
  <sheetFormatPr defaultRowHeight="15"/>
  <cols>
    <col min="1" max="1" width="9.140625" style="1"/>
    <col min="2" max="2" width="94.7109375" style="1" customWidth="1"/>
    <col min="3" max="3" width="12.85546875" style="1" customWidth="1"/>
    <col min="4" max="4" width="17.7109375" style="1" customWidth="1"/>
    <col min="5" max="5" width="11.42578125" style="1" customWidth="1"/>
    <col min="6" max="6" width="20.5703125" style="1" customWidth="1"/>
    <col min="7" max="7" width="17.140625" style="1" customWidth="1"/>
    <col min="8" max="8" width="18.7109375" style="1" customWidth="1"/>
    <col min="9" max="9" width="15.140625" style="1" customWidth="1"/>
    <col min="10" max="10" width="13.28515625" style="1" customWidth="1"/>
    <col min="11" max="11" width="29.28515625" style="1" customWidth="1"/>
    <col min="12" max="16384" width="9.140625" style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4"/>
      <c r="L1" s="3"/>
    </row>
    <row r="2" spans="1:12" s="3" customFormat="1">
      <c r="H2" s="4"/>
      <c r="I2" s="4"/>
      <c r="J2" s="4"/>
      <c r="K2" s="4" t="s">
        <v>0</v>
      </c>
    </row>
    <row r="3" spans="1:12" s="3" customFormat="1" ht="54.75" customHeight="1">
      <c r="B3" s="59" t="s">
        <v>6</v>
      </c>
      <c r="C3" s="59"/>
      <c r="D3" s="59"/>
      <c r="E3" s="59"/>
      <c r="F3" s="59"/>
      <c r="G3" s="59"/>
      <c r="H3" s="59"/>
      <c r="I3" s="59"/>
      <c r="J3" s="59"/>
      <c r="K3" s="59"/>
    </row>
    <row r="4" spans="1:12" s="9" customFormat="1" ht="71.25" customHeight="1">
      <c r="A4" s="61" t="s">
        <v>223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2" ht="78">
      <c r="A5" s="8" t="s">
        <v>1</v>
      </c>
      <c r="B5" s="8" t="s">
        <v>199</v>
      </c>
      <c r="C5" s="8" t="s">
        <v>200</v>
      </c>
      <c r="D5" s="8" t="s">
        <v>198</v>
      </c>
      <c r="E5" s="8" t="s">
        <v>204</v>
      </c>
      <c r="F5" s="8" t="s">
        <v>205</v>
      </c>
      <c r="G5" s="8" t="s">
        <v>220</v>
      </c>
      <c r="H5" s="8" t="s">
        <v>219</v>
      </c>
      <c r="I5" s="8" t="s">
        <v>218</v>
      </c>
      <c r="J5" s="8" t="s">
        <v>217</v>
      </c>
      <c r="K5" s="8" t="s">
        <v>221</v>
      </c>
    </row>
    <row r="6" spans="1:12" s="2" customFormat="1" ht="24" customHeight="1">
      <c r="A6" s="6" t="s">
        <v>2</v>
      </c>
      <c r="B6" s="6" t="s">
        <v>5</v>
      </c>
      <c r="C6" s="43" t="s">
        <v>201</v>
      </c>
      <c r="D6" s="2" t="s">
        <v>202</v>
      </c>
      <c r="E6" s="2" t="s">
        <v>203</v>
      </c>
      <c r="F6" s="2">
        <v>3</v>
      </c>
      <c r="G6" s="15" t="s">
        <v>3</v>
      </c>
      <c r="H6" s="6">
        <v>5</v>
      </c>
      <c r="I6" s="6">
        <v>6</v>
      </c>
      <c r="J6" s="6">
        <v>7</v>
      </c>
      <c r="K6" s="7" t="s">
        <v>4</v>
      </c>
    </row>
    <row r="7" spans="1:12" ht="20.25" customHeight="1">
      <c r="A7" s="20" t="s">
        <v>2</v>
      </c>
      <c r="B7" s="42" t="s">
        <v>7</v>
      </c>
      <c r="C7" s="44"/>
      <c r="D7" s="35"/>
      <c r="E7" s="35"/>
      <c r="F7" s="35"/>
      <c r="G7" s="35"/>
      <c r="H7" s="35"/>
      <c r="I7" s="35"/>
      <c r="J7" s="35"/>
      <c r="K7" s="36"/>
    </row>
    <row r="8" spans="1:12" ht="20.25" customHeight="1">
      <c r="A8" s="17" t="s">
        <v>13</v>
      </c>
      <c r="B8" s="16" t="s">
        <v>8</v>
      </c>
      <c r="C8" s="16"/>
      <c r="D8" s="29" t="s">
        <v>160</v>
      </c>
      <c r="E8" s="29" t="s">
        <v>206</v>
      </c>
      <c r="F8" s="29" t="s">
        <v>160</v>
      </c>
      <c r="G8" s="32">
        <f>F8/0.702804</f>
        <v>4.9800513372149275</v>
      </c>
      <c r="H8" s="31">
        <f>ROUND(F8/0.702804,2)</f>
        <v>4.9800000000000004</v>
      </c>
      <c r="I8" s="31">
        <f>H8</f>
        <v>4.9800000000000004</v>
      </c>
      <c r="J8" s="29" t="s">
        <v>206</v>
      </c>
      <c r="K8" s="32">
        <f t="shared" ref="K8:K94" si="0">H8-G8</f>
        <v>-5.1337214927116293E-5</v>
      </c>
    </row>
    <row r="9" spans="1:12" ht="20.25" customHeight="1">
      <c r="A9" s="17" t="s">
        <v>14</v>
      </c>
      <c r="B9" s="16" t="s">
        <v>9</v>
      </c>
      <c r="C9" s="16"/>
      <c r="D9" s="29" t="s">
        <v>161</v>
      </c>
      <c r="E9" s="29" t="s">
        <v>206</v>
      </c>
      <c r="F9" s="29" t="s">
        <v>161</v>
      </c>
      <c r="G9" s="32">
        <f t="shared" ref="G9:G72" si="1">F9/0.702804</f>
        <v>4.2686154318985094</v>
      </c>
      <c r="H9" s="31">
        <f t="shared" ref="H9:H72" si="2">ROUND(F9/0.702804,2)</f>
        <v>4.2699999999999996</v>
      </c>
      <c r="I9" s="31">
        <f t="shared" ref="I9:I72" si="3">H9</f>
        <v>4.2699999999999996</v>
      </c>
      <c r="J9" s="29" t="s">
        <v>206</v>
      </c>
      <c r="K9" s="32">
        <f t="shared" si="0"/>
        <v>1.3845681014901245E-3</v>
      </c>
    </row>
    <row r="10" spans="1:12" ht="20.25" customHeight="1">
      <c r="A10" s="17" t="s">
        <v>15</v>
      </c>
      <c r="B10" s="16" t="s">
        <v>10</v>
      </c>
      <c r="C10" s="16"/>
      <c r="D10" s="29" t="s">
        <v>162</v>
      </c>
      <c r="E10" s="29" t="s">
        <v>207</v>
      </c>
      <c r="F10" s="29" t="s">
        <v>162</v>
      </c>
      <c r="G10" s="32">
        <f t="shared" si="1"/>
        <v>2.8457436212656728</v>
      </c>
      <c r="H10" s="31">
        <f t="shared" si="2"/>
        <v>2.85</v>
      </c>
      <c r="I10" s="31">
        <f t="shared" si="3"/>
        <v>2.85</v>
      </c>
      <c r="J10" s="29" t="s">
        <v>207</v>
      </c>
      <c r="K10" s="32">
        <f t="shared" si="0"/>
        <v>4.2563787343272708E-3</v>
      </c>
    </row>
    <row r="11" spans="1:12" ht="20.25" customHeight="1">
      <c r="A11" s="17" t="s">
        <v>16</v>
      </c>
      <c r="B11" s="16" t="s">
        <v>11</v>
      </c>
      <c r="C11" s="16"/>
      <c r="D11" s="29" t="s">
        <v>163</v>
      </c>
      <c r="E11" s="29" t="s">
        <v>207</v>
      </c>
      <c r="F11" s="29" t="s">
        <v>163</v>
      </c>
      <c r="G11" s="32">
        <f t="shared" si="1"/>
        <v>1.1382974485062693</v>
      </c>
      <c r="H11" s="31">
        <f t="shared" si="2"/>
        <v>1.1399999999999999</v>
      </c>
      <c r="I11" s="31">
        <f t="shared" si="3"/>
        <v>1.1399999999999999</v>
      </c>
      <c r="J11" s="29" t="s">
        <v>207</v>
      </c>
      <c r="K11" s="32">
        <f t="shared" si="0"/>
        <v>1.702551493730553E-3</v>
      </c>
    </row>
    <row r="12" spans="1:12" ht="20.25" customHeight="1">
      <c r="A12" s="17" t="s">
        <v>17</v>
      </c>
      <c r="B12" s="16" t="s">
        <v>12</v>
      </c>
      <c r="C12" s="16"/>
      <c r="D12" s="29" t="s">
        <v>164</v>
      </c>
      <c r="E12" s="29" t="s">
        <v>207</v>
      </c>
      <c r="F12" s="29" t="s">
        <v>164</v>
      </c>
      <c r="G12" s="32">
        <f t="shared" si="1"/>
        <v>0.7114359053164182</v>
      </c>
      <c r="H12" s="31">
        <f t="shared" si="2"/>
        <v>0.71</v>
      </c>
      <c r="I12" s="31">
        <f t="shared" si="3"/>
        <v>0.71</v>
      </c>
      <c r="J12" s="29" t="s">
        <v>207</v>
      </c>
      <c r="K12" s="32">
        <f t="shared" si="0"/>
        <v>-1.43590531641824E-3</v>
      </c>
    </row>
    <row r="13" spans="1:12" ht="20.25" customHeight="1">
      <c r="A13" s="18" t="s">
        <v>21</v>
      </c>
      <c r="B13" s="42" t="s">
        <v>18</v>
      </c>
      <c r="C13" s="44"/>
      <c r="D13" s="35"/>
      <c r="E13" s="35"/>
      <c r="F13" s="35"/>
      <c r="G13" s="32">
        <f t="shared" si="1"/>
        <v>0</v>
      </c>
      <c r="H13" s="31"/>
      <c r="I13" s="31">
        <f t="shared" si="3"/>
        <v>0</v>
      </c>
      <c r="J13" s="35"/>
      <c r="K13" s="36"/>
    </row>
    <row r="14" spans="1:12" ht="20.25" customHeight="1">
      <c r="A14" s="17" t="s">
        <v>22</v>
      </c>
      <c r="B14" s="16" t="s">
        <v>19</v>
      </c>
      <c r="C14" s="16"/>
      <c r="D14" s="29" t="s">
        <v>165</v>
      </c>
      <c r="E14" s="29" t="s">
        <v>208</v>
      </c>
      <c r="F14" s="29" t="s">
        <v>165</v>
      </c>
      <c r="G14" s="32">
        <f t="shared" si="1"/>
        <v>10.671538579746274</v>
      </c>
      <c r="H14" s="31">
        <f t="shared" si="2"/>
        <v>10.67</v>
      </c>
      <c r="I14" s="31">
        <f t="shared" si="3"/>
        <v>10.67</v>
      </c>
      <c r="J14" s="29" t="s">
        <v>208</v>
      </c>
      <c r="K14" s="32">
        <f t="shared" si="0"/>
        <v>-1.538579746274138E-3</v>
      </c>
    </row>
    <row r="15" spans="1:12" ht="20.25" customHeight="1">
      <c r="A15" s="17" t="s">
        <v>23</v>
      </c>
      <c r="B15" s="16" t="s">
        <v>20</v>
      </c>
      <c r="C15" s="16"/>
      <c r="D15" s="29" t="s">
        <v>169</v>
      </c>
      <c r="E15" s="29" t="s">
        <v>208</v>
      </c>
      <c r="F15" s="50">
        <v>4.5</v>
      </c>
      <c r="G15" s="32">
        <f t="shared" si="1"/>
        <v>6.4029231478477646</v>
      </c>
      <c r="H15" s="51">
        <f t="shared" si="2"/>
        <v>6.4</v>
      </c>
      <c r="I15" s="31">
        <f t="shared" si="3"/>
        <v>6.4</v>
      </c>
      <c r="J15" s="29" t="s">
        <v>208</v>
      </c>
      <c r="K15" s="32">
        <f t="shared" si="0"/>
        <v>-2.9231478477642625E-3</v>
      </c>
    </row>
    <row r="16" spans="1:12" ht="20.25" customHeight="1">
      <c r="A16" s="19">
        <v>2</v>
      </c>
      <c r="B16" s="42" t="s">
        <v>35</v>
      </c>
      <c r="C16" s="44"/>
      <c r="D16" s="37"/>
      <c r="E16" s="37"/>
      <c r="F16" s="37"/>
      <c r="G16" s="32"/>
      <c r="H16" s="31"/>
      <c r="I16" s="31"/>
      <c r="J16" s="37"/>
      <c r="K16" s="38"/>
    </row>
    <row r="17" spans="1:11" ht="20.25" customHeight="1">
      <c r="A17" s="17" t="s">
        <v>24</v>
      </c>
      <c r="B17" s="16" t="s">
        <v>8</v>
      </c>
      <c r="C17" s="16"/>
      <c r="D17" s="29" t="s">
        <v>162</v>
      </c>
      <c r="E17" s="29" t="s">
        <v>208</v>
      </c>
      <c r="F17" s="29" t="s">
        <v>162</v>
      </c>
      <c r="G17" s="32">
        <f t="shared" si="1"/>
        <v>2.8457436212656728</v>
      </c>
      <c r="H17" s="31">
        <f t="shared" si="2"/>
        <v>2.85</v>
      </c>
      <c r="I17" s="31">
        <f t="shared" si="3"/>
        <v>2.85</v>
      </c>
      <c r="J17" s="29" t="s">
        <v>208</v>
      </c>
      <c r="K17" s="32">
        <f t="shared" si="0"/>
        <v>4.2563787343272708E-3</v>
      </c>
    </row>
    <row r="18" spans="1:11" ht="20.25" customHeight="1">
      <c r="A18" s="17" t="s">
        <v>25</v>
      </c>
      <c r="B18" s="16" t="s">
        <v>9</v>
      </c>
      <c r="C18" s="16"/>
      <c r="D18" s="29" t="s">
        <v>166</v>
      </c>
      <c r="E18" s="29" t="s">
        <v>208</v>
      </c>
      <c r="F18" s="29" t="s">
        <v>166</v>
      </c>
      <c r="G18" s="32">
        <f t="shared" si="1"/>
        <v>2.1343077159492547</v>
      </c>
      <c r="H18" s="31">
        <f t="shared" si="2"/>
        <v>2.13</v>
      </c>
      <c r="I18" s="31">
        <f t="shared" si="3"/>
        <v>2.13</v>
      </c>
      <c r="J18" s="29" t="s">
        <v>208</v>
      </c>
      <c r="K18" s="32">
        <f t="shared" si="0"/>
        <v>-4.3077159492548311E-3</v>
      </c>
    </row>
    <row r="19" spans="1:11" ht="20.25" customHeight="1">
      <c r="A19" s="17" t="s">
        <v>26</v>
      </c>
      <c r="B19" s="16" t="s">
        <v>10</v>
      </c>
      <c r="C19" s="16"/>
      <c r="D19" s="29" t="s">
        <v>167</v>
      </c>
      <c r="E19" s="29" t="s">
        <v>209</v>
      </c>
      <c r="F19" s="29" t="s">
        <v>167</v>
      </c>
      <c r="G19" s="32">
        <f t="shared" si="1"/>
        <v>1.4228718106328364</v>
      </c>
      <c r="H19" s="31">
        <f t="shared" si="2"/>
        <v>1.42</v>
      </c>
      <c r="I19" s="31">
        <f t="shared" si="3"/>
        <v>1.42</v>
      </c>
      <c r="J19" s="29" t="s">
        <v>209</v>
      </c>
      <c r="K19" s="32">
        <f t="shared" si="0"/>
        <v>-2.8718106328364801E-3</v>
      </c>
    </row>
    <row r="20" spans="1:11" ht="20.25" customHeight="1">
      <c r="A20" s="17" t="s">
        <v>27</v>
      </c>
      <c r="B20" s="16" t="s">
        <v>11</v>
      </c>
      <c r="C20" s="16"/>
      <c r="D20" s="29" t="s">
        <v>164</v>
      </c>
      <c r="E20" s="29" t="s">
        <v>209</v>
      </c>
      <c r="F20" s="29" t="s">
        <v>164</v>
      </c>
      <c r="G20" s="32">
        <f t="shared" si="1"/>
        <v>0.7114359053164182</v>
      </c>
      <c r="H20" s="31">
        <f t="shared" si="2"/>
        <v>0.71</v>
      </c>
      <c r="I20" s="31">
        <f t="shared" si="3"/>
        <v>0.71</v>
      </c>
      <c r="J20" s="29" t="s">
        <v>209</v>
      </c>
      <c r="K20" s="32">
        <f t="shared" si="0"/>
        <v>-1.43590531641824E-3</v>
      </c>
    </row>
    <row r="21" spans="1:11" ht="20.25" customHeight="1">
      <c r="A21" s="17" t="s">
        <v>28</v>
      </c>
      <c r="B21" s="16" t="s">
        <v>12</v>
      </c>
      <c r="C21" s="16"/>
      <c r="D21" s="29" t="s">
        <v>168</v>
      </c>
      <c r="E21" s="29" t="s">
        <v>209</v>
      </c>
      <c r="F21" s="29" t="s">
        <v>168</v>
      </c>
      <c r="G21" s="32">
        <f t="shared" si="1"/>
        <v>0.28457436212656734</v>
      </c>
      <c r="H21" s="31">
        <f t="shared" si="2"/>
        <v>0.28000000000000003</v>
      </c>
      <c r="I21" s="31">
        <f t="shared" si="3"/>
        <v>0.28000000000000003</v>
      </c>
      <c r="J21" s="29" t="s">
        <v>209</v>
      </c>
      <c r="K21" s="32">
        <f t="shared" si="0"/>
        <v>-4.5743621265673107E-3</v>
      </c>
    </row>
    <row r="22" spans="1:11" ht="20.25" customHeight="1">
      <c r="A22" s="18" t="s">
        <v>29</v>
      </c>
      <c r="B22" s="42" t="str">
        <f>B13</f>
        <v>Ģimenes biļete</v>
      </c>
      <c r="C22" s="44"/>
      <c r="D22" s="35"/>
      <c r="E22" s="35"/>
      <c r="F22" s="35"/>
      <c r="G22" s="32"/>
      <c r="H22" s="31"/>
      <c r="I22" s="31"/>
      <c r="J22" s="35"/>
      <c r="K22" s="36"/>
    </row>
    <row r="23" spans="1:11" ht="20.25" customHeight="1">
      <c r="A23" s="17" t="s">
        <v>30</v>
      </c>
      <c r="B23" s="16" t="s">
        <v>36</v>
      </c>
      <c r="C23" s="16"/>
      <c r="D23" s="29" t="s">
        <v>169</v>
      </c>
      <c r="E23" s="29" t="s">
        <v>209</v>
      </c>
      <c r="F23" s="29" t="s">
        <v>169</v>
      </c>
      <c r="G23" s="32">
        <f t="shared" si="1"/>
        <v>6.4029231478477646</v>
      </c>
      <c r="H23" s="31">
        <f t="shared" si="2"/>
        <v>6.4</v>
      </c>
      <c r="I23" s="31">
        <f t="shared" si="3"/>
        <v>6.4</v>
      </c>
      <c r="J23" s="29" t="s">
        <v>209</v>
      </c>
      <c r="K23" s="32">
        <f t="shared" si="0"/>
        <v>-2.9231478477642625E-3</v>
      </c>
    </row>
    <row r="24" spans="1:11" ht="20.25" customHeight="1">
      <c r="A24" s="17" t="s">
        <v>31</v>
      </c>
      <c r="B24" s="16" t="s">
        <v>20</v>
      </c>
      <c r="C24" s="16"/>
      <c r="D24" s="29" t="s">
        <v>170</v>
      </c>
      <c r="E24" s="29" t="s">
        <v>209</v>
      </c>
      <c r="F24" s="29" t="s">
        <v>170</v>
      </c>
      <c r="G24" s="32">
        <f t="shared" si="1"/>
        <v>3.5571795265820914</v>
      </c>
      <c r="H24" s="31">
        <f t="shared" si="2"/>
        <v>3.56</v>
      </c>
      <c r="I24" s="31">
        <f t="shared" si="3"/>
        <v>3.56</v>
      </c>
      <c r="J24" s="29" t="s">
        <v>209</v>
      </c>
      <c r="K24" s="32">
        <f t="shared" si="0"/>
        <v>2.8204734179086977E-3</v>
      </c>
    </row>
    <row r="25" spans="1:11" ht="30" customHeight="1">
      <c r="A25" s="18">
        <v>3</v>
      </c>
      <c r="B25" s="21" t="s">
        <v>37</v>
      </c>
      <c r="C25" s="21"/>
      <c r="D25" s="29" t="s">
        <v>162</v>
      </c>
      <c r="E25" s="29" t="s">
        <v>209</v>
      </c>
      <c r="F25" s="29" t="s">
        <v>162</v>
      </c>
      <c r="G25" s="32">
        <f t="shared" si="1"/>
        <v>2.8457436212656728</v>
      </c>
      <c r="H25" s="31">
        <f t="shared" si="2"/>
        <v>2.85</v>
      </c>
      <c r="I25" s="31">
        <f t="shared" si="3"/>
        <v>2.85</v>
      </c>
      <c r="J25" s="29" t="s">
        <v>209</v>
      </c>
      <c r="K25" s="32">
        <f t="shared" si="0"/>
        <v>4.2563787343272708E-3</v>
      </c>
    </row>
    <row r="26" spans="1:11" ht="20.25" customHeight="1">
      <c r="A26" s="18">
        <v>4</v>
      </c>
      <c r="B26" s="22" t="s">
        <v>38</v>
      </c>
      <c r="C26" s="22"/>
      <c r="D26" s="29" t="s">
        <v>163</v>
      </c>
      <c r="E26" s="29" t="s">
        <v>209</v>
      </c>
      <c r="F26" s="29" t="s">
        <v>163</v>
      </c>
      <c r="G26" s="32">
        <f t="shared" si="1"/>
        <v>1.1382974485062693</v>
      </c>
      <c r="H26" s="31">
        <f t="shared" si="2"/>
        <v>1.1399999999999999</v>
      </c>
      <c r="I26" s="31">
        <f t="shared" si="3"/>
        <v>1.1399999999999999</v>
      </c>
      <c r="J26" s="29" t="s">
        <v>209</v>
      </c>
      <c r="K26" s="32">
        <f t="shared" si="0"/>
        <v>1.702551493730553E-3</v>
      </c>
    </row>
    <row r="27" spans="1:11" ht="27.75" customHeight="1">
      <c r="A27" s="18">
        <v>5</v>
      </c>
      <c r="B27" s="39" t="s">
        <v>39</v>
      </c>
      <c r="C27" s="45"/>
      <c r="D27" s="37"/>
      <c r="E27" s="37"/>
      <c r="F27" s="37"/>
      <c r="G27" s="32"/>
      <c r="H27" s="31"/>
      <c r="I27" s="31"/>
      <c r="J27" s="37"/>
      <c r="K27" s="38"/>
    </row>
    <row r="28" spans="1:11" ht="20.25" customHeight="1">
      <c r="A28" s="17" t="s">
        <v>32</v>
      </c>
      <c r="B28" s="16" t="s">
        <v>40</v>
      </c>
      <c r="C28" s="16"/>
      <c r="D28" s="29" t="s">
        <v>171</v>
      </c>
      <c r="E28" s="29" t="s">
        <v>209</v>
      </c>
      <c r="F28" s="29" t="s">
        <v>171</v>
      </c>
      <c r="G28" s="32">
        <f t="shared" si="1"/>
        <v>21.343077159492548</v>
      </c>
      <c r="H28" s="31">
        <f t="shared" si="2"/>
        <v>21.34</v>
      </c>
      <c r="I28" s="31">
        <f t="shared" si="3"/>
        <v>21.34</v>
      </c>
      <c r="J28" s="29" t="s">
        <v>209</v>
      </c>
      <c r="K28" s="32">
        <f t="shared" si="0"/>
        <v>-3.0771594925482759E-3</v>
      </c>
    </row>
    <row r="29" spans="1:11" ht="20.25" customHeight="1">
      <c r="A29" s="17" t="s">
        <v>33</v>
      </c>
      <c r="B29" s="16" t="s">
        <v>41</v>
      </c>
      <c r="C29" s="16"/>
      <c r="D29" s="29" t="s">
        <v>172</v>
      </c>
      <c r="E29" s="29" t="s">
        <v>209</v>
      </c>
      <c r="F29" s="29" t="s">
        <v>172</v>
      </c>
      <c r="G29" s="32">
        <f t="shared" si="1"/>
        <v>35.57179526582091</v>
      </c>
      <c r="H29" s="31">
        <f t="shared" si="2"/>
        <v>35.57</v>
      </c>
      <c r="I29" s="31">
        <f t="shared" si="3"/>
        <v>35.57</v>
      </c>
      <c r="J29" s="29" t="s">
        <v>209</v>
      </c>
      <c r="K29" s="32">
        <f t="shared" si="0"/>
        <v>-1.7952658209097194E-3</v>
      </c>
    </row>
    <row r="30" spans="1:11" ht="20.25" customHeight="1">
      <c r="A30" s="17" t="s">
        <v>34</v>
      </c>
      <c r="B30" s="16" t="s">
        <v>42</v>
      </c>
      <c r="C30" s="16"/>
      <c r="D30" s="29" t="s">
        <v>173</v>
      </c>
      <c r="E30" s="29" t="s">
        <v>209</v>
      </c>
      <c r="F30" s="29" t="s">
        <v>173</v>
      </c>
      <c r="G30" s="32">
        <f t="shared" si="1"/>
        <v>14.228718106328365</v>
      </c>
      <c r="H30" s="31">
        <f t="shared" si="2"/>
        <v>14.23</v>
      </c>
      <c r="I30" s="31">
        <f t="shared" si="3"/>
        <v>14.23</v>
      </c>
      <c r="J30" s="29" t="s">
        <v>209</v>
      </c>
      <c r="K30" s="32">
        <f t="shared" si="0"/>
        <v>1.2818936716350038E-3</v>
      </c>
    </row>
    <row r="31" spans="1:11" ht="33" customHeight="1">
      <c r="A31" s="18">
        <v>6</v>
      </c>
      <c r="B31" s="34" t="s">
        <v>87</v>
      </c>
      <c r="C31" s="46"/>
      <c r="D31" s="35"/>
      <c r="E31" s="35"/>
      <c r="F31" s="35"/>
      <c r="G31" s="32"/>
      <c r="H31" s="31"/>
      <c r="I31" s="31"/>
      <c r="J31" s="35"/>
      <c r="K31" s="36"/>
    </row>
    <row r="32" spans="1:11" ht="20.25" customHeight="1">
      <c r="A32" s="23">
        <v>6.1</v>
      </c>
      <c r="B32" s="16" t="s">
        <v>40</v>
      </c>
      <c r="C32" s="16"/>
      <c r="D32" s="29" t="s">
        <v>174</v>
      </c>
      <c r="E32" s="29" t="s">
        <v>209</v>
      </c>
      <c r="F32" s="29" t="s">
        <v>174</v>
      </c>
      <c r="G32" s="32">
        <f t="shared" si="1"/>
        <v>7.1143590531641827</v>
      </c>
      <c r="H32" s="31">
        <f t="shared" si="2"/>
        <v>7.11</v>
      </c>
      <c r="I32" s="31">
        <f t="shared" si="3"/>
        <v>7.11</v>
      </c>
      <c r="J32" s="29" t="s">
        <v>209</v>
      </c>
      <c r="K32" s="32">
        <f t="shared" si="0"/>
        <v>-4.3590531641823915E-3</v>
      </c>
    </row>
    <row r="33" spans="1:11" ht="20.25" customHeight="1">
      <c r="A33" s="17" t="s">
        <v>43</v>
      </c>
      <c r="B33" s="16" t="s">
        <v>41</v>
      </c>
      <c r="C33" s="16"/>
      <c r="D33" s="29" t="s">
        <v>173</v>
      </c>
      <c r="E33" s="29" t="s">
        <v>209</v>
      </c>
      <c r="F33" s="29" t="s">
        <v>173</v>
      </c>
      <c r="G33" s="32">
        <f t="shared" si="1"/>
        <v>14.228718106328365</v>
      </c>
      <c r="H33" s="31">
        <f t="shared" si="2"/>
        <v>14.23</v>
      </c>
      <c r="I33" s="31">
        <f t="shared" si="3"/>
        <v>14.23</v>
      </c>
      <c r="J33" s="29" t="s">
        <v>209</v>
      </c>
      <c r="K33" s="32">
        <f t="shared" si="0"/>
        <v>1.2818936716350038E-3</v>
      </c>
    </row>
    <row r="34" spans="1:11" ht="20.25" customHeight="1">
      <c r="A34" s="17" t="s">
        <v>44</v>
      </c>
      <c r="B34" s="16" t="s">
        <v>42</v>
      </c>
      <c r="C34" s="16"/>
      <c r="D34" s="29" t="s">
        <v>174</v>
      </c>
      <c r="E34" s="29" t="s">
        <v>209</v>
      </c>
      <c r="F34" s="29" t="s">
        <v>174</v>
      </c>
      <c r="G34" s="32">
        <f t="shared" si="1"/>
        <v>7.1143590531641827</v>
      </c>
      <c r="H34" s="31">
        <f t="shared" si="2"/>
        <v>7.11</v>
      </c>
      <c r="I34" s="31">
        <f t="shared" si="3"/>
        <v>7.11</v>
      </c>
      <c r="J34" s="29" t="s">
        <v>209</v>
      </c>
      <c r="K34" s="32">
        <f t="shared" si="0"/>
        <v>-4.3590531641823915E-3</v>
      </c>
    </row>
    <row r="35" spans="1:11" ht="20.25" customHeight="1">
      <c r="A35" s="18">
        <v>7</v>
      </c>
      <c r="B35" s="34" t="s">
        <v>88</v>
      </c>
      <c r="C35" s="46"/>
      <c r="D35" s="35"/>
      <c r="E35" s="35"/>
      <c r="F35" s="35"/>
      <c r="G35" s="32"/>
      <c r="H35" s="31"/>
      <c r="I35" s="31"/>
      <c r="J35" s="35"/>
      <c r="K35" s="36"/>
    </row>
    <row r="36" spans="1:11" ht="20.25" customHeight="1">
      <c r="A36" s="17" t="s">
        <v>45</v>
      </c>
      <c r="B36" s="16" t="s">
        <v>89</v>
      </c>
      <c r="C36" s="16"/>
      <c r="D36" s="29" t="s">
        <v>175</v>
      </c>
      <c r="E36" s="29" t="s">
        <v>209</v>
      </c>
      <c r="F36" s="29" t="s">
        <v>175</v>
      </c>
      <c r="G36" s="32">
        <f t="shared" si="1"/>
        <v>66.87497509974331</v>
      </c>
      <c r="H36" s="31">
        <f t="shared" si="2"/>
        <v>66.87</v>
      </c>
      <c r="I36" s="31">
        <f t="shared" si="3"/>
        <v>66.87</v>
      </c>
      <c r="J36" s="29" t="s">
        <v>209</v>
      </c>
      <c r="K36" s="32">
        <f t="shared" si="0"/>
        <v>-4.9750997433051225E-3</v>
      </c>
    </row>
    <row r="37" spans="1:11" ht="20.25" customHeight="1">
      <c r="A37" s="17" t="s">
        <v>46</v>
      </c>
      <c r="B37" s="16" t="s">
        <v>90</v>
      </c>
      <c r="C37" s="16"/>
      <c r="D37" s="29" t="s">
        <v>172</v>
      </c>
      <c r="E37" s="29" t="s">
        <v>209</v>
      </c>
      <c r="F37" s="29" t="s">
        <v>172</v>
      </c>
      <c r="G37" s="32">
        <f t="shared" si="1"/>
        <v>35.57179526582091</v>
      </c>
      <c r="H37" s="31">
        <f t="shared" si="2"/>
        <v>35.57</v>
      </c>
      <c r="I37" s="31">
        <f t="shared" si="3"/>
        <v>35.57</v>
      </c>
      <c r="J37" s="29" t="s">
        <v>209</v>
      </c>
      <c r="K37" s="32">
        <f t="shared" si="0"/>
        <v>-1.7952658209097194E-3</v>
      </c>
    </row>
    <row r="38" spans="1:11" ht="20.25" customHeight="1">
      <c r="A38" s="17" t="s">
        <v>47</v>
      </c>
      <c r="B38" s="16" t="s">
        <v>91</v>
      </c>
      <c r="C38" s="16"/>
      <c r="D38" s="29" t="s">
        <v>176</v>
      </c>
      <c r="E38" s="29" t="s">
        <v>209</v>
      </c>
      <c r="F38" s="29" t="s">
        <v>176</v>
      </c>
      <c r="G38" s="32">
        <f t="shared" si="1"/>
        <v>49.800513372149275</v>
      </c>
      <c r="H38" s="31">
        <f t="shared" si="2"/>
        <v>49.8</v>
      </c>
      <c r="I38" s="31">
        <f t="shared" si="3"/>
        <v>49.8</v>
      </c>
      <c r="J38" s="29" t="s">
        <v>209</v>
      </c>
      <c r="K38" s="32">
        <f t="shared" si="0"/>
        <v>-5.1337214927826835E-4</v>
      </c>
    </row>
    <row r="39" spans="1:11" ht="20.25" customHeight="1">
      <c r="A39" s="24" t="s">
        <v>48</v>
      </c>
      <c r="B39" s="27" t="s">
        <v>92</v>
      </c>
      <c r="C39" s="27"/>
      <c r="D39" s="29" t="s">
        <v>172</v>
      </c>
      <c r="E39" s="29" t="s">
        <v>209</v>
      </c>
      <c r="F39" s="29" t="s">
        <v>172</v>
      </c>
      <c r="G39" s="32">
        <f t="shared" si="1"/>
        <v>35.57179526582091</v>
      </c>
      <c r="H39" s="31">
        <f t="shared" si="2"/>
        <v>35.57</v>
      </c>
      <c r="I39" s="31">
        <f t="shared" si="3"/>
        <v>35.57</v>
      </c>
      <c r="J39" s="29" t="s">
        <v>209</v>
      </c>
      <c r="K39" s="32">
        <f t="shared" si="0"/>
        <v>-1.7952658209097194E-3</v>
      </c>
    </row>
    <row r="40" spans="1:11" ht="20.25" customHeight="1">
      <c r="A40" s="24" t="s">
        <v>49</v>
      </c>
      <c r="B40" s="27" t="s">
        <v>93</v>
      </c>
      <c r="C40" s="27"/>
      <c r="D40" s="29" t="s">
        <v>177</v>
      </c>
      <c r="E40" s="29" t="s">
        <v>209</v>
      </c>
      <c r="F40" s="29" t="s">
        <v>177</v>
      </c>
      <c r="G40" s="32">
        <f t="shared" si="1"/>
        <v>26.323128496707476</v>
      </c>
      <c r="H40" s="31">
        <f t="shared" si="2"/>
        <v>26.32</v>
      </c>
      <c r="I40" s="31">
        <f t="shared" si="3"/>
        <v>26.32</v>
      </c>
      <c r="J40" s="29" t="s">
        <v>209</v>
      </c>
      <c r="K40" s="32">
        <f t="shared" si="0"/>
        <v>-3.1284967074753922E-3</v>
      </c>
    </row>
    <row r="41" spans="1:11" ht="20.25" customHeight="1">
      <c r="A41" s="24" t="s">
        <v>50</v>
      </c>
      <c r="B41" s="27" t="s">
        <v>94</v>
      </c>
      <c r="C41" s="27"/>
      <c r="D41" s="29" t="s">
        <v>172</v>
      </c>
      <c r="E41" s="29" t="s">
        <v>209</v>
      </c>
      <c r="F41" s="29" t="s">
        <v>172</v>
      </c>
      <c r="G41" s="32">
        <f t="shared" si="1"/>
        <v>35.57179526582091</v>
      </c>
      <c r="H41" s="31">
        <f t="shared" si="2"/>
        <v>35.57</v>
      </c>
      <c r="I41" s="31">
        <f t="shared" si="3"/>
        <v>35.57</v>
      </c>
      <c r="J41" s="29" t="s">
        <v>209</v>
      </c>
      <c r="K41" s="32">
        <f t="shared" si="0"/>
        <v>-1.7952658209097194E-3</v>
      </c>
    </row>
    <row r="42" spans="1:11" ht="20.25" customHeight="1">
      <c r="A42" s="24" t="s">
        <v>51</v>
      </c>
      <c r="B42" s="27" t="s">
        <v>95</v>
      </c>
      <c r="C42" s="27"/>
      <c r="D42" s="29" t="s">
        <v>178</v>
      </c>
      <c r="E42" s="29" t="s">
        <v>209</v>
      </c>
      <c r="F42" s="29" t="s">
        <v>178</v>
      </c>
      <c r="G42" s="32">
        <f t="shared" si="1"/>
        <v>29.880308023289565</v>
      </c>
      <c r="H42" s="31">
        <f t="shared" si="2"/>
        <v>29.88</v>
      </c>
      <c r="I42" s="31">
        <f t="shared" si="3"/>
        <v>29.88</v>
      </c>
      <c r="J42" s="29" t="s">
        <v>209</v>
      </c>
      <c r="K42" s="32">
        <f t="shared" si="0"/>
        <v>-3.0802328956625047E-4</v>
      </c>
    </row>
    <row r="43" spans="1:11" ht="20.25" customHeight="1">
      <c r="A43" s="24" t="s">
        <v>52</v>
      </c>
      <c r="B43" s="27" t="s">
        <v>96</v>
      </c>
      <c r="C43" s="27"/>
      <c r="D43" s="29" t="s">
        <v>176</v>
      </c>
      <c r="E43" s="29" t="s">
        <v>209</v>
      </c>
      <c r="F43" s="29" t="s">
        <v>176</v>
      </c>
      <c r="G43" s="32">
        <f t="shared" si="1"/>
        <v>49.800513372149275</v>
      </c>
      <c r="H43" s="31">
        <f t="shared" si="2"/>
        <v>49.8</v>
      </c>
      <c r="I43" s="31">
        <f t="shared" si="3"/>
        <v>49.8</v>
      </c>
      <c r="J43" s="29" t="s">
        <v>209</v>
      </c>
      <c r="K43" s="32">
        <f t="shared" si="0"/>
        <v>-5.1337214927826835E-4</v>
      </c>
    </row>
    <row r="44" spans="1:11" ht="20.25" customHeight="1">
      <c r="A44" s="24" t="s">
        <v>53</v>
      </c>
      <c r="B44" s="27" t="s">
        <v>97</v>
      </c>
      <c r="C44" s="27"/>
      <c r="D44" s="29" t="s">
        <v>179</v>
      </c>
      <c r="E44" s="29" t="s">
        <v>209</v>
      </c>
      <c r="F44" s="29" t="s">
        <v>179</v>
      </c>
      <c r="G44" s="32">
        <f t="shared" si="1"/>
        <v>31.303179833922403</v>
      </c>
      <c r="H44" s="31">
        <f t="shared" si="2"/>
        <v>31.3</v>
      </c>
      <c r="I44" s="31">
        <f t="shared" si="3"/>
        <v>31.3</v>
      </c>
      <c r="J44" s="29" t="s">
        <v>209</v>
      </c>
      <c r="K44" s="32">
        <f t="shared" si="0"/>
        <v>-3.1798339224025085E-3</v>
      </c>
    </row>
    <row r="45" spans="1:11" ht="20.25" customHeight="1">
      <c r="A45" s="24" t="s">
        <v>54</v>
      </c>
      <c r="B45" s="27" t="s">
        <v>98</v>
      </c>
      <c r="C45" s="27"/>
      <c r="D45" s="29" t="s">
        <v>172</v>
      </c>
      <c r="E45" s="29" t="s">
        <v>209</v>
      </c>
      <c r="F45" s="29" t="s">
        <v>172</v>
      </c>
      <c r="G45" s="32">
        <f t="shared" si="1"/>
        <v>35.57179526582091</v>
      </c>
      <c r="H45" s="31">
        <f t="shared" si="2"/>
        <v>35.57</v>
      </c>
      <c r="I45" s="31">
        <f t="shared" si="3"/>
        <v>35.57</v>
      </c>
      <c r="J45" s="29" t="s">
        <v>209</v>
      </c>
      <c r="K45" s="32">
        <f t="shared" si="0"/>
        <v>-1.7952658209097194E-3</v>
      </c>
    </row>
    <row r="46" spans="1:11" ht="20.25" customHeight="1">
      <c r="A46" s="18">
        <v>7.9</v>
      </c>
      <c r="B46" s="34" t="s">
        <v>99</v>
      </c>
      <c r="C46" s="46"/>
      <c r="D46" s="35"/>
      <c r="E46" s="35"/>
      <c r="F46" s="35"/>
      <c r="G46" s="32"/>
      <c r="H46" s="31"/>
      <c r="I46" s="31"/>
      <c r="J46" s="35"/>
      <c r="K46" s="36"/>
    </row>
    <row r="47" spans="1:11" ht="20.25" customHeight="1">
      <c r="A47" s="17" t="s">
        <v>55</v>
      </c>
      <c r="B47" s="16" t="s">
        <v>100</v>
      </c>
      <c r="C47" s="16"/>
      <c r="D47" s="29" t="s">
        <v>172</v>
      </c>
      <c r="E47" s="29" t="s">
        <v>209</v>
      </c>
      <c r="F47" s="29" t="s">
        <v>172</v>
      </c>
      <c r="G47" s="32">
        <f t="shared" si="1"/>
        <v>35.57179526582091</v>
      </c>
      <c r="H47" s="31">
        <f t="shared" si="2"/>
        <v>35.57</v>
      </c>
      <c r="I47" s="31">
        <f t="shared" si="3"/>
        <v>35.57</v>
      </c>
      <c r="J47" s="29" t="s">
        <v>209</v>
      </c>
      <c r="K47" s="32">
        <f t="shared" si="0"/>
        <v>-1.7952658209097194E-3</v>
      </c>
    </row>
    <row r="48" spans="1:11" ht="20.25" customHeight="1">
      <c r="A48" s="17" t="s">
        <v>56</v>
      </c>
      <c r="B48" s="16" t="s">
        <v>101</v>
      </c>
      <c r="C48" s="16"/>
      <c r="D48" s="29" t="s">
        <v>180</v>
      </c>
      <c r="E48" s="29" t="s">
        <v>209</v>
      </c>
      <c r="F48" s="29" t="s">
        <v>180</v>
      </c>
      <c r="G48" s="32">
        <f t="shared" si="1"/>
        <v>78.257949584806013</v>
      </c>
      <c r="H48" s="31">
        <f t="shared" si="2"/>
        <v>78.260000000000005</v>
      </c>
      <c r="I48" s="31">
        <f t="shared" si="3"/>
        <v>78.260000000000005</v>
      </c>
      <c r="J48" s="29" t="s">
        <v>209</v>
      </c>
      <c r="K48" s="32">
        <f t="shared" si="0"/>
        <v>2.0504151939917392E-3</v>
      </c>
    </row>
    <row r="49" spans="1:11" ht="20.25" customHeight="1">
      <c r="A49" s="33">
        <v>8</v>
      </c>
      <c r="B49" s="34" t="s">
        <v>102</v>
      </c>
      <c r="C49" s="46"/>
      <c r="D49" s="37"/>
      <c r="E49" s="37"/>
      <c r="F49" s="37"/>
      <c r="G49" s="32"/>
      <c r="H49" s="31"/>
      <c r="I49" s="31"/>
      <c r="J49" s="37"/>
      <c r="K49" s="38"/>
    </row>
    <row r="50" spans="1:11" ht="20.25" customHeight="1">
      <c r="A50" s="17" t="s">
        <v>57</v>
      </c>
      <c r="B50" s="16" t="s">
        <v>8</v>
      </c>
      <c r="C50" s="16"/>
      <c r="D50" s="29" t="s">
        <v>181</v>
      </c>
      <c r="E50" s="29" t="s">
        <v>209</v>
      </c>
      <c r="F50" s="29" t="s">
        <v>181</v>
      </c>
      <c r="G50" s="32">
        <f t="shared" si="1"/>
        <v>22.765948970125383</v>
      </c>
      <c r="H50" s="31">
        <f t="shared" si="2"/>
        <v>22.77</v>
      </c>
      <c r="I50" s="31">
        <f t="shared" si="3"/>
        <v>22.77</v>
      </c>
      <c r="J50" s="29" t="s">
        <v>209</v>
      </c>
      <c r="K50" s="32">
        <f t="shared" si="0"/>
        <v>4.0510298746170292E-3</v>
      </c>
    </row>
    <row r="51" spans="1:11" ht="20.25" customHeight="1">
      <c r="A51" s="17" t="s">
        <v>58</v>
      </c>
      <c r="B51" s="16" t="s">
        <v>103</v>
      </c>
      <c r="C51" s="16"/>
      <c r="D51" s="29" t="s">
        <v>173</v>
      </c>
      <c r="E51" s="29" t="s">
        <v>209</v>
      </c>
      <c r="F51" s="29" t="s">
        <v>173</v>
      </c>
      <c r="G51" s="32">
        <f t="shared" si="1"/>
        <v>14.228718106328365</v>
      </c>
      <c r="H51" s="31">
        <f t="shared" si="2"/>
        <v>14.23</v>
      </c>
      <c r="I51" s="31">
        <f t="shared" si="3"/>
        <v>14.23</v>
      </c>
      <c r="J51" s="29" t="s">
        <v>209</v>
      </c>
      <c r="K51" s="32">
        <f t="shared" si="0"/>
        <v>1.2818936716350038E-3</v>
      </c>
    </row>
    <row r="52" spans="1:11" ht="20.25" customHeight="1">
      <c r="A52" s="17" t="s">
        <v>59</v>
      </c>
      <c r="B52" s="16" t="s">
        <v>10</v>
      </c>
      <c r="C52" s="16"/>
      <c r="D52" s="29" t="s">
        <v>173</v>
      </c>
      <c r="E52" s="29" t="s">
        <v>209</v>
      </c>
      <c r="F52" s="29" t="s">
        <v>173</v>
      </c>
      <c r="G52" s="32">
        <f t="shared" si="1"/>
        <v>14.228718106328365</v>
      </c>
      <c r="H52" s="31">
        <f t="shared" si="2"/>
        <v>14.23</v>
      </c>
      <c r="I52" s="31">
        <f t="shared" si="3"/>
        <v>14.23</v>
      </c>
      <c r="J52" s="29" t="s">
        <v>209</v>
      </c>
      <c r="K52" s="32">
        <f t="shared" si="0"/>
        <v>1.2818936716350038E-3</v>
      </c>
    </row>
    <row r="53" spans="1:11" ht="20.25" customHeight="1">
      <c r="A53" s="18">
        <v>9</v>
      </c>
      <c r="B53" s="34" t="s">
        <v>104</v>
      </c>
      <c r="C53" s="46"/>
      <c r="D53" s="35"/>
      <c r="E53" s="35"/>
      <c r="F53" s="35"/>
      <c r="G53" s="32"/>
      <c r="H53" s="31"/>
      <c r="I53" s="31"/>
      <c r="J53" s="35"/>
      <c r="K53" s="36"/>
    </row>
    <row r="54" spans="1:11" ht="20.25" customHeight="1">
      <c r="A54" s="17" t="s">
        <v>60</v>
      </c>
      <c r="B54" s="16" t="s">
        <v>105</v>
      </c>
      <c r="C54" s="16"/>
      <c r="D54" s="29" t="s">
        <v>182</v>
      </c>
      <c r="E54" s="29" t="s">
        <v>209</v>
      </c>
      <c r="F54" s="29" t="s">
        <v>182</v>
      </c>
      <c r="G54" s="32">
        <f t="shared" si="1"/>
        <v>0.56914872425313467</v>
      </c>
      <c r="H54" s="31">
        <f t="shared" si="2"/>
        <v>0.56999999999999995</v>
      </c>
      <c r="I54" s="31">
        <f t="shared" si="3"/>
        <v>0.56999999999999995</v>
      </c>
      <c r="J54" s="29" t="s">
        <v>209</v>
      </c>
      <c r="K54" s="32">
        <f t="shared" si="0"/>
        <v>8.5127574686527652E-4</v>
      </c>
    </row>
    <row r="55" spans="1:11" ht="20.25" customHeight="1">
      <c r="A55" s="17" t="s">
        <v>61</v>
      </c>
      <c r="B55" s="16" t="s">
        <v>106</v>
      </c>
      <c r="C55" s="16"/>
      <c r="D55" s="29" t="s">
        <v>183</v>
      </c>
      <c r="E55" s="29" t="s">
        <v>209</v>
      </c>
      <c r="F55" s="29" t="s">
        <v>183</v>
      </c>
      <c r="G55" s="32">
        <f t="shared" si="1"/>
        <v>2.5611692591391058</v>
      </c>
      <c r="H55" s="31">
        <f t="shared" si="2"/>
        <v>2.56</v>
      </c>
      <c r="I55" s="31">
        <f t="shared" si="3"/>
        <v>2.56</v>
      </c>
      <c r="J55" s="29" t="s">
        <v>209</v>
      </c>
      <c r="K55" s="32">
        <f t="shared" si="0"/>
        <v>-1.169259139105705E-3</v>
      </c>
    </row>
    <row r="56" spans="1:11" ht="20.25" customHeight="1">
      <c r="A56" s="18" t="s">
        <v>62</v>
      </c>
      <c r="B56" s="34" t="s">
        <v>107</v>
      </c>
      <c r="C56" s="46"/>
      <c r="D56" s="37"/>
      <c r="E56" s="37"/>
      <c r="F56" s="37"/>
      <c r="G56" s="32"/>
      <c r="H56" s="31"/>
      <c r="I56" s="31"/>
      <c r="J56" s="37"/>
      <c r="K56" s="38"/>
    </row>
    <row r="57" spans="1:11" ht="41.25" customHeight="1">
      <c r="A57" s="17" t="s">
        <v>63</v>
      </c>
      <c r="B57" s="16" t="s">
        <v>108</v>
      </c>
      <c r="C57" s="16"/>
      <c r="D57" s="29" t="s">
        <v>184</v>
      </c>
      <c r="E57" s="29" t="s">
        <v>209</v>
      </c>
      <c r="F57" s="29" t="s">
        <v>184</v>
      </c>
      <c r="G57" s="32"/>
      <c r="H57" s="29" t="s">
        <v>184</v>
      </c>
      <c r="I57" s="31" t="str">
        <f t="shared" si="3"/>
        <v>5 % no muzeja priekšmeta vērtības gadā</v>
      </c>
      <c r="J57" s="29" t="s">
        <v>209</v>
      </c>
      <c r="K57" s="32"/>
    </row>
    <row r="58" spans="1:11" ht="40.5" customHeight="1">
      <c r="A58" s="17" t="s">
        <v>64</v>
      </c>
      <c r="B58" s="16" t="s">
        <v>109</v>
      </c>
      <c r="C58" s="16"/>
      <c r="D58" s="29" t="s">
        <v>185</v>
      </c>
      <c r="E58" s="29" t="s">
        <v>209</v>
      </c>
      <c r="F58" s="29" t="s">
        <v>185</v>
      </c>
      <c r="G58" s="32"/>
      <c r="H58" s="29" t="s">
        <v>185</v>
      </c>
      <c r="I58" s="31" t="str">
        <f t="shared" si="3"/>
        <v>10 % no muzeja priekšmeta vērtības gadā</v>
      </c>
      <c r="J58" s="29" t="s">
        <v>209</v>
      </c>
      <c r="K58" s="32"/>
    </row>
    <row r="59" spans="1:11" ht="42" customHeight="1">
      <c r="A59" s="17" t="s">
        <v>65</v>
      </c>
      <c r="B59" s="16" t="s">
        <v>110</v>
      </c>
      <c r="C59" s="16"/>
      <c r="D59" s="29" t="s">
        <v>186</v>
      </c>
      <c r="E59" s="29" t="s">
        <v>209</v>
      </c>
      <c r="F59" s="29" t="s">
        <v>186</v>
      </c>
      <c r="G59" s="32"/>
      <c r="H59" s="29" t="s">
        <v>186</v>
      </c>
      <c r="I59" s="31" t="str">
        <f t="shared" si="3"/>
        <v>12 % no muzeja priekšmeta vērtības gadā</v>
      </c>
      <c r="J59" s="29" t="s">
        <v>209</v>
      </c>
      <c r="K59" s="32"/>
    </row>
    <row r="60" spans="1:11" ht="20.25" customHeight="1">
      <c r="A60" s="18" t="s">
        <v>66</v>
      </c>
      <c r="B60" s="34" t="s">
        <v>111</v>
      </c>
      <c r="C60" s="46"/>
      <c r="D60" s="35"/>
      <c r="E60" s="35"/>
      <c r="F60" s="35"/>
      <c r="G60" s="32"/>
      <c r="H60" s="31"/>
      <c r="I60" s="31"/>
      <c r="J60" s="35"/>
      <c r="K60" s="36"/>
    </row>
    <row r="61" spans="1:11" ht="20.25" customHeight="1">
      <c r="A61" s="17" t="s">
        <v>67</v>
      </c>
      <c r="B61" s="16" t="s">
        <v>112</v>
      </c>
      <c r="C61" s="16"/>
      <c r="D61" s="29" t="s">
        <v>187</v>
      </c>
      <c r="E61" s="29" t="s">
        <v>209</v>
      </c>
      <c r="F61" s="29" t="s">
        <v>187</v>
      </c>
      <c r="G61" s="32">
        <f t="shared" si="1"/>
        <v>5.2646256993414955</v>
      </c>
      <c r="H61" s="31">
        <f t="shared" si="2"/>
        <v>5.26</v>
      </c>
      <c r="I61" s="31">
        <f t="shared" si="3"/>
        <v>5.26</v>
      </c>
      <c r="J61" s="29" t="s">
        <v>209</v>
      </c>
      <c r="K61" s="32">
        <f t="shared" si="0"/>
        <v>-4.6256993414957037E-3</v>
      </c>
    </row>
    <row r="62" spans="1:11" ht="20.25" customHeight="1">
      <c r="A62" s="17" t="s">
        <v>68</v>
      </c>
      <c r="B62" s="16" t="s">
        <v>113</v>
      </c>
      <c r="C62" s="16"/>
      <c r="D62" s="29" t="s">
        <v>188</v>
      </c>
      <c r="E62" s="29" t="s">
        <v>209</v>
      </c>
      <c r="F62" s="29" t="s">
        <v>188</v>
      </c>
      <c r="G62" s="32">
        <f t="shared" si="1"/>
        <v>8.5372308637970189</v>
      </c>
      <c r="H62" s="31">
        <f t="shared" si="2"/>
        <v>8.5399999999999991</v>
      </c>
      <c r="I62" s="31">
        <f t="shared" si="3"/>
        <v>8.5399999999999991</v>
      </c>
      <c r="J62" s="29" t="s">
        <v>209</v>
      </c>
      <c r="K62" s="32">
        <f t="shared" si="0"/>
        <v>2.7691362029802491E-3</v>
      </c>
    </row>
    <row r="63" spans="1:11" ht="20.25" customHeight="1">
      <c r="A63" s="18" t="s">
        <v>69</v>
      </c>
      <c r="B63" s="34" t="s">
        <v>114</v>
      </c>
      <c r="C63" s="46"/>
      <c r="D63" s="35"/>
      <c r="E63" s="35"/>
      <c r="F63" s="35"/>
      <c r="G63" s="32"/>
      <c r="H63" s="31"/>
      <c r="I63" s="31"/>
      <c r="J63" s="35"/>
      <c r="K63" s="36"/>
    </row>
    <row r="64" spans="1:11" ht="20.25" customHeight="1">
      <c r="A64" s="17" t="s">
        <v>70</v>
      </c>
      <c r="B64" s="16" t="s">
        <v>115</v>
      </c>
      <c r="C64" s="16"/>
      <c r="D64" s="29" t="s">
        <v>189</v>
      </c>
      <c r="E64" s="29" t="s">
        <v>209</v>
      </c>
      <c r="F64" s="29" t="s">
        <v>189</v>
      </c>
      <c r="G64" s="32">
        <f t="shared" si="1"/>
        <v>4.2686154318985092E-2</v>
      </c>
      <c r="H64" s="31">
        <f t="shared" si="2"/>
        <v>0.04</v>
      </c>
      <c r="I64" s="31">
        <f t="shared" si="3"/>
        <v>0.04</v>
      </c>
      <c r="J64" s="29" t="s">
        <v>209</v>
      </c>
      <c r="K64" s="32">
        <f t="shared" si="0"/>
        <v>-2.6861543189850914E-3</v>
      </c>
    </row>
    <row r="65" spans="1:11" ht="20.25" customHeight="1">
      <c r="A65" s="17" t="s">
        <v>71</v>
      </c>
      <c r="B65" s="16" t="s">
        <v>116</v>
      </c>
      <c r="C65" s="16"/>
      <c r="D65" s="29" t="s">
        <v>190</v>
      </c>
      <c r="E65" s="29" t="s">
        <v>209</v>
      </c>
      <c r="F65" s="29" t="s">
        <v>190</v>
      </c>
      <c r="G65" s="32">
        <f t="shared" si="1"/>
        <v>8.5372308637970185E-2</v>
      </c>
      <c r="H65" s="31">
        <f t="shared" si="2"/>
        <v>0.09</v>
      </c>
      <c r="I65" s="31">
        <f t="shared" si="3"/>
        <v>0.09</v>
      </c>
      <c r="J65" s="29" t="s">
        <v>209</v>
      </c>
      <c r="K65" s="32">
        <f t="shared" si="0"/>
        <v>4.6276913620298121E-3</v>
      </c>
    </row>
    <row r="66" spans="1:11" ht="20.25" customHeight="1">
      <c r="A66" s="17" t="s">
        <v>72</v>
      </c>
      <c r="B66" s="16" t="s">
        <v>117</v>
      </c>
      <c r="C66" s="16"/>
      <c r="D66" s="29" t="s">
        <v>191</v>
      </c>
      <c r="E66" s="29" t="s">
        <v>209</v>
      </c>
      <c r="F66" s="29" t="s">
        <v>191</v>
      </c>
      <c r="G66" s="32">
        <f t="shared" si="1"/>
        <v>0.14228718106328367</v>
      </c>
      <c r="H66" s="31">
        <f t="shared" si="2"/>
        <v>0.14000000000000001</v>
      </c>
      <c r="I66" s="31">
        <f t="shared" si="3"/>
        <v>0.14000000000000001</v>
      </c>
      <c r="J66" s="29" t="s">
        <v>209</v>
      </c>
      <c r="K66" s="32">
        <f t="shared" si="0"/>
        <v>-2.2871810632836553E-3</v>
      </c>
    </row>
    <row r="67" spans="1:11" ht="20.25" customHeight="1">
      <c r="A67" s="18" t="s">
        <v>73</v>
      </c>
      <c r="B67" s="39" t="s">
        <v>118</v>
      </c>
      <c r="C67" s="45"/>
      <c r="D67" s="37"/>
      <c r="E67" s="37"/>
      <c r="F67" s="37"/>
      <c r="G67" s="32"/>
      <c r="H67" s="31"/>
      <c r="I67" s="31"/>
      <c r="J67" s="37"/>
      <c r="K67" s="38"/>
    </row>
    <row r="68" spans="1:11" ht="20.25" customHeight="1">
      <c r="A68" s="17" t="s">
        <v>74</v>
      </c>
      <c r="B68" s="16" t="s">
        <v>119</v>
      </c>
      <c r="C68" s="16"/>
      <c r="D68" s="29" t="s">
        <v>192</v>
      </c>
      <c r="E68" s="29" t="s">
        <v>209</v>
      </c>
      <c r="F68" s="29" t="s">
        <v>192</v>
      </c>
      <c r="G68" s="32">
        <f t="shared" si="1"/>
        <v>1.4940154011644784</v>
      </c>
      <c r="H68" s="31">
        <f t="shared" si="2"/>
        <v>1.49</v>
      </c>
      <c r="I68" s="31">
        <f t="shared" si="3"/>
        <v>1.49</v>
      </c>
      <c r="J68" s="29" t="s">
        <v>209</v>
      </c>
      <c r="K68" s="32">
        <f t="shared" si="0"/>
        <v>-4.0154011644784049E-3</v>
      </c>
    </row>
    <row r="69" spans="1:11" ht="20.25" customHeight="1">
      <c r="A69" s="17" t="s">
        <v>75</v>
      </c>
      <c r="B69" s="16" t="s">
        <v>120</v>
      </c>
      <c r="C69" s="16"/>
      <c r="D69" s="29" t="s">
        <v>193</v>
      </c>
      <c r="E69" s="29" t="s">
        <v>209</v>
      </c>
      <c r="F69" s="29" t="s">
        <v>193</v>
      </c>
      <c r="G69" s="32">
        <f t="shared" si="1"/>
        <v>2.9168872117973144</v>
      </c>
      <c r="H69" s="31">
        <f t="shared" si="2"/>
        <v>2.92</v>
      </c>
      <c r="I69" s="31">
        <f t="shared" si="3"/>
        <v>2.92</v>
      </c>
      <c r="J69" s="29" t="s">
        <v>209</v>
      </c>
      <c r="K69" s="32">
        <f t="shared" si="0"/>
        <v>3.112788202685568E-3</v>
      </c>
    </row>
    <row r="70" spans="1:11" ht="20.25" customHeight="1">
      <c r="A70" s="18" t="s">
        <v>76</v>
      </c>
      <c r="B70" s="39" t="s">
        <v>121</v>
      </c>
      <c r="C70" s="45"/>
      <c r="D70" s="37"/>
      <c r="E70" s="37"/>
      <c r="F70" s="37"/>
      <c r="G70" s="32"/>
      <c r="H70" s="31"/>
      <c r="I70" s="31"/>
      <c r="J70" s="37"/>
      <c r="K70" s="38"/>
    </row>
    <row r="71" spans="1:11" ht="20.25" customHeight="1">
      <c r="A71" s="17" t="s">
        <v>77</v>
      </c>
      <c r="B71" s="16" t="s">
        <v>119</v>
      </c>
      <c r="C71" s="16"/>
      <c r="D71" s="29" t="s">
        <v>166</v>
      </c>
      <c r="E71" s="29" t="s">
        <v>209</v>
      </c>
      <c r="F71" s="29" t="s">
        <v>166</v>
      </c>
      <c r="G71" s="32">
        <f t="shared" si="1"/>
        <v>2.1343077159492547</v>
      </c>
      <c r="H71" s="31">
        <f t="shared" si="2"/>
        <v>2.13</v>
      </c>
      <c r="I71" s="31">
        <f t="shared" si="3"/>
        <v>2.13</v>
      </c>
      <c r="J71" s="29" t="s">
        <v>209</v>
      </c>
      <c r="K71" s="32">
        <f t="shared" si="0"/>
        <v>-4.3077159492548311E-3</v>
      </c>
    </row>
    <row r="72" spans="1:11" ht="20.25" customHeight="1">
      <c r="A72" s="17" t="s">
        <v>78</v>
      </c>
      <c r="B72" s="16" t="s">
        <v>120</v>
      </c>
      <c r="C72" s="16"/>
      <c r="D72" s="29" t="s">
        <v>170</v>
      </c>
      <c r="E72" s="29" t="s">
        <v>209</v>
      </c>
      <c r="F72" s="29" t="s">
        <v>170</v>
      </c>
      <c r="G72" s="32">
        <f t="shared" si="1"/>
        <v>3.5571795265820914</v>
      </c>
      <c r="H72" s="31">
        <f t="shared" si="2"/>
        <v>3.56</v>
      </c>
      <c r="I72" s="31">
        <f t="shared" si="3"/>
        <v>3.56</v>
      </c>
      <c r="J72" s="29" t="s">
        <v>209</v>
      </c>
      <c r="K72" s="32">
        <f t="shared" si="0"/>
        <v>2.8204734179086977E-3</v>
      </c>
    </row>
    <row r="73" spans="1:11" ht="20.25" customHeight="1">
      <c r="A73" s="18" t="s">
        <v>79</v>
      </c>
      <c r="B73" s="26" t="s">
        <v>122</v>
      </c>
      <c r="C73" s="26"/>
      <c r="D73" s="30"/>
      <c r="E73" s="30"/>
      <c r="F73" s="30"/>
      <c r="G73" s="32"/>
      <c r="H73" s="31"/>
      <c r="I73" s="31"/>
      <c r="J73" s="30"/>
      <c r="K73" s="32">
        <f t="shared" si="0"/>
        <v>0</v>
      </c>
    </row>
    <row r="74" spans="1:11" ht="20.25" customHeight="1">
      <c r="A74" s="17" t="s">
        <v>80</v>
      </c>
      <c r="B74" s="16" t="s">
        <v>123</v>
      </c>
      <c r="C74" s="16"/>
      <c r="D74" s="29" t="s">
        <v>194</v>
      </c>
      <c r="E74" s="29" t="s">
        <v>209</v>
      </c>
      <c r="F74" s="29" t="s">
        <v>194</v>
      </c>
      <c r="G74" s="32">
        <f t="shared" ref="G74:G97" si="4">F74/0.702804</f>
        <v>7.1143590531641834E-2</v>
      </c>
      <c r="H74" s="31">
        <f t="shared" ref="H74:H97" si="5">ROUND(F74/0.702804,2)</f>
        <v>7.0000000000000007E-2</v>
      </c>
      <c r="I74" s="31">
        <f t="shared" ref="I74:I80" si="6">H74</f>
        <v>7.0000000000000007E-2</v>
      </c>
      <c r="J74" s="29" t="s">
        <v>209</v>
      </c>
      <c r="K74" s="32">
        <f t="shared" si="0"/>
        <v>-1.1435905316418277E-3</v>
      </c>
    </row>
    <row r="75" spans="1:11" ht="20.25" customHeight="1">
      <c r="A75" s="17" t="s">
        <v>81</v>
      </c>
      <c r="B75" s="16" t="s">
        <v>124</v>
      </c>
      <c r="C75" s="16"/>
      <c r="D75" s="29" t="s">
        <v>195</v>
      </c>
      <c r="E75" s="29" t="s">
        <v>209</v>
      </c>
      <c r="F75" s="29" t="s">
        <v>195</v>
      </c>
      <c r="G75" s="32">
        <f t="shared" si="4"/>
        <v>0.92486667691134372</v>
      </c>
      <c r="H75" s="31">
        <f t="shared" si="5"/>
        <v>0.92</v>
      </c>
      <c r="I75" s="31">
        <f t="shared" si="6"/>
        <v>0.92</v>
      </c>
      <c r="J75" s="29" t="s">
        <v>209</v>
      </c>
      <c r="K75" s="32">
        <f t="shared" si="0"/>
        <v>-4.8666769113436814E-3</v>
      </c>
    </row>
    <row r="76" spans="1:11" ht="20.25" customHeight="1">
      <c r="A76" s="25" t="s">
        <v>82</v>
      </c>
      <c r="B76" s="39" t="s">
        <v>125</v>
      </c>
      <c r="C76" s="45"/>
      <c r="D76" s="37"/>
      <c r="E76" s="37"/>
      <c r="F76" s="37"/>
      <c r="G76" s="32"/>
      <c r="H76" s="31"/>
      <c r="I76" s="31"/>
      <c r="J76" s="37"/>
      <c r="K76" s="38"/>
    </row>
    <row r="77" spans="1:11" ht="20.25" customHeight="1">
      <c r="A77" s="17" t="s">
        <v>83</v>
      </c>
      <c r="B77" s="16" t="s">
        <v>123</v>
      </c>
      <c r="C77" s="16"/>
      <c r="D77" s="29" t="s">
        <v>196</v>
      </c>
      <c r="E77" s="29" t="s">
        <v>209</v>
      </c>
      <c r="F77" s="29" t="s">
        <v>196</v>
      </c>
      <c r="G77" s="32">
        <f t="shared" si="4"/>
        <v>1.5651589916961204</v>
      </c>
      <c r="H77" s="31">
        <f t="shared" si="5"/>
        <v>1.57</v>
      </c>
      <c r="I77" s="31">
        <f t="shared" si="6"/>
        <v>1.57</v>
      </c>
      <c r="J77" s="29" t="s">
        <v>209</v>
      </c>
      <c r="K77" s="32">
        <f t="shared" si="0"/>
        <v>4.8410083038796792E-3</v>
      </c>
    </row>
    <row r="78" spans="1:11" ht="20.25" customHeight="1">
      <c r="A78" s="17" t="s">
        <v>84</v>
      </c>
      <c r="B78" s="16" t="s">
        <v>124</v>
      </c>
      <c r="C78" s="16"/>
      <c r="D78" s="29" t="s">
        <v>197</v>
      </c>
      <c r="E78" s="29" t="s">
        <v>209</v>
      </c>
      <c r="F78" s="29" t="s">
        <v>197</v>
      </c>
      <c r="G78" s="32">
        <f t="shared" si="4"/>
        <v>2.4188820780758218</v>
      </c>
      <c r="H78" s="31">
        <f t="shared" si="5"/>
        <v>2.42</v>
      </c>
      <c r="I78" s="31">
        <f t="shared" si="6"/>
        <v>2.42</v>
      </c>
      <c r="J78" s="29" t="s">
        <v>209</v>
      </c>
      <c r="K78" s="32">
        <f t="shared" si="0"/>
        <v>1.1179219241781446E-3</v>
      </c>
    </row>
    <row r="79" spans="1:11" ht="20.25" customHeight="1">
      <c r="A79" s="24" t="s">
        <v>85</v>
      </c>
      <c r="B79" s="5" t="s">
        <v>127</v>
      </c>
      <c r="C79" s="5"/>
      <c r="D79" s="29" t="s">
        <v>171</v>
      </c>
      <c r="E79" s="29" t="s">
        <v>209</v>
      </c>
      <c r="F79" s="29" t="s">
        <v>171</v>
      </c>
      <c r="G79" s="32">
        <f t="shared" si="4"/>
        <v>21.343077159492548</v>
      </c>
      <c r="H79" s="31">
        <f t="shared" si="5"/>
        <v>21.34</v>
      </c>
      <c r="I79" s="31">
        <f t="shared" si="6"/>
        <v>21.34</v>
      </c>
      <c r="J79" s="29" t="s">
        <v>209</v>
      </c>
      <c r="K79" s="32">
        <f t="shared" si="0"/>
        <v>-3.0771594925482759E-3</v>
      </c>
    </row>
    <row r="80" spans="1:11" ht="20.25" customHeight="1">
      <c r="A80" s="24" t="s">
        <v>86</v>
      </c>
      <c r="B80" s="5" t="s">
        <v>126</v>
      </c>
      <c r="C80" s="5"/>
      <c r="D80" s="29" t="s">
        <v>170</v>
      </c>
      <c r="E80" s="29" t="s">
        <v>209</v>
      </c>
      <c r="F80" s="29" t="s">
        <v>170</v>
      </c>
      <c r="G80" s="32">
        <f t="shared" si="4"/>
        <v>3.5571795265820914</v>
      </c>
      <c r="H80" s="31">
        <f t="shared" si="5"/>
        <v>3.56</v>
      </c>
      <c r="I80" s="31">
        <f t="shared" si="6"/>
        <v>3.56</v>
      </c>
      <c r="J80" s="29" t="s">
        <v>209</v>
      </c>
      <c r="K80" s="32">
        <f t="shared" si="0"/>
        <v>2.8204734179086977E-3</v>
      </c>
    </row>
    <row r="81" spans="1:20" ht="20.25" customHeight="1">
      <c r="A81" s="18">
        <v>10</v>
      </c>
      <c r="B81" s="39" t="s">
        <v>143</v>
      </c>
      <c r="C81" s="45"/>
      <c r="D81" s="37"/>
      <c r="E81" s="37"/>
      <c r="F81" s="37"/>
      <c r="G81" s="32"/>
      <c r="H81" s="31"/>
      <c r="I81" s="31"/>
      <c r="J81" s="48"/>
      <c r="K81" s="38"/>
    </row>
    <row r="82" spans="1:20" ht="20.25" customHeight="1">
      <c r="A82" s="17" t="s">
        <v>128</v>
      </c>
      <c r="B82" s="16" t="s">
        <v>144</v>
      </c>
      <c r="C82" s="16"/>
      <c r="D82" s="29">
        <v>52.19</v>
      </c>
      <c r="E82" s="29">
        <v>10.96</v>
      </c>
      <c r="F82" s="29">
        <v>63.15</v>
      </c>
      <c r="G82" s="32">
        <f t="shared" si="4"/>
        <v>89.854354841463618</v>
      </c>
      <c r="H82" s="31">
        <f t="shared" si="5"/>
        <v>89.85</v>
      </c>
      <c r="I82" s="31">
        <f>ROUND(H82/1.21,2)</f>
        <v>74.260000000000005</v>
      </c>
      <c r="J82" s="31">
        <f>H82-I82</f>
        <v>15.589999999999989</v>
      </c>
      <c r="K82" s="32">
        <f>H82-G82</f>
        <v>-4.3548414636234156E-3</v>
      </c>
      <c r="M82" s="47"/>
    </row>
    <row r="83" spans="1:20" ht="20.25" customHeight="1">
      <c r="A83" s="17" t="s">
        <v>129</v>
      </c>
      <c r="B83" s="16" t="s">
        <v>145</v>
      </c>
      <c r="C83" s="16"/>
      <c r="D83" s="29" t="s">
        <v>210</v>
      </c>
      <c r="E83" s="29">
        <v>8.4</v>
      </c>
      <c r="F83" s="50">
        <v>48.4</v>
      </c>
      <c r="G83" s="32">
        <f t="shared" si="4"/>
        <v>68.866995634629291</v>
      </c>
      <c r="H83" s="31">
        <f t="shared" si="5"/>
        <v>68.87</v>
      </c>
      <c r="I83" s="31">
        <f t="shared" ref="I83:I97" si="7">ROUND(H83/1.21,2)</f>
        <v>56.92</v>
      </c>
      <c r="J83" s="31">
        <f t="shared" ref="J83:J97" si="8">H83-I83</f>
        <v>11.950000000000003</v>
      </c>
      <c r="K83" s="32">
        <f t="shared" si="0"/>
        <v>3.0043653707139129E-3</v>
      </c>
      <c r="M83" s="47"/>
    </row>
    <row r="84" spans="1:20" ht="20.25" customHeight="1">
      <c r="A84" s="17" t="s">
        <v>130</v>
      </c>
      <c r="B84" s="16" t="s">
        <v>146</v>
      </c>
      <c r="C84" s="16"/>
      <c r="D84" s="29" t="s">
        <v>211</v>
      </c>
      <c r="E84" s="29">
        <v>3.62</v>
      </c>
      <c r="F84" s="29">
        <v>20.87</v>
      </c>
      <c r="G84" s="32">
        <f t="shared" si="4"/>
        <v>29.695334687907298</v>
      </c>
      <c r="H84" s="31">
        <f t="shared" si="5"/>
        <v>29.7</v>
      </c>
      <c r="I84" s="31">
        <f t="shared" si="7"/>
        <v>24.55</v>
      </c>
      <c r="J84" s="31">
        <f t="shared" si="8"/>
        <v>5.1499999999999986</v>
      </c>
      <c r="K84" s="32">
        <f t="shared" si="0"/>
        <v>4.6653120927011571E-3</v>
      </c>
      <c r="M84" s="47"/>
    </row>
    <row r="85" spans="1:20" ht="20.25" customHeight="1">
      <c r="A85" s="17" t="s">
        <v>131</v>
      </c>
      <c r="B85" s="16" t="s">
        <v>147</v>
      </c>
      <c r="C85" s="16"/>
      <c r="D85" s="29" t="s">
        <v>212</v>
      </c>
      <c r="E85" s="29">
        <v>5.73</v>
      </c>
      <c r="F85" s="29">
        <v>33.019999999999996</v>
      </c>
      <c r="G85" s="32">
        <f t="shared" si="4"/>
        <v>46.983227187096254</v>
      </c>
      <c r="H85" s="31">
        <f t="shared" si="5"/>
        <v>46.98</v>
      </c>
      <c r="I85" s="31">
        <f t="shared" si="7"/>
        <v>38.83</v>
      </c>
      <c r="J85" s="31">
        <f t="shared" si="8"/>
        <v>8.1499999999999986</v>
      </c>
      <c r="K85" s="32">
        <f t="shared" si="0"/>
        <v>-3.2271870962574667E-3</v>
      </c>
      <c r="M85" s="47"/>
    </row>
    <row r="86" spans="1:20" ht="20.25" customHeight="1">
      <c r="A86" s="17" t="s">
        <v>132</v>
      </c>
      <c r="B86" s="16" t="s">
        <v>148</v>
      </c>
      <c r="C86" s="16"/>
      <c r="D86" s="29" t="s">
        <v>213</v>
      </c>
      <c r="E86" s="29">
        <v>4.25</v>
      </c>
      <c r="F86" s="50">
        <v>24.5</v>
      </c>
      <c r="G86" s="32">
        <f t="shared" si="4"/>
        <v>34.860359360504496</v>
      </c>
      <c r="H86" s="31">
        <f t="shared" si="5"/>
        <v>34.86</v>
      </c>
      <c r="I86" s="31">
        <f t="shared" si="7"/>
        <v>28.81</v>
      </c>
      <c r="J86" s="31">
        <f t="shared" si="8"/>
        <v>6.0500000000000007</v>
      </c>
      <c r="K86" s="32">
        <f t="shared" si="0"/>
        <v>-3.5936050449691948E-4</v>
      </c>
      <c r="M86" s="47"/>
    </row>
    <row r="87" spans="1:20" ht="20.25" customHeight="1">
      <c r="A87" s="17" t="s">
        <v>133</v>
      </c>
      <c r="B87" s="16" t="s">
        <v>149</v>
      </c>
      <c r="C87" s="16"/>
      <c r="D87" s="29" t="s">
        <v>214</v>
      </c>
      <c r="E87" s="29">
        <v>27.12</v>
      </c>
      <c r="F87" s="29">
        <v>156.26</v>
      </c>
      <c r="G87" s="32">
        <f t="shared" si="4"/>
        <v>222.33794912948701</v>
      </c>
      <c r="H87" s="31">
        <f t="shared" si="5"/>
        <v>222.34</v>
      </c>
      <c r="I87" s="31">
        <f t="shared" si="7"/>
        <v>183.75</v>
      </c>
      <c r="J87" s="31">
        <f t="shared" si="8"/>
        <v>38.590000000000003</v>
      </c>
      <c r="K87" s="32">
        <f t="shared" si="0"/>
        <v>2.0508705129884675E-3</v>
      </c>
      <c r="M87" s="47"/>
    </row>
    <row r="88" spans="1:20" ht="20.25" customHeight="1">
      <c r="A88" s="17" t="s">
        <v>134</v>
      </c>
      <c r="B88" s="16" t="s">
        <v>150</v>
      </c>
      <c r="C88" s="16"/>
      <c r="D88" s="29" t="s">
        <v>215</v>
      </c>
      <c r="E88" s="29">
        <v>0.03</v>
      </c>
      <c r="F88" s="29">
        <v>0.19</v>
      </c>
      <c r="G88" s="32">
        <f t="shared" si="4"/>
        <v>0.27034564402023892</v>
      </c>
      <c r="H88" s="31">
        <f t="shared" si="5"/>
        <v>0.27</v>
      </c>
      <c r="I88" s="31">
        <f t="shared" si="7"/>
        <v>0.22</v>
      </c>
      <c r="J88" s="31">
        <f t="shared" si="8"/>
        <v>5.0000000000000017E-2</v>
      </c>
      <c r="K88" s="32">
        <f t="shared" si="0"/>
        <v>-3.4564402023889995E-4</v>
      </c>
      <c r="M88" s="47"/>
    </row>
    <row r="89" spans="1:20" ht="20.25" customHeight="1">
      <c r="A89" s="19" t="s">
        <v>135</v>
      </c>
      <c r="B89" s="27" t="s">
        <v>151</v>
      </c>
      <c r="C89" s="27"/>
      <c r="D89" s="29" t="s">
        <v>216</v>
      </c>
      <c r="E89" s="29">
        <v>0.01</v>
      </c>
      <c r="F89" s="29">
        <v>0.08</v>
      </c>
      <c r="G89" s="32">
        <f t="shared" si="4"/>
        <v>0.11382974485062693</v>
      </c>
      <c r="H89" s="31">
        <f t="shared" si="5"/>
        <v>0.11</v>
      </c>
      <c r="I89" s="31">
        <f t="shared" si="7"/>
        <v>0.09</v>
      </c>
      <c r="J89" s="31">
        <f t="shared" si="8"/>
        <v>2.0000000000000004E-2</v>
      </c>
      <c r="K89" s="32">
        <f t="shared" si="0"/>
        <v>-3.829744850626926E-3</v>
      </c>
      <c r="M89" s="47"/>
    </row>
    <row r="90" spans="1:20" ht="20.25" customHeight="1">
      <c r="A90" s="18">
        <v>11</v>
      </c>
      <c r="B90" s="39" t="s">
        <v>159</v>
      </c>
      <c r="C90" s="45"/>
      <c r="D90" s="40"/>
      <c r="E90" s="40"/>
      <c r="F90" s="40"/>
      <c r="G90" s="32"/>
      <c r="H90" s="31"/>
      <c r="I90" s="31"/>
      <c r="J90" s="31"/>
      <c r="K90" s="41"/>
      <c r="M90" s="47"/>
    </row>
    <row r="91" spans="1:20" s="49" customFormat="1" ht="20.25" customHeight="1">
      <c r="A91" s="52" t="s">
        <v>136</v>
      </c>
      <c r="B91" s="53" t="s">
        <v>152</v>
      </c>
      <c r="C91" s="53"/>
      <c r="D91" s="54">
        <v>40.98</v>
      </c>
      <c r="E91" s="54">
        <f>ROUND(D91*0.21,2)</f>
        <v>8.61</v>
      </c>
      <c r="F91" s="54">
        <f>D91+E91</f>
        <v>49.589999999999996</v>
      </c>
      <c r="G91" s="55">
        <f>F91/0.702804</f>
        <v>70.560213089282357</v>
      </c>
      <c r="H91" s="51">
        <f>ROUND(F91/0.702804,2)</f>
        <v>70.56</v>
      </c>
      <c r="I91" s="51">
        <f>ROUND(H91/1.21,2)</f>
        <v>58.31</v>
      </c>
      <c r="J91" s="51">
        <f>H91-I91</f>
        <v>12.25</v>
      </c>
      <c r="K91" s="55">
        <f t="shared" si="0"/>
        <v>-2.1308928235441726E-4</v>
      </c>
      <c r="L91" s="56"/>
      <c r="M91" s="57"/>
      <c r="N91" s="56"/>
      <c r="O91" s="56"/>
      <c r="P91" s="56"/>
      <c r="Q91" s="56"/>
      <c r="R91" s="56"/>
      <c r="S91" s="56"/>
      <c r="T91" s="56"/>
    </row>
    <row r="92" spans="1:20" s="49" customFormat="1" ht="20.25" customHeight="1">
      <c r="A92" s="52" t="s">
        <v>137</v>
      </c>
      <c r="B92" s="53" t="s">
        <v>153</v>
      </c>
      <c r="C92" s="53"/>
      <c r="D92" s="58">
        <v>4.0999999999999996</v>
      </c>
      <c r="E92" s="54">
        <f>ROUND(D92*0.21,2)</f>
        <v>0.86</v>
      </c>
      <c r="F92" s="54">
        <f>D92+E92</f>
        <v>4.96</v>
      </c>
      <c r="G92" s="55">
        <f t="shared" si="4"/>
        <v>7.0574441807388686</v>
      </c>
      <c r="H92" s="51">
        <f t="shared" si="5"/>
        <v>7.06</v>
      </c>
      <c r="I92" s="51">
        <f t="shared" si="7"/>
        <v>5.83</v>
      </c>
      <c r="J92" s="51">
        <f t="shared" si="8"/>
        <v>1.2299999999999995</v>
      </c>
      <c r="K92" s="55">
        <f t="shared" si="0"/>
        <v>2.5558192611310204E-3</v>
      </c>
      <c r="L92" s="56"/>
      <c r="M92" s="57"/>
      <c r="N92" s="56"/>
      <c r="O92" s="56"/>
      <c r="P92" s="56"/>
      <c r="Q92" s="56"/>
      <c r="R92" s="56"/>
      <c r="S92" s="56"/>
      <c r="T92" s="56"/>
    </row>
    <row r="93" spans="1:20" ht="20.25" customHeight="1">
      <c r="A93" s="17" t="s">
        <v>138</v>
      </c>
      <c r="B93" s="16" t="s">
        <v>154</v>
      </c>
      <c r="C93" s="16"/>
      <c r="D93" s="29"/>
      <c r="E93" s="29"/>
      <c r="F93" s="29"/>
      <c r="G93" s="32"/>
      <c r="H93" s="31"/>
      <c r="I93" s="31"/>
      <c r="J93" s="31"/>
      <c r="K93" s="32"/>
      <c r="M93" s="47"/>
    </row>
    <row r="94" spans="1:20" ht="20.25" customHeight="1">
      <c r="A94" s="17" t="s">
        <v>139</v>
      </c>
      <c r="B94" s="28" t="s">
        <v>155</v>
      </c>
      <c r="C94" s="28"/>
      <c r="D94" s="29">
        <v>0.83</v>
      </c>
      <c r="E94" s="29">
        <v>0.17</v>
      </c>
      <c r="F94" s="50">
        <v>1</v>
      </c>
      <c r="G94" s="32">
        <f t="shared" si="4"/>
        <v>1.4228718106328364</v>
      </c>
      <c r="H94" s="31">
        <f t="shared" si="5"/>
        <v>1.42</v>
      </c>
      <c r="I94" s="31">
        <f t="shared" si="7"/>
        <v>1.17</v>
      </c>
      <c r="J94" s="31">
        <f t="shared" si="8"/>
        <v>0.25</v>
      </c>
      <c r="K94" s="32">
        <f t="shared" si="0"/>
        <v>-2.8718106328364801E-3</v>
      </c>
      <c r="M94" s="47"/>
    </row>
    <row r="95" spans="1:20" ht="20.25" customHeight="1">
      <c r="A95" s="23" t="s">
        <v>140</v>
      </c>
      <c r="B95" s="28" t="s">
        <v>156</v>
      </c>
      <c r="C95" s="28"/>
      <c r="D95" s="29">
        <v>2.0699999999999998</v>
      </c>
      <c r="E95" s="29">
        <v>0.43</v>
      </c>
      <c r="F95" s="50">
        <v>2.5</v>
      </c>
      <c r="G95" s="32">
        <f t="shared" si="4"/>
        <v>3.5571795265820914</v>
      </c>
      <c r="H95" s="31">
        <f t="shared" si="5"/>
        <v>3.56</v>
      </c>
      <c r="I95" s="31">
        <f t="shared" si="7"/>
        <v>2.94</v>
      </c>
      <c r="J95" s="31">
        <f t="shared" si="8"/>
        <v>0.62000000000000011</v>
      </c>
      <c r="K95" s="32">
        <f t="shared" ref="K95:K97" si="9">H95-G95</f>
        <v>2.8204734179086977E-3</v>
      </c>
      <c r="M95" s="47"/>
    </row>
    <row r="96" spans="1:20" ht="20.25" customHeight="1">
      <c r="A96" s="17" t="s">
        <v>141</v>
      </c>
      <c r="B96" s="28" t="s">
        <v>157</v>
      </c>
      <c r="C96" s="28"/>
      <c r="D96" s="29">
        <v>4.13</v>
      </c>
      <c r="E96" s="29">
        <v>0.87</v>
      </c>
      <c r="F96" s="50">
        <v>5</v>
      </c>
      <c r="G96" s="32">
        <f t="shared" si="4"/>
        <v>7.1143590531641827</v>
      </c>
      <c r="H96" s="31">
        <f t="shared" si="5"/>
        <v>7.11</v>
      </c>
      <c r="I96" s="31">
        <f t="shared" si="7"/>
        <v>5.88</v>
      </c>
      <c r="J96" s="31">
        <f t="shared" si="8"/>
        <v>1.2300000000000004</v>
      </c>
      <c r="K96" s="32">
        <f t="shared" si="9"/>
        <v>-4.3590531641823915E-3</v>
      </c>
      <c r="M96" s="47"/>
    </row>
    <row r="97" spans="1:13" ht="20.25" customHeight="1">
      <c r="A97" s="17" t="s">
        <v>142</v>
      </c>
      <c r="B97" s="28" t="s">
        <v>158</v>
      </c>
      <c r="C97" s="28"/>
      <c r="D97" s="50">
        <v>0.5</v>
      </c>
      <c r="E97" s="50">
        <v>0.1</v>
      </c>
      <c r="F97" s="50">
        <v>0.6</v>
      </c>
      <c r="G97" s="32">
        <f t="shared" si="4"/>
        <v>0.85372308637970185</v>
      </c>
      <c r="H97" s="31">
        <f t="shared" si="5"/>
        <v>0.85</v>
      </c>
      <c r="I97" s="31">
        <f t="shared" si="7"/>
        <v>0.7</v>
      </c>
      <c r="J97" s="31">
        <f t="shared" si="8"/>
        <v>0.15000000000000002</v>
      </c>
      <c r="K97" s="32">
        <f t="shared" si="9"/>
        <v>-3.7230863797018676E-3</v>
      </c>
      <c r="M97" s="47"/>
    </row>
    <row r="98" spans="1:13" s="3" customFormat="1"/>
    <row r="99" spans="1:13" s="3" customFormat="1" ht="40.5" customHeight="1">
      <c r="A99" s="13"/>
      <c r="B99" s="60" t="s">
        <v>222</v>
      </c>
      <c r="C99" s="60"/>
      <c r="D99" s="60"/>
      <c r="E99" s="60"/>
      <c r="F99" s="60"/>
      <c r="G99" s="60"/>
      <c r="H99" s="60"/>
      <c r="I99" s="60"/>
      <c r="J99" s="60"/>
      <c r="K99" s="60"/>
    </row>
    <row r="100" spans="1:13" s="3" customFormat="1">
      <c r="A100" s="14"/>
      <c r="B100" s="11"/>
      <c r="C100" s="11"/>
      <c r="D100" s="11"/>
      <c r="E100" s="11"/>
      <c r="F100" s="11"/>
    </row>
    <row r="101" spans="1:13" s="3" customFormat="1" ht="18">
      <c r="A101" s="10"/>
      <c r="B101" s="12"/>
      <c r="C101" s="12"/>
      <c r="D101" s="12"/>
      <c r="E101" s="12"/>
      <c r="F101" s="12"/>
    </row>
    <row r="102" spans="1:13" ht="18">
      <c r="A102" s="10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3" ht="18">
      <c r="A103" s="10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3" ht="18">
      <c r="A104" s="10"/>
      <c r="B104" s="3"/>
      <c r="C104" s="3"/>
      <c r="D104" s="3"/>
      <c r="E104" s="3"/>
      <c r="F104" s="3"/>
      <c r="G104" s="3"/>
      <c r="H104" s="3"/>
      <c r="I104" s="3"/>
      <c r="J104" s="3"/>
      <c r="K104" s="3"/>
    </row>
  </sheetData>
  <mergeCells count="3">
    <mergeCell ref="B3:K3"/>
    <mergeCell ref="B99:K99"/>
    <mergeCell ref="A4:K4"/>
  </mergeCells>
  <pageMargins left="0.11811023622047245" right="0.11811023622047245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Nr.1 anotācijai</dc:title>
  <dc:subject>KMAnotp01_240913_TRMCen_485_VSS-1226</dc:subject>
  <dc:creator/>
  <dc:description>Tālr.67971797
turaida.muzejs@apollo.lv</dc:description>
  <cp:lastModifiedBy/>
  <dcterms:created xsi:type="dcterms:W3CDTF">2006-09-16T00:00:00Z</dcterms:created>
  <dcterms:modified xsi:type="dcterms:W3CDTF">2013-09-25T13:55:04Z</dcterms:modified>
</cp:coreProperties>
</file>