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9320" windowHeight="12630"/>
  </bookViews>
  <sheets>
    <sheet name="NAietvertais pārrēķins" sheetId="12" r:id="rId1"/>
  </sheets>
  <definedNames>
    <definedName name="_xlnm._FilterDatabase" localSheetId="0" hidden="1">'NAietvertais pārrēķins'!$A$6:$L$171</definedName>
    <definedName name="_xlnm.Print_Area" localSheetId="0">'NAietvertais pārrēķins'!$A$1:$K$176</definedName>
  </definedNames>
  <calcPr calcId="125725"/>
</workbook>
</file>

<file path=xl/calcChain.xml><?xml version="1.0" encoding="utf-8"?>
<calcChain xmlns="http://schemas.openxmlformats.org/spreadsheetml/2006/main">
  <c r="J171" i="12"/>
  <c r="J170"/>
  <c r="J169"/>
  <c r="J168"/>
  <c r="J167"/>
  <c r="J166"/>
  <c r="J165"/>
  <c r="J164"/>
  <c r="J160"/>
  <c r="J159"/>
  <c r="J158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1"/>
  <c r="J110"/>
  <c r="J109"/>
  <c r="J108"/>
  <c r="J106"/>
  <c r="J105"/>
  <c r="J104"/>
  <c r="J103"/>
  <c r="J102"/>
  <c r="J101"/>
  <c r="I171"/>
  <c r="I170"/>
  <c r="I169"/>
  <c r="I168"/>
  <c r="I167"/>
  <c r="I166"/>
  <c r="I165"/>
  <c r="I164"/>
  <c r="I160"/>
  <c r="I159"/>
  <c r="I158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1"/>
  <c r="I110"/>
  <c r="I109"/>
  <c r="I108"/>
  <c r="I106"/>
  <c r="I105"/>
  <c r="I104"/>
  <c r="I103"/>
  <c r="I102"/>
  <c r="I101"/>
  <c r="E171"/>
  <c r="E170"/>
  <c r="E169"/>
  <c r="E168"/>
  <c r="E167"/>
  <c r="E166"/>
  <c r="E165"/>
  <c r="E164"/>
  <c r="E160"/>
  <c r="E159"/>
  <c r="E158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1"/>
  <c r="E110"/>
  <c r="E109"/>
  <c r="E108"/>
  <c r="E106"/>
  <c r="E105"/>
  <c r="E104"/>
  <c r="E103"/>
  <c r="E102"/>
  <c r="E101"/>
  <c r="G171"/>
  <c r="H171" s="1"/>
  <c r="G169"/>
  <c r="H169"/>
  <c r="G167"/>
  <c r="H167"/>
  <c r="K167" s="1"/>
  <c r="G160"/>
  <c r="H160"/>
  <c r="K160"/>
  <c r="G151"/>
  <c r="H151" s="1"/>
  <c r="G147"/>
  <c r="H147" s="1"/>
  <c r="G141"/>
  <c r="H141"/>
  <c r="G140"/>
  <c r="H140"/>
  <c r="K140"/>
  <c r="G139"/>
  <c r="H139" s="1"/>
  <c r="G126"/>
  <c r="H126" s="1"/>
  <c r="G121"/>
  <c r="H121"/>
  <c r="G118"/>
  <c r="H118"/>
  <c r="K118"/>
  <c r="G109"/>
  <c r="H109" s="1"/>
  <c r="G106"/>
  <c r="H106" s="1"/>
  <c r="G105"/>
  <c r="H105"/>
  <c r="G103"/>
  <c r="H103"/>
  <c r="K103"/>
  <c r="G97"/>
  <c r="H97" s="1"/>
  <c r="G96"/>
  <c r="H96" s="1"/>
  <c r="G95"/>
  <c r="H95"/>
  <c r="K95" s="1"/>
  <c r="G89"/>
  <c r="H89"/>
  <c r="I89" s="1"/>
  <c r="K89"/>
  <c r="G87"/>
  <c r="H87" s="1"/>
  <c r="G85"/>
  <c r="H85" s="1"/>
  <c r="G83"/>
  <c r="H83"/>
  <c r="K83" s="1"/>
  <c r="G78"/>
  <c r="H78"/>
  <c r="I78" s="1"/>
  <c r="K78"/>
  <c r="G75"/>
  <c r="H75" s="1"/>
  <c r="G74"/>
  <c r="H74" s="1"/>
  <c r="G70"/>
  <c r="H70"/>
  <c r="K70" s="1"/>
  <c r="G66"/>
  <c r="H66"/>
  <c r="I66" s="1"/>
  <c r="K66"/>
  <c r="G62"/>
  <c r="H62" s="1"/>
  <c r="G56"/>
  <c r="H56" s="1"/>
  <c r="G53"/>
  <c r="H53"/>
  <c r="I53" s="1"/>
  <c r="G50"/>
  <c r="H50"/>
  <c r="I50" s="1"/>
  <c r="K50"/>
  <c r="G48"/>
  <c r="H48" s="1"/>
  <c r="G36"/>
  <c r="H36" s="1"/>
  <c r="G30"/>
  <c r="H30"/>
  <c r="K30" s="1"/>
  <c r="G28"/>
  <c r="H28"/>
  <c r="I28" s="1"/>
  <c r="K28"/>
  <c r="G27"/>
  <c r="H27" s="1"/>
  <c r="G25"/>
  <c r="H25" s="1"/>
  <c r="G26"/>
  <c r="H26"/>
  <c r="K26" s="1"/>
  <c r="G21"/>
  <c r="H21"/>
  <c r="I21" s="1"/>
  <c r="K21"/>
  <c r="G17"/>
  <c r="H17" s="1"/>
  <c r="G14"/>
  <c r="G15"/>
  <c r="H15" s="1"/>
  <c r="G18"/>
  <c r="H18" s="1"/>
  <c r="G13"/>
  <c r="G137"/>
  <c r="H137"/>
  <c r="K137"/>
  <c r="G12"/>
  <c r="H12" s="1"/>
  <c r="H14"/>
  <c r="I14" s="1"/>
  <c r="G11"/>
  <c r="H11"/>
  <c r="I11" s="1"/>
  <c r="K11"/>
  <c r="H13"/>
  <c r="I13" s="1"/>
  <c r="G19"/>
  <c r="H19" s="1"/>
  <c r="G20"/>
  <c r="H20" s="1"/>
  <c r="G22"/>
  <c r="H22"/>
  <c r="I22" s="1"/>
  <c r="G24"/>
  <c r="H24"/>
  <c r="I24" s="1"/>
  <c r="K24"/>
  <c r="G29"/>
  <c r="H29" s="1"/>
  <c r="G31"/>
  <c r="H31" s="1"/>
  <c r="G32"/>
  <c r="H32"/>
  <c r="I32" s="1"/>
  <c r="G33"/>
  <c r="H33"/>
  <c r="I33" s="1"/>
  <c r="K33"/>
  <c r="G34"/>
  <c r="H34" s="1"/>
  <c r="G37"/>
  <c r="H37" s="1"/>
  <c r="G38"/>
  <c r="H38"/>
  <c r="K38" s="1"/>
  <c r="G40"/>
  <c r="H40"/>
  <c r="I40" s="1"/>
  <c r="K40"/>
  <c r="G41"/>
  <c r="H41" s="1"/>
  <c r="G42"/>
  <c r="H42" s="1"/>
  <c r="G44"/>
  <c r="H44"/>
  <c r="K44" s="1"/>
  <c r="G45"/>
  <c r="H45"/>
  <c r="I45" s="1"/>
  <c r="K45"/>
  <c r="G46"/>
  <c r="H46" s="1"/>
  <c r="G49"/>
  <c r="H49" s="1"/>
  <c r="G51"/>
  <c r="H51"/>
  <c r="I51" s="1"/>
  <c r="G54"/>
  <c r="H54"/>
  <c r="I54" s="1"/>
  <c r="K54"/>
  <c r="G55"/>
  <c r="H55" s="1"/>
  <c r="G58"/>
  <c r="H58" s="1"/>
  <c r="G59"/>
  <c r="H59"/>
  <c r="K59" s="1"/>
  <c r="G60"/>
  <c r="H60"/>
  <c r="I60" s="1"/>
  <c r="K60"/>
  <c r="G61"/>
  <c r="H61" s="1"/>
  <c r="G64"/>
  <c r="H64" s="1"/>
  <c r="G65"/>
  <c r="H65"/>
  <c r="K65" s="1"/>
  <c r="G67"/>
  <c r="H67"/>
  <c r="I67" s="1"/>
  <c r="K67"/>
  <c r="G69"/>
  <c r="H69" s="1"/>
  <c r="G71"/>
  <c r="H71" s="1"/>
  <c r="G72"/>
  <c r="H72"/>
  <c r="I72" s="1"/>
  <c r="G76"/>
  <c r="H76"/>
  <c r="I76" s="1"/>
  <c r="K76"/>
  <c r="G77"/>
  <c r="H77" s="1"/>
  <c r="G79"/>
  <c r="H79" s="1"/>
  <c r="G81"/>
  <c r="H81"/>
  <c r="I81" s="1"/>
  <c r="G82"/>
  <c r="H82"/>
  <c r="I82" s="1"/>
  <c r="K82"/>
  <c r="G84"/>
  <c r="H84" s="1"/>
  <c r="G86"/>
  <c r="H86" s="1"/>
  <c r="G88"/>
  <c r="H88"/>
  <c r="K88" s="1"/>
  <c r="G90"/>
  <c r="H90"/>
  <c r="I90" s="1"/>
  <c r="K90"/>
  <c r="G92"/>
  <c r="H92" s="1"/>
  <c r="G93"/>
  <c r="H93" s="1"/>
  <c r="G94"/>
  <c r="H94"/>
  <c r="I94" s="1"/>
  <c r="G98"/>
  <c r="H98"/>
  <c r="I98" s="1"/>
  <c r="K98"/>
  <c r="G99"/>
  <c r="H99" s="1"/>
  <c r="G101"/>
  <c r="H101" s="1"/>
  <c r="G102"/>
  <c r="H102"/>
  <c r="G104"/>
  <c r="H104"/>
  <c r="K104"/>
  <c r="G108"/>
  <c r="H108" s="1"/>
  <c r="G110"/>
  <c r="H110" s="1"/>
  <c r="G111"/>
  <c r="H111"/>
  <c r="K112"/>
  <c r="G113"/>
  <c r="H113"/>
  <c r="G114"/>
  <c r="H114"/>
  <c r="K114"/>
  <c r="G115"/>
  <c r="H115" s="1"/>
  <c r="G116"/>
  <c r="H116" s="1"/>
  <c r="G117"/>
  <c r="H117"/>
  <c r="G119"/>
  <c r="H119"/>
  <c r="K119"/>
  <c r="G120"/>
  <c r="H120" s="1"/>
  <c r="G122"/>
  <c r="H122" s="1"/>
  <c r="G123"/>
  <c r="H123"/>
  <c r="G124"/>
  <c r="H124"/>
  <c r="K124"/>
  <c r="G125"/>
  <c r="H125" s="1"/>
  <c r="G127"/>
  <c r="H127" s="1"/>
  <c r="G128"/>
  <c r="H128"/>
  <c r="G129"/>
  <c r="H129"/>
  <c r="K129"/>
  <c r="G130"/>
  <c r="H130" s="1"/>
  <c r="G132"/>
  <c r="H132" s="1"/>
  <c r="G133"/>
  <c r="H133"/>
  <c r="G134"/>
  <c r="H134"/>
  <c r="K134"/>
  <c r="G135"/>
  <c r="H135" s="1"/>
  <c r="G136"/>
  <c r="H136" s="1"/>
  <c r="G138"/>
  <c r="H138"/>
  <c r="K138" s="1"/>
  <c r="G142"/>
  <c r="H142"/>
  <c r="K142"/>
  <c r="G143"/>
  <c r="H143" s="1"/>
  <c r="G144"/>
  <c r="H144" s="1"/>
  <c r="G145"/>
  <c r="H145"/>
  <c r="G146"/>
  <c r="H146"/>
  <c r="K146"/>
  <c r="G148"/>
  <c r="H148" s="1"/>
  <c r="G149"/>
  <c r="H149" s="1"/>
  <c r="G150"/>
  <c r="H150"/>
  <c r="K150" s="1"/>
  <c r="G154"/>
  <c r="H154"/>
  <c r="I154" s="1"/>
  <c r="K154"/>
  <c r="G155"/>
  <c r="H155" s="1"/>
  <c r="G156"/>
  <c r="H156" s="1"/>
  <c r="G157"/>
  <c r="H157"/>
  <c r="K157" s="1"/>
  <c r="G158"/>
  <c r="H158"/>
  <c r="K158"/>
  <c r="G159"/>
  <c r="H159" s="1"/>
  <c r="G164"/>
  <c r="H164" s="1"/>
  <c r="G165"/>
  <c r="H165"/>
  <c r="G166"/>
  <c r="H166"/>
  <c r="K166"/>
  <c r="G168"/>
  <c r="H168" s="1"/>
  <c r="G170"/>
  <c r="H170" s="1"/>
  <c r="G10"/>
  <c r="H10"/>
  <c r="I10" s="1"/>
  <c r="K127" l="1"/>
  <c r="K79"/>
  <c r="I79"/>
  <c r="K20"/>
  <c r="I20"/>
  <c r="K170"/>
  <c r="K144"/>
  <c r="K122"/>
  <c r="K101"/>
  <c r="I71"/>
  <c r="K71"/>
  <c r="K42"/>
  <c r="I42"/>
  <c r="I34"/>
  <c r="K34"/>
  <c r="I17"/>
  <c r="K17"/>
  <c r="I56"/>
  <c r="K56"/>
  <c r="I75"/>
  <c r="K75"/>
  <c r="K106"/>
  <c r="K139"/>
  <c r="K164"/>
  <c r="I155"/>
  <c r="K155"/>
  <c r="K136"/>
  <c r="K130"/>
  <c r="K116"/>
  <c r="K93"/>
  <c r="I93"/>
  <c r="I84"/>
  <c r="K84"/>
  <c r="K64"/>
  <c r="I64"/>
  <c r="I55"/>
  <c r="K55"/>
  <c r="K37"/>
  <c r="I37"/>
  <c r="I29"/>
  <c r="K29"/>
  <c r="I27"/>
  <c r="K27"/>
  <c r="K74"/>
  <c r="I74"/>
  <c r="I87"/>
  <c r="K87"/>
  <c r="K126"/>
  <c r="K151"/>
  <c r="K171"/>
  <c r="K156"/>
  <c r="I156"/>
  <c r="K148"/>
  <c r="K132"/>
  <c r="K125"/>
  <c r="K108"/>
  <c r="K86"/>
  <c r="I86"/>
  <c r="I77"/>
  <c r="K77"/>
  <c r="K58"/>
  <c r="I58"/>
  <c r="I46"/>
  <c r="K46"/>
  <c r="I31"/>
  <c r="K31"/>
  <c r="I19"/>
  <c r="K19"/>
  <c r="I15"/>
  <c r="K15"/>
  <c r="K25"/>
  <c r="I25"/>
  <c r="I48"/>
  <c r="K48"/>
  <c r="I85"/>
  <c r="K85"/>
  <c r="I97"/>
  <c r="K97"/>
  <c r="K147"/>
  <c r="K149"/>
  <c r="K110"/>
  <c r="I69"/>
  <c r="K69"/>
  <c r="K49"/>
  <c r="I49"/>
  <c r="I18"/>
  <c r="K18"/>
  <c r="I36"/>
  <c r="K36"/>
  <c r="I62"/>
  <c r="K62"/>
  <c r="K96"/>
  <c r="I96"/>
  <c r="K109"/>
  <c r="K168"/>
  <c r="K120"/>
  <c r="K159"/>
  <c r="K135"/>
  <c r="K115"/>
  <c r="I92"/>
  <c r="K92"/>
  <c r="I61"/>
  <c r="K61"/>
  <c r="I12"/>
  <c r="K12"/>
  <c r="K143"/>
  <c r="I99"/>
  <c r="K99"/>
  <c r="I41"/>
  <c r="K41"/>
  <c r="I26"/>
  <c r="I30"/>
  <c r="I65"/>
  <c r="I70"/>
  <c r="I88"/>
  <c r="I38"/>
  <c r="I44"/>
  <c r="I59"/>
  <c r="I83"/>
  <c r="I157"/>
  <c r="K145"/>
  <c r="K128"/>
  <c r="K113"/>
  <c r="K94"/>
  <c r="K72"/>
  <c r="K32"/>
  <c r="K53"/>
  <c r="I95"/>
  <c r="K10"/>
  <c r="K165"/>
  <c r="K133"/>
  <c r="K123"/>
  <c r="K117"/>
  <c r="K111"/>
  <c r="K102"/>
  <c r="K81"/>
  <c r="K51"/>
  <c r="K22"/>
  <c r="K14"/>
  <c r="K105"/>
  <c r="K121"/>
  <c r="K141"/>
  <c r="K13"/>
  <c r="K169"/>
</calcChain>
</file>

<file path=xl/sharedStrings.xml><?xml version="1.0" encoding="utf-8"?>
<sst xmlns="http://schemas.openxmlformats.org/spreadsheetml/2006/main" count="502" uniqueCount="307">
  <si>
    <t>Nr.p.k.</t>
  </si>
  <si>
    <t>1.</t>
  </si>
  <si>
    <t>(4)=(3)/0,702804</t>
  </si>
  <si>
    <t>2.</t>
  </si>
  <si>
    <t>3.</t>
  </si>
  <si>
    <t>5.</t>
  </si>
  <si>
    <t>1.1.</t>
  </si>
  <si>
    <t>1.2.</t>
  </si>
  <si>
    <t>1.3.</t>
  </si>
  <si>
    <t>1.4.</t>
  </si>
  <si>
    <t>2.1.</t>
  </si>
  <si>
    <t>2.2.</t>
  </si>
  <si>
    <t>2.3.</t>
  </si>
  <si>
    <t>3.1.</t>
  </si>
  <si>
    <t>3.2.</t>
  </si>
  <si>
    <t>3.3.</t>
  </si>
  <si>
    <t>4.1.</t>
  </si>
  <si>
    <t>4.2.</t>
  </si>
  <si>
    <t>Pielikums</t>
  </si>
  <si>
    <t>Normatīvā akta nosaukums:</t>
  </si>
  <si>
    <t>Pastāvīgo ekspozīciju un izstāžu apskate</t>
  </si>
  <si>
    <t>1.1.1.</t>
  </si>
  <si>
    <t>Rīgas vēstures un kuģniecības muzejā (centrālajā ēkā)</t>
  </si>
  <si>
    <t>1 biļete</t>
  </si>
  <si>
    <t>1.1.2.</t>
  </si>
  <si>
    <t>1.1.3.</t>
  </si>
  <si>
    <t>1.1.4.</t>
  </si>
  <si>
    <t>Latvijas Fotogrāfijas muzejā</t>
  </si>
  <si>
    <t>1.1.5.</t>
  </si>
  <si>
    <t>1.1.6.</t>
  </si>
  <si>
    <t>Ainažu jūrskolas muzejā</t>
  </si>
  <si>
    <t>1.2.1.</t>
  </si>
  <si>
    <t>1.2.2.</t>
  </si>
  <si>
    <t>1.2.3.</t>
  </si>
  <si>
    <t>1.2.4.</t>
  </si>
  <si>
    <t>1.2.5.</t>
  </si>
  <si>
    <t>1.2.6.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</si>
  <si>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</si>
  <si>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</si>
  <si>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</si>
  <si>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</si>
  <si>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</si>
  <si>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</si>
  <si>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</si>
  <si>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</si>
  <si>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</si>
  <si>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</si>
  <si>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Ģimenes biļete Ainažu jūrskolas muzejā (divi pieaugušie un divi skolas vecuma bērni)</t>
  </si>
  <si>
    <t>1.3.11.</t>
  </si>
  <si>
    <t>Izstādes apskate skolēniem, profesionālās izglītības iestāžu audzēkņiem, pensionāriem</t>
  </si>
  <si>
    <t>1.4.1.</t>
  </si>
  <si>
    <t>Rīgas vēstures un kuģniecības muzeja izstāžu zālē (centrālajā ēkā)</t>
  </si>
  <si>
    <t>1.4.2.</t>
  </si>
  <si>
    <t>Mencendorfa namā</t>
  </si>
  <si>
    <t>1.4.3.</t>
  </si>
  <si>
    <t>1.5.</t>
  </si>
  <si>
    <t xml:space="preserve">Izstādes apskate pilna laika studentiem </t>
  </si>
  <si>
    <t>1.5.1.</t>
  </si>
  <si>
    <t>1.5.2.</t>
  </si>
  <si>
    <t>1.5.3.</t>
  </si>
  <si>
    <t>1.6.</t>
  </si>
  <si>
    <t>Izstādes apskate pārējiem apmeklētājiem</t>
  </si>
  <si>
    <t>1.6.1.</t>
  </si>
  <si>
    <t>1.6.2.</t>
  </si>
  <si>
    <t>1.6.3.</t>
  </si>
  <si>
    <t>1.7.</t>
  </si>
  <si>
    <t>Gida pakalpojumi latviešu valodā muzeja ekspozīcijās un izstādēs skolēniem, profesionālās izglītības iestāžu audzēkņiem, pensionāriem</t>
  </si>
  <si>
    <t>1.7.1.</t>
  </si>
  <si>
    <t>1 ekskursija</t>
  </si>
  <si>
    <t>1.7.2.</t>
  </si>
  <si>
    <t>1.7.3.</t>
  </si>
  <si>
    <t>1.7.4.</t>
  </si>
  <si>
    <r>
      <t xml:space="preserve">Pastāvīgo ekspozīciju apskate skolēniem, profesionālās izglītības iestāžu audzēkņiem, pensionāriem </t>
    </r>
    <r>
      <rPr>
        <sz val="12"/>
        <color indexed="8"/>
        <rFont val="Times New Roman"/>
        <family val="1"/>
        <charset val="186"/>
      </rPr>
      <t> </t>
    </r>
  </si>
  <si>
    <t xml:space="preserve">Pastāvīgo ekspozīciju apskate pilna laika studentiem </t>
  </si>
  <si>
    <t>Pastāvīgo ekspozīciju apskate pārējiem apmeklētājiem</t>
  </si>
  <si>
    <t>1.8.</t>
  </si>
  <si>
    <t xml:space="preserve">Gida pakalpojumi latviešu valodā muzeja ekspozīcijās un izstādēs pilna laika studentiem </t>
  </si>
  <si>
    <t>1.8.1.</t>
  </si>
  <si>
    <t>1.8.2.</t>
  </si>
  <si>
    <t>1.8.3.</t>
  </si>
  <si>
    <t>1.8.4.</t>
  </si>
  <si>
    <t>1.9.</t>
  </si>
  <si>
    <t>Gida pakalpojumi muzeja ekspozīcijās un izstādēs latviešu valodā pārējiem apmeklētājiem</t>
  </si>
  <si>
    <t>1.9.1.</t>
  </si>
  <si>
    <t>1.9.2.</t>
  </si>
  <si>
    <t>1.9.3.</t>
  </si>
  <si>
    <t>1.9.4.</t>
  </si>
  <si>
    <t>1.9.5.</t>
  </si>
  <si>
    <t>1.10.</t>
  </si>
  <si>
    <t xml:space="preserve">Gida pakalpojumi svešvalodās muzeja ekspozīcijās un izstādēs skolēniem, profesionālās izglītības iestāžu audzēkņiem, pensionāriem </t>
  </si>
  <si>
    <t>1.10.1.</t>
  </si>
  <si>
    <t>Rīgas vēstures un kuģniecības muzejā (centrālajā ēkā) – krievu, angļu valodā</t>
  </si>
  <si>
    <t>1.10.2.</t>
  </si>
  <si>
    <t xml:space="preserve">Mencendorfa namā – krievu, angļu, vācu valodā </t>
  </si>
  <si>
    <t>1.10.3.</t>
  </si>
  <si>
    <t>Ainažu jūrskolas muzejā – krievu, vācu valodā</t>
  </si>
  <si>
    <t>1.10.4.</t>
  </si>
  <si>
    <t>Latvijas Fotogrāfijas muzejā – krievu, angļu valodā</t>
  </si>
  <si>
    <t>1.11.</t>
  </si>
  <si>
    <t xml:space="preserve">Gida pakalpojumi muzeja svešvalodās ekspozīcijās un izstādēs pilna laika studentiem </t>
  </si>
  <si>
    <t>1.11.1.</t>
  </si>
  <si>
    <t>1.11.2.</t>
  </si>
  <si>
    <t>Mencendorfa namā – krievu, angļu, vācu valodā</t>
  </si>
  <si>
    <t>1.11.3.</t>
  </si>
  <si>
    <t>1.11.4.</t>
  </si>
  <si>
    <t>1.12.</t>
  </si>
  <si>
    <t>Gida pakalpojumi muzeja svešvalodās ekspozīcijās un izstādēs pārējiem apmeklētājiem</t>
  </si>
  <si>
    <t>1.12.1.</t>
  </si>
  <si>
    <t>1.12.2.</t>
  </si>
  <si>
    <t>1.12.3.</t>
  </si>
  <si>
    <t>1.12.4.</t>
  </si>
  <si>
    <t>1.12.5.</t>
  </si>
  <si>
    <t>1.13.</t>
  </si>
  <si>
    <t>1 apmeklējuma laikā</t>
  </si>
  <si>
    <t>1.14.</t>
  </si>
  <si>
    <t>1.14.1.</t>
  </si>
  <si>
    <t>Tematiska ekskursija Rīgas vēstures un kuģniecības muzeja (centrālajā ēkā) krājuma glabātuvē (5-15 cilvēku grupai) - latviešu, krievu valodā</t>
  </si>
  <si>
    <t>1.14.2.</t>
  </si>
  <si>
    <t>Tematiskas ekskursijas vadība jaunlaulātajiem un kāzu jubileju dalībniekiem Rīgas vēstures un kuģniecības muzejā (centrālajā ēkā) – latviešu, krievu valodā</t>
  </si>
  <si>
    <t>1.14.3.</t>
  </si>
  <si>
    <t xml:space="preserve">Tematiska ekskursija jaunlaulātajiem un kāzu jubileju dalībniekiem Rīgas vēstures un kuģniecības muzejā (centrālajā ēkā) </t>
  </si>
  <si>
    <t>1.14.4.</t>
  </si>
  <si>
    <t xml:space="preserve">Tematiskas ekskursijas vadība Mencendorfa nama ekspozīcijā vai krājuma glabātuvē – latviešu, krievu, angļu, vācu valodā  </t>
  </si>
  <si>
    <t>1.14.5.</t>
  </si>
  <si>
    <t>Tematiska ekskursija skolēniem, profesionālās izglītības iestāžu audzēkņiem, pensionāriem Mencendorfa nama ekspozīcijā vai krātuvē</t>
  </si>
  <si>
    <t>1.14.6.</t>
  </si>
  <si>
    <t xml:space="preserve">Tematiska ekskursija pilna laika studentiem Mencendorfa nama ekspozīcijā vai krātuvē </t>
  </si>
  <si>
    <t>1.14.7.</t>
  </si>
  <si>
    <t>Tematiska ekskursija pārējiem apmeklētājiem Mencendorfa nama ekspozīcijā vai krātuvē</t>
  </si>
  <si>
    <t>1.14.8.</t>
  </si>
  <si>
    <t>1.14.9.</t>
  </si>
  <si>
    <t xml:space="preserve">Tematiska ekskursija  Ainažu jūrskolas muzeja krājuma glabātuvē (5 – 10 cilvēku grupai) –latviešu, krievu, vācu valodā </t>
  </si>
  <si>
    <t>1.14.10.</t>
  </si>
  <si>
    <t xml:space="preserve">Tematiska ekskursija Latvijas Fotogrāfijas muzeja krājuma glabātuvē (5 – 10 cilvēku grupai) – latviešu, krievu, angļu valodā </t>
  </si>
  <si>
    <t>1.15.</t>
  </si>
  <si>
    <t xml:space="preserve">Muzeja izglītojošā programma grupai </t>
  </si>
  <si>
    <t>1.15.1.</t>
  </si>
  <si>
    <t>Muzejpedagoģiskās programmas vadība skolēniem Rīgas vēstures un kuģniecības muzejā (centrālajā ēkā) – latviešu, krievu valodā</t>
  </si>
  <si>
    <t>1 programma</t>
  </si>
  <si>
    <t>1.15.2.</t>
  </si>
  <si>
    <t>Muzejpedagoģiskā programma skolēniem Rīgas vēstures un kuģniecības muzejā (centrālajā ēkā) – latviešu, krievu valodā</t>
  </si>
  <si>
    <t>1.15.3.</t>
  </si>
  <si>
    <t xml:space="preserve">Muzejpedagoģiskās programmas vadība skolēniem Mencendorfa namā – latviešu, krievu, angļu, vācu valodā  </t>
  </si>
  <si>
    <t>1.15.4.</t>
  </si>
  <si>
    <t xml:space="preserve">Muzejpedagoģiskā programma skolēniem Mencendorfa namā – latviešu, krievu, angļu, vācu valodā </t>
  </si>
  <si>
    <t>1.15.5.</t>
  </si>
  <si>
    <t>Muzejpedagoģiskā programma skolēniem Ainažu jūrskolas muzejā – latviešu valodā</t>
  </si>
  <si>
    <t>1.15.6.</t>
  </si>
  <si>
    <t>Muzejpedagoģiskās programmas vadība skolēniem un studentiem Latvijas Fotogrāfijas muzejā – latviešu valodā</t>
  </si>
  <si>
    <t>1.15.7.</t>
  </si>
  <si>
    <t>Muzejpedagoģiskā programma skolēniem un studentiem Latvijas Fotogrāfijas muzejā – latviešu valodā</t>
  </si>
  <si>
    <t>1.15.8.</t>
  </si>
  <si>
    <t>Kultūrizglītojošās programmas vadība Latvijas Fotogrāfijas muzejā „Fotografēšanās 1930. gadu salonā” – latviešu, krievu valodā (grupā ne vairāk par 6 cilvēkiem)</t>
  </si>
  <si>
    <t>Muzeja krājuma izmantošana</t>
  </si>
  <si>
    <t xml:space="preserve">Muzeja priekšmetu izmantošana publikācijām, televīzijā, kino un citur (izņemot muzeju popularizējošus raidījumus) </t>
  </si>
  <si>
    <t>1 vienība</t>
  </si>
  <si>
    <t>Muzeja priekšmetu izmantošana sabiedrisko pasākumu reklāmai</t>
  </si>
  <si>
    <t>Muzeja priekšmetu izmantošana biznesa reklāmai un citiem. komercpasākumiem</t>
  </si>
  <si>
    <t>2.4.</t>
  </si>
  <si>
    <t>Unikālu muzeja priekšmetu izmantošana publikācijām, televīzijā, kino un citur (izņemot muzeju popularizējošus raidījumus)</t>
  </si>
  <si>
    <t>2.5.</t>
  </si>
  <si>
    <t xml:space="preserve">Unikālu muzeja priekšmetu izmantošana biznesa reklāmai un citiem komercpasākumiem </t>
  </si>
  <si>
    <t>2.6.</t>
  </si>
  <si>
    <t>Muzeja priekšmetu fotografēšana un filmēšana ar klienta aparatūru glabātavās (bez tiesībām publicēt)</t>
  </si>
  <si>
    <t>2.7.</t>
  </si>
  <si>
    <t>Muzeja priekšmetu fotografēšana muzejā pēc klienta pasūtījuma  jpg un tiff formātos</t>
  </si>
  <si>
    <t>2.7.1.</t>
  </si>
  <si>
    <t>300 (dpi) jpg</t>
  </si>
  <si>
    <t>2.7.2.</t>
  </si>
  <si>
    <t>600 (dpi) jpg</t>
  </si>
  <si>
    <t>2.7.3.</t>
  </si>
  <si>
    <t>300 (dpi) tiff</t>
  </si>
  <si>
    <t>2.7.4.</t>
  </si>
  <si>
    <t>600 (dpi) tiff</t>
  </si>
  <si>
    <t>2.8.</t>
  </si>
  <si>
    <t>Fotogrāfiju skenēšana muzejā pēc klienta pasūtījuma (bez digitālās apstrādes) jpg un tiff formātos</t>
  </si>
  <si>
    <t>2.8.1.</t>
  </si>
  <si>
    <t>A5 (300 dpi) jpg</t>
  </si>
  <si>
    <t>2.8.2.</t>
  </si>
  <si>
    <t>A4 (300 dpi) jpg</t>
  </si>
  <si>
    <t>2.8.3.</t>
  </si>
  <si>
    <t>A3 (300 dpi) jpg</t>
  </si>
  <si>
    <t>2.8.4.</t>
  </si>
  <si>
    <t>A5 (600 dpi) jpg</t>
  </si>
  <si>
    <t>2.8.5.</t>
  </si>
  <si>
    <t xml:space="preserve">A4 (600 dpi) jpg </t>
  </si>
  <si>
    <t>2.8.6.</t>
  </si>
  <si>
    <t>A3 (600 dpi) jpg</t>
  </si>
  <si>
    <t>2.8.7.</t>
  </si>
  <si>
    <t>A5 (1200 dpi) jpg</t>
  </si>
  <si>
    <t>2.8.8.</t>
  </si>
  <si>
    <t>A4 (1200 dpi) jpg</t>
  </si>
  <si>
    <t>2.8.9.</t>
  </si>
  <si>
    <t>A3 (1200 dpi) jpg</t>
  </si>
  <si>
    <t>2.8.10.</t>
  </si>
  <si>
    <t>A5 (300 dpi) tiff</t>
  </si>
  <si>
    <t>2.8.11.</t>
  </si>
  <si>
    <t>A4 (300 dpi) tiff</t>
  </si>
  <si>
    <t>2.8.12.</t>
  </si>
  <si>
    <t>A3 (300 dpi) tiff</t>
  </si>
  <si>
    <t>2.8.13.</t>
  </si>
  <si>
    <t>A5 (600 dpi) tiff</t>
  </si>
  <si>
    <t>2.8.14.</t>
  </si>
  <si>
    <t>A4 (600 dpi) tiff</t>
  </si>
  <si>
    <t>2.8.15.</t>
  </si>
  <si>
    <t>A3 (600 dpi) tiff</t>
  </si>
  <si>
    <t>2.8.16.</t>
  </si>
  <si>
    <t>A5 (1200 dpi) tiff</t>
  </si>
  <si>
    <t>2.8.17.</t>
  </si>
  <si>
    <t>A4 (1200 dpi) tiff</t>
  </si>
  <si>
    <t>2.8.18.</t>
  </si>
  <si>
    <t>A3 (1200 dpi) tiff</t>
  </si>
  <si>
    <t>2.9.</t>
  </si>
  <si>
    <t>Fotonegatīvu un pozitīvu skenēšana muzejā pēc klienta pasūtījuma (bez digitālās apstrādes) jpg un tiff formātos</t>
  </si>
  <si>
    <t>2.9.1.</t>
  </si>
  <si>
    <t>2.9.2.</t>
  </si>
  <si>
    <t>2.9.3.</t>
  </si>
  <si>
    <t>2.9.4.</t>
  </si>
  <si>
    <t>2.9.5.</t>
  </si>
  <si>
    <t>A4 (600 dpi) jpg</t>
  </si>
  <si>
    <t>2.9.6.</t>
  </si>
  <si>
    <t>2.9.7.</t>
  </si>
  <si>
    <t>2.9.8.</t>
  </si>
  <si>
    <t>2.9.9.</t>
  </si>
  <si>
    <t>2.9.10.</t>
  </si>
  <si>
    <t>2.9.11.</t>
  </si>
  <si>
    <t>2.9.12.</t>
  </si>
  <si>
    <t xml:space="preserve">A3 (300 dpi) tiff </t>
  </si>
  <si>
    <t>2.9.13.</t>
  </si>
  <si>
    <t>2.9.14.</t>
  </si>
  <si>
    <t>2.9.15.</t>
  </si>
  <si>
    <t>2.9.16.</t>
  </si>
  <si>
    <t>2.9.17.</t>
  </si>
  <si>
    <t>2.9.18.</t>
  </si>
  <si>
    <t>2.9.19.</t>
  </si>
  <si>
    <t>Ierakstīšana klienta datu nesējā (CD, DVD atmiņu kartē vai citā datu nesējā)</t>
  </si>
  <si>
    <t>2.9.20.</t>
  </si>
  <si>
    <t>Informācijas nosūtīšana uz e-pastu</t>
  </si>
  <si>
    <t>2.10.</t>
  </si>
  <si>
    <t>Muzeja priekšmetu izdošana (deponēšana) neakreditētajiem muzejiem un citām institūcijām uz līgumā noteiktu laiku</t>
  </si>
  <si>
    <t>10% no priekšmeta vērtības +PVN</t>
  </si>
  <si>
    <t xml:space="preserve"> Izglītojošā darba, konsultāciju,  ekspertīzes un restaurācijas pakalpojumi</t>
  </si>
  <si>
    <t xml:space="preserve">Pasākums, lekcija, nodarbība Rīgas vēstures un kuģniecības muzejā (centrālajā ēkā) </t>
  </si>
  <si>
    <t xml:space="preserve">Pasākums, lekcija, nodarbība Latvijas Fotogrāfijas muzejā </t>
  </si>
  <si>
    <t>Pasākums, lekcija, nodarbība Mencendorfa namā</t>
  </si>
  <si>
    <t>3.4.</t>
  </si>
  <si>
    <t xml:space="preserve">Pasākums, lekcija, nodarbība Ainažu jūrskolas muzejā </t>
  </si>
  <si>
    <t>3.5.</t>
  </si>
  <si>
    <t>Lekciju cikls gidiem Rīgas vēstures un kuģniecības muzejā (centrālajā ēkā)</t>
  </si>
  <si>
    <t>1 lekciju cikla apmeklējums</t>
  </si>
  <si>
    <t>3.6.</t>
  </si>
  <si>
    <t>Konsultācija, ekspertīze un vēsturiskas izziņas sagatavošana</t>
  </si>
  <si>
    <t>1 stunda</t>
  </si>
  <si>
    <t>3.7.</t>
  </si>
  <si>
    <t xml:space="preserve"> Konservācija, restaurācija</t>
  </si>
  <si>
    <t xml:space="preserve"> Muzeja telpu un teritorijas izmantošana</t>
  </si>
  <si>
    <t xml:space="preserve"> Muzeja telpu un teritorijas iznomāšana</t>
  </si>
  <si>
    <t>4.1.1.</t>
  </si>
  <si>
    <t>4.1.1.1.</t>
  </si>
  <si>
    <t>4.1.1.2.</t>
  </si>
  <si>
    <t>4.1.1.3.</t>
  </si>
  <si>
    <t>4.1.1.4.</t>
  </si>
  <si>
    <t>4.1.2.</t>
  </si>
  <si>
    <t>4.1.3.</t>
  </si>
  <si>
    <t>4.1.4.</t>
  </si>
  <si>
    <t>Fotografēšanās muzeja interjeros un teritorijā</t>
  </si>
  <si>
    <r>
      <t>Ar papildpiedāvājumu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 xml:space="preserve"> Rīgas vēstures un kuģniecības muzejā (centrālajā ēkā) </t>
    </r>
  </si>
  <si>
    <r>
      <t>Pa ekspozīcijām un izstādēm ar papildpiedāvājumu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 xml:space="preserve"> Rīgas vēstures un kuģniecības muzejā (centrālajā ēkā) – krievu, angļu valodā</t>
    </r>
  </si>
  <si>
    <r>
      <t>Atļauja pastāvīgo ekspozīciju, izstāžu fotografēšanai filmēšanai</t>
    </r>
    <r>
      <rPr>
        <b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>(Rīgas vēstures un kuģniecības muzejā, Mencendorfa namā, Latvijas Fotogrāfijas muzejā un Ainažu jūrskolas muzejā)</t>
    </r>
    <r>
      <rPr>
        <b/>
        <sz val="12"/>
        <color indexed="8"/>
        <rFont val="Times New Roman"/>
        <family val="1"/>
        <charset val="186"/>
      </rPr>
      <t xml:space="preserve"> </t>
    </r>
  </si>
  <si>
    <r>
      <t>Tematiska ekskursija grupai</t>
    </r>
    <r>
      <rPr>
        <b/>
        <vertAlign val="superscript"/>
        <sz val="12"/>
        <color indexed="8"/>
        <rFont val="Times New Roman"/>
        <family val="1"/>
        <charset val="186"/>
      </rPr>
      <t xml:space="preserve"> </t>
    </r>
  </si>
  <si>
    <r>
      <t>Teatrālizēta ekskursija ar papildpiedāvājumu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 xml:space="preserve"> Mencendorfa namā – latviešu, krievu, angļu, vācu valodā</t>
    </r>
  </si>
  <si>
    <r>
      <t>Ekspozīcijas zāles 3. stāvā (5 zāles, 374 m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>)</t>
    </r>
  </si>
  <si>
    <r>
      <t>Ekspozīcijas zāles 2. stāvā (7 zāles, 657 m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>)</t>
    </r>
  </si>
  <si>
    <r>
      <t>Ekspozīcijas zāles 2. un 3. stāvā (12 zāles, 1031 m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>)</t>
    </r>
  </si>
  <si>
    <r>
      <t>Kolonnu zāle (Balkons- 118 m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>; zāle- 224 m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>)</t>
    </r>
  </si>
  <si>
    <t>Mencendorfa namā. Rīdzinieku 17.- 18. gs. mājā – muzejā (turpmāk – Mencendorfa nams)</t>
  </si>
  <si>
    <r>
      <t>Ekspozīcijas apskate ar papildpiedāvājumu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 xml:space="preserve"> Mencendorfa namā </t>
    </r>
  </si>
  <si>
    <t>Kompleksā 24 stundu biļete triju muzeju apmeklējumam (Rīgas vēstures un kuģniecības muzejs, Mencendorfa nams, Latvijas Fotogrāfijas muzejs)</t>
  </si>
  <si>
    <t>Ģimenes biļete Rīgas vēstures un kuģniecības muzejā (divi pieaugušie un divi skolas vecuma bērni)</t>
  </si>
  <si>
    <t>Ģimenes biļete Mencendorfa namā (divi pieaugušie un divi skolas vecuma bērni)</t>
  </si>
  <si>
    <t>Ģimenes biļete Latvijas Fotogrāfijas muzejā (divi pieaugušie un divi skolas vecuma bērni)</t>
  </si>
  <si>
    <r>
      <t>Ekspozīcijas apskate ar papildpiedāvājumu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1"/>
        <charset val="186"/>
      </rPr>
      <t xml:space="preserve"> Mencendorfa namā</t>
    </r>
  </si>
  <si>
    <t>Ģimenes biļete ekspozīciju un izstāžu apskatei Latvijas Fotogrāfijas muzejā (divi pieaugušie un divi skolas vecuma bērni)</t>
  </si>
  <si>
    <t>Kompleksā 24 stundu biļete triju muzeju apmeklējumam (Rīgas vēstures un kuģniecības muzejs, Mencendorfa nams. Rīdzinieku 17.-18.gs. māja–muzejs, Latvijas Fotogrāfijas muzejs)</t>
  </si>
  <si>
    <t>Noteikumi par Rīgas vēstures un kuģniecības muzeja sniegto publisko maksas pakalpojumu cenrādi</t>
  </si>
  <si>
    <t>PVN                 (Ls)</t>
  </si>
  <si>
    <t>Spēkā esošajā normatīvajā aktā paredzētā skaitļa izteiksme latos                       (ar PVN 21%)</t>
  </si>
  <si>
    <t>Mārvienība</t>
  </si>
  <si>
    <t>Spēkā esošajā normatīvajā aktā paredzētā skaitļa izteiksme latos                       (bez PVN )</t>
  </si>
  <si>
    <t>2.a.</t>
  </si>
  <si>
    <t>2.b.</t>
  </si>
  <si>
    <t>2.c.</t>
  </si>
  <si>
    <r>
      <t xml:space="preserve">Spēkā esošajā normatīvajā aktā paredzētās cenas ar PVN 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
(6 cipari aiz komata)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</si>
  <si>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>euro ar PVN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</si>
  <si>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 xml:space="preserve">euro 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</si>
  <si>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t>(8)=(5)-(4)</t>
  </si>
  <si>
    <t>6.</t>
  </si>
  <si>
    <t>7.</t>
  </si>
  <si>
    <r>
      <t xml:space="preserve">PVN (ar 2 cipariem aiz komata)                       </t>
    </r>
    <r>
      <rPr>
        <i/>
        <sz val="11"/>
        <color indexed="8"/>
        <rFont val="Times New Roman"/>
        <family val="1"/>
        <charset val="186"/>
      </rPr>
      <t>(euro)</t>
    </r>
  </si>
  <si>
    <t xml:space="preserve">10% no priekšmeta vērtības </t>
  </si>
  <si>
    <t>PVN 21%</t>
  </si>
  <si>
    <r>
      <t xml:space="preserve">Normatīvajos aktos ietverto skaitļu pārrēķins no latiem uz </t>
    </r>
    <r>
      <rPr>
        <b/>
        <i/>
        <sz val="16"/>
        <color indexed="8"/>
        <rFont val="Times New Roman"/>
        <family val="1"/>
        <charset val="186"/>
      </rPr>
      <t>euro</t>
    </r>
  </si>
  <si>
    <t>Pielikums Ministru kabineta noteikumu projekta "Rīgas vēstures un kuģniecības muzeja sniegto publisko pakalpojumu cenrādis" sākotnējās ietekmes novērtējuma ziņojumam (anotācijai)</t>
  </si>
  <si>
    <t>Maksas pakalpojuma nosaukums</t>
  </si>
  <si>
    <r>
      <t xml:space="preserve">Cena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bez PVN                            (2 cipari aiz komata)</t>
    </r>
  </si>
  <si>
    <t>KMAnotp_170713_cenradis_RVKM; Ministru kabineta noteikumu projekta  „Rīgas vēstures un kuģniecības muzeja maksas pakalpojumu cenrādis” sākotnējās ietekmes novērtējuma ziņojuma (anotācijas) pielikums</t>
  </si>
  <si>
    <r>
      <rPr>
        <sz val="11"/>
        <rFont val="Times New Roman"/>
        <family val="1"/>
        <charset val="186"/>
      </rPr>
      <t>Kultūras ministre                                                                                                      Ž.Jaunzeme-Grende
Iesniedzējs:
Kultūras ministrijas
valsts sekretārs                                                                                                             G.Puķītis
29.08.2013. 11:15
3039
K.Radziņa
67211358, direkt@rigamuz.lv</t>
    </r>
    <r>
      <rPr>
        <sz val="11"/>
        <color indexed="10"/>
        <rFont val="Times New Roman"/>
        <family val="1"/>
        <charset val="186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</si>
</sst>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22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  <charset val="186"/>
    </font>
    <font>
      <sz val="12"/>
      <color indexed="10"/>
      <name val="Calibri"/>
      <family val="2"/>
    </font>
    <font>
      <b/>
      <sz val="12"/>
      <color indexed="8"/>
      <name val="Times New Roman"/>
      <family val="1"/>
      <charset val="186"/>
    </font>
    <font>
      <sz val="8"/>
      <name val="Calibri"/>
      <family val="2"/>
    </font>
    <font>
      <b/>
      <vertAlign val="superscript"/>
      <sz val="12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b/>
      <i/>
      <sz val="16"/>
      <color indexed="8"/>
      <name val="Times New Roman"/>
      <family val="1"/>
      <charset val="186"/>
    </font>
    <font>
      <b/>
      <sz val="18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14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5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/>
    <xf numFmtId="0" fontId="6" fillId="2" borderId="0" xfId="0" applyFont="1" applyFill="1"/>
    <xf numFmtId="0" fontId="8" fillId="0" borderId="0" xfId="0" applyFont="1" applyAlignment="1">
      <alignment horizontal="center" vertical="center"/>
    </xf>
    <xf numFmtId="2" fontId="9" fillId="0" borderId="0" xfId="0" applyNumberFormat="1" applyFont="1"/>
    <xf numFmtId="2" fontId="6" fillId="2" borderId="0" xfId="0" applyNumberFormat="1" applyFont="1" applyFill="1"/>
    <xf numFmtId="165" fontId="6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2" fontId="1" fillId="2" borderId="0" xfId="0" applyNumberFormat="1" applyFont="1" applyFill="1"/>
    <xf numFmtId="2" fontId="1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/>
    <xf numFmtId="2" fontId="0" fillId="0" borderId="0" xfId="0" applyNumberFormat="1"/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/>
    </xf>
    <xf numFmtId="0" fontId="13" fillId="0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/>
    <xf numFmtId="0" fontId="6" fillId="0" borderId="5" xfId="0" applyFont="1" applyBorder="1" applyAlignment="1"/>
    <xf numFmtId="0" fontId="13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0" fontId="6" fillId="2" borderId="1" xfId="0" applyFont="1" applyFill="1" applyBorder="1" applyAlignment="1">
      <alignment wrapText="1"/>
    </xf>
    <xf numFmtId="0" fontId="13" fillId="2" borderId="7" xfId="0" applyFont="1" applyFill="1" applyBorder="1" applyAlignment="1">
      <alignment horizontal="left"/>
    </xf>
    <xf numFmtId="0" fontId="6" fillId="0" borderId="3" xfId="0" applyFont="1" applyBorder="1" applyAlignment="1"/>
    <xf numFmtId="0" fontId="6" fillId="0" borderId="0" xfId="0" applyFont="1" applyAlignment="1">
      <alignment wrapText="1"/>
    </xf>
    <xf numFmtId="0" fontId="13" fillId="2" borderId="1" xfId="0" applyFont="1" applyFill="1" applyBorder="1" applyAlignment="1">
      <alignment horizontal="left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2" fontId="6" fillId="0" borderId="3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left" wrapText="1"/>
    </xf>
    <xf numFmtId="2" fontId="13" fillId="2" borderId="2" xfId="0" applyNumberFormat="1" applyFont="1" applyFill="1" applyBorder="1" applyAlignment="1">
      <alignment horizontal="left" wrapText="1"/>
    </xf>
    <xf numFmtId="2" fontId="6" fillId="0" borderId="6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2" borderId="5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165" fontId="12" fillId="0" borderId="0" xfId="0" applyNumberFormat="1" applyFont="1" applyFill="1" applyAlignment="1">
      <alignment horizont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0" fontId="21" fillId="2" borderId="1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="70" zoomScaleNormal="70" zoomScaleSheetLayoutView="70" workbookViewId="0">
      <selection activeCell="A173" sqref="A173:K173"/>
    </sheetView>
  </sheetViews>
  <sheetFormatPr defaultRowHeight="15.75"/>
  <cols>
    <col min="1" max="1" width="9.140625" style="5"/>
    <col min="2" max="2" width="86.42578125" style="8" customWidth="1"/>
    <col min="3" max="3" width="16.7109375" style="6" customWidth="1"/>
    <col min="4" max="4" width="17.28515625" style="116" customWidth="1"/>
    <col min="5" max="5" width="11.28515625" style="116" customWidth="1"/>
    <col min="6" max="6" width="18" style="43" customWidth="1"/>
    <col min="7" max="7" width="17.140625" style="1" customWidth="1"/>
    <col min="8" max="8" width="17" style="1" customWidth="1"/>
    <col min="9" max="9" width="14.28515625" style="1" customWidth="1"/>
    <col min="10" max="10" width="14.5703125" style="1" customWidth="1"/>
    <col min="11" max="11" width="22.5703125" style="1" customWidth="1"/>
    <col min="12" max="12" width="16.28515625" style="17" customWidth="1"/>
    <col min="13" max="13" width="11.7109375" style="12" bestFit="1" customWidth="1"/>
    <col min="14" max="14" width="9.28515625" style="12" bestFit="1" customWidth="1"/>
    <col min="15" max="16" width="9.140625" style="1"/>
    <col min="17" max="17" width="14" style="1" customWidth="1"/>
    <col min="18" max="16384" width="9.140625" style="1"/>
  </cols>
  <sheetData>
    <row r="1" spans="1:14" ht="15" customHeight="1">
      <c r="A1" s="18"/>
      <c r="B1" s="19"/>
      <c r="C1" s="20"/>
      <c r="D1" s="102"/>
      <c r="E1" s="102"/>
      <c r="F1" s="37"/>
      <c r="G1" s="3"/>
      <c r="H1" s="3"/>
      <c r="I1" s="137" t="s">
        <v>302</v>
      </c>
      <c r="J1" s="137"/>
      <c r="K1" s="137"/>
      <c r="L1" s="130"/>
      <c r="M1" s="130"/>
    </row>
    <row r="2" spans="1:14" s="3" customFormat="1" ht="35.25" customHeight="1">
      <c r="A2" s="136" t="s">
        <v>301</v>
      </c>
      <c r="B2" s="136"/>
      <c r="C2" s="136"/>
      <c r="D2" s="136"/>
      <c r="E2" s="136"/>
      <c r="F2" s="136"/>
      <c r="G2" s="136"/>
      <c r="H2" s="21"/>
      <c r="I2" s="137"/>
      <c r="J2" s="137"/>
      <c r="K2" s="137"/>
      <c r="L2" s="130"/>
      <c r="M2" s="130"/>
      <c r="N2" s="13"/>
    </row>
    <row r="3" spans="1:14" s="3" customFormat="1" ht="75.75" customHeight="1">
      <c r="A3" s="135" t="s">
        <v>284</v>
      </c>
      <c r="B3" s="135"/>
      <c r="C3" s="135"/>
      <c r="D3" s="135"/>
      <c r="E3" s="135"/>
      <c r="F3" s="135"/>
      <c r="G3" s="135"/>
      <c r="H3" s="117"/>
      <c r="I3" s="138"/>
      <c r="J3" s="138"/>
      <c r="K3" s="138"/>
      <c r="L3" s="130"/>
      <c r="M3" s="130"/>
      <c r="N3" s="13"/>
    </row>
    <row r="4" spans="1:14" s="4" customFormat="1" ht="36.75" customHeight="1">
      <c r="A4" s="133" t="s">
        <v>19</v>
      </c>
      <c r="B4" s="134"/>
      <c r="C4" s="131" t="s">
        <v>284</v>
      </c>
      <c r="D4" s="131"/>
      <c r="E4" s="131"/>
      <c r="F4" s="131"/>
      <c r="G4" s="131"/>
      <c r="H4" s="131"/>
      <c r="I4" s="131"/>
      <c r="J4" s="131"/>
      <c r="K4" s="132"/>
      <c r="L4" s="10"/>
      <c r="M4" s="11"/>
      <c r="N4" s="13"/>
    </row>
    <row r="5" spans="1:14" ht="135">
      <c r="A5" s="9" t="s">
        <v>0</v>
      </c>
      <c r="B5" s="9" t="s">
        <v>303</v>
      </c>
      <c r="C5" s="38" t="s">
        <v>287</v>
      </c>
      <c r="D5" s="38" t="s">
        <v>288</v>
      </c>
      <c r="E5" s="38" t="s">
        <v>285</v>
      </c>
      <c r="F5" s="38" t="s">
        <v>286</v>
      </c>
      <c r="G5" s="9" t="s">
        <v>292</v>
      </c>
      <c r="H5" s="9" t="s">
        <v>293</v>
      </c>
      <c r="I5" s="9" t="s">
        <v>304</v>
      </c>
      <c r="J5" s="9" t="s">
        <v>298</v>
      </c>
      <c r="K5" s="9" t="s">
        <v>294</v>
      </c>
      <c r="L5" s="10"/>
      <c r="M5" s="11"/>
    </row>
    <row r="6" spans="1:14" s="2" customFormat="1" ht="24" customHeight="1">
      <c r="A6" s="23" t="s">
        <v>1</v>
      </c>
      <c r="B6" s="24" t="s">
        <v>3</v>
      </c>
      <c r="C6" s="24" t="s">
        <v>289</v>
      </c>
      <c r="D6" s="103" t="s">
        <v>290</v>
      </c>
      <c r="E6" s="103" t="s">
        <v>291</v>
      </c>
      <c r="F6" s="39" t="s">
        <v>4</v>
      </c>
      <c r="G6" s="23" t="s">
        <v>2</v>
      </c>
      <c r="H6" s="23" t="s">
        <v>5</v>
      </c>
      <c r="I6" s="101" t="s">
        <v>296</v>
      </c>
      <c r="J6" s="101" t="s">
        <v>297</v>
      </c>
      <c r="K6" s="24" t="s">
        <v>295</v>
      </c>
      <c r="L6" s="10"/>
      <c r="M6" s="11"/>
      <c r="N6" s="14"/>
    </row>
    <row r="7" spans="1:14" s="2" customFormat="1" ht="24" customHeight="1">
      <c r="A7" s="46"/>
      <c r="B7" s="47" t="s">
        <v>18</v>
      </c>
      <c r="C7" s="25"/>
      <c r="D7" s="103"/>
      <c r="E7" s="103"/>
      <c r="F7" s="39"/>
      <c r="G7" s="23"/>
      <c r="H7" s="23"/>
      <c r="I7" s="23"/>
      <c r="J7" s="23"/>
      <c r="K7" s="24"/>
      <c r="L7" s="10"/>
      <c r="M7" s="11"/>
      <c r="N7" s="14"/>
    </row>
    <row r="8" spans="1:14" ht="29.25" customHeight="1">
      <c r="A8" s="64" t="s">
        <v>1</v>
      </c>
      <c r="B8" s="125" t="s">
        <v>20</v>
      </c>
      <c r="C8" s="126"/>
      <c r="D8" s="104"/>
      <c r="E8" s="104"/>
      <c r="F8" s="40"/>
      <c r="G8" s="27"/>
      <c r="H8" s="27"/>
      <c r="I8" s="27"/>
      <c r="J8" s="27"/>
      <c r="K8" s="27"/>
      <c r="L8" s="10"/>
      <c r="M8" s="11"/>
    </row>
    <row r="9" spans="1:14" ht="27" customHeight="1">
      <c r="A9" s="65" t="s">
        <v>6</v>
      </c>
      <c r="B9" s="125" t="s">
        <v>72</v>
      </c>
      <c r="C9" s="126"/>
      <c r="D9" s="104"/>
      <c r="E9" s="104"/>
      <c r="F9" s="40"/>
      <c r="G9" s="27"/>
      <c r="H9" s="27"/>
      <c r="I9" s="27"/>
      <c r="J9" s="27"/>
      <c r="K9" s="27"/>
      <c r="L9" s="10"/>
      <c r="M9" s="11"/>
    </row>
    <row r="10" spans="1:14" s="3" customFormat="1" ht="19.5" customHeight="1">
      <c r="A10" s="66" t="s">
        <v>21</v>
      </c>
      <c r="B10" s="54" t="s">
        <v>22</v>
      </c>
      <c r="C10" s="72" t="s">
        <v>23</v>
      </c>
      <c r="D10" s="52">
        <v>0.5</v>
      </c>
      <c r="E10" s="105">
        <v>0</v>
      </c>
      <c r="F10" s="52">
        <v>0.5</v>
      </c>
      <c r="G10" s="45">
        <f t="shared" ref="G10:G49" si="0">F10/0.702804</f>
        <v>0.7114359053164182</v>
      </c>
      <c r="H10" s="30">
        <f>ROUND(G10,2)</f>
        <v>0.71</v>
      </c>
      <c r="I10" s="30">
        <f>ROUND(H10,2)</f>
        <v>0.71</v>
      </c>
      <c r="J10" s="105">
        <v>0</v>
      </c>
      <c r="K10" s="29">
        <f t="shared" ref="K10:K70" si="1">H10-G10</f>
        <v>-1.43590531641824E-3</v>
      </c>
      <c r="L10" s="10"/>
      <c r="M10" s="15"/>
      <c r="N10" s="16"/>
    </row>
    <row r="11" spans="1:14" s="3" customFormat="1" ht="20.25" customHeight="1">
      <c r="A11" s="67" t="s">
        <v>24</v>
      </c>
      <c r="B11" s="54" t="s">
        <v>275</v>
      </c>
      <c r="C11" s="73" t="s">
        <v>23</v>
      </c>
      <c r="D11" s="52">
        <v>0.4</v>
      </c>
      <c r="E11" s="100">
        <v>0</v>
      </c>
      <c r="F11" s="52">
        <v>0.4</v>
      </c>
      <c r="G11" s="45">
        <f t="shared" si="0"/>
        <v>0.56914872425313467</v>
      </c>
      <c r="H11" s="30">
        <f t="shared" ref="H11:I72" si="2">ROUND(G11,2)</f>
        <v>0.56999999999999995</v>
      </c>
      <c r="I11" s="30">
        <f t="shared" si="2"/>
        <v>0.56999999999999995</v>
      </c>
      <c r="J11" s="100">
        <v>0</v>
      </c>
      <c r="K11" s="29">
        <f t="shared" si="1"/>
        <v>8.5127574686527652E-4</v>
      </c>
      <c r="L11" s="10"/>
      <c r="M11" s="15"/>
      <c r="N11" s="16"/>
    </row>
    <row r="12" spans="1:14" s="3" customFormat="1" ht="18.75" customHeight="1">
      <c r="A12" s="68" t="s">
        <v>25</v>
      </c>
      <c r="B12" s="54" t="s">
        <v>276</v>
      </c>
      <c r="C12" s="73" t="s">
        <v>23</v>
      </c>
      <c r="D12" s="52">
        <v>0.6</v>
      </c>
      <c r="E12" s="100">
        <v>0</v>
      </c>
      <c r="F12" s="52">
        <v>0.6</v>
      </c>
      <c r="G12" s="45">
        <f>F12/0.702804</f>
        <v>0.85372308637970185</v>
      </c>
      <c r="H12" s="30">
        <f>ROUND(G12,2)</f>
        <v>0.85</v>
      </c>
      <c r="I12" s="30">
        <f>ROUND(H12,2)</f>
        <v>0.85</v>
      </c>
      <c r="J12" s="100">
        <v>0</v>
      </c>
      <c r="K12" s="29">
        <f>H12-G12</f>
        <v>-3.7230863797018676E-3</v>
      </c>
      <c r="L12" s="10"/>
      <c r="M12" s="15"/>
      <c r="N12" s="16"/>
    </row>
    <row r="13" spans="1:14" s="3" customFormat="1" ht="18.75" customHeight="1">
      <c r="A13" s="69" t="s">
        <v>26</v>
      </c>
      <c r="B13" s="97" t="s">
        <v>27</v>
      </c>
      <c r="C13" s="73" t="s">
        <v>23</v>
      </c>
      <c r="D13" s="52">
        <v>0.4</v>
      </c>
      <c r="E13" s="100">
        <v>0</v>
      </c>
      <c r="F13" s="52">
        <v>0.4</v>
      </c>
      <c r="G13" s="45">
        <f t="shared" si="0"/>
        <v>0.56914872425313467</v>
      </c>
      <c r="H13" s="30">
        <f t="shared" si="2"/>
        <v>0.56999999999999995</v>
      </c>
      <c r="I13" s="30">
        <f t="shared" si="2"/>
        <v>0.56999999999999995</v>
      </c>
      <c r="J13" s="100">
        <v>0</v>
      </c>
      <c r="K13" s="29">
        <f t="shared" si="1"/>
        <v>8.5127574686527652E-4</v>
      </c>
      <c r="L13" s="10"/>
      <c r="M13" s="15"/>
      <c r="N13" s="16"/>
    </row>
    <row r="14" spans="1:14" s="3" customFormat="1" ht="32.25" customHeight="1">
      <c r="A14" s="70" t="s">
        <v>28</v>
      </c>
      <c r="B14" s="54" t="s">
        <v>277</v>
      </c>
      <c r="C14" s="73" t="s">
        <v>23</v>
      </c>
      <c r="D14" s="92">
        <v>1</v>
      </c>
      <c r="E14" s="100">
        <v>0</v>
      </c>
      <c r="F14" s="92">
        <v>1</v>
      </c>
      <c r="G14" s="121">
        <f>F14/0.702804</f>
        <v>1.4228718106328364</v>
      </c>
      <c r="H14" s="119">
        <f t="shared" si="2"/>
        <v>1.42</v>
      </c>
      <c r="I14" s="119">
        <f t="shared" si="2"/>
        <v>1.42</v>
      </c>
      <c r="J14" s="100">
        <v>0</v>
      </c>
      <c r="K14" s="118">
        <f t="shared" si="1"/>
        <v>-2.8718106328364801E-3</v>
      </c>
      <c r="L14" s="10"/>
      <c r="M14" s="15"/>
      <c r="N14" s="16"/>
    </row>
    <row r="15" spans="1:14" s="3" customFormat="1" ht="15.75" customHeight="1">
      <c r="A15" s="69" t="s">
        <v>29</v>
      </c>
      <c r="B15" s="97" t="s">
        <v>30</v>
      </c>
      <c r="C15" s="73" t="s">
        <v>23</v>
      </c>
      <c r="D15" s="52">
        <v>0.4</v>
      </c>
      <c r="E15" s="100">
        <v>0</v>
      </c>
      <c r="F15" s="52">
        <v>0.4</v>
      </c>
      <c r="G15" s="45">
        <f>F15/0.702804</f>
        <v>0.56914872425313467</v>
      </c>
      <c r="H15" s="30">
        <f>ROUND(G15,2)</f>
        <v>0.56999999999999995</v>
      </c>
      <c r="I15" s="30">
        <f>ROUND(H15,2)</f>
        <v>0.56999999999999995</v>
      </c>
      <c r="J15" s="100">
        <v>0</v>
      </c>
      <c r="K15" s="29">
        <f>H15-G15</f>
        <v>8.5127574686527652E-4</v>
      </c>
      <c r="L15" s="10"/>
      <c r="M15" s="15"/>
      <c r="N15" s="16"/>
    </row>
    <row r="16" spans="1:14" s="3" customFormat="1" ht="18" customHeight="1">
      <c r="A16" s="71" t="s">
        <v>7</v>
      </c>
      <c r="B16" s="123" t="s">
        <v>73</v>
      </c>
      <c r="C16" s="124"/>
      <c r="D16" s="61"/>
      <c r="E16" s="106"/>
      <c r="F16" s="61"/>
      <c r="G16" s="45"/>
      <c r="H16" s="30"/>
      <c r="I16" s="30"/>
      <c r="J16" s="106"/>
      <c r="K16" s="29"/>
      <c r="L16" s="10"/>
      <c r="M16" s="15"/>
      <c r="N16" s="16"/>
    </row>
    <row r="17" spans="1:14" s="3" customFormat="1">
      <c r="A17" s="69" t="s">
        <v>31</v>
      </c>
      <c r="B17" s="57" t="s">
        <v>22</v>
      </c>
      <c r="C17" s="73" t="s">
        <v>23</v>
      </c>
      <c r="D17" s="52">
        <v>1</v>
      </c>
      <c r="E17" s="100">
        <v>0</v>
      </c>
      <c r="F17" s="52">
        <v>1</v>
      </c>
      <c r="G17" s="45">
        <f>F17/0.702804</f>
        <v>1.4228718106328364</v>
      </c>
      <c r="H17" s="30">
        <f t="shared" si="2"/>
        <v>1.42</v>
      </c>
      <c r="I17" s="30">
        <f t="shared" si="2"/>
        <v>1.42</v>
      </c>
      <c r="J17" s="100">
        <v>0</v>
      </c>
      <c r="K17" s="29">
        <f>H17-G17</f>
        <v>-2.8718106328364801E-3</v>
      </c>
      <c r="L17" s="10"/>
      <c r="M17" s="15"/>
      <c r="N17" s="16"/>
    </row>
    <row r="18" spans="1:14" s="3" customFormat="1" ht="18" customHeight="1">
      <c r="A18" s="69" t="s">
        <v>32</v>
      </c>
      <c r="B18" s="50" t="s">
        <v>53</v>
      </c>
      <c r="C18" s="73" t="s">
        <v>23</v>
      </c>
      <c r="D18" s="52">
        <v>0.5</v>
      </c>
      <c r="E18" s="100">
        <v>0</v>
      </c>
      <c r="F18" s="52">
        <v>0.5</v>
      </c>
      <c r="G18" s="45">
        <f>F18/0.702804</f>
        <v>0.7114359053164182</v>
      </c>
      <c r="H18" s="30">
        <f t="shared" si="2"/>
        <v>0.71</v>
      </c>
      <c r="I18" s="30">
        <f t="shared" si="2"/>
        <v>0.71</v>
      </c>
      <c r="J18" s="100">
        <v>0</v>
      </c>
      <c r="K18" s="29">
        <f t="shared" si="1"/>
        <v>-1.43590531641824E-3</v>
      </c>
      <c r="L18" s="10"/>
      <c r="M18" s="15"/>
      <c r="N18" s="16"/>
    </row>
    <row r="19" spans="1:14" s="3" customFormat="1" ht="18.75">
      <c r="A19" s="69" t="s">
        <v>33</v>
      </c>
      <c r="B19" s="54" t="s">
        <v>276</v>
      </c>
      <c r="C19" s="73" t="s">
        <v>23</v>
      </c>
      <c r="D19" s="52">
        <v>0.7</v>
      </c>
      <c r="E19" s="100">
        <v>0</v>
      </c>
      <c r="F19" s="52">
        <v>0.7</v>
      </c>
      <c r="G19" s="45">
        <f t="shared" si="0"/>
        <v>0.99601026744298549</v>
      </c>
      <c r="H19" s="30">
        <f t="shared" si="2"/>
        <v>1</v>
      </c>
      <c r="I19" s="30">
        <f t="shared" si="2"/>
        <v>1</v>
      </c>
      <c r="J19" s="100">
        <v>0</v>
      </c>
      <c r="K19" s="29">
        <f t="shared" si="1"/>
        <v>3.9897325570145137E-3</v>
      </c>
      <c r="L19" s="10"/>
      <c r="M19" s="15"/>
      <c r="N19" s="16"/>
    </row>
    <row r="20" spans="1:14">
      <c r="A20" s="69" t="s">
        <v>34</v>
      </c>
      <c r="B20" s="97" t="s">
        <v>27</v>
      </c>
      <c r="C20" s="75" t="s">
        <v>23</v>
      </c>
      <c r="D20" s="52">
        <v>0.6</v>
      </c>
      <c r="E20" s="99">
        <v>0</v>
      </c>
      <c r="F20" s="52">
        <v>0.6</v>
      </c>
      <c r="G20" s="45">
        <f t="shared" si="0"/>
        <v>0.85372308637970185</v>
      </c>
      <c r="H20" s="30">
        <f t="shared" si="2"/>
        <v>0.85</v>
      </c>
      <c r="I20" s="30">
        <f t="shared" si="2"/>
        <v>0.85</v>
      </c>
      <c r="J20" s="99">
        <v>0</v>
      </c>
      <c r="K20" s="29">
        <f t="shared" si="1"/>
        <v>-3.7230863797018676E-3</v>
      </c>
      <c r="L20" s="10"/>
      <c r="M20" s="15"/>
      <c r="N20" s="16"/>
    </row>
    <row r="21" spans="1:14" ht="33.75" customHeight="1">
      <c r="A21" s="70" t="s">
        <v>35</v>
      </c>
      <c r="B21" s="54" t="s">
        <v>277</v>
      </c>
      <c r="C21" s="73" t="s">
        <v>23</v>
      </c>
      <c r="D21" s="52">
        <v>1.5</v>
      </c>
      <c r="E21" s="100">
        <v>0</v>
      </c>
      <c r="F21" s="52">
        <v>1.5</v>
      </c>
      <c r="G21" s="121">
        <f t="shared" si="0"/>
        <v>2.1343077159492547</v>
      </c>
      <c r="H21" s="119">
        <f t="shared" si="2"/>
        <v>2.13</v>
      </c>
      <c r="I21" s="119">
        <f t="shared" si="2"/>
        <v>2.13</v>
      </c>
      <c r="J21" s="100">
        <v>0</v>
      </c>
      <c r="K21" s="118">
        <f>H21-G21</f>
        <v>-4.3077159492548311E-3</v>
      </c>
      <c r="L21" s="10"/>
      <c r="M21" s="15"/>
      <c r="N21" s="16"/>
    </row>
    <row r="22" spans="1:14">
      <c r="A22" s="69" t="s">
        <v>36</v>
      </c>
      <c r="B22" s="97" t="s">
        <v>30</v>
      </c>
      <c r="C22" s="73" t="s">
        <v>23</v>
      </c>
      <c r="D22" s="52">
        <v>0.4</v>
      </c>
      <c r="E22" s="100">
        <v>0</v>
      </c>
      <c r="F22" s="52">
        <v>0.4</v>
      </c>
      <c r="G22" s="45">
        <f t="shared" si="0"/>
        <v>0.56914872425313467</v>
      </c>
      <c r="H22" s="30">
        <f t="shared" si="2"/>
        <v>0.56999999999999995</v>
      </c>
      <c r="I22" s="30">
        <f t="shared" si="2"/>
        <v>0.56999999999999995</v>
      </c>
      <c r="J22" s="100">
        <v>0</v>
      </c>
      <c r="K22" s="29">
        <f t="shared" si="1"/>
        <v>8.5127574686527652E-4</v>
      </c>
      <c r="L22" s="10"/>
      <c r="M22" s="15"/>
      <c r="N22" s="16"/>
    </row>
    <row r="23" spans="1:14">
      <c r="A23" s="71" t="s">
        <v>8</v>
      </c>
      <c r="B23" s="123" t="s">
        <v>74</v>
      </c>
      <c r="C23" s="124"/>
      <c r="D23" s="61"/>
      <c r="E23" s="106"/>
      <c r="F23" s="61"/>
      <c r="G23" s="45"/>
      <c r="H23" s="30"/>
      <c r="I23" s="30"/>
      <c r="J23" s="106"/>
      <c r="K23" s="29"/>
      <c r="L23" s="10"/>
      <c r="M23" s="15"/>
      <c r="N23" s="16"/>
    </row>
    <row r="24" spans="1:14">
      <c r="A24" s="69" t="s">
        <v>37</v>
      </c>
      <c r="B24" s="57" t="s">
        <v>22</v>
      </c>
      <c r="C24" s="73" t="s">
        <v>23</v>
      </c>
      <c r="D24" s="52">
        <v>3</v>
      </c>
      <c r="E24" s="100">
        <v>0</v>
      </c>
      <c r="F24" s="52">
        <v>3</v>
      </c>
      <c r="G24" s="45">
        <f t="shared" si="0"/>
        <v>4.2686154318985094</v>
      </c>
      <c r="H24" s="30">
        <f t="shared" si="2"/>
        <v>4.2699999999999996</v>
      </c>
      <c r="I24" s="30">
        <f t="shared" si="2"/>
        <v>4.2699999999999996</v>
      </c>
      <c r="J24" s="100">
        <v>0</v>
      </c>
      <c r="K24" s="29">
        <f t="shared" si="1"/>
        <v>1.3845681014901245E-3</v>
      </c>
      <c r="L24" s="10"/>
      <c r="M24" s="15"/>
      <c r="N24" s="16"/>
    </row>
    <row r="25" spans="1:14" ht="31.5">
      <c r="A25" s="58" t="s">
        <v>38</v>
      </c>
      <c r="B25" s="54" t="s">
        <v>278</v>
      </c>
      <c r="C25" s="74" t="s">
        <v>23</v>
      </c>
      <c r="D25" s="52">
        <v>5</v>
      </c>
      <c r="E25" s="100">
        <v>0</v>
      </c>
      <c r="F25" s="52">
        <v>5</v>
      </c>
      <c r="G25" s="121">
        <f t="shared" si="0"/>
        <v>7.1143590531641827</v>
      </c>
      <c r="H25" s="119">
        <f t="shared" si="2"/>
        <v>7.11</v>
      </c>
      <c r="I25" s="119">
        <f t="shared" si="2"/>
        <v>7.11</v>
      </c>
      <c r="J25" s="100">
        <v>0</v>
      </c>
      <c r="K25" s="118">
        <f>H25-G25</f>
        <v>-4.3590531641823915E-3</v>
      </c>
      <c r="L25" s="10"/>
      <c r="M25" s="15"/>
      <c r="N25" s="16"/>
    </row>
    <row r="26" spans="1:14">
      <c r="A26" s="56" t="s">
        <v>39</v>
      </c>
      <c r="B26" s="54" t="s">
        <v>53</v>
      </c>
      <c r="C26" s="73" t="s">
        <v>23</v>
      </c>
      <c r="D26" s="52">
        <v>1</v>
      </c>
      <c r="E26" s="100">
        <v>0</v>
      </c>
      <c r="F26" s="52">
        <v>1</v>
      </c>
      <c r="G26" s="45">
        <f t="shared" si="0"/>
        <v>1.4228718106328364</v>
      </c>
      <c r="H26" s="30">
        <f t="shared" si="2"/>
        <v>1.42</v>
      </c>
      <c r="I26" s="30">
        <f t="shared" si="2"/>
        <v>1.42</v>
      </c>
      <c r="J26" s="100">
        <v>0</v>
      </c>
      <c r="K26" s="29">
        <f>H26-G26</f>
        <v>-2.8718106328364801E-3</v>
      </c>
      <c r="L26" s="10"/>
      <c r="M26" s="15"/>
      <c r="N26" s="16"/>
    </row>
    <row r="27" spans="1:14" ht="19.5" customHeight="1">
      <c r="A27" s="58" t="s">
        <v>40</v>
      </c>
      <c r="B27" s="96" t="s">
        <v>279</v>
      </c>
      <c r="C27" s="73" t="s">
        <v>23</v>
      </c>
      <c r="D27" s="52">
        <v>2</v>
      </c>
      <c r="E27" s="100">
        <v>0</v>
      </c>
      <c r="F27" s="52">
        <v>2</v>
      </c>
      <c r="G27" s="45">
        <f t="shared" si="0"/>
        <v>2.8457436212656728</v>
      </c>
      <c r="H27" s="30">
        <f t="shared" si="2"/>
        <v>2.85</v>
      </c>
      <c r="I27" s="30">
        <f t="shared" si="2"/>
        <v>2.85</v>
      </c>
      <c r="J27" s="100">
        <v>0</v>
      </c>
      <c r="K27" s="29">
        <f>H27-G27</f>
        <v>4.2563787343272708E-3</v>
      </c>
      <c r="L27" s="10"/>
      <c r="M27" s="15"/>
      <c r="N27" s="16"/>
    </row>
    <row r="28" spans="1:14" ht="18.75" customHeight="1">
      <c r="A28" s="58" t="s">
        <v>41</v>
      </c>
      <c r="B28" s="54" t="s">
        <v>281</v>
      </c>
      <c r="C28" s="74" t="s">
        <v>23</v>
      </c>
      <c r="D28" s="61">
        <v>1.2</v>
      </c>
      <c r="E28" s="107">
        <v>0</v>
      </c>
      <c r="F28" s="61">
        <v>1.2</v>
      </c>
      <c r="G28" s="45">
        <f t="shared" si="0"/>
        <v>1.7074461727594037</v>
      </c>
      <c r="H28" s="30">
        <f t="shared" si="2"/>
        <v>1.71</v>
      </c>
      <c r="I28" s="30">
        <f t="shared" si="2"/>
        <v>1.71</v>
      </c>
      <c r="J28" s="107">
        <v>0</v>
      </c>
      <c r="K28" s="29">
        <f>H28-G28</f>
        <v>2.5538272405962736E-3</v>
      </c>
      <c r="L28" s="10"/>
      <c r="M28" s="15"/>
      <c r="N28" s="16"/>
    </row>
    <row r="29" spans="1:14">
      <c r="A29" s="56" t="s">
        <v>42</v>
      </c>
      <c r="B29" s="44" t="s">
        <v>27</v>
      </c>
      <c r="C29" s="73" t="s">
        <v>23</v>
      </c>
      <c r="D29" s="52">
        <v>1.5</v>
      </c>
      <c r="E29" s="100">
        <v>0</v>
      </c>
      <c r="F29" s="52">
        <v>1.5</v>
      </c>
      <c r="G29" s="45">
        <f t="shared" si="0"/>
        <v>2.1343077159492547</v>
      </c>
      <c r="H29" s="30">
        <f t="shared" si="2"/>
        <v>2.13</v>
      </c>
      <c r="I29" s="30">
        <f t="shared" si="2"/>
        <v>2.13</v>
      </c>
      <c r="J29" s="100">
        <v>0</v>
      </c>
      <c r="K29" s="29">
        <f t="shared" si="1"/>
        <v>-4.3077159492548311E-3</v>
      </c>
      <c r="L29" s="10"/>
      <c r="M29" s="15"/>
      <c r="N29" s="16"/>
    </row>
    <row r="30" spans="1:14">
      <c r="A30" s="58" t="s">
        <v>43</v>
      </c>
      <c r="B30" s="96" t="s">
        <v>280</v>
      </c>
      <c r="C30" s="63" t="s">
        <v>23</v>
      </c>
      <c r="D30" s="85">
        <v>3</v>
      </c>
      <c r="E30" s="108">
        <v>0</v>
      </c>
      <c r="F30" s="85">
        <v>3</v>
      </c>
      <c r="G30" s="45">
        <f t="shared" si="0"/>
        <v>4.2686154318985094</v>
      </c>
      <c r="H30" s="30">
        <f t="shared" si="2"/>
        <v>4.2699999999999996</v>
      </c>
      <c r="I30" s="30">
        <f t="shared" si="2"/>
        <v>4.2699999999999996</v>
      </c>
      <c r="J30" s="108">
        <v>0</v>
      </c>
      <c r="K30" s="29">
        <f>H30-G30</f>
        <v>1.3845681014901245E-3</v>
      </c>
      <c r="L30" s="10"/>
      <c r="M30" s="15"/>
      <c r="N30" s="16"/>
    </row>
    <row r="31" spans="1:14" ht="31.5" customHeight="1">
      <c r="A31" s="56" t="s">
        <v>44</v>
      </c>
      <c r="B31" s="98" t="s">
        <v>282</v>
      </c>
      <c r="C31" s="55" t="s">
        <v>23</v>
      </c>
      <c r="D31" s="92">
        <v>4</v>
      </c>
      <c r="E31" s="92">
        <v>0</v>
      </c>
      <c r="F31" s="92">
        <v>4</v>
      </c>
      <c r="G31" s="121">
        <f t="shared" si="0"/>
        <v>5.6914872425313456</v>
      </c>
      <c r="H31" s="119">
        <f t="shared" si="2"/>
        <v>5.69</v>
      </c>
      <c r="I31" s="119">
        <f t="shared" si="2"/>
        <v>5.69</v>
      </c>
      <c r="J31" s="92">
        <v>0</v>
      </c>
      <c r="K31" s="118">
        <f t="shared" si="1"/>
        <v>-1.4872425313452453E-3</v>
      </c>
      <c r="L31" s="10"/>
      <c r="M31" s="15"/>
      <c r="N31" s="16"/>
    </row>
    <row r="32" spans="1:14" ht="47.25" customHeight="1">
      <c r="A32" s="58" t="s">
        <v>45</v>
      </c>
      <c r="B32" s="54" t="s">
        <v>283</v>
      </c>
      <c r="C32" s="73" t="s">
        <v>23</v>
      </c>
      <c r="D32" s="52">
        <v>4</v>
      </c>
      <c r="E32" s="100">
        <v>0</v>
      </c>
      <c r="F32" s="52">
        <v>4</v>
      </c>
      <c r="G32" s="121">
        <f t="shared" si="0"/>
        <v>5.6914872425313456</v>
      </c>
      <c r="H32" s="119">
        <f t="shared" si="2"/>
        <v>5.69</v>
      </c>
      <c r="I32" s="119">
        <f>ROUND(H32,2)</f>
        <v>5.69</v>
      </c>
      <c r="J32" s="100">
        <v>0</v>
      </c>
      <c r="K32" s="118">
        <f t="shared" si="1"/>
        <v>-1.4872425313452453E-3</v>
      </c>
      <c r="L32" s="10"/>
      <c r="M32" s="15"/>
      <c r="N32" s="16"/>
    </row>
    <row r="33" spans="1:14">
      <c r="A33" s="56" t="s">
        <v>46</v>
      </c>
      <c r="B33" s="97" t="s">
        <v>30</v>
      </c>
      <c r="C33" s="55" t="s">
        <v>23</v>
      </c>
      <c r="D33" s="52">
        <v>0.8</v>
      </c>
      <c r="E33" s="92">
        <v>0</v>
      </c>
      <c r="F33" s="52">
        <v>0.8</v>
      </c>
      <c r="G33" s="45">
        <f t="shared" si="0"/>
        <v>1.1382974485062693</v>
      </c>
      <c r="H33" s="30">
        <f t="shared" si="2"/>
        <v>1.1399999999999999</v>
      </c>
      <c r="I33" s="30">
        <f>ROUND(H33,2)</f>
        <v>1.1399999999999999</v>
      </c>
      <c r="J33" s="92">
        <v>0</v>
      </c>
      <c r="K33" s="29">
        <f t="shared" si="1"/>
        <v>1.702551493730553E-3</v>
      </c>
      <c r="L33" s="10"/>
      <c r="M33" s="15"/>
      <c r="N33" s="16"/>
    </row>
    <row r="34" spans="1:14">
      <c r="A34" s="53" t="s">
        <v>48</v>
      </c>
      <c r="B34" s="54" t="s">
        <v>47</v>
      </c>
      <c r="C34" s="55" t="s">
        <v>23</v>
      </c>
      <c r="D34" s="52">
        <v>2</v>
      </c>
      <c r="E34" s="92">
        <v>0</v>
      </c>
      <c r="F34" s="52">
        <v>2</v>
      </c>
      <c r="G34" s="45">
        <f t="shared" si="0"/>
        <v>2.8457436212656728</v>
      </c>
      <c r="H34" s="30">
        <f t="shared" si="2"/>
        <v>2.85</v>
      </c>
      <c r="I34" s="30">
        <f>ROUND(H34,2)</f>
        <v>2.85</v>
      </c>
      <c r="J34" s="92">
        <v>0</v>
      </c>
      <c r="K34" s="29">
        <f t="shared" si="1"/>
        <v>4.2563787343272708E-3</v>
      </c>
      <c r="L34" s="10"/>
      <c r="M34" s="15"/>
      <c r="N34" s="16"/>
    </row>
    <row r="35" spans="1:14" s="7" customFormat="1" ht="17.25" customHeight="1">
      <c r="A35" s="59" t="s">
        <v>9</v>
      </c>
      <c r="B35" s="123" t="s">
        <v>49</v>
      </c>
      <c r="C35" s="124"/>
      <c r="D35" s="86"/>
      <c r="E35" s="106"/>
      <c r="F35" s="86"/>
      <c r="G35" s="49"/>
      <c r="H35" s="32"/>
      <c r="I35" s="32"/>
      <c r="J35" s="106"/>
      <c r="K35" s="32"/>
      <c r="L35" s="10"/>
      <c r="M35" s="15"/>
      <c r="N35" s="16"/>
    </row>
    <row r="36" spans="1:14">
      <c r="A36" s="56" t="s">
        <v>50</v>
      </c>
      <c r="B36" s="57" t="s">
        <v>51</v>
      </c>
      <c r="C36" s="55" t="s">
        <v>23</v>
      </c>
      <c r="D36" s="52">
        <v>0.2</v>
      </c>
      <c r="E36" s="92">
        <v>0</v>
      </c>
      <c r="F36" s="52">
        <v>0.2</v>
      </c>
      <c r="G36" s="45">
        <f t="shared" si="0"/>
        <v>0.28457436212656734</v>
      </c>
      <c r="H36" s="30">
        <f t="shared" si="2"/>
        <v>0.28000000000000003</v>
      </c>
      <c r="I36" s="30">
        <f>ROUND(H36,2)</f>
        <v>0.28000000000000003</v>
      </c>
      <c r="J36" s="92">
        <v>0</v>
      </c>
      <c r="K36" s="29">
        <f>H36-G36</f>
        <v>-4.5743621265673107E-3</v>
      </c>
      <c r="L36" s="10"/>
      <c r="M36" s="15"/>
      <c r="N36" s="16"/>
    </row>
    <row r="37" spans="1:14">
      <c r="A37" s="56" t="s">
        <v>52</v>
      </c>
      <c r="B37" s="54" t="s">
        <v>53</v>
      </c>
      <c r="C37" s="55" t="s">
        <v>23</v>
      </c>
      <c r="D37" s="52">
        <v>0.2</v>
      </c>
      <c r="E37" s="92">
        <v>0</v>
      </c>
      <c r="F37" s="52">
        <v>0.2</v>
      </c>
      <c r="G37" s="45">
        <f t="shared" si="0"/>
        <v>0.28457436212656734</v>
      </c>
      <c r="H37" s="30">
        <f t="shared" si="2"/>
        <v>0.28000000000000003</v>
      </c>
      <c r="I37" s="30">
        <f>ROUND(H37,2)</f>
        <v>0.28000000000000003</v>
      </c>
      <c r="J37" s="92">
        <v>0</v>
      </c>
      <c r="K37" s="29">
        <f t="shared" si="1"/>
        <v>-4.5743621265673107E-3</v>
      </c>
      <c r="L37" s="10"/>
      <c r="M37" s="15"/>
      <c r="N37" s="16"/>
    </row>
    <row r="38" spans="1:14">
      <c r="A38" s="56" t="s">
        <v>54</v>
      </c>
      <c r="B38" s="57" t="s">
        <v>27</v>
      </c>
      <c r="C38" s="55" t="s">
        <v>23</v>
      </c>
      <c r="D38" s="52">
        <v>0.6</v>
      </c>
      <c r="E38" s="92">
        <v>0</v>
      </c>
      <c r="F38" s="52">
        <v>0.6</v>
      </c>
      <c r="G38" s="45">
        <f t="shared" si="0"/>
        <v>0.85372308637970185</v>
      </c>
      <c r="H38" s="30">
        <f t="shared" si="2"/>
        <v>0.85</v>
      </c>
      <c r="I38" s="30">
        <f>ROUND(H38,2)</f>
        <v>0.85</v>
      </c>
      <c r="J38" s="92">
        <v>0</v>
      </c>
      <c r="K38" s="29">
        <f t="shared" si="1"/>
        <v>-3.7230863797018676E-3</v>
      </c>
      <c r="L38" s="10"/>
      <c r="M38" s="15"/>
      <c r="N38" s="16"/>
    </row>
    <row r="39" spans="1:14">
      <c r="A39" s="59" t="s">
        <v>55</v>
      </c>
      <c r="B39" s="123" t="s">
        <v>56</v>
      </c>
      <c r="C39" s="124"/>
      <c r="D39" s="28"/>
      <c r="E39" s="106"/>
      <c r="F39" s="28"/>
      <c r="G39" s="48"/>
      <c r="H39" s="31"/>
      <c r="I39" s="31"/>
      <c r="J39" s="106"/>
      <c r="K39" s="31"/>
      <c r="L39" s="10"/>
      <c r="M39" s="15"/>
      <c r="N39" s="16"/>
    </row>
    <row r="40" spans="1:14">
      <c r="A40" s="56" t="s">
        <v>57</v>
      </c>
      <c r="B40" s="57" t="s">
        <v>51</v>
      </c>
      <c r="C40" s="55" t="s">
        <v>23</v>
      </c>
      <c r="D40" s="52">
        <v>0.2</v>
      </c>
      <c r="E40" s="92">
        <v>0</v>
      </c>
      <c r="F40" s="52">
        <v>0.2</v>
      </c>
      <c r="G40" s="45">
        <f t="shared" si="0"/>
        <v>0.28457436212656734</v>
      </c>
      <c r="H40" s="30">
        <f t="shared" si="2"/>
        <v>0.28000000000000003</v>
      </c>
      <c r="I40" s="30">
        <f>ROUND(H40,2)</f>
        <v>0.28000000000000003</v>
      </c>
      <c r="J40" s="92">
        <v>0</v>
      </c>
      <c r="K40" s="29">
        <f t="shared" si="1"/>
        <v>-4.5743621265673107E-3</v>
      </c>
      <c r="L40" s="10"/>
      <c r="M40" s="15"/>
      <c r="N40" s="16"/>
    </row>
    <row r="41" spans="1:14">
      <c r="A41" s="56" t="s">
        <v>58</v>
      </c>
      <c r="B41" s="54" t="s">
        <v>53</v>
      </c>
      <c r="C41" s="55" t="s">
        <v>23</v>
      </c>
      <c r="D41" s="28">
        <v>0.25</v>
      </c>
      <c r="E41" s="92">
        <v>0</v>
      </c>
      <c r="F41" s="28">
        <v>0.25</v>
      </c>
      <c r="G41" s="45">
        <f t="shared" si="0"/>
        <v>0.3557179526582091</v>
      </c>
      <c r="H41" s="30">
        <f t="shared" si="2"/>
        <v>0.36</v>
      </c>
      <c r="I41" s="30">
        <f>ROUND(H41,2)</f>
        <v>0.36</v>
      </c>
      <c r="J41" s="92">
        <v>0</v>
      </c>
      <c r="K41" s="29">
        <f t="shared" si="1"/>
        <v>4.2820473417908844E-3</v>
      </c>
      <c r="L41" s="10"/>
      <c r="M41" s="15"/>
      <c r="N41" s="16"/>
    </row>
    <row r="42" spans="1:14">
      <c r="A42" s="56" t="s">
        <v>59</v>
      </c>
      <c r="B42" s="57" t="s">
        <v>27</v>
      </c>
      <c r="C42" s="55" t="s">
        <v>23</v>
      </c>
      <c r="D42" s="52">
        <v>0.8</v>
      </c>
      <c r="E42" s="92">
        <v>0</v>
      </c>
      <c r="F42" s="52">
        <v>0.8</v>
      </c>
      <c r="G42" s="45">
        <f t="shared" si="0"/>
        <v>1.1382974485062693</v>
      </c>
      <c r="H42" s="30">
        <f t="shared" si="2"/>
        <v>1.1399999999999999</v>
      </c>
      <c r="I42" s="30">
        <f>ROUND(H42,2)</f>
        <v>1.1399999999999999</v>
      </c>
      <c r="J42" s="92">
        <v>0</v>
      </c>
      <c r="K42" s="29">
        <f t="shared" si="1"/>
        <v>1.702551493730553E-3</v>
      </c>
      <c r="L42" s="10"/>
      <c r="M42" s="15"/>
      <c r="N42" s="16"/>
    </row>
    <row r="43" spans="1:14" ht="18.75" customHeight="1">
      <c r="A43" s="59" t="s">
        <v>60</v>
      </c>
      <c r="B43" s="123" t="s">
        <v>61</v>
      </c>
      <c r="C43" s="124"/>
      <c r="D43" s="28"/>
      <c r="E43" s="106"/>
      <c r="F43" s="28"/>
      <c r="G43" s="48"/>
      <c r="H43" s="31"/>
      <c r="I43" s="31"/>
      <c r="J43" s="106"/>
      <c r="K43" s="31"/>
      <c r="L43" s="10"/>
      <c r="M43" s="15"/>
      <c r="N43" s="16"/>
    </row>
    <row r="44" spans="1:14" ht="18.75" customHeight="1">
      <c r="A44" s="56" t="s">
        <v>62</v>
      </c>
      <c r="B44" s="57" t="s">
        <v>51</v>
      </c>
      <c r="C44" s="55" t="s">
        <v>23</v>
      </c>
      <c r="D44" s="28">
        <v>0.5</v>
      </c>
      <c r="E44" s="92">
        <v>0</v>
      </c>
      <c r="F44" s="28">
        <v>0.5</v>
      </c>
      <c r="G44" s="45">
        <f t="shared" si="0"/>
        <v>0.7114359053164182</v>
      </c>
      <c r="H44" s="30">
        <f t="shared" si="2"/>
        <v>0.71</v>
      </c>
      <c r="I44" s="30">
        <f>ROUND(H44,2)</f>
        <v>0.71</v>
      </c>
      <c r="J44" s="92">
        <v>0</v>
      </c>
      <c r="K44" s="29">
        <f t="shared" si="1"/>
        <v>-1.43590531641824E-3</v>
      </c>
      <c r="L44" s="10"/>
      <c r="M44" s="15"/>
      <c r="N44" s="16"/>
    </row>
    <row r="45" spans="1:14">
      <c r="A45" s="56" t="s">
        <v>63</v>
      </c>
      <c r="B45" s="54" t="s">
        <v>53</v>
      </c>
      <c r="C45" s="55" t="s">
        <v>23</v>
      </c>
      <c r="D45" s="28">
        <v>0.5</v>
      </c>
      <c r="E45" s="92">
        <v>0</v>
      </c>
      <c r="F45" s="28">
        <v>0.5</v>
      </c>
      <c r="G45" s="45">
        <f t="shared" si="0"/>
        <v>0.7114359053164182</v>
      </c>
      <c r="H45" s="30">
        <f t="shared" si="2"/>
        <v>0.71</v>
      </c>
      <c r="I45" s="30">
        <f>ROUND(H45,2)</f>
        <v>0.71</v>
      </c>
      <c r="J45" s="92">
        <v>0</v>
      </c>
      <c r="K45" s="29">
        <f t="shared" si="1"/>
        <v>-1.43590531641824E-3</v>
      </c>
      <c r="L45" s="10"/>
      <c r="M45" s="15"/>
      <c r="N45" s="16"/>
    </row>
    <row r="46" spans="1:14">
      <c r="A46" s="56" t="s">
        <v>64</v>
      </c>
      <c r="B46" s="57" t="s">
        <v>27</v>
      </c>
      <c r="C46" s="55" t="s">
        <v>23</v>
      </c>
      <c r="D46" s="52">
        <v>1</v>
      </c>
      <c r="E46" s="92">
        <v>0</v>
      </c>
      <c r="F46" s="52">
        <v>1</v>
      </c>
      <c r="G46" s="45">
        <f t="shared" si="0"/>
        <v>1.4228718106328364</v>
      </c>
      <c r="H46" s="30">
        <f t="shared" si="2"/>
        <v>1.42</v>
      </c>
      <c r="I46" s="30">
        <f>ROUND(H46,2)</f>
        <v>1.42</v>
      </c>
      <c r="J46" s="92">
        <v>0</v>
      </c>
      <c r="K46" s="29">
        <f t="shared" si="1"/>
        <v>-2.8718106328364801E-3</v>
      </c>
      <c r="L46" s="10"/>
      <c r="M46" s="15"/>
      <c r="N46" s="16"/>
    </row>
    <row r="47" spans="1:14" ht="31.5" customHeight="1">
      <c r="A47" s="59" t="s">
        <v>65</v>
      </c>
      <c r="B47" s="123" t="s">
        <v>66</v>
      </c>
      <c r="C47" s="124"/>
      <c r="D47" s="106"/>
      <c r="E47" s="106"/>
      <c r="F47" s="28"/>
      <c r="G47" s="45"/>
      <c r="H47" s="30"/>
      <c r="I47" s="30"/>
      <c r="J47" s="106"/>
      <c r="K47" s="29"/>
      <c r="L47" s="10"/>
      <c r="M47" s="15"/>
      <c r="N47" s="16"/>
    </row>
    <row r="48" spans="1:14">
      <c r="A48" s="58" t="s">
        <v>67</v>
      </c>
      <c r="B48" s="57" t="s">
        <v>22</v>
      </c>
      <c r="C48" s="62" t="s">
        <v>68</v>
      </c>
      <c r="D48" s="61">
        <v>4</v>
      </c>
      <c r="E48" s="52">
        <v>0</v>
      </c>
      <c r="F48" s="61">
        <v>4</v>
      </c>
      <c r="G48" s="45">
        <f>F48/0.702804</f>
        <v>5.6914872425313456</v>
      </c>
      <c r="H48" s="30">
        <f t="shared" si="2"/>
        <v>5.69</v>
      </c>
      <c r="I48" s="30">
        <f>ROUND(H48,2)</f>
        <v>5.69</v>
      </c>
      <c r="J48" s="52">
        <v>0</v>
      </c>
      <c r="K48" s="29">
        <f>H48-G48</f>
        <v>-1.4872425313452453E-3</v>
      </c>
      <c r="L48" s="10"/>
      <c r="M48" s="15"/>
      <c r="N48" s="16"/>
    </row>
    <row r="49" spans="1:14">
      <c r="A49" s="56" t="s">
        <v>69</v>
      </c>
      <c r="B49" s="54" t="s">
        <v>53</v>
      </c>
      <c r="C49" s="55" t="s">
        <v>68</v>
      </c>
      <c r="D49" s="61">
        <v>3</v>
      </c>
      <c r="E49" s="92">
        <v>0</v>
      </c>
      <c r="F49" s="61">
        <v>3</v>
      </c>
      <c r="G49" s="45">
        <f t="shared" si="0"/>
        <v>4.2686154318985094</v>
      </c>
      <c r="H49" s="30">
        <f t="shared" si="2"/>
        <v>4.2699999999999996</v>
      </c>
      <c r="I49" s="30">
        <f>ROUND(H49,2)</f>
        <v>4.2699999999999996</v>
      </c>
      <c r="J49" s="92">
        <v>0</v>
      </c>
      <c r="K49" s="29">
        <f t="shared" si="1"/>
        <v>1.3845681014901245E-3</v>
      </c>
      <c r="L49" s="10"/>
      <c r="M49" s="15"/>
      <c r="N49" s="16"/>
    </row>
    <row r="50" spans="1:14">
      <c r="A50" s="56" t="s">
        <v>70</v>
      </c>
      <c r="B50" s="57" t="s">
        <v>30</v>
      </c>
      <c r="C50" s="55" t="s">
        <v>68</v>
      </c>
      <c r="D50" s="52">
        <v>3</v>
      </c>
      <c r="E50" s="92">
        <v>0</v>
      </c>
      <c r="F50" s="52">
        <v>3</v>
      </c>
      <c r="G50" s="45">
        <f t="shared" ref="G50:G111" si="3">F50/0.702804</f>
        <v>4.2686154318985094</v>
      </c>
      <c r="H50" s="30">
        <f t="shared" si="2"/>
        <v>4.2699999999999996</v>
      </c>
      <c r="I50" s="30">
        <f>ROUND(H50,2)</f>
        <v>4.2699999999999996</v>
      </c>
      <c r="J50" s="92">
        <v>0</v>
      </c>
      <c r="K50" s="29">
        <f>H50-G50</f>
        <v>1.3845681014901245E-3</v>
      </c>
      <c r="L50" s="10"/>
      <c r="M50" s="15"/>
      <c r="N50" s="16"/>
    </row>
    <row r="51" spans="1:14">
      <c r="A51" s="76" t="s">
        <v>71</v>
      </c>
      <c r="B51" s="77" t="s">
        <v>27</v>
      </c>
      <c r="C51" s="51" t="s">
        <v>68</v>
      </c>
      <c r="D51" s="87">
        <v>3</v>
      </c>
      <c r="E51" s="109">
        <v>0</v>
      </c>
      <c r="F51" s="87">
        <v>3</v>
      </c>
      <c r="G51" s="45">
        <f t="shared" si="3"/>
        <v>4.2686154318985094</v>
      </c>
      <c r="H51" s="30">
        <f t="shared" si="2"/>
        <v>4.2699999999999996</v>
      </c>
      <c r="I51" s="30">
        <f>ROUND(H51,2)</f>
        <v>4.2699999999999996</v>
      </c>
      <c r="J51" s="109">
        <v>0</v>
      </c>
      <c r="K51" s="29">
        <f t="shared" si="1"/>
        <v>1.3845681014901245E-3</v>
      </c>
      <c r="L51" s="10"/>
      <c r="M51" s="15"/>
      <c r="N51" s="16"/>
    </row>
    <row r="52" spans="1:14" ht="19.5" customHeight="1">
      <c r="A52" s="59" t="s">
        <v>75</v>
      </c>
      <c r="B52" s="123" t="s">
        <v>76</v>
      </c>
      <c r="C52" s="124"/>
      <c r="D52" s="28"/>
      <c r="E52" s="106"/>
      <c r="F52" s="28"/>
      <c r="G52" s="45"/>
      <c r="H52" s="30"/>
      <c r="I52" s="30"/>
      <c r="J52" s="106"/>
      <c r="K52" s="29"/>
      <c r="L52" s="10"/>
      <c r="M52" s="15"/>
      <c r="N52" s="16"/>
    </row>
    <row r="53" spans="1:14">
      <c r="A53" s="56" t="s">
        <v>77</v>
      </c>
      <c r="B53" s="57" t="s">
        <v>22</v>
      </c>
      <c r="C53" s="55" t="s">
        <v>68</v>
      </c>
      <c r="D53" s="52">
        <v>6</v>
      </c>
      <c r="E53" s="92">
        <v>0</v>
      </c>
      <c r="F53" s="52">
        <v>6</v>
      </c>
      <c r="G53" s="45">
        <f t="shared" si="3"/>
        <v>8.5372308637970189</v>
      </c>
      <c r="H53" s="30">
        <f t="shared" si="2"/>
        <v>8.5399999999999991</v>
      </c>
      <c r="I53" s="30">
        <f>ROUND(H53,2)</f>
        <v>8.5399999999999991</v>
      </c>
      <c r="J53" s="92">
        <v>0</v>
      </c>
      <c r="K53" s="29">
        <f>H53-G53</f>
        <v>2.7691362029802491E-3</v>
      </c>
      <c r="L53" s="10"/>
      <c r="M53" s="15"/>
      <c r="N53" s="16"/>
    </row>
    <row r="54" spans="1:14">
      <c r="A54" s="56" t="s">
        <v>78</v>
      </c>
      <c r="B54" s="54" t="s">
        <v>53</v>
      </c>
      <c r="C54" s="55" t="s">
        <v>68</v>
      </c>
      <c r="D54" s="28">
        <v>3</v>
      </c>
      <c r="E54" s="92">
        <v>0</v>
      </c>
      <c r="F54" s="28">
        <v>3</v>
      </c>
      <c r="G54" s="45">
        <f t="shared" si="3"/>
        <v>4.2686154318985094</v>
      </c>
      <c r="H54" s="30">
        <f t="shared" si="2"/>
        <v>4.2699999999999996</v>
      </c>
      <c r="I54" s="30">
        <f>ROUND(H54,2)</f>
        <v>4.2699999999999996</v>
      </c>
      <c r="J54" s="92">
        <v>0</v>
      </c>
      <c r="K54" s="29">
        <f t="shared" si="1"/>
        <v>1.3845681014901245E-3</v>
      </c>
      <c r="L54" s="10"/>
      <c r="M54" s="15"/>
      <c r="N54" s="16"/>
    </row>
    <row r="55" spans="1:14">
      <c r="A55" s="56" t="s">
        <v>79</v>
      </c>
      <c r="B55" s="57" t="s">
        <v>30</v>
      </c>
      <c r="C55" s="55" t="s">
        <v>68</v>
      </c>
      <c r="D55" s="52">
        <v>3</v>
      </c>
      <c r="E55" s="92">
        <v>0</v>
      </c>
      <c r="F55" s="52">
        <v>3</v>
      </c>
      <c r="G55" s="45">
        <f t="shared" si="3"/>
        <v>4.2686154318985094</v>
      </c>
      <c r="H55" s="30">
        <f t="shared" si="2"/>
        <v>4.2699999999999996</v>
      </c>
      <c r="I55" s="30">
        <f>ROUND(H55,2)</f>
        <v>4.2699999999999996</v>
      </c>
      <c r="J55" s="92">
        <v>0</v>
      </c>
      <c r="K55" s="29">
        <f t="shared" si="1"/>
        <v>1.3845681014901245E-3</v>
      </c>
      <c r="L55" s="10"/>
      <c r="M55" s="15"/>
      <c r="N55" s="16"/>
    </row>
    <row r="56" spans="1:14">
      <c r="A56" s="56" t="s">
        <v>80</v>
      </c>
      <c r="B56" s="57" t="s">
        <v>27</v>
      </c>
      <c r="C56" s="62" t="s">
        <v>68</v>
      </c>
      <c r="D56" s="52">
        <v>3</v>
      </c>
      <c r="E56" s="52">
        <v>0</v>
      </c>
      <c r="F56" s="52">
        <v>3</v>
      </c>
      <c r="G56" s="45">
        <f t="shared" si="3"/>
        <v>4.2686154318985094</v>
      </c>
      <c r="H56" s="30">
        <f t="shared" si="2"/>
        <v>4.2699999999999996</v>
      </c>
      <c r="I56" s="30">
        <f>ROUND(H56,2)</f>
        <v>4.2699999999999996</v>
      </c>
      <c r="J56" s="52">
        <v>0</v>
      </c>
      <c r="K56" s="29">
        <f>H56-G56</f>
        <v>1.3845681014901245E-3</v>
      </c>
      <c r="L56" s="10"/>
      <c r="M56" s="15"/>
      <c r="N56" s="16"/>
    </row>
    <row r="57" spans="1:14" ht="16.5" customHeight="1">
      <c r="A57" s="59" t="s">
        <v>81</v>
      </c>
      <c r="B57" s="123" t="s">
        <v>82</v>
      </c>
      <c r="C57" s="124"/>
      <c r="D57" s="28"/>
      <c r="E57" s="106"/>
      <c r="F57" s="28"/>
      <c r="G57" s="45"/>
      <c r="H57" s="30"/>
      <c r="I57" s="30"/>
      <c r="J57" s="106"/>
      <c r="K57" s="29"/>
      <c r="L57" s="10"/>
      <c r="M57" s="15"/>
      <c r="N57" s="16"/>
    </row>
    <row r="58" spans="1:14">
      <c r="A58" s="56" t="s">
        <v>83</v>
      </c>
      <c r="B58" s="57" t="s">
        <v>22</v>
      </c>
      <c r="C58" s="55" t="s">
        <v>68</v>
      </c>
      <c r="D58" s="52">
        <v>6</v>
      </c>
      <c r="E58" s="92">
        <v>0</v>
      </c>
      <c r="F58" s="52">
        <v>6</v>
      </c>
      <c r="G58" s="45">
        <f t="shared" si="3"/>
        <v>8.5372308637970189</v>
      </c>
      <c r="H58" s="30">
        <f t="shared" si="2"/>
        <v>8.5399999999999991</v>
      </c>
      <c r="I58" s="30">
        <f>ROUND(H58,2)</f>
        <v>8.5399999999999991</v>
      </c>
      <c r="J58" s="92">
        <v>0</v>
      </c>
      <c r="K58" s="29">
        <f t="shared" si="1"/>
        <v>2.7691362029802491E-3</v>
      </c>
      <c r="L58" s="10"/>
      <c r="M58" s="15"/>
      <c r="N58" s="16"/>
    </row>
    <row r="59" spans="1:14" ht="14.25" customHeight="1">
      <c r="A59" s="56" t="s">
        <v>84</v>
      </c>
      <c r="B59" s="57" t="s">
        <v>266</v>
      </c>
      <c r="C59" s="55" t="s">
        <v>68</v>
      </c>
      <c r="D59" s="28">
        <v>10</v>
      </c>
      <c r="E59" s="92">
        <v>0</v>
      </c>
      <c r="F59" s="28">
        <v>10</v>
      </c>
      <c r="G59" s="45">
        <f t="shared" si="3"/>
        <v>14.228718106328365</v>
      </c>
      <c r="H59" s="30">
        <f t="shared" si="2"/>
        <v>14.23</v>
      </c>
      <c r="I59" s="30">
        <f>ROUND(H59,2)</f>
        <v>14.23</v>
      </c>
      <c r="J59" s="92">
        <v>0</v>
      </c>
      <c r="K59" s="29">
        <f t="shared" si="1"/>
        <v>1.2818936716350038E-3</v>
      </c>
      <c r="L59" s="10"/>
      <c r="M59" s="15"/>
      <c r="N59" s="16"/>
    </row>
    <row r="60" spans="1:14" ht="18" customHeight="1">
      <c r="A60" s="56" t="s">
        <v>85</v>
      </c>
      <c r="B60" s="54" t="s">
        <v>53</v>
      </c>
      <c r="C60" s="62" t="s">
        <v>68</v>
      </c>
      <c r="D60" s="28">
        <v>5</v>
      </c>
      <c r="E60" s="52">
        <v>0</v>
      </c>
      <c r="F60" s="28">
        <v>5</v>
      </c>
      <c r="G60" s="45">
        <f t="shared" si="3"/>
        <v>7.1143590531641827</v>
      </c>
      <c r="H60" s="30">
        <f t="shared" si="2"/>
        <v>7.11</v>
      </c>
      <c r="I60" s="30">
        <f>ROUND(H60,2)</f>
        <v>7.11</v>
      </c>
      <c r="J60" s="52">
        <v>0</v>
      </c>
      <c r="K60" s="29">
        <f t="shared" si="1"/>
        <v>-4.3590531641823915E-3</v>
      </c>
      <c r="L60" s="10"/>
      <c r="M60" s="15"/>
      <c r="N60" s="16"/>
    </row>
    <row r="61" spans="1:14">
      <c r="A61" s="56" t="s">
        <v>86</v>
      </c>
      <c r="B61" s="57" t="s">
        <v>30</v>
      </c>
      <c r="C61" s="55" t="s">
        <v>68</v>
      </c>
      <c r="D61" s="52">
        <v>3</v>
      </c>
      <c r="E61" s="92">
        <v>0</v>
      </c>
      <c r="F61" s="52">
        <v>3</v>
      </c>
      <c r="G61" s="45">
        <f t="shared" si="3"/>
        <v>4.2686154318985094</v>
      </c>
      <c r="H61" s="30">
        <f t="shared" si="2"/>
        <v>4.2699999999999996</v>
      </c>
      <c r="I61" s="30">
        <f>ROUND(H61,2)</f>
        <v>4.2699999999999996</v>
      </c>
      <c r="J61" s="92">
        <v>0</v>
      </c>
      <c r="K61" s="29">
        <f t="shared" si="1"/>
        <v>1.3845681014901245E-3</v>
      </c>
      <c r="L61" s="10"/>
      <c r="M61" s="15"/>
      <c r="N61" s="16"/>
    </row>
    <row r="62" spans="1:14">
      <c r="A62" s="56" t="s">
        <v>87</v>
      </c>
      <c r="B62" s="57" t="s">
        <v>27</v>
      </c>
      <c r="C62" s="55" t="s">
        <v>68</v>
      </c>
      <c r="D62" s="52">
        <v>5</v>
      </c>
      <c r="E62" s="92">
        <v>0</v>
      </c>
      <c r="F62" s="52">
        <v>5</v>
      </c>
      <c r="G62" s="45">
        <f t="shared" si="3"/>
        <v>7.1143590531641827</v>
      </c>
      <c r="H62" s="30">
        <f t="shared" si="2"/>
        <v>7.11</v>
      </c>
      <c r="I62" s="30">
        <f>ROUND(H62,2)</f>
        <v>7.11</v>
      </c>
      <c r="J62" s="92">
        <v>0</v>
      </c>
      <c r="K62" s="29">
        <f>H62-G62</f>
        <v>-4.3590531641823915E-3</v>
      </c>
      <c r="L62" s="10"/>
      <c r="M62" s="15"/>
      <c r="N62" s="16"/>
    </row>
    <row r="63" spans="1:14" ht="31.5" customHeight="1">
      <c r="A63" s="59" t="s">
        <v>88</v>
      </c>
      <c r="B63" s="123" t="s">
        <v>89</v>
      </c>
      <c r="C63" s="124"/>
      <c r="D63" s="28"/>
      <c r="E63" s="106"/>
      <c r="F63" s="28"/>
      <c r="G63" s="45"/>
      <c r="H63" s="30"/>
      <c r="I63" s="30"/>
      <c r="J63" s="106"/>
      <c r="K63" s="29"/>
      <c r="L63" s="10"/>
      <c r="M63" s="15"/>
      <c r="N63" s="16"/>
    </row>
    <row r="64" spans="1:14">
      <c r="A64" s="58" t="s">
        <v>90</v>
      </c>
      <c r="B64" s="57" t="s">
        <v>91</v>
      </c>
      <c r="C64" s="55" t="s">
        <v>68</v>
      </c>
      <c r="D64" s="61">
        <v>4</v>
      </c>
      <c r="E64" s="92">
        <v>0</v>
      </c>
      <c r="F64" s="61">
        <v>4</v>
      </c>
      <c r="G64" s="45">
        <f t="shared" si="3"/>
        <v>5.6914872425313456</v>
      </c>
      <c r="H64" s="30">
        <f t="shared" si="2"/>
        <v>5.69</v>
      </c>
      <c r="I64" s="30">
        <f>ROUND(H64,2)</f>
        <v>5.69</v>
      </c>
      <c r="J64" s="92">
        <v>0</v>
      </c>
      <c r="K64" s="29">
        <f t="shared" si="1"/>
        <v>-1.4872425313452453E-3</v>
      </c>
      <c r="L64" s="10"/>
      <c r="M64" s="15"/>
      <c r="N64" s="16"/>
    </row>
    <row r="65" spans="1:14">
      <c r="A65" s="56" t="s">
        <v>92</v>
      </c>
      <c r="B65" s="54" t="s">
        <v>93</v>
      </c>
      <c r="C65" s="62" t="s">
        <v>68</v>
      </c>
      <c r="D65" s="61">
        <v>3</v>
      </c>
      <c r="E65" s="52">
        <v>0</v>
      </c>
      <c r="F65" s="61">
        <v>3</v>
      </c>
      <c r="G65" s="45">
        <f t="shared" si="3"/>
        <v>4.2686154318985094</v>
      </c>
      <c r="H65" s="30">
        <f t="shared" si="2"/>
        <v>4.2699999999999996</v>
      </c>
      <c r="I65" s="30">
        <f>ROUND(H65,2)</f>
        <v>4.2699999999999996</v>
      </c>
      <c r="J65" s="52">
        <v>0</v>
      </c>
      <c r="K65" s="29">
        <f t="shared" si="1"/>
        <v>1.3845681014901245E-3</v>
      </c>
      <c r="L65" s="10"/>
      <c r="M65" s="15"/>
      <c r="N65" s="16"/>
    </row>
    <row r="66" spans="1:14">
      <c r="A66" s="56" t="s">
        <v>94</v>
      </c>
      <c r="B66" s="57" t="s">
        <v>95</v>
      </c>
      <c r="C66" s="55" t="s">
        <v>68</v>
      </c>
      <c r="D66" s="52">
        <v>3</v>
      </c>
      <c r="E66" s="92">
        <v>0</v>
      </c>
      <c r="F66" s="52">
        <v>3</v>
      </c>
      <c r="G66" s="45">
        <f t="shared" si="3"/>
        <v>4.2686154318985094</v>
      </c>
      <c r="H66" s="30">
        <f t="shared" si="2"/>
        <v>4.2699999999999996</v>
      </c>
      <c r="I66" s="30">
        <f>ROUND(H66,2)</f>
        <v>4.2699999999999996</v>
      </c>
      <c r="J66" s="92">
        <v>0</v>
      </c>
      <c r="K66" s="29">
        <f>H66-G66</f>
        <v>1.3845681014901245E-3</v>
      </c>
      <c r="L66" s="10"/>
      <c r="M66" s="15"/>
      <c r="N66" s="16"/>
    </row>
    <row r="67" spans="1:14">
      <c r="A67" s="56" t="s">
        <v>96</v>
      </c>
      <c r="B67" s="57" t="s">
        <v>97</v>
      </c>
      <c r="C67" s="55" t="s">
        <v>68</v>
      </c>
      <c r="D67" s="52">
        <v>3</v>
      </c>
      <c r="E67" s="92">
        <v>0</v>
      </c>
      <c r="F67" s="52">
        <v>3</v>
      </c>
      <c r="G67" s="45">
        <f t="shared" si="3"/>
        <v>4.2686154318985094</v>
      </c>
      <c r="H67" s="30">
        <f t="shared" si="2"/>
        <v>4.2699999999999996</v>
      </c>
      <c r="I67" s="30">
        <f>ROUND(H67,2)</f>
        <v>4.2699999999999996</v>
      </c>
      <c r="J67" s="92">
        <v>0</v>
      </c>
      <c r="K67" s="29">
        <f t="shared" si="1"/>
        <v>1.3845681014901245E-3</v>
      </c>
      <c r="L67" s="10"/>
      <c r="M67" s="15"/>
      <c r="N67" s="16"/>
    </row>
    <row r="68" spans="1:14">
      <c r="A68" s="59" t="s">
        <v>98</v>
      </c>
      <c r="B68" s="123" t="s">
        <v>99</v>
      </c>
      <c r="C68" s="124"/>
      <c r="D68" s="28"/>
      <c r="E68" s="106"/>
      <c r="F68" s="28"/>
      <c r="G68" s="45"/>
      <c r="H68" s="30"/>
      <c r="I68" s="30"/>
      <c r="J68" s="106"/>
      <c r="K68" s="29"/>
      <c r="L68" s="10"/>
      <c r="M68" s="15"/>
      <c r="N68" s="16"/>
    </row>
    <row r="69" spans="1:14">
      <c r="A69" s="56" t="s">
        <v>100</v>
      </c>
      <c r="B69" s="57" t="s">
        <v>91</v>
      </c>
      <c r="C69" s="55" t="s">
        <v>68</v>
      </c>
      <c r="D69" s="52">
        <v>8</v>
      </c>
      <c r="E69" s="92">
        <v>0</v>
      </c>
      <c r="F69" s="52">
        <v>8</v>
      </c>
      <c r="G69" s="45">
        <f t="shared" si="3"/>
        <v>11.382974485062691</v>
      </c>
      <c r="H69" s="30">
        <f t="shared" si="2"/>
        <v>11.38</v>
      </c>
      <c r="I69" s="30">
        <f>ROUND(H69,2)</f>
        <v>11.38</v>
      </c>
      <c r="J69" s="92">
        <v>0</v>
      </c>
      <c r="K69" s="29">
        <f t="shared" si="1"/>
        <v>-2.9744850626904906E-3</v>
      </c>
      <c r="L69" s="10"/>
      <c r="M69" s="15"/>
      <c r="N69" s="16"/>
    </row>
    <row r="70" spans="1:14">
      <c r="A70" s="56" t="s">
        <v>101</v>
      </c>
      <c r="B70" s="54" t="s">
        <v>102</v>
      </c>
      <c r="C70" s="62" t="s">
        <v>68</v>
      </c>
      <c r="D70" s="28">
        <v>7</v>
      </c>
      <c r="E70" s="52">
        <v>0</v>
      </c>
      <c r="F70" s="28">
        <v>7</v>
      </c>
      <c r="G70" s="48">
        <f t="shared" si="3"/>
        <v>9.9601026744298551</v>
      </c>
      <c r="H70" s="31">
        <f t="shared" si="2"/>
        <v>9.9600000000000009</v>
      </c>
      <c r="I70" s="31">
        <f>ROUND(H70,2)</f>
        <v>9.9600000000000009</v>
      </c>
      <c r="J70" s="52">
        <v>0</v>
      </c>
      <c r="K70" s="31">
        <f t="shared" si="1"/>
        <v>-1.0267442985423259E-4</v>
      </c>
      <c r="L70" s="10"/>
      <c r="M70" s="15"/>
      <c r="N70" s="16"/>
    </row>
    <row r="71" spans="1:14">
      <c r="A71" s="56" t="s">
        <v>103</v>
      </c>
      <c r="B71" s="57" t="s">
        <v>95</v>
      </c>
      <c r="C71" s="55" t="s">
        <v>68</v>
      </c>
      <c r="D71" s="52">
        <v>3</v>
      </c>
      <c r="E71" s="92">
        <v>0</v>
      </c>
      <c r="F71" s="52">
        <v>3</v>
      </c>
      <c r="G71" s="45">
        <f t="shared" si="3"/>
        <v>4.2686154318985094</v>
      </c>
      <c r="H71" s="30">
        <f t="shared" si="2"/>
        <v>4.2699999999999996</v>
      </c>
      <c r="I71" s="30">
        <f>ROUND(H71,2)</f>
        <v>4.2699999999999996</v>
      </c>
      <c r="J71" s="92">
        <v>0</v>
      </c>
      <c r="K71" s="29">
        <f t="shared" ref="K71:K132" si="4">H71-G71</f>
        <v>1.3845681014901245E-3</v>
      </c>
      <c r="L71" s="10"/>
      <c r="M71" s="15"/>
      <c r="N71" s="16"/>
    </row>
    <row r="72" spans="1:14">
      <c r="A72" s="56" t="s">
        <v>104</v>
      </c>
      <c r="B72" s="57" t="s">
        <v>97</v>
      </c>
      <c r="C72" s="55" t="s">
        <v>68</v>
      </c>
      <c r="D72" s="52">
        <v>5</v>
      </c>
      <c r="E72" s="92">
        <v>0</v>
      </c>
      <c r="F72" s="52">
        <v>5</v>
      </c>
      <c r="G72" s="45">
        <f t="shared" si="3"/>
        <v>7.1143590531641827</v>
      </c>
      <c r="H72" s="30">
        <f t="shared" si="2"/>
        <v>7.11</v>
      </c>
      <c r="I72" s="30">
        <f>ROUND(H72,2)</f>
        <v>7.11</v>
      </c>
      <c r="J72" s="92">
        <v>0</v>
      </c>
      <c r="K72" s="29">
        <f t="shared" si="4"/>
        <v>-4.3590531641823915E-3</v>
      </c>
      <c r="L72" s="10"/>
      <c r="M72" s="15"/>
      <c r="N72" s="16"/>
    </row>
    <row r="73" spans="1:14" ht="19.5" customHeight="1">
      <c r="A73" s="59" t="s">
        <v>105</v>
      </c>
      <c r="B73" s="123" t="s">
        <v>106</v>
      </c>
      <c r="C73" s="124"/>
      <c r="D73" s="28"/>
      <c r="E73" s="106"/>
      <c r="F73" s="28"/>
      <c r="G73" s="29"/>
      <c r="H73" s="30"/>
      <c r="I73" s="30"/>
      <c r="J73" s="106"/>
      <c r="K73" s="29"/>
      <c r="L73" s="10"/>
      <c r="M73" s="15"/>
      <c r="N73" s="16"/>
    </row>
    <row r="74" spans="1:14" ht="18" customHeight="1">
      <c r="A74" s="56" t="s">
        <v>107</v>
      </c>
      <c r="B74" s="57" t="s">
        <v>91</v>
      </c>
      <c r="C74" s="55" t="s">
        <v>68</v>
      </c>
      <c r="D74" s="52">
        <v>8</v>
      </c>
      <c r="E74" s="92">
        <v>0</v>
      </c>
      <c r="F74" s="52">
        <v>8</v>
      </c>
      <c r="G74" s="45">
        <f t="shared" si="3"/>
        <v>11.382974485062691</v>
      </c>
      <c r="H74" s="30">
        <f t="shared" ref="H74:I135" si="5">ROUND(G74,2)</f>
        <v>11.38</v>
      </c>
      <c r="I74" s="30">
        <f t="shared" si="5"/>
        <v>11.38</v>
      </c>
      <c r="J74" s="92">
        <v>0</v>
      </c>
      <c r="K74" s="29">
        <f>H74-G74</f>
        <v>-2.9744850626904906E-3</v>
      </c>
      <c r="L74" s="10"/>
      <c r="M74" s="15"/>
      <c r="N74" s="16"/>
    </row>
    <row r="75" spans="1:14" ht="34.5">
      <c r="A75" s="56" t="s">
        <v>108</v>
      </c>
      <c r="B75" s="57" t="s">
        <v>267</v>
      </c>
      <c r="C75" s="55" t="s">
        <v>68</v>
      </c>
      <c r="D75" s="93">
        <v>15</v>
      </c>
      <c r="E75" s="92">
        <v>0</v>
      </c>
      <c r="F75" s="93">
        <v>15</v>
      </c>
      <c r="G75" s="121">
        <f t="shared" si="3"/>
        <v>21.343077159492548</v>
      </c>
      <c r="H75" s="119">
        <f t="shared" si="5"/>
        <v>21.34</v>
      </c>
      <c r="I75" s="119">
        <f t="shared" si="5"/>
        <v>21.34</v>
      </c>
      <c r="J75" s="92">
        <v>0</v>
      </c>
      <c r="K75" s="118">
        <f>H75-G75</f>
        <v>-3.0771594925482759E-3</v>
      </c>
      <c r="L75" s="10"/>
      <c r="M75" s="15"/>
      <c r="N75" s="16"/>
    </row>
    <row r="76" spans="1:14" ht="21.75" customHeight="1">
      <c r="A76" s="56" t="s">
        <v>109</v>
      </c>
      <c r="B76" s="54" t="s">
        <v>102</v>
      </c>
      <c r="C76" s="62" t="s">
        <v>68</v>
      </c>
      <c r="D76" s="28">
        <v>7</v>
      </c>
      <c r="E76" s="52">
        <v>0</v>
      </c>
      <c r="F76" s="28">
        <v>7</v>
      </c>
      <c r="G76" s="45">
        <f t="shared" si="3"/>
        <v>9.9601026744298551</v>
      </c>
      <c r="H76" s="30">
        <f t="shared" si="5"/>
        <v>9.9600000000000009</v>
      </c>
      <c r="I76" s="30">
        <f t="shared" si="5"/>
        <v>9.9600000000000009</v>
      </c>
      <c r="J76" s="52">
        <v>0</v>
      </c>
      <c r="K76" s="29">
        <f t="shared" si="4"/>
        <v>-1.0267442985423259E-4</v>
      </c>
      <c r="L76" s="10"/>
      <c r="M76" s="15"/>
      <c r="N76" s="16"/>
    </row>
    <row r="77" spans="1:14">
      <c r="A77" s="56" t="s">
        <v>110</v>
      </c>
      <c r="B77" s="57" t="s">
        <v>95</v>
      </c>
      <c r="C77" s="55" t="s">
        <v>68</v>
      </c>
      <c r="D77" s="52">
        <v>3</v>
      </c>
      <c r="E77" s="92">
        <v>0</v>
      </c>
      <c r="F77" s="52">
        <v>3</v>
      </c>
      <c r="G77" s="45">
        <f t="shared" si="3"/>
        <v>4.2686154318985094</v>
      </c>
      <c r="H77" s="30">
        <f t="shared" si="5"/>
        <v>4.2699999999999996</v>
      </c>
      <c r="I77" s="30">
        <f t="shared" si="5"/>
        <v>4.2699999999999996</v>
      </c>
      <c r="J77" s="92">
        <v>0</v>
      </c>
      <c r="K77" s="29">
        <f t="shared" si="4"/>
        <v>1.3845681014901245E-3</v>
      </c>
      <c r="L77" s="10"/>
      <c r="M77" s="15"/>
      <c r="N77" s="16"/>
    </row>
    <row r="78" spans="1:14">
      <c r="A78" s="56" t="s">
        <v>111</v>
      </c>
      <c r="B78" s="57" t="s">
        <v>97</v>
      </c>
      <c r="C78" s="55" t="s">
        <v>68</v>
      </c>
      <c r="D78" s="52">
        <v>7</v>
      </c>
      <c r="E78" s="92">
        <v>0</v>
      </c>
      <c r="F78" s="52">
        <v>7</v>
      </c>
      <c r="G78" s="45">
        <f t="shared" si="3"/>
        <v>9.9601026744298551</v>
      </c>
      <c r="H78" s="30">
        <f t="shared" si="5"/>
        <v>9.9600000000000009</v>
      </c>
      <c r="I78" s="30">
        <f t="shared" si="5"/>
        <v>9.9600000000000009</v>
      </c>
      <c r="J78" s="92">
        <v>0</v>
      </c>
      <c r="K78" s="29">
        <f>H78-G78</f>
        <v>-1.0267442985423259E-4</v>
      </c>
      <c r="L78" s="10"/>
      <c r="M78" s="15"/>
      <c r="N78" s="16"/>
    </row>
    <row r="79" spans="1:14" ht="31.5">
      <c r="A79" s="59" t="s">
        <v>112</v>
      </c>
      <c r="B79" s="57" t="s">
        <v>268</v>
      </c>
      <c r="C79" s="62" t="s">
        <v>113</v>
      </c>
      <c r="D79" s="93">
        <v>2</v>
      </c>
      <c r="E79" s="92">
        <v>0</v>
      </c>
      <c r="F79" s="93">
        <v>2</v>
      </c>
      <c r="G79" s="121">
        <f t="shared" si="3"/>
        <v>2.8457436212656728</v>
      </c>
      <c r="H79" s="119">
        <f t="shared" si="5"/>
        <v>2.85</v>
      </c>
      <c r="I79" s="119">
        <f t="shared" si="5"/>
        <v>2.85</v>
      </c>
      <c r="J79" s="92">
        <v>0</v>
      </c>
      <c r="K79" s="118">
        <f t="shared" si="4"/>
        <v>4.2563787343272708E-3</v>
      </c>
      <c r="L79" s="10"/>
      <c r="M79" s="15"/>
      <c r="N79" s="16"/>
    </row>
    <row r="80" spans="1:14" ht="21.75" customHeight="1">
      <c r="A80" s="79" t="s">
        <v>114</v>
      </c>
      <c r="B80" s="123" t="s">
        <v>269</v>
      </c>
      <c r="C80" s="124"/>
      <c r="D80" s="106"/>
      <c r="E80" s="106"/>
      <c r="F80" s="28"/>
      <c r="G80" s="45"/>
      <c r="H80" s="30"/>
      <c r="I80" s="30"/>
      <c r="J80" s="106"/>
      <c r="K80" s="29"/>
      <c r="L80" s="10"/>
      <c r="M80" s="15"/>
      <c r="N80" s="16"/>
    </row>
    <row r="81" spans="1:14" ht="31.5">
      <c r="A81" s="58" t="s">
        <v>115</v>
      </c>
      <c r="B81" s="57" t="s">
        <v>116</v>
      </c>
      <c r="C81" s="62" t="s">
        <v>23</v>
      </c>
      <c r="D81" s="93">
        <v>5</v>
      </c>
      <c r="E81" s="52">
        <v>0</v>
      </c>
      <c r="F81" s="93">
        <v>5</v>
      </c>
      <c r="G81" s="45">
        <f t="shared" si="3"/>
        <v>7.1143590531641827</v>
      </c>
      <c r="H81" s="30">
        <f t="shared" si="5"/>
        <v>7.11</v>
      </c>
      <c r="I81" s="30">
        <f t="shared" ref="I81:I90" si="6">ROUND(H81,2)</f>
        <v>7.11</v>
      </c>
      <c r="J81" s="52">
        <v>0</v>
      </c>
      <c r="K81" s="29">
        <f t="shared" si="4"/>
        <v>-4.3590531641823915E-3</v>
      </c>
      <c r="L81" s="10"/>
      <c r="M81" s="15"/>
      <c r="N81" s="16"/>
    </row>
    <row r="82" spans="1:14" ht="31.5">
      <c r="A82" s="56" t="s">
        <v>117</v>
      </c>
      <c r="B82" s="57" t="s">
        <v>118</v>
      </c>
      <c r="C82" s="55" t="s">
        <v>68</v>
      </c>
      <c r="D82" s="93">
        <v>20</v>
      </c>
      <c r="E82" s="92">
        <v>0</v>
      </c>
      <c r="F82" s="93">
        <v>20</v>
      </c>
      <c r="G82" s="45">
        <f t="shared" si="3"/>
        <v>28.457436212656731</v>
      </c>
      <c r="H82" s="30">
        <f t="shared" si="5"/>
        <v>28.46</v>
      </c>
      <c r="I82" s="30">
        <f t="shared" si="6"/>
        <v>28.46</v>
      </c>
      <c r="J82" s="92">
        <v>0</v>
      </c>
      <c r="K82" s="29">
        <f t="shared" si="4"/>
        <v>2.5637873432700076E-3</v>
      </c>
      <c r="L82" s="10"/>
      <c r="M82" s="15"/>
      <c r="N82" s="16"/>
    </row>
    <row r="83" spans="1:14" ht="31.5">
      <c r="A83" s="56" t="s">
        <v>119</v>
      </c>
      <c r="B83" s="57" t="s">
        <v>120</v>
      </c>
      <c r="C83" s="55" t="s">
        <v>23</v>
      </c>
      <c r="D83" s="93">
        <v>1</v>
      </c>
      <c r="E83" s="92">
        <v>0</v>
      </c>
      <c r="F83" s="93">
        <v>1</v>
      </c>
      <c r="G83" s="48">
        <f t="shared" si="3"/>
        <v>1.4228718106328364</v>
      </c>
      <c r="H83" s="31">
        <f t="shared" si="5"/>
        <v>1.42</v>
      </c>
      <c r="I83" s="31">
        <f t="shared" si="6"/>
        <v>1.42</v>
      </c>
      <c r="J83" s="92">
        <v>0</v>
      </c>
      <c r="K83" s="31">
        <f t="shared" si="4"/>
        <v>-2.8718106328364801E-3</v>
      </c>
      <c r="L83" s="10"/>
      <c r="M83" s="15"/>
      <c r="N83" s="16"/>
    </row>
    <row r="84" spans="1:14" ht="31.5">
      <c r="A84" s="56" t="s">
        <v>121</v>
      </c>
      <c r="B84" s="54" t="s">
        <v>122</v>
      </c>
      <c r="C84" s="55" t="s">
        <v>68</v>
      </c>
      <c r="D84" s="93">
        <v>10</v>
      </c>
      <c r="E84" s="92">
        <v>0</v>
      </c>
      <c r="F84" s="93">
        <v>10</v>
      </c>
      <c r="G84" s="45">
        <f t="shared" si="3"/>
        <v>14.228718106328365</v>
      </c>
      <c r="H84" s="30">
        <f t="shared" si="5"/>
        <v>14.23</v>
      </c>
      <c r="I84" s="30">
        <f t="shared" si="6"/>
        <v>14.23</v>
      </c>
      <c r="J84" s="92">
        <v>0</v>
      </c>
      <c r="K84" s="29">
        <f t="shared" si="4"/>
        <v>1.2818936716350038E-3</v>
      </c>
      <c r="L84" s="10"/>
      <c r="M84" s="15"/>
      <c r="N84" s="16"/>
    </row>
    <row r="85" spans="1:14" ht="31.5">
      <c r="A85" s="56" t="s">
        <v>123</v>
      </c>
      <c r="B85" s="54" t="s">
        <v>124</v>
      </c>
      <c r="C85" s="55" t="s">
        <v>23</v>
      </c>
      <c r="D85" s="93">
        <v>0.4</v>
      </c>
      <c r="E85" s="92">
        <v>0</v>
      </c>
      <c r="F85" s="93">
        <v>0.4</v>
      </c>
      <c r="G85" s="48">
        <f t="shared" si="3"/>
        <v>0.56914872425313467</v>
      </c>
      <c r="H85" s="31">
        <f t="shared" si="5"/>
        <v>0.56999999999999995</v>
      </c>
      <c r="I85" s="31">
        <f t="shared" si="6"/>
        <v>0.56999999999999995</v>
      </c>
      <c r="J85" s="92">
        <v>0</v>
      </c>
      <c r="K85" s="31">
        <f t="shared" si="4"/>
        <v>8.5127574686527652E-4</v>
      </c>
      <c r="L85" s="10"/>
      <c r="M85" s="15"/>
      <c r="N85" s="16"/>
    </row>
    <row r="86" spans="1:14">
      <c r="A86" s="56" t="s">
        <v>125</v>
      </c>
      <c r="B86" s="54" t="s">
        <v>126</v>
      </c>
      <c r="C86" s="62" t="s">
        <v>23</v>
      </c>
      <c r="D86" s="28">
        <v>0.5</v>
      </c>
      <c r="E86" s="52">
        <v>0</v>
      </c>
      <c r="F86" s="28">
        <v>0.5</v>
      </c>
      <c r="G86" s="45">
        <f t="shared" si="3"/>
        <v>0.7114359053164182</v>
      </c>
      <c r="H86" s="30">
        <f t="shared" si="5"/>
        <v>0.71</v>
      </c>
      <c r="I86" s="30">
        <f t="shared" si="6"/>
        <v>0.71</v>
      </c>
      <c r="J86" s="52">
        <v>0</v>
      </c>
      <c r="K86" s="29">
        <f t="shared" si="4"/>
        <v>-1.43590531641824E-3</v>
      </c>
      <c r="L86" s="10"/>
      <c r="M86" s="15"/>
      <c r="N86" s="16"/>
    </row>
    <row r="87" spans="1:14">
      <c r="A87" s="56" t="s">
        <v>127</v>
      </c>
      <c r="B87" s="54" t="s">
        <v>128</v>
      </c>
      <c r="C87" s="55" t="s">
        <v>23</v>
      </c>
      <c r="D87" s="28">
        <v>1</v>
      </c>
      <c r="E87" s="92">
        <v>0</v>
      </c>
      <c r="F87" s="28">
        <v>1</v>
      </c>
      <c r="G87" s="48">
        <f t="shared" si="3"/>
        <v>1.4228718106328364</v>
      </c>
      <c r="H87" s="31">
        <f t="shared" si="5"/>
        <v>1.42</v>
      </c>
      <c r="I87" s="31">
        <f t="shared" si="6"/>
        <v>1.42</v>
      </c>
      <c r="J87" s="92">
        <v>0</v>
      </c>
      <c r="K87" s="31">
        <f t="shared" si="4"/>
        <v>-2.8718106328364801E-3</v>
      </c>
      <c r="L87" s="10"/>
      <c r="M87" s="15"/>
      <c r="N87" s="16"/>
    </row>
    <row r="88" spans="1:14" ht="38.25" customHeight="1">
      <c r="A88" s="58" t="s">
        <v>129</v>
      </c>
      <c r="B88" s="54" t="s">
        <v>270</v>
      </c>
      <c r="C88" s="55" t="s">
        <v>23</v>
      </c>
      <c r="D88" s="93">
        <v>3.5</v>
      </c>
      <c r="E88" s="92">
        <v>0</v>
      </c>
      <c r="F88" s="93">
        <v>3.5</v>
      </c>
      <c r="G88" s="45">
        <f t="shared" si="3"/>
        <v>4.9800513372149275</v>
      </c>
      <c r="H88" s="30">
        <f t="shared" si="5"/>
        <v>4.9800000000000004</v>
      </c>
      <c r="I88" s="30">
        <f t="shared" si="6"/>
        <v>4.9800000000000004</v>
      </c>
      <c r="J88" s="92">
        <v>0</v>
      </c>
      <c r="K88" s="29">
        <f t="shared" si="4"/>
        <v>-5.1337214927116293E-5</v>
      </c>
      <c r="L88" s="10"/>
      <c r="M88" s="15"/>
      <c r="N88" s="16"/>
    </row>
    <row r="89" spans="1:14" ht="31.5">
      <c r="A89" s="56" t="s">
        <v>130</v>
      </c>
      <c r="B89" s="57" t="s">
        <v>131</v>
      </c>
      <c r="C89" s="55" t="s">
        <v>23</v>
      </c>
      <c r="D89" s="93">
        <v>2</v>
      </c>
      <c r="E89" s="92">
        <v>0</v>
      </c>
      <c r="F89" s="93">
        <v>2</v>
      </c>
      <c r="G89" s="48">
        <f t="shared" si="3"/>
        <v>2.8457436212656728</v>
      </c>
      <c r="H89" s="31">
        <f t="shared" si="5"/>
        <v>2.85</v>
      </c>
      <c r="I89" s="31">
        <f t="shared" si="6"/>
        <v>2.85</v>
      </c>
      <c r="J89" s="92">
        <v>0</v>
      </c>
      <c r="K89" s="31">
        <f t="shared" si="4"/>
        <v>4.2563787343272708E-3</v>
      </c>
      <c r="L89" s="10"/>
      <c r="M89" s="15"/>
      <c r="N89" s="16"/>
    </row>
    <row r="90" spans="1:14" ht="31.5">
      <c r="A90" s="56" t="s">
        <v>132</v>
      </c>
      <c r="B90" s="57" t="s">
        <v>133</v>
      </c>
      <c r="C90" s="55" t="s">
        <v>23</v>
      </c>
      <c r="D90" s="93">
        <v>5</v>
      </c>
      <c r="E90" s="92">
        <v>0</v>
      </c>
      <c r="F90" s="93">
        <v>5</v>
      </c>
      <c r="G90" s="45">
        <f t="shared" si="3"/>
        <v>7.1143590531641827</v>
      </c>
      <c r="H90" s="30">
        <f t="shared" si="5"/>
        <v>7.11</v>
      </c>
      <c r="I90" s="30">
        <f t="shared" si="6"/>
        <v>7.11</v>
      </c>
      <c r="J90" s="92">
        <v>0</v>
      </c>
      <c r="K90" s="29">
        <f t="shared" si="4"/>
        <v>-4.3590531641823915E-3</v>
      </c>
      <c r="L90" s="10"/>
      <c r="M90" s="15"/>
      <c r="N90" s="16"/>
    </row>
    <row r="91" spans="1:14">
      <c r="A91" s="59" t="s">
        <v>134</v>
      </c>
      <c r="B91" s="123" t="s">
        <v>135</v>
      </c>
      <c r="C91" s="124"/>
      <c r="D91" s="94"/>
      <c r="E91" s="110"/>
      <c r="F91" s="94"/>
      <c r="G91" s="29"/>
      <c r="H91" s="30"/>
      <c r="I91" s="30"/>
      <c r="J91" s="110"/>
      <c r="K91" s="29"/>
      <c r="L91" s="10"/>
      <c r="M91" s="15"/>
      <c r="N91" s="16"/>
    </row>
    <row r="92" spans="1:14" ht="31.5">
      <c r="A92" s="56" t="s">
        <v>136</v>
      </c>
      <c r="B92" s="57" t="s">
        <v>137</v>
      </c>
      <c r="C92" s="55" t="s">
        <v>138</v>
      </c>
      <c r="D92" s="95">
        <v>4</v>
      </c>
      <c r="E92" s="100">
        <v>0</v>
      </c>
      <c r="F92" s="95">
        <v>4</v>
      </c>
      <c r="G92" s="29">
        <f t="shared" si="3"/>
        <v>5.6914872425313456</v>
      </c>
      <c r="H92" s="30">
        <f t="shared" si="5"/>
        <v>5.69</v>
      </c>
      <c r="I92" s="30">
        <f t="shared" ref="I92:I99" si="7">ROUND(H92,2)</f>
        <v>5.69</v>
      </c>
      <c r="J92" s="100">
        <v>0</v>
      </c>
      <c r="K92" s="29">
        <f t="shared" si="4"/>
        <v>-1.4872425313452453E-3</v>
      </c>
      <c r="L92" s="10"/>
      <c r="M92" s="15"/>
      <c r="N92" s="16"/>
    </row>
    <row r="93" spans="1:14" ht="31.5">
      <c r="A93" s="56" t="s">
        <v>139</v>
      </c>
      <c r="B93" s="57" t="s">
        <v>140</v>
      </c>
      <c r="C93" s="62" t="s">
        <v>23</v>
      </c>
      <c r="D93" s="95">
        <v>0.5</v>
      </c>
      <c r="E93" s="99">
        <v>0</v>
      </c>
      <c r="F93" s="95">
        <v>0.5</v>
      </c>
      <c r="G93" s="29">
        <f t="shared" si="3"/>
        <v>0.7114359053164182</v>
      </c>
      <c r="H93" s="30">
        <f t="shared" si="5"/>
        <v>0.71</v>
      </c>
      <c r="I93" s="30">
        <f t="shared" si="7"/>
        <v>0.71</v>
      </c>
      <c r="J93" s="99">
        <v>0</v>
      </c>
      <c r="K93" s="29">
        <f t="shared" si="4"/>
        <v>-1.43590531641824E-3</v>
      </c>
      <c r="L93" s="10"/>
      <c r="M93" s="15"/>
      <c r="N93" s="16"/>
    </row>
    <row r="94" spans="1:14" ht="31.5">
      <c r="A94" s="56" t="s">
        <v>141</v>
      </c>
      <c r="B94" s="54" t="s">
        <v>142</v>
      </c>
      <c r="C94" s="55" t="s">
        <v>138</v>
      </c>
      <c r="D94" s="95">
        <v>4</v>
      </c>
      <c r="E94" s="100">
        <v>0</v>
      </c>
      <c r="F94" s="95">
        <v>4</v>
      </c>
      <c r="G94" s="29">
        <f t="shared" si="3"/>
        <v>5.6914872425313456</v>
      </c>
      <c r="H94" s="30">
        <f t="shared" si="5"/>
        <v>5.69</v>
      </c>
      <c r="I94" s="30">
        <f t="shared" si="7"/>
        <v>5.69</v>
      </c>
      <c r="J94" s="100">
        <v>0</v>
      </c>
      <c r="K94" s="29">
        <f t="shared" si="4"/>
        <v>-1.4872425313452453E-3</v>
      </c>
      <c r="L94" s="10"/>
      <c r="M94" s="15"/>
      <c r="N94" s="16"/>
    </row>
    <row r="95" spans="1:14" ht="14.25" customHeight="1">
      <c r="A95" s="56" t="s">
        <v>143</v>
      </c>
      <c r="B95" s="54" t="s">
        <v>144</v>
      </c>
      <c r="C95" s="55" t="s">
        <v>23</v>
      </c>
      <c r="D95" s="78">
        <v>0.4</v>
      </c>
      <c r="E95" s="100">
        <v>0</v>
      </c>
      <c r="F95" s="78">
        <v>0.4</v>
      </c>
      <c r="G95" s="31">
        <f t="shared" si="3"/>
        <v>0.56914872425313467</v>
      </c>
      <c r="H95" s="31">
        <f t="shared" si="5"/>
        <v>0.56999999999999995</v>
      </c>
      <c r="I95" s="31">
        <f t="shared" si="7"/>
        <v>0.56999999999999995</v>
      </c>
      <c r="J95" s="100">
        <v>0</v>
      </c>
      <c r="K95" s="31">
        <f t="shared" si="4"/>
        <v>8.5127574686527652E-4</v>
      </c>
      <c r="L95" s="10"/>
      <c r="M95" s="15"/>
      <c r="N95" s="16"/>
    </row>
    <row r="96" spans="1:14">
      <c r="A96" s="56" t="s">
        <v>145</v>
      </c>
      <c r="B96" s="57" t="s">
        <v>146</v>
      </c>
      <c r="C96" s="55" t="s">
        <v>23</v>
      </c>
      <c r="D96" s="78">
        <v>2</v>
      </c>
      <c r="E96" s="100">
        <v>0</v>
      </c>
      <c r="F96" s="78">
        <v>2</v>
      </c>
      <c r="G96" s="31">
        <f t="shared" si="3"/>
        <v>2.8457436212656728</v>
      </c>
      <c r="H96" s="31">
        <f t="shared" si="5"/>
        <v>2.85</v>
      </c>
      <c r="I96" s="31">
        <f t="shared" si="7"/>
        <v>2.85</v>
      </c>
      <c r="J96" s="100">
        <v>0</v>
      </c>
      <c r="K96" s="31">
        <f t="shared" si="4"/>
        <v>4.2563787343272708E-3</v>
      </c>
      <c r="L96" s="10"/>
      <c r="M96" s="15"/>
      <c r="N96" s="16"/>
    </row>
    <row r="97" spans="1:14" ht="31.5">
      <c r="A97" s="56" t="s">
        <v>147</v>
      </c>
      <c r="B97" s="57" t="s">
        <v>148</v>
      </c>
      <c r="C97" s="55" t="s">
        <v>138</v>
      </c>
      <c r="D97" s="95">
        <v>3</v>
      </c>
      <c r="E97" s="100">
        <v>0</v>
      </c>
      <c r="F97" s="95">
        <v>3</v>
      </c>
      <c r="G97" s="122">
        <f t="shared" si="3"/>
        <v>4.2686154318985094</v>
      </c>
      <c r="H97" s="122">
        <f t="shared" si="5"/>
        <v>4.2699999999999996</v>
      </c>
      <c r="I97" s="122">
        <f t="shared" si="7"/>
        <v>4.2699999999999996</v>
      </c>
      <c r="J97" s="100">
        <v>0</v>
      </c>
      <c r="K97" s="122">
        <f t="shared" si="4"/>
        <v>1.3845681014901245E-3</v>
      </c>
      <c r="L97" s="10"/>
      <c r="M97" s="15"/>
      <c r="N97" s="16"/>
    </row>
    <row r="98" spans="1:14" ht="16.5" customHeight="1">
      <c r="A98" s="56" t="s">
        <v>149</v>
      </c>
      <c r="B98" s="57" t="s">
        <v>150</v>
      </c>
      <c r="C98" s="55" t="s">
        <v>23</v>
      </c>
      <c r="D98" s="78">
        <v>0.5</v>
      </c>
      <c r="E98" s="100">
        <v>0</v>
      </c>
      <c r="F98" s="78">
        <v>0.5</v>
      </c>
      <c r="G98" s="29">
        <f t="shared" si="3"/>
        <v>0.7114359053164182</v>
      </c>
      <c r="H98" s="30">
        <f t="shared" si="5"/>
        <v>0.71</v>
      </c>
      <c r="I98" s="30">
        <f t="shared" si="7"/>
        <v>0.71</v>
      </c>
      <c r="J98" s="100">
        <v>0</v>
      </c>
      <c r="K98" s="29">
        <f t="shared" si="4"/>
        <v>-1.43590531641824E-3</v>
      </c>
      <c r="L98" s="10"/>
      <c r="M98" s="15"/>
      <c r="N98" s="16"/>
    </row>
    <row r="99" spans="1:14" ht="31.5">
      <c r="A99" s="56" t="s">
        <v>151</v>
      </c>
      <c r="B99" s="80" t="s">
        <v>152</v>
      </c>
      <c r="C99" s="88" t="s">
        <v>138</v>
      </c>
      <c r="D99" s="95">
        <v>20</v>
      </c>
      <c r="E99" s="100">
        <v>0</v>
      </c>
      <c r="F99" s="95">
        <v>20</v>
      </c>
      <c r="G99" s="118">
        <f t="shared" si="3"/>
        <v>28.457436212656731</v>
      </c>
      <c r="H99" s="119">
        <f t="shared" si="5"/>
        <v>28.46</v>
      </c>
      <c r="I99" s="119">
        <f t="shared" si="7"/>
        <v>28.46</v>
      </c>
      <c r="J99" s="100">
        <v>0</v>
      </c>
      <c r="K99" s="118">
        <f t="shared" si="4"/>
        <v>2.5637873432700076E-3</v>
      </c>
      <c r="L99" s="10"/>
      <c r="M99" s="15"/>
      <c r="N99" s="16"/>
    </row>
    <row r="100" spans="1:14" ht="16.5" customHeight="1">
      <c r="A100" s="81">
        <v>2</v>
      </c>
      <c r="B100" s="128" t="s">
        <v>153</v>
      </c>
      <c r="C100" s="129"/>
      <c r="D100" s="111"/>
      <c r="E100" s="111"/>
      <c r="F100" s="28"/>
      <c r="G100" s="31"/>
      <c r="H100" s="31"/>
      <c r="I100" s="31"/>
      <c r="J100" s="31"/>
      <c r="K100" s="31"/>
      <c r="L100" s="10"/>
      <c r="M100" s="15"/>
      <c r="N100" s="16"/>
    </row>
    <row r="101" spans="1:14" ht="30" customHeight="1">
      <c r="A101" s="82" t="s">
        <v>10</v>
      </c>
      <c r="B101" s="83" t="s">
        <v>154</v>
      </c>
      <c r="C101" s="90" t="s">
        <v>155</v>
      </c>
      <c r="D101" s="112">
        <v>8</v>
      </c>
      <c r="E101" s="112">
        <f t="shared" ref="E101:E106" si="8">F101-D101</f>
        <v>1.6799999999999997</v>
      </c>
      <c r="F101" s="89">
        <v>9.68</v>
      </c>
      <c r="G101" s="29">
        <f t="shared" si="3"/>
        <v>13.773399126925858</v>
      </c>
      <c r="H101" s="30">
        <f t="shared" si="5"/>
        <v>13.77</v>
      </c>
      <c r="I101" s="28">
        <f>ROUND(H101/1.21,2)</f>
        <v>11.38</v>
      </c>
      <c r="J101" s="30">
        <f>H101-I101</f>
        <v>2.3899999999999988</v>
      </c>
      <c r="K101" s="29">
        <f t="shared" si="4"/>
        <v>-3.399126925858198E-3</v>
      </c>
      <c r="L101" s="10"/>
      <c r="M101" s="15"/>
      <c r="N101" s="16"/>
    </row>
    <row r="102" spans="1:14">
      <c r="A102" s="56" t="s">
        <v>11</v>
      </c>
      <c r="B102" s="57" t="s">
        <v>156</v>
      </c>
      <c r="C102" s="55" t="s">
        <v>155</v>
      </c>
      <c r="D102" s="100">
        <v>8</v>
      </c>
      <c r="E102" s="112">
        <f t="shared" si="8"/>
        <v>1.6799999999999997</v>
      </c>
      <c r="F102" s="78">
        <v>9.68</v>
      </c>
      <c r="G102" s="29">
        <f t="shared" si="3"/>
        <v>13.773399126925858</v>
      </c>
      <c r="H102" s="30">
        <f t="shared" si="5"/>
        <v>13.77</v>
      </c>
      <c r="I102" s="28">
        <f t="shared" ref="I102:I106" si="9">ROUND(H102/1.21,2)</f>
        <v>11.38</v>
      </c>
      <c r="J102" s="30">
        <f t="shared" ref="J102:J106" si="10">H102-I102</f>
        <v>2.3899999999999988</v>
      </c>
      <c r="K102" s="29">
        <f t="shared" si="4"/>
        <v>-3.399126925858198E-3</v>
      </c>
      <c r="L102" s="10"/>
      <c r="M102" s="15"/>
      <c r="N102" s="16"/>
    </row>
    <row r="103" spans="1:14">
      <c r="A103" s="56" t="s">
        <v>12</v>
      </c>
      <c r="B103" s="57" t="s">
        <v>157</v>
      </c>
      <c r="C103" s="55" t="s">
        <v>155</v>
      </c>
      <c r="D103" s="100">
        <v>30</v>
      </c>
      <c r="E103" s="112">
        <f t="shared" si="8"/>
        <v>6.2999999999999972</v>
      </c>
      <c r="F103" s="78">
        <v>36.299999999999997</v>
      </c>
      <c r="G103" s="31">
        <f t="shared" si="3"/>
        <v>51.650246725971961</v>
      </c>
      <c r="H103" s="31">
        <f t="shared" si="5"/>
        <v>51.65</v>
      </c>
      <c r="I103" s="28">
        <f t="shared" si="9"/>
        <v>42.69</v>
      </c>
      <c r="J103" s="30">
        <f t="shared" si="10"/>
        <v>8.9600000000000009</v>
      </c>
      <c r="K103" s="31">
        <f t="shared" si="4"/>
        <v>-2.4672597196229162E-4</v>
      </c>
      <c r="L103" s="10"/>
      <c r="M103" s="15"/>
      <c r="N103" s="16"/>
    </row>
    <row r="104" spans="1:14" ht="31.5">
      <c r="A104" s="56" t="s">
        <v>158</v>
      </c>
      <c r="B104" s="57" t="s">
        <v>159</v>
      </c>
      <c r="C104" s="62" t="s">
        <v>155</v>
      </c>
      <c r="D104" s="99">
        <v>97.52</v>
      </c>
      <c r="E104" s="105">
        <f t="shared" si="8"/>
        <v>20.480000000000004</v>
      </c>
      <c r="F104" s="95">
        <v>118</v>
      </c>
      <c r="G104" s="118">
        <f t="shared" si="3"/>
        <v>167.8988736546747</v>
      </c>
      <c r="H104" s="119">
        <f t="shared" si="5"/>
        <v>167.9</v>
      </c>
      <c r="I104" s="28">
        <f t="shared" si="9"/>
        <v>138.76</v>
      </c>
      <c r="J104" s="30">
        <f t="shared" si="10"/>
        <v>29.140000000000015</v>
      </c>
      <c r="K104" s="118">
        <f t="shared" si="4"/>
        <v>1.126345325303646E-3</v>
      </c>
      <c r="L104" s="10"/>
      <c r="M104" s="15"/>
      <c r="N104" s="16"/>
    </row>
    <row r="105" spans="1:14" ht="16.5" customHeight="1">
      <c r="A105" s="56" t="s">
        <v>160</v>
      </c>
      <c r="B105" s="57" t="s">
        <v>161</v>
      </c>
      <c r="C105" s="55" t="s">
        <v>155</v>
      </c>
      <c r="D105" s="100">
        <v>200</v>
      </c>
      <c r="E105" s="112">
        <f t="shared" si="8"/>
        <v>42</v>
      </c>
      <c r="F105" s="95">
        <v>242</v>
      </c>
      <c r="G105" s="31">
        <f t="shared" si="3"/>
        <v>344.33497817314645</v>
      </c>
      <c r="H105" s="31">
        <f t="shared" si="5"/>
        <v>344.33</v>
      </c>
      <c r="I105" s="28">
        <f t="shared" si="9"/>
        <v>284.57</v>
      </c>
      <c r="J105" s="30">
        <f t="shared" si="10"/>
        <v>59.759999999999991</v>
      </c>
      <c r="K105" s="31">
        <f t="shared" si="4"/>
        <v>-4.9781731464690893E-3</v>
      </c>
      <c r="L105" s="10"/>
      <c r="M105" s="15"/>
      <c r="N105" s="16"/>
    </row>
    <row r="106" spans="1:14" ht="15" customHeight="1">
      <c r="A106" s="56" t="s">
        <v>162</v>
      </c>
      <c r="B106" s="57" t="s">
        <v>163</v>
      </c>
      <c r="C106" s="55" t="s">
        <v>155</v>
      </c>
      <c r="D106" s="100">
        <v>1</v>
      </c>
      <c r="E106" s="112">
        <f t="shared" si="8"/>
        <v>0.20999999999999996</v>
      </c>
      <c r="F106" s="78">
        <v>1.21</v>
      </c>
      <c r="G106" s="31">
        <f t="shared" si="3"/>
        <v>1.7216748908657322</v>
      </c>
      <c r="H106" s="31">
        <f t="shared" si="5"/>
        <v>1.72</v>
      </c>
      <c r="I106" s="28">
        <f t="shared" si="9"/>
        <v>1.42</v>
      </c>
      <c r="J106" s="30">
        <f t="shared" si="10"/>
        <v>0.30000000000000004</v>
      </c>
      <c r="K106" s="31">
        <f t="shared" si="4"/>
        <v>-1.6748908657322481E-3</v>
      </c>
      <c r="L106" s="10"/>
      <c r="M106" s="15"/>
      <c r="N106" s="16"/>
    </row>
    <row r="107" spans="1:14" ht="19.5" customHeight="1">
      <c r="A107" s="59" t="s">
        <v>164</v>
      </c>
      <c r="B107" s="123" t="s">
        <v>165</v>
      </c>
      <c r="C107" s="124"/>
      <c r="D107" s="106"/>
      <c r="E107" s="106"/>
      <c r="F107" s="78"/>
      <c r="G107" s="29"/>
      <c r="H107" s="30"/>
      <c r="I107" s="30"/>
      <c r="J107" s="30"/>
      <c r="K107" s="29"/>
      <c r="L107" s="10"/>
      <c r="M107" s="15"/>
      <c r="N107" s="16"/>
    </row>
    <row r="108" spans="1:14" ht="15" customHeight="1">
      <c r="A108" s="56" t="s">
        <v>166</v>
      </c>
      <c r="B108" s="57" t="s">
        <v>167</v>
      </c>
      <c r="C108" s="55" t="s">
        <v>155</v>
      </c>
      <c r="D108" s="100">
        <v>3</v>
      </c>
      <c r="E108" s="112">
        <f>F108-D108</f>
        <v>0.62999999999999989</v>
      </c>
      <c r="F108" s="78">
        <v>3.63</v>
      </c>
      <c r="G108" s="29">
        <f t="shared" si="3"/>
        <v>5.1650246725971964</v>
      </c>
      <c r="H108" s="30">
        <f t="shared" si="5"/>
        <v>5.17</v>
      </c>
      <c r="I108" s="28">
        <f t="shared" ref="I108:I111" si="11">ROUND(H108/1.21,2)</f>
        <v>4.2699999999999996</v>
      </c>
      <c r="J108" s="30">
        <f t="shared" ref="J108:J111" si="12">H108-I108</f>
        <v>0.90000000000000036</v>
      </c>
      <c r="K108" s="29">
        <f t="shared" si="4"/>
        <v>4.9753274028034866E-3</v>
      </c>
      <c r="L108" s="10"/>
      <c r="M108" s="15"/>
      <c r="N108" s="16"/>
    </row>
    <row r="109" spans="1:14">
      <c r="A109" s="56" t="s">
        <v>168</v>
      </c>
      <c r="B109" s="57" t="s">
        <v>169</v>
      </c>
      <c r="C109" s="55" t="s">
        <v>155</v>
      </c>
      <c r="D109" s="100">
        <v>4</v>
      </c>
      <c r="E109" s="112">
        <f>F109-D109</f>
        <v>0.83999999999999986</v>
      </c>
      <c r="F109" s="78">
        <v>4.84</v>
      </c>
      <c r="G109" s="31">
        <f t="shared" si="3"/>
        <v>6.8866995634629289</v>
      </c>
      <c r="H109" s="31">
        <f t="shared" si="5"/>
        <v>6.89</v>
      </c>
      <c r="I109" s="28">
        <f t="shared" si="11"/>
        <v>5.69</v>
      </c>
      <c r="J109" s="30">
        <f t="shared" si="12"/>
        <v>1.1999999999999993</v>
      </c>
      <c r="K109" s="31">
        <f t="shared" si="4"/>
        <v>3.3004365370707944E-3</v>
      </c>
      <c r="L109" s="10"/>
      <c r="M109" s="15"/>
      <c r="N109" s="16"/>
    </row>
    <row r="110" spans="1:14">
      <c r="A110" s="56" t="s">
        <v>170</v>
      </c>
      <c r="B110" s="57" t="s">
        <v>171</v>
      </c>
      <c r="C110" s="55" t="s">
        <v>155</v>
      </c>
      <c r="D110" s="100">
        <v>5</v>
      </c>
      <c r="E110" s="112">
        <f>F110-D110</f>
        <v>1.0499999999999998</v>
      </c>
      <c r="F110" s="78">
        <v>6.05</v>
      </c>
      <c r="G110" s="29">
        <f t="shared" si="3"/>
        <v>8.6083744543286613</v>
      </c>
      <c r="H110" s="30">
        <f t="shared" si="5"/>
        <v>8.61</v>
      </c>
      <c r="I110" s="28">
        <f t="shared" si="11"/>
        <v>7.12</v>
      </c>
      <c r="J110" s="30">
        <f t="shared" si="12"/>
        <v>1.4899999999999993</v>
      </c>
      <c r="K110" s="29">
        <f t="shared" si="4"/>
        <v>1.6255456713381022E-3</v>
      </c>
      <c r="L110" s="10"/>
      <c r="M110" s="15"/>
      <c r="N110" s="16"/>
    </row>
    <row r="111" spans="1:14">
      <c r="A111" s="56" t="s">
        <v>172</v>
      </c>
      <c r="B111" s="57" t="s">
        <v>173</v>
      </c>
      <c r="C111" s="55" t="s">
        <v>155</v>
      </c>
      <c r="D111" s="100">
        <v>6</v>
      </c>
      <c r="E111" s="112">
        <f>F111-D111</f>
        <v>1.2599999999999998</v>
      </c>
      <c r="F111" s="78">
        <v>7.26</v>
      </c>
      <c r="G111" s="29">
        <f t="shared" si="3"/>
        <v>10.330049345194393</v>
      </c>
      <c r="H111" s="30">
        <f t="shared" si="5"/>
        <v>10.33</v>
      </c>
      <c r="I111" s="28">
        <f t="shared" si="11"/>
        <v>8.5399999999999991</v>
      </c>
      <c r="J111" s="30">
        <f t="shared" si="12"/>
        <v>1.7900000000000009</v>
      </c>
      <c r="K111" s="29">
        <f t="shared" si="4"/>
        <v>-4.9345194392813596E-5</v>
      </c>
      <c r="L111" s="10"/>
      <c r="M111" s="15"/>
      <c r="N111" s="16"/>
    </row>
    <row r="112" spans="1:14" ht="18" customHeight="1">
      <c r="A112" s="59" t="s">
        <v>174</v>
      </c>
      <c r="B112" s="123" t="s">
        <v>175</v>
      </c>
      <c r="C112" s="124"/>
      <c r="D112" s="106"/>
      <c r="E112" s="106"/>
      <c r="F112" s="78"/>
      <c r="G112" s="29"/>
      <c r="H112" s="30"/>
      <c r="I112" s="30"/>
      <c r="J112" s="30"/>
      <c r="K112" s="29">
        <f t="shared" si="4"/>
        <v>0</v>
      </c>
      <c r="L112" s="10"/>
      <c r="M112" s="15"/>
      <c r="N112" s="16"/>
    </row>
    <row r="113" spans="1:14" ht="15" customHeight="1">
      <c r="A113" s="56" t="s">
        <v>176</v>
      </c>
      <c r="B113" s="57" t="s">
        <v>177</v>
      </c>
      <c r="C113" s="62" t="s">
        <v>155</v>
      </c>
      <c r="D113" s="99">
        <v>0.3</v>
      </c>
      <c r="E113" s="112">
        <f t="shared" ref="E113:E130" si="13">F113-D113</f>
        <v>0.06</v>
      </c>
      <c r="F113" s="78">
        <v>0.36</v>
      </c>
      <c r="G113" s="29">
        <f t="shared" ref="G113:G171" si="14">F113/0.702804</f>
        <v>0.51223385182782111</v>
      </c>
      <c r="H113" s="30">
        <f t="shared" si="5"/>
        <v>0.51</v>
      </c>
      <c r="I113" s="28">
        <f t="shared" ref="I113:I130" si="15">ROUND(H113/1.21,2)</f>
        <v>0.42</v>
      </c>
      <c r="J113" s="30">
        <f t="shared" ref="J113:J130" si="16">H113-I113</f>
        <v>9.0000000000000024E-2</v>
      </c>
      <c r="K113" s="29">
        <f t="shared" si="4"/>
        <v>-2.2338518278210984E-3</v>
      </c>
      <c r="L113" s="10"/>
      <c r="M113" s="15"/>
      <c r="N113" s="16"/>
    </row>
    <row r="114" spans="1:14" ht="15" customHeight="1">
      <c r="A114" s="56" t="s">
        <v>178</v>
      </c>
      <c r="B114" s="57" t="s">
        <v>179</v>
      </c>
      <c r="C114" s="91" t="s">
        <v>155</v>
      </c>
      <c r="D114" s="113">
        <v>0.35</v>
      </c>
      <c r="E114" s="112">
        <f t="shared" si="13"/>
        <v>7.0000000000000007E-2</v>
      </c>
      <c r="F114" s="78">
        <v>0.42</v>
      </c>
      <c r="G114" s="29">
        <f t="shared" si="14"/>
        <v>0.59760616046579129</v>
      </c>
      <c r="H114" s="30">
        <f t="shared" si="5"/>
        <v>0.6</v>
      </c>
      <c r="I114" s="28">
        <f t="shared" si="15"/>
        <v>0.5</v>
      </c>
      <c r="J114" s="30">
        <f t="shared" si="16"/>
        <v>9.9999999999999978E-2</v>
      </c>
      <c r="K114" s="29">
        <f t="shared" si="4"/>
        <v>2.393839534208686E-3</v>
      </c>
      <c r="L114" s="10"/>
      <c r="M114" s="15"/>
      <c r="N114" s="16"/>
    </row>
    <row r="115" spans="1:14" ht="15" customHeight="1">
      <c r="A115" s="56" t="s">
        <v>180</v>
      </c>
      <c r="B115" s="57" t="s">
        <v>181</v>
      </c>
      <c r="C115" s="55" t="s">
        <v>155</v>
      </c>
      <c r="D115" s="100">
        <v>0.4</v>
      </c>
      <c r="E115" s="112">
        <f t="shared" si="13"/>
        <v>7.999999999999996E-2</v>
      </c>
      <c r="F115" s="78">
        <v>0.48</v>
      </c>
      <c r="G115" s="29">
        <f t="shared" si="14"/>
        <v>0.68297846910376148</v>
      </c>
      <c r="H115" s="30">
        <f t="shared" si="5"/>
        <v>0.68</v>
      </c>
      <c r="I115" s="28">
        <f t="shared" si="15"/>
        <v>0.56000000000000005</v>
      </c>
      <c r="J115" s="30">
        <f t="shared" si="16"/>
        <v>0.12</v>
      </c>
      <c r="K115" s="29">
        <f t="shared" si="4"/>
        <v>-2.9784691037614275E-3</v>
      </c>
      <c r="L115" s="10"/>
      <c r="M115" s="15"/>
      <c r="N115" s="16"/>
    </row>
    <row r="116" spans="1:14" ht="14.25" customHeight="1">
      <c r="A116" s="56" t="s">
        <v>182</v>
      </c>
      <c r="B116" s="57" t="s">
        <v>183</v>
      </c>
      <c r="C116" s="55" t="s">
        <v>155</v>
      </c>
      <c r="D116" s="100">
        <v>0.45</v>
      </c>
      <c r="E116" s="112">
        <f t="shared" si="13"/>
        <v>9.0000000000000024E-2</v>
      </c>
      <c r="F116" s="95">
        <v>0.54</v>
      </c>
      <c r="G116" s="29">
        <f t="shared" si="14"/>
        <v>0.76835077774173177</v>
      </c>
      <c r="H116" s="30">
        <f t="shared" si="5"/>
        <v>0.77</v>
      </c>
      <c r="I116" s="28">
        <f t="shared" si="15"/>
        <v>0.64</v>
      </c>
      <c r="J116" s="30">
        <f t="shared" si="16"/>
        <v>0.13</v>
      </c>
      <c r="K116" s="29">
        <f t="shared" si="4"/>
        <v>1.6492222582682459E-3</v>
      </c>
      <c r="L116" s="10"/>
      <c r="M116" s="15"/>
      <c r="N116" s="16"/>
    </row>
    <row r="117" spans="1:14">
      <c r="A117" s="56" t="s">
        <v>184</v>
      </c>
      <c r="B117" s="57" t="s">
        <v>185</v>
      </c>
      <c r="C117" s="55" t="s">
        <v>155</v>
      </c>
      <c r="D117" s="100">
        <v>0.5</v>
      </c>
      <c r="E117" s="112">
        <f t="shared" si="13"/>
        <v>0.10999999999999999</v>
      </c>
      <c r="F117" s="78">
        <v>0.61</v>
      </c>
      <c r="G117" s="29">
        <f t="shared" si="14"/>
        <v>0.86795180448603027</v>
      </c>
      <c r="H117" s="30">
        <f t="shared" si="5"/>
        <v>0.87</v>
      </c>
      <c r="I117" s="28">
        <f t="shared" si="15"/>
        <v>0.72</v>
      </c>
      <c r="J117" s="30">
        <f t="shared" si="16"/>
        <v>0.15000000000000002</v>
      </c>
      <c r="K117" s="29">
        <f t="shared" si="4"/>
        <v>2.0481955139697305E-3</v>
      </c>
      <c r="L117" s="10"/>
      <c r="M117" s="15"/>
      <c r="N117" s="16"/>
    </row>
    <row r="118" spans="1:14">
      <c r="A118" s="56" t="s">
        <v>186</v>
      </c>
      <c r="B118" s="57" t="s">
        <v>187</v>
      </c>
      <c r="C118" s="55" t="s">
        <v>155</v>
      </c>
      <c r="D118" s="100">
        <v>0.55000000000000004</v>
      </c>
      <c r="E118" s="112">
        <f t="shared" si="13"/>
        <v>0.12</v>
      </c>
      <c r="F118" s="78">
        <v>0.67</v>
      </c>
      <c r="G118" s="31">
        <f t="shared" si="14"/>
        <v>0.95332411312400056</v>
      </c>
      <c r="H118" s="31">
        <f t="shared" si="5"/>
        <v>0.95</v>
      </c>
      <c r="I118" s="28">
        <f t="shared" si="15"/>
        <v>0.79</v>
      </c>
      <c r="J118" s="30">
        <f t="shared" si="16"/>
        <v>0.15999999999999992</v>
      </c>
      <c r="K118" s="31">
        <f t="shared" si="4"/>
        <v>-3.324113124000605E-3</v>
      </c>
      <c r="L118" s="10"/>
      <c r="M118" s="15"/>
      <c r="N118" s="16"/>
    </row>
    <row r="119" spans="1:14">
      <c r="A119" s="56" t="s">
        <v>188</v>
      </c>
      <c r="B119" s="57" t="s">
        <v>189</v>
      </c>
      <c r="C119" s="55" t="s">
        <v>155</v>
      </c>
      <c r="D119" s="100">
        <v>0.6</v>
      </c>
      <c r="E119" s="112">
        <f t="shared" si="13"/>
        <v>0.13</v>
      </c>
      <c r="F119" s="78">
        <v>0.73</v>
      </c>
      <c r="G119" s="29">
        <f t="shared" si="14"/>
        <v>1.0386964217619705</v>
      </c>
      <c r="H119" s="30">
        <f t="shared" si="5"/>
        <v>1.04</v>
      </c>
      <c r="I119" s="28">
        <f t="shared" si="15"/>
        <v>0.86</v>
      </c>
      <c r="J119" s="30">
        <f t="shared" si="16"/>
        <v>0.18000000000000005</v>
      </c>
      <c r="K119" s="29">
        <f t="shared" si="4"/>
        <v>1.3035782380295124E-3</v>
      </c>
      <c r="L119" s="10"/>
      <c r="M119" s="15"/>
      <c r="N119" s="16"/>
    </row>
    <row r="120" spans="1:14">
      <c r="A120" s="56" t="s">
        <v>190</v>
      </c>
      <c r="B120" s="57" t="s">
        <v>191</v>
      </c>
      <c r="C120" s="62" t="s">
        <v>155</v>
      </c>
      <c r="D120" s="99">
        <v>0.65</v>
      </c>
      <c r="E120" s="112">
        <f t="shared" si="13"/>
        <v>0.14000000000000001</v>
      </c>
      <c r="F120" s="78">
        <v>0.79</v>
      </c>
      <c r="G120" s="29">
        <f t="shared" si="14"/>
        <v>1.1240687303999408</v>
      </c>
      <c r="H120" s="30">
        <f t="shared" si="5"/>
        <v>1.1200000000000001</v>
      </c>
      <c r="I120" s="28">
        <f t="shared" si="15"/>
        <v>0.93</v>
      </c>
      <c r="J120" s="30">
        <f t="shared" si="16"/>
        <v>0.19000000000000006</v>
      </c>
      <c r="K120" s="29">
        <f t="shared" si="4"/>
        <v>-4.0687303999407121E-3</v>
      </c>
      <c r="L120" s="10"/>
      <c r="M120" s="15"/>
      <c r="N120" s="16"/>
    </row>
    <row r="121" spans="1:14">
      <c r="A121" s="56" t="s">
        <v>192</v>
      </c>
      <c r="B121" s="57" t="s">
        <v>193</v>
      </c>
      <c r="C121" s="55" t="s">
        <v>155</v>
      </c>
      <c r="D121" s="100">
        <v>0.7</v>
      </c>
      <c r="E121" s="112">
        <f t="shared" si="13"/>
        <v>0.15000000000000002</v>
      </c>
      <c r="F121" s="78">
        <v>0.85</v>
      </c>
      <c r="G121" s="31">
        <f t="shared" si="14"/>
        <v>1.2094410390379109</v>
      </c>
      <c r="H121" s="31">
        <f t="shared" si="5"/>
        <v>1.21</v>
      </c>
      <c r="I121" s="28">
        <f t="shared" si="15"/>
        <v>1</v>
      </c>
      <c r="J121" s="30">
        <f t="shared" si="16"/>
        <v>0.20999999999999996</v>
      </c>
      <c r="K121" s="31">
        <f t="shared" si="4"/>
        <v>5.5896096208907231E-4</v>
      </c>
      <c r="L121" s="10"/>
      <c r="M121" s="15"/>
      <c r="N121" s="16"/>
    </row>
    <row r="122" spans="1:14">
      <c r="A122" s="56" t="s">
        <v>194</v>
      </c>
      <c r="B122" s="57" t="s">
        <v>195</v>
      </c>
      <c r="C122" s="55" t="s">
        <v>155</v>
      </c>
      <c r="D122" s="100">
        <v>0.75</v>
      </c>
      <c r="E122" s="112">
        <f t="shared" si="13"/>
        <v>0.16000000000000003</v>
      </c>
      <c r="F122" s="78">
        <v>0.91</v>
      </c>
      <c r="G122" s="29">
        <f t="shared" si="14"/>
        <v>1.2948133476758812</v>
      </c>
      <c r="H122" s="30">
        <f t="shared" si="5"/>
        <v>1.29</v>
      </c>
      <c r="I122" s="28">
        <f t="shared" si="15"/>
        <v>1.07</v>
      </c>
      <c r="J122" s="30">
        <f t="shared" si="16"/>
        <v>0.21999999999999997</v>
      </c>
      <c r="K122" s="29">
        <f t="shared" si="4"/>
        <v>-4.8133476758811522E-3</v>
      </c>
      <c r="L122" s="10"/>
      <c r="M122" s="15"/>
      <c r="N122" s="16"/>
    </row>
    <row r="123" spans="1:14">
      <c r="A123" s="56" t="s">
        <v>196</v>
      </c>
      <c r="B123" s="57" t="s">
        <v>197</v>
      </c>
      <c r="C123" s="55" t="s">
        <v>155</v>
      </c>
      <c r="D123" s="100">
        <v>0.8</v>
      </c>
      <c r="E123" s="112">
        <f t="shared" si="13"/>
        <v>0.16999999999999993</v>
      </c>
      <c r="F123" s="78">
        <v>0.97</v>
      </c>
      <c r="G123" s="29">
        <f t="shared" si="14"/>
        <v>1.3801856563138513</v>
      </c>
      <c r="H123" s="30">
        <f t="shared" si="5"/>
        <v>1.38</v>
      </c>
      <c r="I123" s="28">
        <f t="shared" si="15"/>
        <v>1.1399999999999999</v>
      </c>
      <c r="J123" s="30">
        <f t="shared" si="16"/>
        <v>0.24</v>
      </c>
      <c r="K123" s="29">
        <f t="shared" si="4"/>
        <v>-1.8565631385136783E-4</v>
      </c>
      <c r="L123" s="10"/>
      <c r="M123" s="15"/>
      <c r="N123" s="16"/>
    </row>
    <row r="124" spans="1:14">
      <c r="A124" s="56" t="s">
        <v>198</v>
      </c>
      <c r="B124" s="57" t="s">
        <v>199</v>
      </c>
      <c r="C124" s="55" t="s">
        <v>155</v>
      </c>
      <c r="D124" s="100">
        <v>1</v>
      </c>
      <c r="E124" s="112">
        <f t="shared" si="13"/>
        <v>0.20999999999999996</v>
      </c>
      <c r="F124" s="78">
        <v>1.21</v>
      </c>
      <c r="G124" s="29">
        <f t="shared" si="14"/>
        <v>1.7216748908657322</v>
      </c>
      <c r="H124" s="30">
        <f t="shared" si="5"/>
        <v>1.72</v>
      </c>
      <c r="I124" s="28">
        <f t="shared" si="15"/>
        <v>1.42</v>
      </c>
      <c r="J124" s="30">
        <f t="shared" si="16"/>
        <v>0.30000000000000004</v>
      </c>
      <c r="K124" s="29">
        <f t="shared" si="4"/>
        <v>-1.6748908657322481E-3</v>
      </c>
      <c r="L124" s="10"/>
      <c r="M124" s="15"/>
      <c r="N124" s="16"/>
    </row>
    <row r="125" spans="1:14">
      <c r="A125" s="56" t="s">
        <v>200</v>
      </c>
      <c r="B125" s="57" t="s">
        <v>201</v>
      </c>
      <c r="C125" s="62" t="s">
        <v>155</v>
      </c>
      <c r="D125" s="99">
        <v>1.25</v>
      </c>
      <c r="E125" s="112">
        <f t="shared" si="13"/>
        <v>0.26</v>
      </c>
      <c r="F125" s="78">
        <v>1.51</v>
      </c>
      <c r="G125" s="29">
        <f t="shared" si="14"/>
        <v>2.148536434055583</v>
      </c>
      <c r="H125" s="30">
        <f t="shared" si="5"/>
        <v>2.15</v>
      </c>
      <c r="I125" s="28">
        <f t="shared" si="15"/>
        <v>1.78</v>
      </c>
      <c r="J125" s="30">
        <f t="shared" si="16"/>
        <v>0.36999999999999988</v>
      </c>
      <c r="K125" s="29">
        <f t="shared" si="4"/>
        <v>1.463565944416878E-3</v>
      </c>
      <c r="L125" s="10"/>
      <c r="M125" s="15"/>
      <c r="N125" s="16"/>
    </row>
    <row r="126" spans="1:14">
      <c r="A126" s="56" t="s">
        <v>202</v>
      </c>
      <c r="B126" s="57" t="s">
        <v>203</v>
      </c>
      <c r="C126" s="55" t="s">
        <v>155</v>
      </c>
      <c r="D126" s="100">
        <v>1.5</v>
      </c>
      <c r="E126" s="112">
        <f t="shared" si="13"/>
        <v>0.32000000000000006</v>
      </c>
      <c r="F126" s="78">
        <v>1.82</v>
      </c>
      <c r="G126" s="31">
        <f t="shared" si="14"/>
        <v>2.5896266953517624</v>
      </c>
      <c r="H126" s="31">
        <f t="shared" si="5"/>
        <v>2.59</v>
      </c>
      <c r="I126" s="28">
        <f t="shared" si="15"/>
        <v>2.14</v>
      </c>
      <c r="J126" s="30">
        <f t="shared" si="16"/>
        <v>0.44999999999999973</v>
      </c>
      <c r="K126" s="31">
        <f t="shared" si="4"/>
        <v>3.7330464823748244E-4</v>
      </c>
      <c r="L126" s="10"/>
      <c r="M126" s="15"/>
      <c r="N126" s="16"/>
    </row>
    <row r="127" spans="1:14">
      <c r="A127" s="56" t="s">
        <v>204</v>
      </c>
      <c r="B127" s="57" t="s">
        <v>205</v>
      </c>
      <c r="C127" s="55" t="s">
        <v>155</v>
      </c>
      <c r="D127" s="100">
        <v>1.75</v>
      </c>
      <c r="E127" s="112">
        <f t="shared" si="13"/>
        <v>0.37000000000000011</v>
      </c>
      <c r="F127" s="78">
        <v>2.12</v>
      </c>
      <c r="G127" s="29">
        <f t="shared" si="14"/>
        <v>3.0164882385416134</v>
      </c>
      <c r="H127" s="30">
        <f t="shared" si="5"/>
        <v>3.02</v>
      </c>
      <c r="I127" s="28">
        <f t="shared" si="15"/>
        <v>2.5</v>
      </c>
      <c r="J127" s="30">
        <f t="shared" si="16"/>
        <v>0.52</v>
      </c>
      <c r="K127" s="29">
        <f t="shared" si="4"/>
        <v>3.5117614583866086E-3</v>
      </c>
      <c r="L127" s="10"/>
      <c r="M127" s="15"/>
      <c r="N127" s="16"/>
    </row>
    <row r="128" spans="1:14">
      <c r="A128" s="56" t="s">
        <v>206</v>
      </c>
      <c r="B128" s="57" t="s">
        <v>207</v>
      </c>
      <c r="C128" s="55" t="s">
        <v>155</v>
      </c>
      <c r="D128" s="100">
        <v>2</v>
      </c>
      <c r="E128" s="112">
        <f t="shared" si="13"/>
        <v>0.41999999999999993</v>
      </c>
      <c r="F128" s="78">
        <v>2.42</v>
      </c>
      <c r="G128" s="29">
        <f t="shared" si="14"/>
        <v>3.4433497817314644</v>
      </c>
      <c r="H128" s="30">
        <f t="shared" si="5"/>
        <v>3.44</v>
      </c>
      <c r="I128" s="28">
        <f t="shared" si="15"/>
        <v>2.84</v>
      </c>
      <c r="J128" s="30">
        <f t="shared" si="16"/>
        <v>0.60000000000000009</v>
      </c>
      <c r="K128" s="29">
        <f t="shared" si="4"/>
        <v>-3.3497817314644962E-3</v>
      </c>
      <c r="L128" s="10"/>
      <c r="M128" s="15"/>
      <c r="N128" s="16"/>
    </row>
    <row r="129" spans="1:14">
      <c r="A129" s="56" t="s">
        <v>208</v>
      </c>
      <c r="B129" s="57" t="s">
        <v>209</v>
      </c>
      <c r="C129" s="55" t="s">
        <v>155</v>
      </c>
      <c r="D129" s="100">
        <v>2.25</v>
      </c>
      <c r="E129" s="112">
        <f t="shared" si="13"/>
        <v>0.4700000000000002</v>
      </c>
      <c r="F129" s="78">
        <v>2.72</v>
      </c>
      <c r="G129" s="29">
        <f t="shared" si="14"/>
        <v>3.8702113249213155</v>
      </c>
      <c r="H129" s="30">
        <f t="shared" si="5"/>
        <v>3.87</v>
      </c>
      <c r="I129" s="28">
        <f t="shared" si="15"/>
        <v>3.2</v>
      </c>
      <c r="J129" s="30">
        <f t="shared" si="16"/>
        <v>0.66999999999999993</v>
      </c>
      <c r="K129" s="29">
        <f t="shared" si="4"/>
        <v>-2.1132492131537006E-4</v>
      </c>
      <c r="L129" s="10"/>
      <c r="M129" s="15"/>
      <c r="N129" s="16"/>
    </row>
    <row r="130" spans="1:14">
      <c r="A130" s="56" t="s">
        <v>210</v>
      </c>
      <c r="B130" s="57" t="s">
        <v>211</v>
      </c>
      <c r="C130" s="55" t="s">
        <v>155</v>
      </c>
      <c r="D130" s="100">
        <v>2.5</v>
      </c>
      <c r="E130" s="112">
        <f t="shared" si="13"/>
        <v>0.5299999999999998</v>
      </c>
      <c r="F130" s="78">
        <v>3.03</v>
      </c>
      <c r="G130" s="29">
        <f t="shared" si="14"/>
        <v>4.3113015862174944</v>
      </c>
      <c r="H130" s="30">
        <f t="shared" si="5"/>
        <v>4.3099999999999996</v>
      </c>
      <c r="I130" s="28">
        <f t="shared" si="15"/>
        <v>3.56</v>
      </c>
      <c r="J130" s="30">
        <f t="shared" si="16"/>
        <v>0.74999999999999956</v>
      </c>
      <c r="K130" s="29">
        <f t="shared" si="4"/>
        <v>-1.3015862174947657E-3</v>
      </c>
      <c r="L130" s="10"/>
      <c r="M130" s="15"/>
      <c r="N130" s="16"/>
    </row>
    <row r="131" spans="1:14" ht="31.5" customHeight="1">
      <c r="A131" s="59" t="s">
        <v>212</v>
      </c>
      <c r="B131" s="123" t="s">
        <v>213</v>
      </c>
      <c r="C131" s="124"/>
      <c r="D131" s="106"/>
      <c r="E131" s="106"/>
      <c r="F131" s="78"/>
      <c r="G131" s="31"/>
      <c r="H131" s="31"/>
      <c r="I131" s="31"/>
      <c r="J131" s="31"/>
      <c r="K131" s="31"/>
      <c r="L131" s="10"/>
      <c r="M131" s="15"/>
      <c r="N131" s="16"/>
    </row>
    <row r="132" spans="1:14">
      <c r="A132" s="56" t="s">
        <v>214</v>
      </c>
      <c r="B132" s="57" t="s">
        <v>177</v>
      </c>
      <c r="C132" s="55" t="s">
        <v>155</v>
      </c>
      <c r="D132" s="100">
        <v>0.5</v>
      </c>
      <c r="E132" s="112">
        <f t="shared" ref="E132:E151" si="17">F132-D132</f>
        <v>0.10999999999999999</v>
      </c>
      <c r="F132" s="78">
        <v>0.61</v>
      </c>
      <c r="G132" s="29">
        <f t="shared" si="14"/>
        <v>0.86795180448603027</v>
      </c>
      <c r="H132" s="30">
        <f t="shared" si="5"/>
        <v>0.87</v>
      </c>
      <c r="I132" s="28">
        <f t="shared" ref="I132:I151" si="18">ROUND(H132/1.21,2)</f>
        <v>0.72</v>
      </c>
      <c r="J132" s="30">
        <f t="shared" ref="J132:J151" si="19">H132-I132</f>
        <v>0.15000000000000002</v>
      </c>
      <c r="K132" s="29">
        <f t="shared" si="4"/>
        <v>2.0481955139697305E-3</v>
      </c>
      <c r="L132" s="10"/>
      <c r="M132" s="15"/>
      <c r="N132" s="16"/>
    </row>
    <row r="133" spans="1:14">
      <c r="A133" s="56" t="s">
        <v>215</v>
      </c>
      <c r="B133" s="57" t="s">
        <v>179</v>
      </c>
      <c r="C133" s="55" t="s">
        <v>155</v>
      </c>
      <c r="D133" s="100">
        <v>0.55000000000000004</v>
      </c>
      <c r="E133" s="112">
        <f t="shared" si="17"/>
        <v>0.12</v>
      </c>
      <c r="F133" s="78">
        <v>0.67</v>
      </c>
      <c r="G133" s="29">
        <f t="shared" si="14"/>
        <v>0.95332411312400056</v>
      </c>
      <c r="H133" s="30">
        <f t="shared" si="5"/>
        <v>0.95</v>
      </c>
      <c r="I133" s="28">
        <f t="shared" si="18"/>
        <v>0.79</v>
      </c>
      <c r="J133" s="30">
        <f t="shared" si="19"/>
        <v>0.15999999999999992</v>
      </c>
      <c r="K133" s="29">
        <f t="shared" ref="K133:K170" si="20">H133-G133</f>
        <v>-3.324113124000605E-3</v>
      </c>
      <c r="L133" s="10"/>
      <c r="M133" s="15"/>
      <c r="N133" s="16"/>
    </row>
    <row r="134" spans="1:14">
      <c r="A134" s="56" t="s">
        <v>216</v>
      </c>
      <c r="B134" s="57" t="s">
        <v>181</v>
      </c>
      <c r="C134" s="55" t="s">
        <v>155</v>
      </c>
      <c r="D134" s="100">
        <v>0.6</v>
      </c>
      <c r="E134" s="112">
        <f t="shared" si="17"/>
        <v>0.13</v>
      </c>
      <c r="F134" s="78">
        <v>0.73</v>
      </c>
      <c r="G134" s="29">
        <f t="shared" si="14"/>
        <v>1.0386964217619705</v>
      </c>
      <c r="H134" s="30">
        <f t="shared" si="5"/>
        <v>1.04</v>
      </c>
      <c r="I134" s="28">
        <f t="shared" si="18"/>
        <v>0.86</v>
      </c>
      <c r="J134" s="30">
        <f t="shared" si="19"/>
        <v>0.18000000000000005</v>
      </c>
      <c r="K134" s="29">
        <f t="shared" si="20"/>
        <v>1.3035782380295124E-3</v>
      </c>
      <c r="L134" s="10"/>
      <c r="M134" s="15"/>
      <c r="N134" s="16"/>
    </row>
    <row r="135" spans="1:14">
      <c r="A135" s="56" t="s">
        <v>217</v>
      </c>
      <c r="B135" s="57" t="s">
        <v>183</v>
      </c>
      <c r="C135" s="55" t="s">
        <v>155</v>
      </c>
      <c r="D135" s="100">
        <v>0.65</v>
      </c>
      <c r="E135" s="112">
        <f t="shared" si="17"/>
        <v>0.14000000000000001</v>
      </c>
      <c r="F135" s="78">
        <v>0.79</v>
      </c>
      <c r="G135" s="29">
        <f t="shared" si="14"/>
        <v>1.1240687303999408</v>
      </c>
      <c r="H135" s="30">
        <f t="shared" si="5"/>
        <v>1.1200000000000001</v>
      </c>
      <c r="I135" s="28">
        <f t="shared" si="18"/>
        <v>0.93</v>
      </c>
      <c r="J135" s="30">
        <f t="shared" si="19"/>
        <v>0.19000000000000006</v>
      </c>
      <c r="K135" s="29">
        <f t="shared" si="20"/>
        <v>-4.0687303999407121E-3</v>
      </c>
      <c r="L135" s="10"/>
      <c r="M135" s="15"/>
      <c r="N135" s="16"/>
    </row>
    <row r="136" spans="1:14" ht="15.75" customHeight="1">
      <c r="A136" s="56" t="s">
        <v>218</v>
      </c>
      <c r="B136" s="57" t="s">
        <v>219</v>
      </c>
      <c r="C136" s="55" t="s">
        <v>155</v>
      </c>
      <c r="D136" s="100">
        <v>0.7</v>
      </c>
      <c r="E136" s="112">
        <f t="shared" si="17"/>
        <v>0.15000000000000002</v>
      </c>
      <c r="F136" s="78">
        <v>0.85</v>
      </c>
      <c r="G136" s="29">
        <f t="shared" si="14"/>
        <v>1.2094410390379109</v>
      </c>
      <c r="H136" s="30">
        <f t="shared" ref="H136:H151" si="21">ROUND(G136,2)</f>
        <v>1.21</v>
      </c>
      <c r="I136" s="28">
        <f t="shared" si="18"/>
        <v>1</v>
      </c>
      <c r="J136" s="30">
        <f t="shared" si="19"/>
        <v>0.20999999999999996</v>
      </c>
      <c r="K136" s="29">
        <f t="shared" si="20"/>
        <v>5.5896096208907231E-4</v>
      </c>
      <c r="L136" s="10"/>
      <c r="M136" s="15"/>
      <c r="N136" s="16"/>
    </row>
    <row r="137" spans="1:14">
      <c r="A137" s="56" t="s">
        <v>220</v>
      </c>
      <c r="B137" s="57" t="s">
        <v>187</v>
      </c>
      <c r="C137" s="55" t="s">
        <v>155</v>
      </c>
      <c r="D137" s="100">
        <v>0.75</v>
      </c>
      <c r="E137" s="112">
        <f t="shared" si="17"/>
        <v>0.16000000000000003</v>
      </c>
      <c r="F137" s="78">
        <v>0.91</v>
      </c>
      <c r="G137" s="29">
        <f t="shared" si="14"/>
        <v>1.2948133476758812</v>
      </c>
      <c r="H137" s="30">
        <f t="shared" si="21"/>
        <v>1.29</v>
      </c>
      <c r="I137" s="28">
        <f t="shared" si="18"/>
        <v>1.07</v>
      </c>
      <c r="J137" s="30">
        <f t="shared" si="19"/>
        <v>0.21999999999999997</v>
      </c>
      <c r="K137" s="29">
        <f t="shared" si="20"/>
        <v>-4.8133476758811522E-3</v>
      </c>
      <c r="L137" s="10"/>
      <c r="M137" s="15"/>
      <c r="N137" s="16"/>
    </row>
    <row r="138" spans="1:14">
      <c r="A138" s="56" t="s">
        <v>221</v>
      </c>
      <c r="B138" s="57" t="s">
        <v>189</v>
      </c>
      <c r="C138" s="55" t="s">
        <v>155</v>
      </c>
      <c r="D138" s="100">
        <v>0.8</v>
      </c>
      <c r="E138" s="112">
        <f t="shared" si="17"/>
        <v>0.16999999999999993</v>
      </c>
      <c r="F138" s="78">
        <v>0.97</v>
      </c>
      <c r="G138" s="29">
        <f t="shared" si="14"/>
        <v>1.3801856563138513</v>
      </c>
      <c r="H138" s="30">
        <f t="shared" si="21"/>
        <v>1.38</v>
      </c>
      <c r="I138" s="28">
        <f t="shared" si="18"/>
        <v>1.1399999999999999</v>
      </c>
      <c r="J138" s="30">
        <f t="shared" si="19"/>
        <v>0.24</v>
      </c>
      <c r="K138" s="29">
        <f t="shared" si="20"/>
        <v>-1.8565631385136783E-4</v>
      </c>
      <c r="L138" s="10"/>
      <c r="M138" s="15"/>
      <c r="N138" s="16"/>
    </row>
    <row r="139" spans="1:14" ht="18" customHeight="1">
      <c r="A139" s="56" t="s">
        <v>222</v>
      </c>
      <c r="B139" s="57" t="s">
        <v>191</v>
      </c>
      <c r="C139" s="55" t="s">
        <v>155</v>
      </c>
      <c r="D139" s="100">
        <v>0.85</v>
      </c>
      <c r="E139" s="112">
        <f t="shared" si="17"/>
        <v>0.18000000000000005</v>
      </c>
      <c r="F139" s="78">
        <v>1.03</v>
      </c>
      <c r="G139" s="31">
        <f t="shared" si="14"/>
        <v>1.4655579649518216</v>
      </c>
      <c r="H139" s="31">
        <f t="shared" si="21"/>
        <v>1.47</v>
      </c>
      <c r="I139" s="28">
        <f t="shared" si="18"/>
        <v>1.21</v>
      </c>
      <c r="J139" s="30">
        <f t="shared" si="19"/>
        <v>0.26</v>
      </c>
      <c r="K139" s="31">
        <f t="shared" si="20"/>
        <v>4.4420350481784165E-3</v>
      </c>
      <c r="L139" s="10"/>
      <c r="M139" s="15"/>
      <c r="N139" s="16"/>
    </row>
    <row r="140" spans="1:14">
      <c r="A140" s="56" t="s">
        <v>223</v>
      </c>
      <c r="B140" s="57" t="s">
        <v>193</v>
      </c>
      <c r="C140" s="55" t="s">
        <v>155</v>
      </c>
      <c r="D140" s="100">
        <v>0.9</v>
      </c>
      <c r="E140" s="112">
        <f t="shared" si="17"/>
        <v>0.19000000000000006</v>
      </c>
      <c r="F140" s="78">
        <v>1.0900000000000001</v>
      </c>
      <c r="G140" s="31">
        <f t="shared" si="14"/>
        <v>1.5509302735897919</v>
      </c>
      <c r="H140" s="31">
        <f t="shared" si="21"/>
        <v>1.55</v>
      </c>
      <c r="I140" s="28">
        <f t="shared" si="18"/>
        <v>1.28</v>
      </c>
      <c r="J140" s="30">
        <f t="shared" si="19"/>
        <v>0.27</v>
      </c>
      <c r="K140" s="31">
        <f t="shared" si="20"/>
        <v>-9.3027358979180796E-4</v>
      </c>
      <c r="L140" s="10"/>
      <c r="M140" s="15"/>
      <c r="N140" s="16"/>
    </row>
    <row r="141" spans="1:14">
      <c r="A141" s="56" t="s">
        <v>224</v>
      </c>
      <c r="B141" s="57" t="s">
        <v>195</v>
      </c>
      <c r="C141" s="55" t="s">
        <v>155</v>
      </c>
      <c r="D141" s="100">
        <v>1</v>
      </c>
      <c r="E141" s="112">
        <f t="shared" si="17"/>
        <v>0.20999999999999996</v>
      </c>
      <c r="F141" s="78">
        <v>1.21</v>
      </c>
      <c r="G141" s="31">
        <f t="shared" si="14"/>
        <v>1.7216748908657322</v>
      </c>
      <c r="H141" s="31">
        <f t="shared" si="21"/>
        <v>1.72</v>
      </c>
      <c r="I141" s="28">
        <f t="shared" si="18"/>
        <v>1.42</v>
      </c>
      <c r="J141" s="30">
        <f t="shared" si="19"/>
        <v>0.30000000000000004</v>
      </c>
      <c r="K141" s="31">
        <f t="shared" si="20"/>
        <v>-1.6748908657322481E-3</v>
      </c>
      <c r="L141" s="10"/>
      <c r="M141" s="15"/>
      <c r="N141" s="16"/>
    </row>
    <row r="142" spans="1:14">
      <c r="A142" s="56" t="s">
        <v>225</v>
      </c>
      <c r="B142" s="57" t="s">
        <v>197</v>
      </c>
      <c r="C142" s="55" t="s">
        <v>155</v>
      </c>
      <c r="D142" s="100">
        <v>1.1499999999999999</v>
      </c>
      <c r="E142" s="112">
        <f t="shared" si="17"/>
        <v>0.24</v>
      </c>
      <c r="F142" s="78">
        <v>1.39</v>
      </c>
      <c r="G142" s="29">
        <f t="shared" si="14"/>
        <v>1.9777918167796427</v>
      </c>
      <c r="H142" s="30">
        <f t="shared" si="21"/>
        <v>1.98</v>
      </c>
      <c r="I142" s="28">
        <f t="shared" si="18"/>
        <v>1.64</v>
      </c>
      <c r="J142" s="30">
        <f t="shared" si="19"/>
        <v>0.34000000000000008</v>
      </c>
      <c r="K142" s="29">
        <f t="shared" si="20"/>
        <v>2.2081832203573182E-3</v>
      </c>
      <c r="L142" s="10"/>
      <c r="M142" s="15"/>
      <c r="N142" s="16"/>
    </row>
    <row r="143" spans="1:14">
      <c r="A143" s="56" t="s">
        <v>226</v>
      </c>
      <c r="B143" s="57" t="s">
        <v>227</v>
      </c>
      <c r="C143" s="55" t="s">
        <v>155</v>
      </c>
      <c r="D143" s="100">
        <v>1.25</v>
      </c>
      <c r="E143" s="112">
        <f t="shared" si="17"/>
        <v>0.26</v>
      </c>
      <c r="F143" s="78">
        <v>1.51</v>
      </c>
      <c r="G143" s="29">
        <f t="shared" si="14"/>
        <v>2.148536434055583</v>
      </c>
      <c r="H143" s="30">
        <f t="shared" si="21"/>
        <v>2.15</v>
      </c>
      <c r="I143" s="28">
        <f t="shared" si="18"/>
        <v>1.78</v>
      </c>
      <c r="J143" s="30">
        <f t="shared" si="19"/>
        <v>0.36999999999999988</v>
      </c>
      <c r="K143" s="29">
        <f t="shared" si="20"/>
        <v>1.463565944416878E-3</v>
      </c>
      <c r="L143" s="10"/>
      <c r="M143" s="15"/>
      <c r="N143" s="16"/>
    </row>
    <row r="144" spans="1:14">
      <c r="A144" s="56" t="s">
        <v>228</v>
      </c>
      <c r="B144" s="57" t="s">
        <v>201</v>
      </c>
      <c r="C144" s="62" t="s">
        <v>155</v>
      </c>
      <c r="D144" s="99">
        <v>1.3</v>
      </c>
      <c r="E144" s="112">
        <f t="shared" si="17"/>
        <v>0.27</v>
      </c>
      <c r="F144" s="78">
        <v>1.57</v>
      </c>
      <c r="G144" s="29">
        <f t="shared" si="14"/>
        <v>2.2339087426935533</v>
      </c>
      <c r="H144" s="30">
        <f t="shared" si="21"/>
        <v>2.23</v>
      </c>
      <c r="I144" s="28">
        <f t="shared" si="18"/>
        <v>1.84</v>
      </c>
      <c r="J144" s="30">
        <f t="shared" si="19"/>
        <v>0.3899999999999999</v>
      </c>
      <c r="K144" s="29">
        <f t="shared" si="20"/>
        <v>-3.9087426935533465E-3</v>
      </c>
      <c r="L144" s="10"/>
      <c r="M144" s="15"/>
      <c r="N144" s="16"/>
    </row>
    <row r="145" spans="1:14">
      <c r="A145" s="56" t="s">
        <v>229</v>
      </c>
      <c r="B145" s="57" t="s">
        <v>203</v>
      </c>
      <c r="C145" s="55" t="s">
        <v>155</v>
      </c>
      <c r="D145" s="100">
        <v>1.4</v>
      </c>
      <c r="E145" s="112">
        <f t="shared" si="17"/>
        <v>0.29000000000000004</v>
      </c>
      <c r="F145" s="78">
        <v>1.69</v>
      </c>
      <c r="G145" s="29">
        <f t="shared" si="14"/>
        <v>2.4046533599694935</v>
      </c>
      <c r="H145" s="30">
        <f t="shared" si="21"/>
        <v>2.4</v>
      </c>
      <c r="I145" s="28">
        <f t="shared" si="18"/>
        <v>1.98</v>
      </c>
      <c r="J145" s="30">
        <f t="shared" si="19"/>
        <v>0.41999999999999993</v>
      </c>
      <c r="K145" s="29">
        <f t="shared" si="20"/>
        <v>-4.6533599694935646E-3</v>
      </c>
      <c r="L145" s="10"/>
      <c r="M145" s="15"/>
      <c r="N145" s="16"/>
    </row>
    <row r="146" spans="1:14">
      <c r="A146" s="56" t="s">
        <v>230</v>
      </c>
      <c r="B146" s="57" t="s">
        <v>205</v>
      </c>
      <c r="C146" s="55" t="s">
        <v>155</v>
      </c>
      <c r="D146" s="100">
        <v>1.5</v>
      </c>
      <c r="E146" s="112">
        <f t="shared" si="17"/>
        <v>0.32000000000000006</v>
      </c>
      <c r="F146" s="78">
        <v>1.82</v>
      </c>
      <c r="G146" s="29">
        <f t="shared" si="14"/>
        <v>2.5896266953517624</v>
      </c>
      <c r="H146" s="30">
        <f t="shared" si="21"/>
        <v>2.59</v>
      </c>
      <c r="I146" s="28">
        <f t="shared" si="18"/>
        <v>2.14</v>
      </c>
      <c r="J146" s="30">
        <f t="shared" si="19"/>
        <v>0.44999999999999973</v>
      </c>
      <c r="K146" s="29">
        <f t="shared" si="20"/>
        <v>3.7330464823748244E-4</v>
      </c>
      <c r="L146" s="10"/>
      <c r="M146" s="15"/>
      <c r="N146" s="16"/>
    </row>
    <row r="147" spans="1:14">
      <c r="A147" s="56" t="s">
        <v>231</v>
      </c>
      <c r="B147" s="57" t="s">
        <v>207</v>
      </c>
      <c r="C147" s="55" t="s">
        <v>155</v>
      </c>
      <c r="D147" s="100">
        <v>2</v>
      </c>
      <c r="E147" s="112">
        <f t="shared" si="17"/>
        <v>0.41999999999999993</v>
      </c>
      <c r="F147" s="78">
        <v>2.42</v>
      </c>
      <c r="G147" s="31">
        <f t="shared" si="14"/>
        <v>3.4433497817314644</v>
      </c>
      <c r="H147" s="31">
        <f t="shared" si="21"/>
        <v>3.44</v>
      </c>
      <c r="I147" s="28">
        <f t="shared" si="18"/>
        <v>2.84</v>
      </c>
      <c r="J147" s="30">
        <f t="shared" si="19"/>
        <v>0.60000000000000009</v>
      </c>
      <c r="K147" s="31">
        <f t="shared" si="20"/>
        <v>-3.3497817314644962E-3</v>
      </c>
      <c r="L147" s="10"/>
      <c r="M147" s="15"/>
      <c r="N147" s="16"/>
    </row>
    <row r="148" spans="1:14">
      <c r="A148" s="56" t="s">
        <v>232</v>
      </c>
      <c r="B148" s="57" t="s">
        <v>209</v>
      </c>
      <c r="C148" s="55" t="s">
        <v>155</v>
      </c>
      <c r="D148" s="100">
        <v>2.5</v>
      </c>
      <c r="E148" s="112">
        <f t="shared" si="17"/>
        <v>0.5299999999999998</v>
      </c>
      <c r="F148" s="78">
        <v>3.03</v>
      </c>
      <c r="G148" s="29">
        <f t="shared" si="14"/>
        <v>4.3113015862174944</v>
      </c>
      <c r="H148" s="30">
        <f t="shared" si="21"/>
        <v>4.3099999999999996</v>
      </c>
      <c r="I148" s="28">
        <f t="shared" si="18"/>
        <v>3.56</v>
      </c>
      <c r="J148" s="30">
        <f t="shared" si="19"/>
        <v>0.74999999999999956</v>
      </c>
      <c r="K148" s="29">
        <f t="shared" si="20"/>
        <v>-1.3015862174947657E-3</v>
      </c>
      <c r="L148" s="10"/>
      <c r="M148" s="15"/>
      <c r="N148" s="16"/>
    </row>
    <row r="149" spans="1:14">
      <c r="A149" s="56" t="s">
        <v>233</v>
      </c>
      <c r="B149" s="57" t="s">
        <v>211</v>
      </c>
      <c r="C149" s="55" t="s">
        <v>155</v>
      </c>
      <c r="D149" s="100">
        <v>3</v>
      </c>
      <c r="E149" s="112">
        <f t="shared" si="17"/>
        <v>0.62999999999999989</v>
      </c>
      <c r="F149" s="78">
        <v>3.63</v>
      </c>
      <c r="G149" s="29">
        <f t="shared" si="14"/>
        <v>5.1650246725971964</v>
      </c>
      <c r="H149" s="30">
        <f t="shared" si="21"/>
        <v>5.17</v>
      </c>
      <c r="I149" s="28">
        <f t="shared" si="18"/>
        <v>4.2699999999999996</v>
      </c>
      <c r="J149" s="30">
        <f t="shared" si="19"/>
        <v>0.90000000000000036</v>
      </c>
      <c r="K149" s="29">
        <f t="shared" si="20"/>
        <v>4.9753274028034866E-3</v>
      </c>
      <c r="L149" s="10"/>
      <c r="M149" s="15"/>
      <c r="N149" s="16"/>
    </row>
    <row r="150" spans="1:14">
      <c r="A150" s="56" t="s">
        <v>234</v>
      </c>
      <c r="B150" s="57" t="s">
        <v>235</v>
      </c>
      <c r="C150" s="55" t="s">
        <v>155</v>
      </c>
      <c r="D150" s="100">
        <v>0.4</v>
      </c>
      <c r="E150" s="112">
        <f t="shared" si="17"/>
        <v>7.999999999999996E-2</v>
      </c>
      <c r="F150" s="78">
        <v>0.48</v>
      </c>
      <c r="G150" s="29">
        <f t="shared" si="14"/>
        <v>0.68297846910376148</v>
      </c>
      <c r="H150" s="30">
        <f t="shared" si="21"/>
        <v>0.68</v>
      </c>
      <c r="I150" s="28">
        <f t="shared" si="18"/>
        <v>0.56000000000000005</v>
      </c>
      <c r="J150" s="30">
        <f t="shared" si="19"/>
        <v>0.12</v>
      </c>
      <c r="K150" s="29">
        <f t="shared" si="20"/>
        <v>-2.9784691037614275E-3</v>
      </c>
      <c r="L150" s="10"/>
      <c r="M150" s="15"/>
      <c r="N150" s="16"/>
    </row>
    <row r="151" spans="1:14">
      <c r="A151" s="56" t="s">
        <v>236</v>
      </c>
      <c r="B151" s="57" t="s">
        <v>237</v>
      </c>
      <c r="C151" s="55" t="s">
        <v>155</v>
      </c>
      <c r="D151" s="100">
        <v>0.4</v>
      </c>
      <c r="E151" s="112">
        <f t="shared" si="17"/>
        <v>7.999999999999996E-2</v>
      </c>
      <c r="F151" s="78">
        <v>0.48</v>
      </c>
      <c r="G151" s="31">
        <f t="shared" si="14"/>
        <v>0.68297846910376148</v>
      </c>
      <c r="H151" s="31">
        <f t="shared" si="21"/>
        <v>0.68</v>
      </c>
      <c r="I151" s="28">
        <f t="shared" si="18"/>
        <v>0.56000000000000005</v>
      </c>
      <c r="J151" s="30">
        <f t="shared" si="19"/>
        <v>0.12</v>
      </c>
      <c r="K151" s="31">
        <f t="shared" si="20"/>
        <v>-2.9784691037614275E-3</v>
      </c>
      <c r="L151" s="10"/>
      <c r="M151" s="15"/>
      <c r="N151" s="16"/>
    </row>
    <row r="152" spans="1:14" ht="48.75" customHeight="1">
      <c r="A152" s="59" t="s">
        <v>238</v>
      </c>
      <c r="B152" s="60" t="s">
        <v>239</v>
      </c>
      <c r="C152" s="55" t="s">
        <v>155</v>
      </c>
      <c r="D152" s="52" t="s">
        <v>299</v>
      </c>
      <c r="E152" s="92" t="s">
        <v>300</v>
      </c>
      <c r="F152" s="52" t="s">
        <v>240</v>
      </c>
      <c r="G152" s="48"/>
      <c r="H152" s="52" t="s">
        <v>240</v>
      </c>
      <c r="I152" s="52" t="s">
        <v>299</v>
      </c>
      <c r="J152" s="92" t="s">
        <v>300</v>
      </c>
      <c r="K152" s="31"/>
      <c r="L152" s="10"/>
      <c r="M152" s="15"/>
      <c r="N152" s="16"/>
    </row>
    <row r="153" spans="1:14" ht="18.75" customHeight="1">
      <c r="A153" s="84">
        <v>3</v>
      </c>
      <c r="B153" s="128" t="s">
        <v>241</v>
      </c>
      <c r="C153" s="129"/>
      <c r="D153" s="111"/>
      <c r="E153" s="111"/>
      <c r="F153" s="28"/>
      <c r="G153" s="45"/>
      <c r="H153" s="30"/>
      <c r="I153" s="30"/>
      <c r="J153" s="30"/>
      <c r="K153" s="29"/>
      <c r="L153" s="10"/>
      <c r="M153" s="15"/>
      <c r="N153" s="16"/>
    </row>
    <row r="154" spans="1:14">
      <c r="A154" s="56" t="s">
        <v>13</v>
      </c>
      <c r="B154" s="57" t="s">
        <v>242</v>
      </c>
      <c r="C154" s="55" t="s">
        <v>23</v>
      </c>
      <c r="D154" s="28">
        <v>2</v>
      </c>
      <c r="E154" s="92">
        <v>0</v>
      </c>
      <c r="F154" s="28">
        <v>2</v>
      </c>
      <c r="G154" s="45">
        <f t="shared" si="14"/>
        <v>2.8457436212656728</v>
      </c>
      <c r="H154" s="30">
        <f t="shared" ref="H154:I157" si="22">ROUND(G154,2)</f>
        <v>2.85</v>
      </c>
      <c r="I154" s="30">
        <f t="shared" si="22"/>
        <v>2.85</v>
      </c>
      <c r="J154" s="92">
        <v>0</v>
      </c>
      <c r="K154" s="29">
        <f t="shared" si="20"/>
        <v>4.2563787343272708E-3</v>
      </c>
      <c r="L154" s="10"/>
      <c r="M154" s="15"/>
      <c r="N154" s="16"/>
    </row>
    <row r="155" spans="1:14" ht="15.75" customHeight="1">
      <c r="A155" s="56" t="s">
        <v>14</v>
      </c>
      <c r="B155" s="57" t="s">
        <v>243</v>
      </c>
      <c r="C155" s="55" t="s">
        <v>23</v>
      </c>
      <c r="D155" s="93">
        <v>1</v>
      </c>
      <c r="E155" s="92">
        <v>0</v>
      </c>
      <c r="F155" s="93">
        <v>1</v>
      </c>
      <c r="G155" s="45">
        <f t="shared" si="14"/>
        <v>1.4228718106328364</v>
      </c>
      <c r="H155" s="30">
        <f t="shared" si="22"/>
        <v>1.42</v>
      </c>
      <c r="I155" s="30">
        <f t="shared" si="22"/>
        <v>1.42</v>
      </c>
      <c r="J155" s="92">
        <v>0</v>
      </c>
      <c r="K155" s="29">
        <f t="shared" si="20"/>
        <v>-2.8718106328364801E-3</v>
      </c>
      <c r="L155" s="10"/>
      <c r="M155" s="15"/>
      <c r="N155" s="16"/>
    </row>
    <row r="156" spans="1:14">
      <c r="A156" s="56" t="s">
        <v>15</v>
      </c>
      <c r="B156" s="57" t="s">
        <v>244</v>
      </c>
      <c r="C156" s="55" t="s">
        <v>23</v>
      </c>
      <c r="D156" s="28">
        <v>1</v>
      </c>
      <c r="E156" s="92">
        <v>0</v>
      </c>
      <c r="F156" s="28">
        <v>1</v>
      </c>
      <c r="G156" s="45">
        <f t="shared" si="14"/>
        <v>1.4228718106328364</v>
      </c>
      <c r="H156" s="30">
        <f t="shared" si="22"/>
        <v>1.42</v>
      </c>
      <c r="I156" s="30">
        <f t="shared" si="22"/>
        <v>1.42</v>
      </c>
      <c r="J156" s="92">
        <v>0</v>
      </c>
      <c r="K156" s="29">
        <f t="shared" si="20"/>
        <v>-2.8718106328364801E-3</v>
      </c>
      <c r="L156" s="10"/>
      <c r="M156" s="15"/>
      <c r="N156" s="16"/>
    </row>
    <row r="157" spans="1:14">
      <c r="A157" s="56" t="s">
        <v>245</v>
      </c>
      <c r="B157" s="57" t="s">
        <v>246</v>
      </c>
      <c r="C157" s="55" t="s">
        <v>23</v>
      </c>
      <c r="D157" s="28">
        <v>0.8</v>
      </c>
      <c r="E157" s="92">
        <v>0</v>
      </c>
      <c r="F157" s="28">
        <v>0.8</v>
      </c>
      <c r="G157" s="45">
        <f t="shared" si="14"/>
        <v>1.1382974485062693</v>
      </c>
      <c r="H157" s="30">
        <f t="shared" si="22"/>
        <v>1.1399999999999999</v>
      </c>
      <c r="I157" s="30">
        <f t="shared" si="22"/>
        <v>1.1399999999999999</v>
      </c>
      <c r="J157" s="92">
        <v>0</v>
      </c>
      <c r="K157" s="29">
        <f t="shared" si="20"/>
        <v>1.702551493730553E-3</v>
      </c>
      <c r="L157" s="10"/>
      <c r="M157" s="15"/>
      <c r="N157" s="16"/>
    </row>
    <row r="158" spans="1:14" ht="31.5">
      <c r="A158" s="56" t="s">
        <v>247</v>
      </c>
      <c r="B158" s="57" t="s">
        <v>248</v>
      </c>
      <c r="C158" s="62" t="s">
        <v>249</v>
      </c>
      <c r="D158" s="92">
        <v>28.93</v>
      </c>
      <c r="E158" s="105">
        <f>F158-D158</f>
        <v>6.07</v>
      </c>
      <c r="F158" s="93">
        <v>35</v>
      </c>
      <c r="G158" s="121">
        <f t="shared" si="14"/>
        <v>49.800513372149275</v>
      </c>
      <c r="H158" s="119">
        <f>ROUND(G158,2)</f>
        <v>49.8</v>
      </c>
      <c r="I158" s="93">
        <f t="shared" ref="I158:I160" si="23">ROUND(H158/1.21,2)</f>
        <v>41.16</v>
      </c>
      <c r="J158" s="119">
        <f t="shared" ref="J158:J160" si="24">H158-I158</f>
        <v>8.64</v>
      </c>
      <c r="K158" s="118">
        <f t="shared" si="20"/>
        <v>-5.1337214927826835E-4</v>
      </c>
      <c r="L158" s="10"/>
      <c r="M158" s="15"/>
      <c r="N158" s="16"/>
    </row>
    <row r="159" spans="1:14">
      <c r="A159" s="56" t="s">
        <v>250</v>
      </c>
      <c r="B159" s="57" t="s">
        <v>251</v>
      </c>
      <c r="C159" s="55" t="s">
        <v>252</v>
      </c>
      <c r="D159" s="92">
        <v>9.75</v>
      </c>
      <c r="E159" s="112">
        <f>F159-D159</f>
        <v>2.0500000000000007</v>
      </c>
      <c r="F159" s="28">
        <v>11.8</v>
      </c>
      <c r="G159" s="45">
        <f t="shared" si="14"/>
        <v>16.789887365467472</v>
      </c>
      <c r="H159" s="30">
        <f>ROUND(G159,2)</f>
        <v>16.79</v>
      </c>
      <c r="I159" s="28">
        <f t="shared" si="23"/>
        <v>13.88</v>
      </c>
      <c r="J159" s="30">
        <f t="shared" si="24"/>
        <v>2.9099999999999984</v>
      </c>
      <c r="K159" s="29">
        <f t="shared" si="20"/>
        <v>1.1263453252752242E-4</v>
      </c>
      <c r="L159" s="10"/>
      <c r="M159" s="15"/>
      <c r="N159" s="16"/>
    </row>
    <row r="160" spans="1:14">
      <c r="A160" s="56" t="s">
        <v>253</v>
      </c>
      <c r="B160" s="57" t="s">
        <v>254</v>
      </c>
      <c r="C160" s="55" t="s">
        <v>252</v>
      </c>
      <c r="D160" s="92">
        <v>19.5</v>
      </c>
      <c r="E160" s="112">
        <f>F160-D160</f>
        <v>4.1000000000000014</v>
      </c>
      <c r="F160" s="28">
        <v>23.6</v>
      </c>
      <c r="G160" s="48">
        <f t="shared" si="14"/>
        <v>33.579774730934943</v>
      </c>
      <c r="H160" s="31">
        <f>ROUND(G160,2)</f>
        <v>33.58</v>
      </c>
      <c r="I160" s="28">
        <f t="shared" si="23"/>
        <v>27.75</v>
      </c>
      <c r="J160" s="30">
        <f t="shared" si="24"/>
        <v>5.8299999999999983</v>
      </c>
      <c r="K160" s="31">
        <f t="shared" si="20"/>
        <v>2.2526906505504485E-4</v>
      </c>
      <c r="L160" s="10"/>
      <c r="M160" s="15"/>
      <c r="N160" s="16"/>
    </row>
    <row r="161" spans="1:14" ht="18.75" customHeight="1">
      <c r="A161" s="84">
        <v>4</v>
      </c>
      <c r="B161" s="128" t="s">
        <v>255</v>
      </c>
      <c r="C161" s="129"/>
      <c r="D161" s="111"/>
      <c r="E161" s="111"/>
      <c r="F161" s="28"/>
      <c r="G161" s="45"/>
      <c r="H161" s="30"/>
      <c r="I161" s="30"/>
      <c r="J161" s="30"/>
      <c r="K161" s="29"/>
      <c r="L161" s="10"/>
      <c r="M161" s="15"/>
      <c r="N161" s="16"/>
    </row>
    <row r="162" spans="1:14">
      <c r="A162" s="59" t="s">
        <v>16</v>
      </c>
      <c r="B162" s="123" t="s">
        <v>256</v>
      </c>
      <c r="C162" s="124"/>
      <c r="D162" s="106"/>
      <c r="E162" s="106"/>
      <c r="F162" s="28"/>
      <c r="G162" s="45"/>
      <c r="H162" s="30"/>
      <c r="I162" s="30"/>
      <c r="J162" s="30"/>
      <c r="K162" s="29"/>
      <c r="L162" s="10"/>
      <c r="M162" s="15"/>
      <c r="N162" s="16"/>
    </row>
    <row r="163" spans="1:14" ht="17.25" customHeight="1">
      <c r="A163" s="56" t="s">
        <v>257</v>
      </c>
      <c r="B163" s="57" t="s">
        <v>22</v>
      </c>
      <c r="C163" s="26"/>
      <c r="D163" s="114"/>
      <c r="E163" s="114"/>
      <c r="F163" s="28"/>
      <c r="G163" s="45"/>
      <c r="H163" s="30"/>
      <c r="I163" s="30"/>
      <c r="J163" s="30"/>
      <c r="K163" s="29"/>
      <c r="L163" s="10"/>
      <c r="M163" s="15"/>
      <c r="N163" s="16"/>
    </row>
    <row r="164" spans="1:14" ht="18.75">
      <c r="A164" s="56" t="s">
        <v>258</v>
      </c>
      <c r="B164" s="57" t="s">
        <v>271</v>
      </c>
      <c r="C164" s="55" t="s">
        <v>252</v>
      </c>
      <c r="D164" s="92">
        <v>41.32</v>
      </c>
      <c r="E164" s="112">
        <f t="shared" ref="E164:E171" si="25">F164-D164</f>
        <v>8.68</v>
      </c>
      <c r="F164" s="93">
        <v>50</v>
      </c>
      <c r="G164" s="45">
        <f t="shared" si="14"/>
        <v>71.14359053164182</v>
      </c>
      <c r="H164" s="30">
        <f t="shared" ref="H164:H171" si="26">ROUND(G164,2)</f>
        <v>71.14</v>
      </c>
      <c r="I164" s="28">
        <f t="shared" ref="I164:I171" si="27">ROUND(H164/1.21,2)</f>
        <v>58.79</v>
      </c>
      <c r="J164" s="30">
        <f t="shared" ref="J164:J171" si="28">H164-I164</f>
        <v>12.350000000000001</v>
      </c>
      <c r="K164" s="29">
        <f t="shared" si="20"/>
        <v>-3.5905316418194388E-3</v>
      </c>
      <c r="L164" s="10"/>
      <c r="M164" s="15"/>
      <c r="N164" s="16"/>
    </row>
    <row r="165" spans="1:14" ht="18.75" customHeight="1">
      <c r="A165" s="56" t="s">
        <v>259</v>
      </c>
      <c r="B165" s="57" t="s">
        <v>272</v>
      </c>
      <c r="C165" s="55" t="s">
        <v>252</v>
      </c>
      <c r="D165" s="92">
        <v>41.32</v>
      </c>
      <c r="E165" s="112">
        <f t="shared" si="25"/>
        <v>8.68</v>
      </c>
      <c r="F165" s="93">
        <v>50</v>
      </c>
      <c r="G165" s="45">
        <f t="shared" si="14"/>
        <v>71.14359053164182</v>
      </c>
      <c r="H165" s="30">
        <f t="shared" si="26"/>
        <v>71.14</v>
      </c>
      <c r="I165" s="28">
        <f t="shared" si="27"/>
        <v>58.79</v>
      </c>
      <c r="J165" s="30">
        <f t="shared" si="28"/>
        <v>12.350000000000001</v>
      </c>
      <c r="K165" s="29">
        <f t="shared" si="20"/>
        <v>-3.5905316418194388E-3</v>
      </c>
      <c r="L165" s="10"/>
      <c r="M165" s="15"/>
      <c r="N165" s="16"/>
    </row>
    <row r="166" spans="1:14" ht="18.75">
      <c r="A166" s="56" t="s">
        <v>260</v>
      </c>
      <c r="B166" s="57" t="s">
        <v>273</v>
      </c>
      <c r="C166" s="62" t="s">
        <v>252</v>
      </c>
      <c r="D166" s="52">
        <v>82.64</v>
      </c>
      <c r="E166" s="112">
        <f t="shared" si="25"/>
        <v>17.36</v>
      </c>
      <c r="F166" s="93">
        <v>100</v>
      </c>
      <c r="G166" s="45">
        <f t="shared" si="14"/>
        <v>142.28718106328364</v>
      </c>
      <c r="H166" s="30">
        <f t="shared" si="26"/>
        <v>142.29</v>
      </c>
      <c r="I166" s="28">
        <f t="shared" si="27"/>
        <v>117.6</v>
      </c>
      <c r="J166" s="30">
        <f t="shared" si="28"/>
        <v>24.689999999999998</v>
      </c>
      <c r="K166" s="29">
        <f t="shared" si="20"/>
        <v>2.8189367163520274E-3</v>
      </c>
      <c r="L166" s="10"/>
      <c r="M166" s="15"/>
      <c r="N166" s="16"/>
    </row>
    <row r="167" spans="1:14" ht="18.75">
      <c r="A167" s="56" t="s">
        <v>261</v>
      </c>
      <c r="B167" s="57" t="s">
        <v>274</v>
      </c>
      <c r="C167" s="55" t="s">
        <v>252</v>
      </c>
      <c r="D167" s="92">
        <v>82.64</v>
      </c>
      <c r="E167" s="112">
        <f t="shared" si="25"/>
        <v>17.36</v>
      </c>
      <c r="F167" s="93">
        <v>100</v>
      </c>
      <c r="G167" s="45">
        <f t="shared" si="14"/>
        <v>142.28718106328364</v>
      </c>
      <c r="H167" s="30">
        <f t="shared" si="26"/>
        <v>142.29</v>
      </c>
      <c r="I167" s="28">
        <f t="shared" si="27"/>
        <v>117.6</v>
      </c>
      <c r="J167" s="30">
        <f t="shared" si="28"/>
        <v>24.689999999999998</v>
      </c>
      <c r="K167" s="29">
        <f>H167-G167</f>
        <v>2.8189367163520274E-3</v>
      </c>
      <c r="L167" s="10"/>
      <c r="M167" s="15"/>
      <c r="N167" s="16"/>
    </row>
    <row r="168" spans="1:14">
      <c r="A168" s="56" t="s">
        <v>262</v>
      </c>
      <c r="B168" s="57" t="s">
        <v>53</v>
      </c>
      <c r="C168" s="55" t="s">
        <v>252</v>
      </c>
      <c r="D168" s="92">
        <v>24.38</v>
      </c>
      <c r="E168" s="112">
        <f t="shared" si="25"/>
        <v>5.120000000000001</v>
      </c>
      <c r="F168" s="52">
        <v>29.5</v>
      </c>
      <c r="G168" s="45">
        <f t="shared" si="14"/>
        <v>41.974718413668676</v>
      </c>
      <c r="H168" s="30">
        <f t="shared" si="26"/>
        <v>41.97</v>
      </c>
      <c r="I168" s="28">
        <f t="shared" si="27"/>
        <v>34.69</v>
      </c>
      <c r="J168" s="30">
        <f t="shared" si="28"/>
        <v>7.2800000000000011</v>
      </c>
      <c r="K168" s="29">
        <f t="shared" si="20"/>
        <v>-4.7184136686766465E-3</v>
      </c>
      <c r="L168" s="10"/>
      <c r="M168" s="15"/>
      <c r="N168" s="16"/>
    </row>
    <row r="169" spans="1:14">
      <c r="A169" s="56" t="s">
        <v>263</v>
      </c>
      <c r="B169" s="57" t="s">
        <v>30</v>
      </c>
      <c r="C169" s="55" t="s">
        <v>252</v>
      </c>
      <c r="D169" s="92">
        <v>24.38</v>
      </c>
      <c r="E169" s="112">
        <f t="shared" si="25"/>
        <v>5.120000000000001</v>
      </c>
      <c r="F169" s="52">
        <v>29.5</v>
      </c>
      <c r="G169" s="45">
        <f t="shared" si="14"/>
        <v>41.974718413668676</v>
      </c>
      <c r="H169" s="30">
        <f t="shared" si="26"/>
        <v>41.97</v>
      </c>
      <c r="I169" s="28">
        <f t="shared" si="27"/>
        <v>34.69</v>
      </c>
      <c r="J169" s="30">
        <f t="shared" si="28"/>
        <v>7.2800000000000011</v>
      </c>
      <c r="K169" s="29">
        <f>H169-G169</f>
        <v>-4.7184136686766465E-3</v>
      </c>
      <c r="L169" s="10"/>
      <c r="M169" s="15"/>
      <c r="N169" s="16"/>
    </row>
    <row r="170" spans="1:14" ht="13.5" customHeight="1">
      <c r="A170" s="56" t="s">
        <v>264</v>
      </c>
      <c r="B170" s="57" t="s">
        <v>27</v>
      </c>
      <c r="C170" s="55" t="s">
        <v>252</v>
      </c>
      <c r="D170" s="92">
        <v>24.38</v>
      </c>
      <c r="E170" s="112">
        <f t="shared" si="25"/>
        <v>5.120000000000001</v>
      </c>
      <c r="F170" s="52">
        <v>29.5</v>
      </c>
      <c r="G170" s="45">
        <f t="shared" si="14"/>
        <v>41.974718413668676</v>
      </c>
      <c r="H170" s="30">
        <f t="shared" si="26"/>
        <v>41.97</v>
      </c>
      <c r="I170" s="28">
        <f t="shared" si="27"/>
        <v>34.69</v>
      </c>
      <c r="J170" s="30">
        <f t="shared" si="28"/>
        <v>7.2800000000000011</v>
      </c>
      <c r="K170" s="29">
        <f t="shared" si="20"/>
        <v>-4.7184136686766465E-3</v>
      </c>
      <c r="L170" s="10"/>
      <c r="M170" s="15"/>
      <c r="N170" s="16"/>
    </row>
    <row r="171" spans="1:14" ht="16.5" customHeight="1">
      <c r="A171" s="59" t="s">
        <v>17</v>
      </c>
      <c r="B171" s="60" t="s">
        <v>265</v>
      </c>
      <c r="C171" s="62" t="s">
        <v>252</v>
      </c>
      <c r="D171" s="52">
        <v>12.4</v>
      </c>
      <c r="E171" s="120">
        <f t="shared" si="25"/>
        <v>2.5999999999999996</v>
      </c>
      <c r="F171" s="52">
        <v>15</v>
      </c>
      <c r="G171" s="45">
        <f t="shared" si="14"/>
        <v>21.343077159492548</v>
      </c>
      <c r="H171" s="30">
        <f t="shared" si="26"/>
        <v>21.34</v>
      </c>
      <c r="I171" s="28">
        <f t="shared" si="27"/>
        <v>17.64</v>
      </c>
      <c r="J171" s="30">
        <f t="shared" si="28"/>
        <v>3.6999999999999993</v>
      </c>
      <c r="K171" s="29">
        <f>H171-G171</f>
        <v>-3.0771594925482759E-3</v>
      </c>
      <c r="L171" s="10"/>
      <c r="M171" s="15"/>
      <c r="N171" s="16"/>
    </row>
    <row r="172" spans="1:14">
      <c r="A172" s="33"/>
      <c r="B172" s="34"/>
      <c r="C172" s="35"/>
      <c r="D172" s="115"/>
      <c r="E172" s="115"/>
      <c r="F172" s="41"/>
      <c r="G172" s="36"/>
      <c r="H172" s="36"/>
      <c r="I172" s="36"/>
      <c r="J172" s="36"/>
      <c r="K172" s="36"/>
      <c r="L172" s="10"/>
    </row>
    <row r="173" spans="1:14" ht="171.75" customHeight="1">
      <c r="A173" s="139" t="s">
        <v>306</v>
      </c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0"/>
    </row>
    <row r="174" spans="1:14" ht="39" customHeight="1">
      <c r="A174" s="141" t="s">
        <v>305</v>
      </c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0"/>
    </row>
    <row r="175" spans="1:14" customFormat="1">
      <c r="B175" s="22"/>
      <c r="C175" s="127"/>
      <c r="D175" s="127"/>
      <c r="E175" s="127"/>
      <c r="F175" s="127"/>
      <c r="G175" s="22"/>
      <c r="H175" s="22"/>
      <c r="I175" s="22"/>
      <c r="J175" s="22"/>
      <c r="L175" s="10"/>
      <c r="M175" s="11"/>
      <c r="N175" s="11"/>
    </row>
    <row r="176" spans="1:14" customFormat="1">
      <c r="D176" s="42"/>
      <c r="E176" s="42"/>
      <c r="F176" s="42"/>
      <c r="L176" s="10"/>
      <c r="M176" s="11"/>
      <c r="N176" s="11"/>
    </row>
    <row r="177" spans="4:14" customFormat="1" ht="18.75" customHeight="1">
      <c r="D177" s="42"/>
      <c r="E177" s="42"/>
      <c r="F177" s="42"/>
      <c r="L177" s="10"/>
      <c r="M177" s="11"/>
      <c r="N177" s="11"/>
    </row>
    <row r="178" spans="4:14" customFormat="1">
      <c r="D178" s="42"/>
      <c r="E178" s="42"/>
      <c r="F178" s="42"/>
      <c r="L178" s="10"/>
      <c r="M178" s="11"/>
      <c r="N178" s="11"/>
    </row>
    <row r="179" spans="4:14" customFormat="1" ht="47.25" customHeight="1">
      <c r="D179" s="42"/>
      <c r="E179" s="42"/>
      <c r="F179" s="42"/>
      <c r="L179" s="10"/>
      <c r="M179" s="11"/>
      <c r="N179" s="11"/>
    </row>
    <row r="180" spans="4:14" customFormat="1">
      <c r="D180" s="42"/>
      <c r="E180" s="42"/>
      <c r="F180" s="42"/>
      <c r="L180" s="10"/>
      <c r="M180" s="11"/>
      <c r="N180" s="11"/>
    </row>
    <row r="181" spans="4:14" customFormat="1">
      <c r="D181" s="42"/>
      <c r="E181" s="42"/>
      <c r="F181" s="42"/>
      <c r="L181" s="10"/>
      <c r="M181" s="11"/>
      <c r="N181" s="11"/>
    </row>
    <row r="182" spans="4:14" customFormat="1">
      <c r="D182" s="42"/>
      <c r="E182" s="42"/>
      <c r="F182" s="42"/>
      <c r="L182" s="10"/>
      <c r="M182" s="11"/>
      <c r="N182" s="11"/>
    </row>
    <row r="183" spans="4:14" customFormat="1">
      <c r="D183" s="42"/>
      <c r="E183" s="42"/>
      <c r="F183" s="42"/>
      <c r="L183" s="10"/>
      <c r="M183" s="11"/>
      <c r="N183" s="11"/>
    </row>
    <row r="192" spans="4:14" ht="31.5" customHeight="1"/>
    <row r="199" ht="31.5" customHeight="1"/>
    <row r="205" ht="31.5" customHeight="1"/>
    <row r="214" ht="47.25" customHeight="1"/>
    <row r="238" ht="31.5" customHeight="1"/>
    <row r="249" ht="31.5" customHeight="1"/>
    <row r="270" ht="31.5" customHeight="1"/>
    <row r="276" ht="18.75" customHeight="1"/>
    <row r="279" ht="50.25" customHeight="1"/>
    <row r="294" ht="31.5" customHeight="1"/>
    <row r="302" ht="18.75" customHeight="1"/>
    <row r="304" ht="31.5" customHeight="1"/>
    <row r="310" ht="31.5" customHeight="1"/>
  </sheetData>
  <mergeCells count="31">
    <mergeCell ref="B100:C100"/>
    <mergeCell ref="B107:C107"/>
    <mergeCell ref="B112:C112"/>
    <mergeCell ref="A173:K173"/>
    <mergeCell ref="A174:K174"/>
    <mergeCell ref="C175:F175"/>
    <mergeCell ref="B161:C161"/>
    <mergeCell ref="B162:C162"/>
    <mergeCell ref="L1:M3"/>
    <mergeCell ref="C4:K4"/>
    <mergeCell ref="A4:B4"/>
    <mergeCell ref="B131:C131"/>
    <mergeCell ref="B153:C153"/>
    <mergeCell ref="B35:C35"/>
    <mergeCell ref="B39:C39"/>
    <mergeCell ref="A3:G3"/>
    <mergeCell ref="A2:G2"/>
    <mergeCell ref="I1:K3"/>
    <mergeCell ref="B73:C73"/>
    <mergeCell ref="B80:C80"/>
    <mergeCell ref="B91:C91"/>
    <mergeCell ref="B68:C68"/>
    <mergeCell ref="B57:C57"/>
    <mergeCell ref="B63:C63"/>
    <mergeCell ref="B8:C8"/>
    <mergeCell ref="B9:C9"/>
    <mergeCell ref="B16:C16"/>
    <mergeCell ref="B23:C23"/>
    <mergeCell ref="B52:C52"/>
    <mergeCell ref="B43:C43"/>
    <mergeCell ref="B47:C47"/>
  </mergeCells>
  <phoneticPr fontId="14" type="noConversion"/>
  <pageMargins left="0.11811023622047245" right="0.11811023622047245" top="0.35433070866141736" bottom="0.15748031496062992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Noteikumi par Rīgas vēstures un kuģniecības muzeja maksas pakalpojumu cenrādi</dc:title>
  <dc:subject>Sākotnējās ietekmes novērtējuma ziņojuma (anotācijas) pielikums</dc:subject>
  <dc:creator/>
  <dc:description>K.Radziņa,_x000d_
direktore,_x000d_
67211358, fakss 67210226_x000d_
direkt@rigamuz.lv</dc:description>
  <cp:lastModifiedBy/>
  <cp:lastPrinted>2013-06-26T11:47:12Z</cp:lastPrinted>
  <dcterms:created xsi:type="dcterms:W3CDTF">2006-09-16T00:00:00Z</dcterms:created>
  <dcterms:modified xsi:type="dcterms:W3CDTF">2013-08-29T10:25:27Z</dcterms:modified>
</cp:coreProperties>
</file>