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9230" windowHeight="10320"/>
  </bookViews>
  <sheets>
    <sheet name="Sheet2" sheetId="14" r:id="rId1"/>
    <sheet name="Sheet1" sheetId="15" r:id="rId2"/>
    <sheet name="Sheet3" sheetId="16" r:id="rId3"/>
  </sheets>
  <calcPr calcId="125725"/>
</workbook>
</file>

<file path=xl/calcChain.xml><?xml version="1.0" encoding="utf-8"?>
<calcChain xmlns="http://schemas.openxmlformats.org/spreadsheetml/2006/main">
  <c r="I357" i="14"/>
  <c r="I356"/>
  <c r="I355"/>
  <c r="I353"/>
  <c r="I352"/>
  <c r="I349"/>
  <c r="I348"/>
  <c r="I347"/>
  <c r="I345"/>
  <c r="I344"/>
  <c r="I343"/>
  <c r="I342"/>
  <c r="I341"/>
  <c r="I340"/>
  <c r="I332"/>
  <c r="I331"/>
  <c r="I330"/>
  <c r="I328"/>
  <c r="I327"/>
  <c r="I326"/>
  <c r="I325"/>
  <c r="I322"/>
  <c r="I321"/>
  <c r="I320"/>
  <c r="I319"/>
  <c r="I317"/>
  <c r="I316"/>
  <c r="I314"/>
  <c r="I313"/>
  <c r="I312"/>
  <c r="I311"/>
  <c r="I309"/>
  <c r="I308"/>
  <c r="I307"/>
  <c r="I305"/>
  <c r="I304"/>
  <c r="I303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6"/>
  <c r="I275"/>
  <c r="I274"/>
  <c r="I273"/>
  <c r="I272"/>
  <c r="I271"/>
  <c r="I270"/>
  <c r="I269"/>
  <c r="I267"/>
  <c r="I266"/>
  <c r="I265"/>
  <c r="I263"/>
  <c r="I262"/>
  <c r="I261"/>
  <c r="I260"/>
  <c r="I259"/>
  <c r="I258"/>
  <c r="I256"/>
  <c r="I255"/>
  <c r="I254"/>
  <c r="I252"/>
  <c r="I251"/>
  <c r="I250"/>
  <c r="I249"/>
  <c r="I246"/>
  <c r="I245"/>
  <c r="I223"/>
  <c r="I211"/>
  <c r="I192"/>
  <c r="I191"/>
  <c r="I190"/>
  <c r="I189"/>
  <c r="I188"/>
  <c r="I187"/>
  <c r="I186"/>
  <c r="I184"/>
  <c r="I183"/>
  <c r="I182"/>
  <c r="I181"/>
  <c r="I180"/>
  <c r="I179"/>
  <c r="I178"/>
  <c r="I159"/>
  <c r="I158"/>
  <c r="I157"/>
  <c r="I155"/>
  <c r="I154"/>
  <c r="I153"/>
  <c r="I151"/>
  <c r="I150"/>
  <c r="I149"/>
  <c r="I147"/>
  <c r="I146"/>
  <c r="I145"/>
  <c r="I143"/>
  <c r="I142"/>
  <c r="I141"/>
  <c r="I37"/>
  <c r="I36"/>
  <c r="I34"/>
  <c r="I11"/>
  <c r="I13"/>
  <c r="I14"/>
  <c r="I15"/>
  <c r="I16"/>
  <c r="F142" l="1"/>
  <c r="H142" s="1"/>
  <c r="F143"/>
  <c r="H143"/>
  <c r="F141"/>
  <c r="H141" s="1"/>
  <c r="F138"/>
  <c r="H138" s="1"/>
  <c r="F137"/>
  <c r="H137" s="1"/>
  <c r="F135"/>
  <c r="H135"/>
  <c r="I135" s="1"/>
  <c r="F134"/>
  <c r="H134" s="1"/>
  <c r="F132"/>
  <c r="H132" s="1"/>
  <c r="F131"/>
  <c r="H131" s="1"/>
  <c r="F129"/>
  <c r="H129"/>
  <c r="I129" s="1"/>
  <c r="F128"/>
  <c r="H128" s="1"/>
  <c r="F126"/>
  <c r="H126" s="1"/>
  <c r="F125"/>
  <c r="H125" s="1"/>
  <c r="F119"/>
  <c r="H119"/>
  <c r="I119" s="1"/>
  <c r="F120"/>
  <c r="H120" s="1"/>
  <c r="F121"/>
  <c r="H121" s="1"/>
  <c r="F122"/>
  <c r="H122" s="1"/>
  <c r="F118"/>
  <c r="H118"/>
  <c r="I118" s="1"/>
  <c r="F115"/>
  <c r="H115" s="1"/>
  <c r="F116"/>
  <c r="H116" s="1"/>
  <c r="F114"/>
  <c r="H114" s="1"/>
  <c r="F111"/>
  <c r="H111"/>
  <c r="I111" s="1"/>
  <c r="F112"/>
  <c r="H112" s="1"/>
  <c r="F110"/>
  <c r="H110" s="1"/>
  <c r="F107"/>
  <c r="H107" s="1"/>
  <c r="F108"/>
  <c r="H108"/>
  <c r="I108" s="1"/>
  <c r="F106"/>
  <c r="H106" s="1"/>
  <c r="F103"/>
  <c r="H103" s="1"/>
  <c r="F104"/>
  <c r="H104" s="1"/>
  <c r="F102"/>
  <c r="H102"/>
  <c r="I102" s="1"/>
  <c r="F94"/>
  <c r="H94" s="1"/>
  <c r="F95"/>
  <c r="H95" s="1"/>
  <c r="F96"/>
  <c r="H96" s="1"/>
  <c r="F97"/>
  <c r="H97"/>
  <c r="I97" s="1"/>
  <c r="F98"/>
  <c r="H98" s="1"/>
  <c r="F99"/>
  <c r="H99" s="1"/>
  <c r="F93"/>
  <c r="H93" s="1"/>
  <c r="F89"/>
  <c r="H89"/>
  <c r="I89" s="1"/>
  <c r="F90"/>
  <c r="H90" s="1"/>
  <c r="F88"/>
  <c r="H88" s="1"/>
  <c r="F82"/>
  <c r="H82" s="1"/>
  <c r="F83"/>
  <c r="H83"/>
  <c r="I83" s="1"/>
  <c r="F84"/>
  <c r="H84" s="1"/>
  <c r="F85"/>
  <c r="H85" s="1"/>
  <c r="F86"/>
  <c r="H86" s="1"/>
  <c r="F81"/>
  <c r="H81"/>
  <c r="I81" s="1"/>
  <c r="F79"/>
  <c r="H79" s="1"/>
  <c r="F78"/>
  <c r="H78" s="1"/>
  <c r="F76"/>
  <c r="H76" s="1"/>
  <c r="F75"/>
  <c r="H75"/>
  <c r="I75" s="1"/>
  <c r="H73"/>
  <c r="I73" s="1"/>
  <c r="J73" s="1"/>
  <c r="H72"/>
  <c r="I72" s="1"/>
  <c r="F70"/>
  <c r="H70" s="1"/>
  <c r="F69"/>
  <c r="H69"/>
  <c r="I69" s="1"/>
  <c r="F63"/>
  <c r="H63" s="1"/>
  <c r="F64"/>
  <c r="H64"/>
  <c r="I64" s="1"/>
  <c r="F65"/>
  <c r="H65" s="1"/>
  <c r="F66"/>
  <c r="H66"/>
  <c r="I66" s="1"/>
  <c r="F67"/>
  <c r="H67" s="1"/>
  <c r="F62"/>
  <c r="H62"/>
  <c r="I62" s="1"/>
  <c r="F56"/>
  <c r="H56" s="1"/>
  <c r="F57"/>
  <c r="H57"/>
  <c r="I57" s="1"/>
  <c r="F58"/>
  <c r="H58" s="1"/>
  <c r="F59"/>
  <c r="H59"/>
  <c r="I59" s="1"/>
  <c r="F60"/>
  <c r="H60" s="1"/>
  <c r="F55"/>
  <c r="H55"/>
  <c r="I55" s="1"/>
  <c r="F49"/>
  <c r="H49" s="1"/>
  <c r="F50"/>
  <c r="H50"/>
  <c r="I50" s="1"/>
  <c r="F51"/>
  <c r="H51" s="1"/>
  <c r="F52"/>
  <c r="H52"/>
  <c r="I52" s="1"/>
  <c r="F53"/>
  <c r="H53" s="1"/>
  <c r="F48"/>
  <c r="H48"/>
  <c r="I48" s="1"/>
  <c r="F42"/>
  <c r="H42" s="1"/>
  <c r="F43"/>
  <c r="H43"/>
  <c r="I43" s="1"/>
  <c r="F44"/>
  <c r="H44" s="1"/>
  <c r="F45"/>
  <c r="H45"/>
  <c r="I45" s="1"/>
  <c r="F46"/>
  <c r="H46" s="1"/>
  <c r="F41"/>
  <c r="H41"/>
  <c r="I41" s="1"/>
  <c r="F37"/>
  <c r="H37" s="1"/>
  <c r="F36"/>
  <c r="H36"/>
  <c r="F34"/>
  <c r="H34" s="1"/>
  <c r="F30"/>
  <c r="H30"/>
  <c r="I30" s="1"/>
  <c r="F31"/>
  <c r="H31" s="1"/>
  <c r="I31" s="1"/>
  <c r="F32"/>
  <c r="H32"/>
  <c r="I32" s="1"/>
  <c r="F33"/>
  <c r="H33" s="1"/>
  <c r="I33" s="1"/>
  <c r="F29"/>
  <c r="H29"/>
  <c r="I29" s="1"/>
  <c r="F27"/>
  <c r="H27" s="1"/>
  <c r="I27" s="1"/>
  <c r="F26"/>
  <c r="H26"/>
  <c r="I26" s="1"/>
  <c r="F24"/>
  <c r="H24" s="1"/>
  <c r="I24" s="1"/>
  <c r="F23"/>
  <c r="H23"/>
  <c r="I23" s="1"/>
  <c r="H19"/>
  <c r="I19" s="1"/>
  <c r="F20"/>
  <c r="H20" s="1"/>
  <c r="I20" s="1"/>
  <c r="F18"/>
  <c r="H18"/>
  <c r="I18" s="1"/>
  <c r="H14"/>
  <c r="H15"/>
  <c r="H16"/>
  <c r="H13"/>
  <c r="H11"/>
  <c r="G73"/>
  <c r="G72"/>
  <c r="G36"/>
  <c r="K36"/>
  <c r="G37"/>
  <c r="G41"/>
  <c r="K41"/>
  <c r="G43"/>
  <c r="K43"/>
  <c r="G44"/>
  <c r="G45"/>
  <c r="K45"/>
  <c r="G48"/>
  <c r="K48"/>
  <c r="G49"/>
  <c r="G50"/>
  <c r="K50"/>
  <c r="G52"/>
  <c r="K52"/>
  <c r="G53"/>
  <c r="G55"/>
  <c r="K55"/>
  <c r="G57"/>
  <c r="K57"/>
  <c r="G58"/>
  <c r="G59"/>
  <c r="K59"/>
  <c r="G62"/>
  <c r="K62"/>
  <c r="G63"/>
  <c r="G64"/>
  <c r="K64"/>
  <c r="G66"/>
  <c r="K66"/>
  <c r="G67"/>
  <c r="G69"/>
  <c r="K69"/>
  <c r="G70"/>
  <c r="K72"/>
  <c r="K73"/>
  <c r="G75"/>
  <c r="K75" s="1"/>
  <c r="G76"/>
  <c r="G78"/>
  <c r="G79"/>
  <c r="G81"/>
  <c r="K81" s="1"/>
  <c r="G82"/>
  <c r="G83"/>
  <c r="K83" s="1"/>
  <c r="G84"/>
  <c r="G85"/>
  <c r="G86"/>
  <c r="G88"/>
  <c r="G89"/>
  <c r="K89"/>
  <c r="G90"/>
  <c r="G93"/>
  <c r="G94"/>
  <c r="G95"/>
  <c r="G96"/>
  <c r="G97"/>
  <c r="K97"/>
  <c r="G98"/>
  <c r="G99"/>
  <c r="G102"/>
  <c r="K102" s="1"/>
  <c r="G103"/>
  <c r="G104"/>
  <c r="G106"/>
  <c r="G107"/>
  <c r="G108"/>
  <c r="K108"/>
  <c r="G110"/>
  <c r="G111"/>
  <c r="K111"/>
  <c r="G112"/>
  <c r="G114"/>
  <c r="G115"/>
  <c r="G116"/>
  <c r="G118"/>
  <c r="K118" s="1"/>
  <c r="G119"/>
  <c r="K119"/>
  <c r="G120"/>
  <c r="G121"/>
  <c r="G122"/>
  <c r="G125"/>
  <c r="G126"/>
  <c r="G128"/>
  <c r="G129"/>
  <c r="K129" s="1"/>
  <c r="G131"/>
  <c r="G132"/>
  <c r="G134"/>
  <c r="G135"/>
  <c r="K135" s="1"/>
  <c r="G137"/>
  <c r="G138"/>
  <c r="G141"/>
  <c r="G142"/>
  <c r="G143"/>
  <c r="K143"/>
  <c r="F145"/>
  <c r="H145" s="1"/>
  <c r="G145"/>
  <c r="F146"/>
  <c r="H146" s="1"/>
  <c r="G146"/>
  <c r="F147"/>
  <c r="H147" s="1"/>
  <c r="G147"/>
  <c r="F149"/>
  <c r="H149" s="1"/>
  <c r="G149"/>
  <c r="F150"/>
  <c r="H150" s="1"/>
  <c r="G150"/>
  <c r="F151"/>
  <c r="H151" s="1"/>
  <c r="G151"/>
  <c r="F153"/>
  <c r="H153" s="1"/>
  <c r="G153"/>
  <c r="F154"/>
  <c r="H154" s="1"/>
  <c r="G154"/>
  <c r="F155"/>
  <c r="H155" s="1"/>
  <c r="G155"/>
  <c r="F157"/>
  <c r="H157" s="1"/>
  <c r="G157"/>
  <c r="F158"/>
  <c r="H158" s="1"/>
  <c r="G158"/>
  <c r="F159"/>
  <c r="H159" s="1"/>
  <c r="G159"/>
  <c r="F162"/>
  <c r="H162" s="1"/>
  <c r="G162"/>
  <c r="F163"/>
  <c r="H163" s="1"/>
  <c r="G163"/>
  <c r="F164"/>
  <c r="H164" s="1"/>
  <c r="G164"/>
  <c r="F165"/>
  <c r="H165" s="1"/>
  <c r="G165"/>
  <c r="F166"/>
  <c r="H166" s="1"/>
  <c r="G166"/>
  <c r="F167"/>
  <c r="H167" s="1"/>
  <c r="G167"/>
  <c r="F168"/>
  <c r="H168" s="1"/>
  <c r="G168"/>
  <c r="F170"/>
  <c r="H170" s="1"/>
  <c r="G170"/>
  <c r="F171"/>
  <c r="H171" s="1"/>
  <c r="G171"/>
  <c r="F172"/>
  <c r="H172" s="1"/>
  <c r="G172"/>
  <c r="F173"/>
  <c r="H173" s="1"/>
  <c r="G173"/>
  <c r="F174"/>
  <c r="H174" s="1"/>
  <c r="G174"/>
  <c r="F175"/>
  <c r="H175" s="1"/>
  <c r="G175"/>
  <c r="F176"/>
  <c r="H176" s="1"/>
  <c r="G176"/>
  <c r="F178"/>
  <c r="H178" s="1"/>
  <c r="G178"/>
  <c r="F179"/>
  <c r="H179" s="1"/>
  <c r="G179"/>
  <c r="F180"/>
  <c r="H180" s="1"/>
  <c r="G180"/>
  <c r="F181"/>
  <c r="H181" s="1"/>
  <c r="G181"/>
  <c r="K181"/>
  <c r="F182"/>
  <c r="H182" s="1"/>
  <c r="G182"/>
  <c r="K182" s="1"/>
  <c r="F183"/>
  <c r="H183" s="1"/>
  <c r="G183"/>
  <c r="F184"/>
  <c r="H184" s="1"/>
  <c r="G184"/>
  <c r="F186"/>
  <c r="H186" s="1"/>
  <c r="G186"/>
  <c r="K186"/>
  <c r="F187"/>
  <c r="H187" s="1"/>
  <c r="G187"/>
  <c r="K187" s="1"/>
  <c r="F188"/>
  <c r="H188" s="1"/>
  <c r="G188"/>
  <c r="F189"/>
  <c r="H189" s="1"/>
  <c r="G189"/>
  <c r="F190"/>
  <c r="H190" s="1"/>
  <c r="G190"/>
  <c r="K190"/>
  <c r="F191"/>
  <c r="H191" s="1"/>
  <c r="G191"/>
  <c r="K191" s="1"/>
  <c r="F192"/>
  <c r="H192" s="1"/>
  <c r="G192"/>
  <c r="F193"/>
  <c r="H193" s="1"/>
  <c r="I193" s="1"/>
  <c r="G193"/>
  <c r="F196"/>
  <c r="H196" s="1"/>
  <c r="I196" s="1"/>
  <c r="G196"/>
  <c r="K196"/>
  <c r="F197"/>
  <c r="H197" s="1"/>
  <c r="I197" s="1"/>
  <c r="G197"/>
  <c r="K197" s="1"/>
  <c r="F198"/>
  <c r="H198" s="1"/>
  <c r="I198" s="1"/>
  <c r="G198"/>
  <c r="F199"/>
  <c r="H199" s="1"/>
  <c r="I199" s="1"/>
  <c r="G199"/>
  <c r="F201"/>
  <c r="H201" s="1"/>
  <c r="I201" s="1"/>
  <c r="G201"/>
  <c r="K201"/>
  <c r="F202"/>
  <c r="H202" s="1"/>
  <c r="I202" s="1"/>
  <c r="G202"/>
  <c r="K202" s="1"/>
  <c r="F203"/>
  <c r="H203" s="1"/>
  <c r="I203" s="1"/>
  <c r="G203"/>
  <c r="F204"/>
  <c r="H204" s="1"/>
  <c r="I204" s="1"/>
  <c r="G204"/>
  <c r="F207"/>
  <c r="H207" s="1"/>
  <c r="I207" s="1"/>
  <c r="F208"/>
  <c r="H208" s="1"/>
  <c r="I208" s="1"/>
  <c r="G208"/>
  <c r="K208" s="1"/>
  <c r="F209"/>
  <c r="H209" s="1"/>
  <c r="I209" s="1"/>
  <c r="F210"/>
  <c r="H210" s="1"/>
  <c r="I210" s="1"/>
  <c r="G210"/>
  <c r="F211"/>
  <c r="H211" s="1"/>
  <c r="F213"/>
  <c r="H213" s="1"/>
  <c r="I213" s="1"/>
  <c r="G213"/>
  <c r="K213" s="1"/>
  <c r="F214"/>
  <c r="H214" s="1"/>
  <c r="I214" s="1"/>
  <c r="F215"/>
  <c r="H215" s="1"/>
  <c r="I215" s="1"/>
  <c r="G215"/>
  <c r="F217"/>
  <c r="H217" s="1"/>
  <c r="I217" s="1"/>
  <c r="F218"/>
  <c r="H218" s="1"/>
  <c r="I218" s="1"/>
  <c r="G218"/>
  <c r="K218" s="1"/>
  <c r="F219"/>
  <c r="H219" s="1"/>
  <c r="I219" s="1"/>
  <c r="F220"/>
  <c r="H220" s="1"/>
  <c r="I220" s="1"/>
  <c r="G220"/>
  <c r="F222"/>
  <c r="H222" s="1"/>
  <c r="I222" s="1"/>
  <c r="F223"/>
  <c r="H223" s="1"/>
  <c r="G223"/>
  <c r="K223" s="1"/>
  <c r="F226"/>
  <c r="H226" s="1"/>
  <c r="I226" s="1"/>
  <c r="F227"/>
  <c r="H227" s="1"/>
  <c r="I227" s="1"/>
  <c r="G227"/>
  <c r="F228"/>
  <c r="H228" s="1"/>
  <c r="I228" s="1"/>
  <c r="F229"/>
  <c r="H229" s="1"/>
  <c r="I229" s="1"/>
  <c r="G229"/>
  <c r="K229" s="1"/>
  <c r="F231"/>
  <c r="H231" s="1"/>
  <c r="I231" s="1"/>
  <c r="F232"/>
  <c r="H232" s="1"/>
  <c r="I232" s="1"/>
  <c r="G232"/>
  <c r="F233"/>
  <c r="H233" s="1"/>
  <c r="I233" s="1"/>
  <c r="F234"/>
  <c r="H234" s="1"/>
  <c r="I234" s="1"/>
  <c r="G234"/>
  <c r="K234" s="1"/>
  <c r="F236"/>
  <c r="H236" s="1"/>
  <c r="I236" s="1"/>
  <c r="F237"/>
  <c r="H237" s="1"/>
  <c r="I237" s="1"/>
  <c r="G237"/>
  <c r="F238"/>
  <c r="H238" s="1"/>
  <c r="I238" s="1"/>
  <c r="F239"/>
  <c r="H239" s="1"/>
  <c r="I239" s="1"/>
  <c r="G239"/>
  <c r="K239" s="1"/>
  <c r="F241"/>
  <c r="H241" s="1"/>
  <c r="I241" s="1"/>
  <c r="F242"/>
  <c r="H242" s="1"/>
  <c r="I242" s="1"/>
  <c r="G242"/>
  <c r="F243"/>
  <c r="H243" s="1"/>
  <c r="I243" s="1"/>
  <c r="F245"/>
  <c r="H245" s="1"/>
  <c r="G245"/>
  <c r="K245" s="1"/>
  <c r="F246"/>
  <c r="H246" s="1"/>
  <c r="F249"/>
  <c r="H249" s="1"/>
  <c r="G249"/>
  <c r="F250"/>
  <c r="H250" s="1"/>
  <c r="F251"/>
  <c r="H251" s="1"/>
  <c r="G251"/>
  <c r="K251" s="1"/>
  <c r="F252"/>
  <c r="H252" s="1"/>
  <c r="F254"/>
  <c r="H254" s="1"/>
  <c r="G254"/>
  <c r="F255"/>
  <c r="H255" s="1"/>
  <c r="F256"/>
  <c r="H256" s="1"/>
  <c r="G256"/>
  <c r="K256" s="1"/>
  <c r="F258"/>
  <c r="H258" s="1"/>
  <c r="F259"/>
  <c r="H259" s="1"/>
  <c r="G259"/>
  <c r="F260"/>
  <c r="H260" s="1"/>
  <c r="F261"/>
  <c r="H261" s="1"/>
  <c r="G261"/>
  <c r="K261" s="1"/>
  <c r="F262"/>
  <c r="H262" s="1"/>
  <c r="F263"/>
  <c r="H263" s="1"/>
  <c r="G263"/>
  <c r="F265"/>
  <c r="H265" s="1"/>
  <c r="F266"/>
  <c r="H266" s="1"/>
  <c r="G266"/>
  <c r="K266" s="1"/>
  <c r="F267"/>
  <c r="H267" s="1"/>
  <c r="F269"/>
  <c r="H269" s="1"/>
  <c r="G269"/>
  <c r="F270"/>
  <c r="H270" s="1"/>
  <c r="F271"/>
  <c r="H271" s="1"/>
  <c r="G271"/>
  <c r="K271" s="1"/>
  <c r="F272"/>
  <c r="H272" s="1"/>
  <c r="F274"/>
  <c r="H274" s="1"/>
  <c r="G274"/>
  <c r="F275"/>
  <c r="H275" s="1"/>
  <c r="F276"/>
  <c r="H276" s="1"/>
  <c r="G276"/>
  <c r="K276" s="1"/>
  <c r="F278"/>
  <c r="H278" s="1"/>
  <c r="F279"/>
  <c r="H279" s="1"/>
  <c r="G279"/>
  <c r="F280"/>
  <c r="H280" s="1"/>
  <c r="F281"/>
  <c r="H281" s="1"/>
  <c r="G281"/>
  <c r="K281" s="1"/>
  <c r="F282"/>
  <c r="H282" s="1"/>
  <c r="F283"/>
  <c r="H283" s="1"/>
  <c r="G283"/>
  <c r="F284"/>
  <c r="H284" s="1"/>
  <c r="F285"/>
  <c r="H285" s="1"/>
  <c r="G285"/>
  <c r="K285" s="1"/>
  <c r="F286"/>
  <c r="H286" s="1"/>
  <c r="F287"/>
  <c r="H287" s="1"/>
  <c r="G287"/>
  <c r="F288"/>
  <c r="H288" s="1"/>
  <c r="F289"/>
  <c r="H289" s="1"/>
  <c r="G289"/>
  <c r="K289" s="1"/>
  <c r="F290"/>
  <c r="H290" s="1"/>
  <c r="F291"/>
  <c r="H291" s="1"/>
  <c r="G291"/>
  <c r="F292"/>
  <c r="H292" s="1"/>
  <c r="F293"/>
  <c r="H293" s="1"/>
  <c r="G293"/>
  <c r="K293" s="1"/>
  <c r="F294"/>
  <c r="H294" s="1"/>
  <c r="F295"/>
  <c r="H295" s="1"/>
  <c r="G295"/>
  <c r="F296"/>
  <c r="H296" s="1"/>
  <c r="F297"/>
  <c r="H297" s="1"/>
  <c r="G297"/>
  <c r="K297" s="1"/>
  <c r="F298"/>
  <c r="H298" s="1"/>
  <c r="F299"/>
  <c r="H299" s="1"/>
  <c r="G299"/>
  <c r="F300"/>
  <c r="H300" s="1"/>
  <c r="F301"/>
  <c r="H301" s="1"/>
  <c r="G301"/>
  <c r="K301" s="1"/>
  <c r="F303"/>
  <c r="H303" s="1"/>
  <c r="F304"/>
  <c r="H304" s="1"/>
  <c r="G304"/>
  <c r="F305"/>
  <c r="H305" s="1"/>
  <c r="F307"/>
  <c r="H307" s="1"/>
  <c r="G307"/>
  <c r="K307" s="1"/>
  <c r="F308"/>
  <c r="H308" s="1"/>
  <c r="F309"/>
  <c r="H309" s="1"/>
  <c r="G309"/>
  <c r="F311"/>
  <c r="H311" s="1"/>
  <c r="F312"/>
  <c r="H312" s="1"/>
  <c r="G312"/>
  <c r="K312" s="1"/>
  <c r="F313"/>
  <c r="H313" s="1"/>
  <c r="F314"/>
  <c r="H314" s="1"/>
  <c r="G314"/>
  <c r="F316"/>
  <c r="H316" s="1"/>
  <c r="F317"/>
  <c r="H317" s="1"/>
  <c r="G317"/>
  <c r="K317" s="1"/>
  <c r="F319"/>
  <c r="H319" s="1"/>
  <c r="F320"/>
  <c r="H320" s="1"/>
  <c r="G320"/>
  <c r="F321"/>
  <c r="H321" s="1"/>
  <c r="F322"/>
  <c r="H322" s="1"/>
  <c r="G322"/>
  <c r="K322" s="1"/>
  <c r="F325"/>
  <c r="H325" s="1"/>
  <c r="F326"/>
  <c r="H326" s="1"/>
  <c r="G326"/>
  <c r="F327"/>
  <c r="H327" s="1"/>
  <c r="F328"/>
  <c r="H328" s="1"/>
  <c r="G328"/>
  <c r="K328" s="1"/>
  <c r="F330"/>
  <c r="H330" s="1"/>
  <c r="F331"/>
  <c r="H331" s="1"/>
  <c r="G331"/>
  <c r="F332"/>
  <c r="H332" s="1"/>
  <c r="F335"/>
  <c r="H335" s="1"/>
  <c r="I335" s="1"/>
  <c r="G335"/>
  <c r="K335" s="1"/>
  <c r="F336"/>
  <c r="H336" s="1"/>
  <c r="I336" s="1"/>
  <c r="F337"/>
  <c r="G337" s="1"/>
  <c r="K337" s="1"/>
  <c r="H337"/>
  <c r="I337" s="1"/>
  <c r="F338"/>
  <c r="G338" s="1"/>
  <c r="K338" s="1"/>
  <c r="H338"/>
  <c r="I338" s="1"/>
  <c r="F340"/>
  <c r="G340" s="1"/>
  <c r="K340" s="1"/>
  <c r="H340"/>
  <c r="F341"/>
  <c r="G341" s="1"/>
  <c r="K341" s="1"/>
  <c r="H341"/>
  <c r="F342"/>
  <c r="G342" s="1"/>
  <c r="K342" s="1"/>
  <c r="H342"/>
  <c r="F343"/>
  <c r="G343" s="1"/>
  <c r="K343" s="1"/>
  <c r="H343"/>
  <c r="F344"/>
  <c r="G344" s="1"/>
  <c r="K344" s="1"/>
  <c r="H344"/>
  <c r="F345"/>
  <c r="G345" s="1"/>
  <c r="K345" s="1"/>
  <c r="H345"/>
  <c r="F347"/>
  <c r="G347" s="1"/>
  <c r="K347" s="1"/>
  <c r="H347"/>
  <c r="F348"/>
  <c r="G348" s="1"/>
  <c r="K348" s="1"/>
  <c r="H348"/>
  <c r="F349"/>
  <c r="G349" s="1"/>
  <c r="K349" s="1"/>
  <c r="H349"/>
  <c r="F352"/>
  <c r="G352" s="1"/>
  <c r="K352" s="1"/>
  <c r="H352"/>
  <c r="F353"/>
  <c r="G353" s="1"/>
  <c r="K353" s="1"/>
  <c r="H353"/>
  <c r="F355"/>
  <c r="G355" s="1"/>
  <c r="K355" s="1"/>
  <c r="H355"/>
  <c r="F356"/>
  <c r="G356" s="1"/>
  <c r="K356" s="1"/>
  <c r="H356"/>
  <c r="F357"/>
  <c r="G357" s="1"/>
  <c r="K357" s="1"/>
  <c r="H357"/>
  <c r="J36"/>
  <c r="J41"/>
  <c r="J43"/>
  <c r="J45"/>
  <c r="J48"/>
  <c r="J50"/>
  <c r="J52"/>
  <c r="J55"/>
  <c r="J57"/>
  <c r="J59"/>
  <c r="J62"/>
  <c r="J64"/>
  <c r="J66"/>
  <c r="J69"/>
  <c r="J72"/>
  <c r="J75"/>
  <c r="J81"/>
  <c r="J83"/>
  <c r="J89"/>
  <c r="J97"/>
  <c r="J102"/>
  <c r="J108"/>
  <c r="J111"/>
  <c r="J118"/>
  <c r="J119"/>
  <c r="J129"/>
  <c r="J135"/>
  <c r="J143"/>
  <c r="J181"/>
  <c r="J182"/>
  <c r="J183"/>
  <c r="J184"/>
  <c r="J186"/>
  <c r="J187"/>
  <c r="J188"/>
  <c r="J189"/>
  <c r="J190"/>
  <c r="J191"/>
  <c r="J192"/>
  <c r="J193"/>
  <c r="J196"/>
  <c r="J197"/>
  <c r="J199"/>
  <c r="J201"/>
  <c r="J202"/>
  <c r="J204"/>
  <c r="J207"/>
  <c r="J208"/>
  <c r="J210"/>
  <c r="J211"/>
  <c r="J213"/>
  <c r="J215"/>
  <c r="J217"/>
  <c r="J218"/>
  <c r="J220"/>
  <c r="J222"/>
  <c r="J223"/>
  <c r="J227"/>
  <c r="J228"/>
  <c r="J229"/>
  <c r="J232"/>
  <c r="J233"/>
  <c r="J234"/>
  <c r="J237"/>
  <c r="J238"/>
  <c r="J239"/>
  <c r="J242"/>
  <c r="J243"/>
  <c r="J245"/>
  <c r="J249"/>
  <c r="J250"/>
  <c r="J251"/>
  <c r="J254"/>
  <c r="J255"/>
  <c r="J256"/>
  <c r="J259"/>
  <c r="J260"/>
  <c r="J261"/>
  <c r="J263"/>
  <c r="J265"/>
  <c r="J266"/>
  <c r="J269"/>
  <c r="J270"/>
  <c r="J271"/>
  <c r="J274"/>
  <c r="J275"/>
  <c r="J276"/>
  <c r="J279"/>
  <c r="J280"/>
  <c r="J281"/>
  <c r="J283"/>
  <c r="J284"/>
  <c r="J285"/>
  <c r="J287"/>
  <c r="J288"/>
  <c r="J289"/>
  <c r="J291"/>
  <c r="J292"/>
  <c r="J293"/>
  <c r="J295"/>
  <c r="J296"/>
  <c r="J297"/>
  <c r="J299"/>
  <c r="J300"/>
  <c r="J301"/>
  <c r="J304"/>
  <c r="J305"/>
  <c r="J307"/>
  <c r="J309"/>
  <c r="J311"/>
  <c r="J312"/>
  <c r="J314"/>
  <c r="J316"/>
  <c r="J317"/>
  <c r="J320"/>
  <c r="J321"/>
  <c r="J322"/>
  <c r="J326"/>
  <c r="J327"/>
  <c r="J328"/>
  <c r="J331"/>
  <c r="J332"/>
  <c r="J335"/>
  <c r="J337"/>
  <c r="J338"/>
  <c r="J340"/>
  <c r="J342"/>
  <c r="J343"/>
  <c r="J344"/>
  <c r="J347"/>
  <c r="J348"/>
  <c r="J349"/>
  <c r="J353"/>
  <c r="J355"/>
  <c r="J356"/>
  <c r="G19"/>
  <c r="K19" s="1"/>
  <c r="J19"/>
  <c r="G15"/>
  <c r="K15"/>
  <c r="J15"/>
  <c r="G26"/>
  <c r="K26" s="1"/>
  <c r="G27"/>
  <c r="K27" s="1"/>
  <c r="G29"/>
  <c r="K29" s="1"/>
  <c r="G30"/>
  <c r="K30" s="1"/>
  <c r="G31"/>
  <c r="K31" s="1"/>
  <c r="G32"/>
  <c r="K32" s="1"/>
  <c r="G33"/>
  <c r="K33" s="1"/>
  <c r="G34"/>
  <c r="K34" s="1"/>
  <c r="J26"/>
  <c r="J27"/>
  <c r="J29"/>
  <c r="J30"/>
  <c r="J31"/>
  <c r="J32"/>
  <c r="J33"/>
  <c r="J34"/>
  <c r="G16"/>
  <c r="G14"/>
  <c r="G13"/>
  <c r="K13" s="1"/>
  <c r="G11"/>
  <c r="G20"/>
  <c r="J20"/>
  <c r="K20"/>
  <c r="G23"/>
  <c r="K23" s="1"/>
  <c r="J23"/>
  <c r="G24"/>
  <c r="K24" s="1"/>
  <c r="J24"/>
  <c r="G18"/>
  <c r="J18"/>
  <c r="K18"/>
  <c r="J13"/>
  <c r="K11"/>
  <c r="J11"/>
  <c r="K16"/>
  <c r="J16"/>
  <c r="K14"/>
  <c r="J14"/>
  <c r="J37" l="1"/>
  <c r="K37"/>
  <c r="I53"/>
  <c r="J53" s="1"/>
  <c r="K53"/>
  <c r="I58"/>
  <c r="J58" s="1"/>
  <c r="K58"/>
  <c r="I63"/>
  <c r="J63" s="1"/>
  <c r="K63"/>
  <c r="I76"/>
  <c r="J76" s="1"/>
  <c r="K76"/>
  <c r="I90"/>
  <c r="J90" s="1"/>
  <c r="K90"/>
  <c r="I99"/>
  <c r="J99" s="1"/>
  <c r="K99"/>
  <c r="I96"/>
  <c r="J96" s="1"/>
  <c r="K96"/>
  <c r="I112"/>
  <c r="J112" s="1"/>
  <c r="K112"/>
  <c r="I116"/>
  <c r="J116" s="1"/>
  <c r="K116"/>
  <c r="I122"/>
  <c r="J122" s="1"/>
  <c r="K122"/>
  <c r="K134"/>
  <c r="I134"/>
  <c r="J134" s="1"/>
  <c r="I138"/>
  <c r="J138" s="1"/>
  <c r="K138"/>
  <c r="J142"/>
  <c r="K142"/>
  <c r="K305"/>
  <c r="J357"/>
  <c r="J352"/>
  <c r="J345"/>
  <c r="J341"/>
  <c r="J336"/>
  <c r="J330"/>
  <c r="J325"/>
  <c r="J319"/>
  <c r="J313"/>
  <c r="J308"/>
  <c r="J303"/>
  <c r="J298"/>
  <c r="J294"/>
  <c r="J290"/>
  <c r="J286"/>
  <c r="J282"/>
  <c r="J278"/>
  <c r="J272"/>
  <c r="J267"/>
  <c r="J262"/>
  <c r="J258"/>
  <c r="J252"/>
  <c r="J246"/>
  <c r="J241"/>
  <c r="J236"/>
  <c r="J231"/>
  <c r="J226"/>
  <c r="J219"/>
  <c r="J214"/>
  <c r="J209"/>
  <c r="J203"/>
  <c r="J198"/>
  <c r="G336"/>
  <c r="K336" s="1"/>
  <c r="K331"/>
  <c r="G330"/>
  <c r="K330" s="1"/>
  <c r="K326"/>
  <c r="G325"/>
  <c r="K325" s="1"/>
  <c r="K320"/>
  <c r="G319"/>
  <c r="K319" s="1"/>
  <c r="K314"/>
  <c r="G313"/>
  <c r="K313" s="1"/>
  <c r="K309"/>
  <c r="G308"/>
  <c r="K308" s="1"/>
  <c r="K304"/>
  <c r="G303"/>
  <c r="K303" s="1"/>
  <c r="K299"/>
  <c r="G298"/>
  <c r="K298" s="1"/>
  <c r="K295"/>
  <c r="G294"/>
  <c r="K294" s="1"/>
  <c r="K291"/>
  <c r="G290"/>
  <c r="K290" s="1"/>
  <c r="K287"/>
  <c r="G286"/>
  <c r="K286" s="1"/>
  <c r="K283"/>
  <c r="G282"/>
  <c r="K279"/>
  <c r="G278"/>
  <c r="K278" s="1"/>
  <c r="K274"/>
  <c r="G272"/>
  <c r="K269"/>
  <c r="G267"/>
  <c r="K263"/>
  <c r="G262"/>
  <c r="K259"/>
  <c r="G258"/>
  <c r="K258" s="1"/>
  <c r="K254"/>
  <c r="G252"/>
  <c r="K249"/>
  <c r="G246"/>
  <c r="K246" s="1"/>
  <c r="K242"/>
  <c r="G241"/>
  <c r="K237"/>
  <c r="G236"/>
  <c r="K236" s="1"/>
  <c r="K232"/>
  <c r="G231"/>
  <c r="K227"/>
  <c r="G226"/>
  <c r="K226" s="1"/>
  <c r="K220"/>
  <c r="G219"/>
  <c r="K215"/>
  <c r="G214"/>
  <c r="K214" s="1"/>
  <c r="K210"/>
  <c r="G209"/>
  <c r="K204"/>
  <c r="K199"/>
  <c r="K193"/>
  <c r="K189"/>
  <c r="K184"/>
  <c r="J179"/>
  <c r="K179"/>
  <c r="I176"/>
  <c r="J176" s="1"/>
  <c r="K176"/>
  <c r="K174"/>
  <c r="I174"/>
  <c r="J174" s="1"/>
  <c r="I172"/>
  <c r="J172" s="1"/>
  <c r="K172"/>
  <c r="K170"/>
  <c r="I170"/>
  <c r="J170" s="1"/>
  <c r="K167"/>
  <c r="I167"/>
  <c r="J167" s="1"/>
  <c r="I165"/>
  <c r="J165" s="1"/>
  <c r="K165"/>
  <c r="K163"/>
  <c r="I163"/>
  <c r="J163" s="1"/>
  <c r="K159"/>
  <c r="J159"/>
  <c r="J157"/>
  <c r="K157"/>
  <c r="J154"/>
  <c r="K154"/>
  <c r="J151"/>
  <c r="K151"/>
  <c r="K149"/>
  <c r="J149"/>
  <c r="K146"/>
  <c r="J146"/>
  <c r="I46"/>
  <c r="J46" s="1"/>
  <c r="I51"/>
  <c r="J51" s="1"/>
  <c r="I56"/>
  <c r="J56" s="1"/>
  <c r="K56"/>
  <c r="I70"/>
  <c r="J70" s="1"/>
  <c r="K70"/>
  <c r="K84"/>
  <c r="I84"/>
  <c r="J84" s="1"/>
  <c r="I88"/>
  <c r="J88" s="1"/>
  <c r="K88"/>
  <c r="I93"/>
  <c r="J93" s="1"/>
  <c r="K93"/>
  <c r="K106"/>
  <c r="I106"/>
  <c r="J106" s="1"/>
  <c r="I110"/>
  <c r="J110" s="1"/>
  <c r="K110"/>
  <c r="I114"/>
  <c r="J114" s="1"/>
  <c r="K114"/>
  <c r="K128"/>
  <c r="I128"/>
  <c r="J128" s="1"/>
  <c r="I132"/>
  <c r="J132" s="1"/>
  <c r="K132"/>
  <c r="I137"/>
  <c r="J137" s="1"/>
  <c r="K137"/>
  <c r="K282"/>
  <c r="K272"/>
  <c r="K267"/>
  <c r="K262"/>
  <c r="K252"/>
  <c r="K241"/>
  <c r="K231"/>
  <c r="K219"/>
  <c r="K209"/>
  <c r="K203"/>
  <c r="K198"/>
  <c r="K192"/>
  <c r="K188"/>
  <c r="K183"/>
  <c r="I44"/>
  <c r="J44" s="1"/>
  <c r="K44"/>
  <c r="I49"/>
  <c r="J49" s="1"/>
  <c r="K49"/>
  <c r="I67"/>
  <c r="J67" s="1"/>
  <c r="K67"/>
  <c r="K79"/>
  <c r="I79"/>
  <c r="J79" s="1"/>
  <c r="I85"/>
  <c r="J85" s="1"/>
  <c r="K85"/>
  <c r="I82"/>
  <c r="J82" s="1"/>
  <c r="K82"/>
  <c r="I94"/>
  <c r="J94" s="1"/>
  <c r="K94"/>
  <c r="I103"/>
  <c r="J103" s="1"/>
  <c r="K103"/>
  <c r="I107"/>
  <c r="J107" s="1"/>
  <c r="K107"/>
  <c r="I120"/>
  <c r="J120" s="1"/>
  <c r="K120"/>
  <c r="I126"/>
  <c r="J126" s="1"/>
  <c r="K126"/>
  <c r="I131"/>
  <c r="J131" s="1"/>
  <c r="K131"/>
  <c r="G332"/>
  <c r="K332" s="1"/>
  <c r="G327"/>
  <c r="G321"/>
  <c r="K321" s="1"/>
  <c r="G316"/>
  <c r="K316" s="1"/>
  <c r="G311"/>
  <c r="G305"/>
  <c r="G300"/>
  <c r="K300" s="1"/>
  <c r="G296"/>
  <c r="K296" s="1"/>
  <c r="G292"/>
  <c r="K292" s="1"/>
  <c r="G288"/>
  <c r="G284"/>
  <c r="K284" s="1"/>
  <c r="G280"/>
  <c r="K280" s="1"/>
  <c r="G275"/>
  <c r="K275" s="1"/>
  <c r="G270"/>
  <c r="K270" s="1"/>
  <c r="G265"/>
  <c r="K265" s="1"/>
  <c r="G260"/>
  <c r="K260" s="1"/>
  <c r="G255"/>
  <c r="K255" s="1"/>
  <c r="G250"/>
  <c r="K250" s="1"/>
  <c r="G243"/>
  <c r="K243" s="1"/>
  <c r="G238"/>
  <c r="K238" s="1"/>
  <c r="G233"/>
  <c r="K233" s="1"/>
  <c r="G228"/>
  <c r="K228" s="1"/>
  <c r="G222"/>
  <c r="K222" s="1"/>
  <c r="G217"/>
  <c r="K217" s="1"/>
  <c r="G211"/>
  <c r="K211" s="1"/>
  <c r="G207"/>
  <c r="K207" s="1"/>
  <c r="K180"/>
  <c r="J180"/>
  <c r="K178"/>
  <c r="J178"/>
  <c r="I175"/>
  <c r="J175" s="1"/>
  <c r="K175"/>
  <c r="K173"/>
  <c r="I173"/>
  <c r="J173" s="1"/>
  <c r="I171"/>
  <c r="J171" s="1"/>
  <c r="K171"/>
  <c r="I168"/>
  <c r="J168" s="1"/>
  <c r="K168"/>
  <c r="K166"/>
  <c r="I166"/>
  <c r="J166" s="1"/>
  <c r="I164"/>
  <c r="J164" s="1"/>
  <c r="K164"/>
  <c r="I162"/>
  <c r="J162" s="1"/>
  <c r="K162"/>
  <c r="K158"/>
  <c r="J158"/>
  <c r="K155"/>
  <c r="J155"/>
  <c r="K153"/>
  <c r="J153"/>
  <c r="J150"/>
  <c r="K150"/>
  <c r="J147"/>
  <c r="K147"/>
  <c r="J145"/>
  <c r="K145"/>
  <c r="I42"/>
  <c r="J42" s="1"/>
  <c r="I60"/>
  <c r="J60" s="1"/>
  <c r="I65"/>
  <c r="J65" s="1"/>
  <c r="I78"/>
  <c r="J78" s="1"/>
  <c r="K78"/>
  <c r="I86"/>
  <c r="J86" s="1"/>
  <c r="K86"/>
  <c r="I98"/>
  <c r="J98" s="1"/>
  <c r="K98"/>
  <c r="I95"/>
  <c r="J95" s="1"/>
  <c r="K95"/>
  <c r="I104"/>
  <c r="J104" s="1"/>
  <c r="K104"/>
  <c r="I115"/>
  <c r="J115" s="1"/>
  <c r="K115"/>
  <c r="I121"/>
  <c r="J121" s="1"/>
  <c r="K121"/>
  <c r="I125"/>
  <c r="J125" s="1"/>
  <c r="K125"/>
  <c r="K141"/>
  <c r="J141"/>
  <c r="K327"/>
  <c r="K311"/>
  <c r="K288"/>
  <c r="G65"/>
  <c r="K65" s="1"/>
  <c r="G60"/>
  <c r="K60" s="1"/>
  <c r="G56"/>
  <c r="G51"/>
  <c r="K51" s="1"/>
  <c r="G46"/>
  <c r="K46" s="1"/>
  <c r="G42"/>
  <c r="K42" s="1"/>
</calcChain>
</file>

<file path=xl/sharedStrings.xml><?xml version="1.0" encoding="utf-8"?>
<sst xmlns="http://schemas.openxmlformats.org/spreadsheetml/2006/main" count="1002" uniqueCount="681">
  <si>
    <t>Nr.p.k.</t>
  </si>
  <si>
    <t>3.</t>
  </si>
  <si>
    <t>5.</t>
  </si>
  <si>
    <t>Maksas pakalpojuma nosaukums</t>
  </si>
  <si>
    <t>6.</t>
  </si>
  <si>
    <t>Mērvienība</t>
  </si>
  <si>
    <t>PVN
(Ls)</t>
  </si>
  <si>
    <t>2.a.</t>
  </si>
  <si>
    <t>2.b.</t>
  </si>
  <si>
    <t>2.c.</t>
  </si>
  <si>
    <t>Spēkā esošajā normatīvajā aktā paredzētā skaitļa izteiksme latos
(bez PVN)</t>
  </si>
  <si>
    <t>Spēkā esošajā normatīvajā aktā paredzētā skaitļa izteiksme latos
(ar PVN 21%)</t>
  </si>
  <si>
    <t xml:space="preserve">(8)=(5)-(4) 
</t>
  </si>
  <si>
    <t>(4)=
(3)/0,702804</t>
  </si>
  <si>
    <t>1.1.</t>
  </si>
  <si>
    <t>projekta anotācijai</t>
  </si>
  <si>
    <t xml:space="preserve">Pielikums </t>
  </si>
  <si>
    <t>Ministru kabineta</t>
  </si>
  <si>
    <t>noteikumu Nr.______________</t>
  </si>
  <si>
    <t>1.2.2.</t>
  </si>
  <si>
    <t>1.2.3.</t>
  </si>
  <si>
    <t>1.2.4.</t>
  </si>
  <si>
    <t>1.3.1.</t>
  </si>
  <si>
    <t>1.3.2.</t>
  </si>
  <si>
    <t>1.3.3.</t>
  </si>
  <si>
    <t>2.1.1.</t>
  </si>
  <si>
    <t>2.1.2.</t>
  </si>
  <si>
    <t>2.2.1.</t>
  </si>
  <si>
    <t>2.2.2.</t>
  </si>
  <si>
    <t>2.3.1.</t>
  </si>
  <si>
    <t>2.3.2.</t>
  </si>
  <si>
    <t>2.4.</t>
  </si>
  <si>
    <t>2.5.</t>
  </si>
  <si>
    <t>2.6.</t>
  </si>
  <si>
    <t>4.1.</t>
  </si>
  <si>
    <t>4.2.</t>
  </si>
  <si>
    <t>5.1.1.1.</t>
  </si>
  <si>
    <t>5.1.1.2.</t>
  </si>
  <si>
    <t>5.1.1.3.</t>
  </si>
  <si>
    <t>5.1.1.4.</t>
  </si>
  <si>
    <t>5.1.1.5.</t>
  </si>
  <si>
    <t>5.1.1.6.</t>
  </si>
  <si>
    <t>5.1.2.1.</t>
  </si>
  <si>
    <t>5.1.2.2.</t>
  </si>
  <si>
    <t>5.1.2.3.</t>
  </si>
  <si>
    <t>5.1.2.4.</t>
  </si>
  <si>
    <t>5.1.2.5.</t>
  </si>
  <si>
    <t>5.1.2.6.</t>
  </si>
  <si>
    <t>5.1.3.1.</t>
  </si>
  <si>
    <t>5.1.3.2.</t>
  </si>
  <si>
    <t>5.1.3.3.</t>
  </si>
  <si>
    <t>5.1.3.4.</t>
  </si>
  <si>
    <t>5.1.3.5.</t>
  </si>
  <si>
    <t>5.1.3.6.</t>
  </si>
  <si>
    <t>5.1.4.1.</t>
  </si>
  <si>
    <t>5.1.4.2.</t>
  </si>
  <si>
    <t>5.1.4.3.</t>
  </si>
  <si>
    <t>5.1.4.4.</t>
  </si>
  <si>
    <t>5.1.4.5.</t>
  </si>
  <si>
    <t>5.1.4.6.</t>
  </si>
  <si>
    <t>5.2.1.</t>
  </si>
  <si>
    <t>5.2.2.</t>
  </si>
  <si>
    <t>5.3.1.</t>
  </si>
  <si>
    <t>5.3.2.</t>
  </si>
  <si>
    <t>6.1.</t>
  </si>
  <si>
    <t>6.2.</t>
  </si>
  <si>
    <t>6.3.1.</t>
  </si>
  <si>
    <t>6.3.2.</t>
  </si>
  <si>
    <t>6.4.1.</t>
  </si>
  <si>
    <t>6.4.2.</t>
  </si>
  <si>
    <t>6.4.3.</t>
  </si>
  <si>
    <t>6.4.4.</t>
  </si>
  <si>
    <t>6.4.5.</t>
  </si>
  <si>
    <t>6.4.6.</t>
  </si>
  <si>
    <t>6.5.1.</t>
  </si>
  <si>
    <t>6.5.2.</t>
  </si>
  <si>
    <t>6.6.</t>
  </si>
  <si>
    <t>6.7.1.1</t>
  </si>
  <si>
    <t>6.7.1.2.</t>
  </si>
  <si>
    <t>6.7.1.3.</t>
  </si>
  <si>
    <t>6.7.1.4.</t>
  </si>
  <si>
    <t>6.7.1.5.</t>
  </si>
  <si>
    <t>6.7.2.</t>
  </si>
  <si>
    <t>6.7.3.</t>
  </si>
  <si>
    <t>6.8.1.1.</t>
  </si>
  <si>
    <t>6.8.1.2.</t>
  </si>
  <si>
    <t>6.8.1.3.</t>
  </si>
  <si>
    <t>6.8.2.1.</t>
  </si>
  <si>
    <t>6.8.2.2.</t>
  </si>
  <si>
    <t>6.8.2.3.</t>
  </si>
  <si>
    <t>6.8.3.1.</t>
  </si>
  <si>
    <t>6.8.3.2.</t>
  </si>
  <si>
    <t>6.8.3.3.</t>
  </si>
  <si>
    <t>6.8.4.1.</t>
  </si>
  <si>
    <t>6.8.4.2.</t>
  </si>
  <si>
    <t>6.8.4.3.</t>
  </si>
  <si>
    <t>6.8.5.1.</t>
  </si>
  <si>
    <t>6.8.5.2.</t>
  </si>
  <si>
    <t>6.8.5.3.</t>
  </si>
  <si>
    <t>6.9.</t>
  </si>
  <si>
    <t>6.10.</t>
  </si>
  <si>
    <t>6.11.1.1.</t>
  </si>
  <si>
    <t>6.11.1.2.</t>
  </si>
  <si>
    <t>6.11.2.1.</t>
  </si>
  <si>
    <t>6.11.2.2.</t>
  </si>
  <si>
    <t>6.11.3.1.</t>
  </si>
  <si>
    <t>6.11.3.2.</t>
  </si>
  <si>
    <t>6.11.4.1.</t>
  </si>
  <si>
    <t>6.11.4.2.</t>
  </si>
  <si>
    <t>6.11.5.1.</t>
  </si>
  <si>
    <t>6.11.5.2.</t>
  </si>
  <si>
    <t>6.12.1.1.</t>
  </si>
  <si>
    <t>6.12.1.2.</t>
  </si>
  <si>
    <t>6.12.1.3.</t>
  </si>
  <si>
    <t>6.12.2.1.</t>
  </si>
  <si>
    <t>6.12.2.2.</t>
  </si>
  <si>
    <t>6.12.2.3.</t>
  </si>
  <si>
    <t>6.12.3.1.</t>
  </si>
  <si>
    <t>6.12.3.2.</t>
  </si>
  <si>
    <t>6.12.3.3.</t>
  </si>
  <si>
    <t>6.12.4.1.</t>
  </si>
  <si>
    <t>6.12.4.2.</t>
  </si>
  <si>
    <t>6.12.4.3.</t>
  </si>
  <si>
    <t>6.12.5.1.</t>
  </si>
  <si>
    <t>6.12.5.2.</t>
  </si>
  <si>
    <t>6.12.5.3.</t>
  </si>
  <si>
    <t>7.1.1.</t>
  </si>
  <si>
    <t>7.1.2.</t>
  </si>
  <si>
    <t>7.1.3.</t>
  </si>
  <si>
    <t>7.1.4.</t>
  </si>
  <si>
    <t>7.1.5.</t>
  </si>
  <si>
    <t>7.1.6.</t>
  </si>
  <si>
    <t>7.1.7.</t>
  </si>
  <si>
    <t>7.2.1.</t>
  </si>
  <si>
    <t>7.2.2.</t>
  </si>
  <si>
    <t>7.2.3.</t>
  </si>
  <si>
    <t>7.2.4.</t>
  </si>
  <si>
    <t>7.2.5.</t>
  </si>
  <si>
    <t>7.2.6.</t>
  </si>
  <si>
    <t>7.2.7.</t>
  </si>
  <si>
    <t>7.3.1.</t>
  </si>
  <si>
    <t>7.3.2.</t>
  </si>
  <si>
    <t>7.3.3.</t>
  </si>
  <si>
    <t>7.3.4.</t>
  </si>
  <si>
    <t>7.3.5.</t>
  </si>
  <si>
    <t>7.3.6.</t>
  </si>
  <si>
    <t>7.3.7.</t>
  </si>
  <si>
    <t>7.4.1.</t>
  </si>
  <si>
    <t>7.4.2.</t>
  </si>
  <si>
    <t>7.4.3.</t>
  </si>
  <si>
    <t>7.4.4.</t>
  </si>
  <si>
    <t>7.4.5.</t>
  </si>
  <si>
    <t>7.4.6.</t>
  </si>
  <si>
    <t>7.4.7.</t>
  </si>
  <si>
    <t>7.5.</t>
  </si>
  <si>
    <t>7.6.1.1.</t>
  </si>
  <si>
    <t>7.6.1.2.</t>
  </si>
  <si>
    <t>7.6.1.3.</t>
  </si>
  <si>
    <t>7.6.1.4.</t>
  </si>
  <si>
    <t>7.6.2.1.</t>
  </si>
  <si>
    <t>7.6.2.2.</t>
  </si>
  <si>
    <t>7.6.2.3.</t>
  </si>
  <si>
    <t>7.6.2.4.</t>
  </si>
  <si>
    <t>7.7.1.1.</t>
  </si>
  <si>
    <t>7.7.1.2.</t>
  </si>
  <si>
    <t>7.7.1.3.</t>
  </si>
  <si>
    <t>7.7.1.4.</t>
  </si>
  <si>
    <t>7.7.2.</t>
  </si>
  <si>
    <t>7.8.1.</t>
  </si>
  <si>
    <t>7.8.2.</t>
  </si>
  <si>
    <t>7.9.</t>
  </si>
  <si>
    <t>7.10.1.</t>
  </si>
  <si>
    <t>7.10.2.</t>
  </si>
  <si>
    <t>7.10.3.</t>
  </si>
  <si>
    <t>7.10.4.</t>
  </si>
  <si>
    <t>7.11.1.</t>
  </si>
  <si>
    <t>7.11.2.</t>
  </si>
  <si>
    <t>7.12.1.1.</t>
  </si>
  <si>
    <t>7.12.1.2.</t>
  </si>
  <si>
    <t>7.12.1.3.</t>
  </si>
  <si>
    <t>7.12.1.4.</t>
  </si>
  <si>
    <t>7.12.2.1.</t>
  </si>
  <si>
    <t>7.12.2.2.</t>
  </si>
  <si>
    <t>7.12.2.3.</t>
  </si>
  <si>
    <t>7.12.2.4.</t>
  </si>
  <si>
    <t>8.1.</t>
  </si>
  <si>
    <t>8.2.</t>
  </si>
  <si>
    <t>8.3.</t>
  </si>
  <si>
    <t>8.4.</t>
  </si>
  <si>
    <t>8.5.1.</t>
  </si>
  <si>
    <t>8.5.2.</t>
  </si>
  <si>
    <t>8.6.</t>
  </si>
  <si>
    <t>9.1.</t>
  </si>
  <si>
    <t>9.2.</t>
  </si>
  <si>
    <t>9.3.1.1.</t>
  </si>
  <si>
    <t>9.3.1.2.</t>
  </si>
  <si>
    <t>9.3.2.</t>
  </si>
  <si>
    <t>9.3.3.</t>
  </si>
  <si>
    <t>9.4.1.</t>
  </si>
  <si>
    <t>9.4.2.</t>
  </si>
  <si>
    <t>9.4.3.</t>
  </si>
  <si>
    <t>9.5.1.</t>
  </si>
  <si>
    <t>9.5.2.</t>
  </si>
  <si>
    <t>9.5.3.</t>
  </si>
  <si>
    <t>9.6.</t>
  </si>
  <si>
    <t>9.7.</t>
  </si>
  <si>
    <t>9.8.</t>
  </si>
  <si>
    <t>9.9.1.</t>
  </si>
  <si>
    <t>9.9.2.</t>
  </si>
  <si>
    <t>9.10.</t>
  </si>
  <si>
    <t>9.11.1.</t>
  </si>
  <si>
    <t>9.11.2.</t>
  </si>
  <si>
    <t>9.11.3.</t>
  </si>
  <si>
    <t>9.12.</t>
  </si>
  <si>
    <t>9.13.1.</t>
  </si>
  <si>
    <t>9.13.2.</t>
  </si>
  <si>
    <t>9.13.3.</t>
  </si>
  <si>
    <t>9.14.1.</t>
  </si>
  <si>
    <t>9.14.2.</t>
  </si>
  <si>
    <t>9.14.3.</t>
  </si>
  <si>
    <t>9.15.</t>
  </si>
  <si>
    <t>9.16.</t>
  </si>
  <si>
    <t>9.17.</t>
  </si>
  <si>
    <t>9.18.</t>
  </si>
  <si>
    <t>9.19.</t>
  </si>
  <si>
    <t>9.20.</t>
  </si>
  <si>
    <t>9.21.</t>
  </si>
  <si>
    <t>9.22.</t>
  </si>
  <si>
    <t>9.23.</t>
  </si>
  <si>
    <t>9.24.</t>
  </si>
  <si>
    <t>9.25.</t>
  </si>
  <si>
    <t>9.26.</t>
  </si>
  <si>
    <t>9.27.</t>
  </si>
  <si>
    <t>9.28.</t>
  </si>
  <si>
    <t>9.29.</t>
  </si>
  <si>
    <t>9.30.</t>
  </si>
  <si>
    <t>9.31.</t>
  </si>
  <si>
    <t>9.32.</t>
  </si>
  <si>
    <t>9.33.</t>
  </si>
  <si>
    <t>9.34.</t>
  </si>
  <si>
    <t>9.35.</t>
  </si>
  <si>
    <t>9.36.1.</t>
  </si>
  <si>
    <t>9.36.2.</t>
  </si>
  <si>
    <t>9.36.3.</t>
  </si>
  <si>
    <t>9.37.1.</t>
  </si>
  <si>
    <t>9.37.2.</t>
  </si>
  <si>
    <t>9.37.3.</t>
  </si>
  <si>
    <t>9.38.1.</t>
  </si>
  <si>
    <t>9.38.2.</t>
  </si>
  <si>
    <t>9.38.3.</t>
  </si>
  <si>
    <t>9.38.4.</t>
  </si>
  <si>
    <t>9.39.1.</t>
  </si>
  <si>
    <t>9.39.2.</t>
  </si>
  <si>
    <t>9.39.3.1.</t>
  </si>
  <si>
    <t>9.39.3.2.</t>
  </si>
  <si>
    <t>9.39.3.3.</t>
  </si>
  <si>
    <t>9.39.4.</t>
  </si>
  <si>
    <t>9.40.1.1.</t>
  </si>
  <si>
    <t>9.40.1.2.</t>
  </si>
  <si>
    <t>9.40.2.</t>
  </si>
  <si>
    <t>9.40.3.</t>
  </si>
  <si>
    <t>10.1.</t>
  </si>
  <si>
    <t>10.2.</t>
  </si>
  <si>
    <t>11.</t>
  </si>
  <si>
    <t>12.1.1.</t>
  </si>
  <si>
    <t>12.1.2.</t>
  </si>
  <si>
    <t>12.2.</t>
  </si>
  <si>
    <t>12.3.</t>
  </si>
  <si>
    <t>13.1.</t>
  </si>
  <si>
    <t>13.2.</t>
  </si>
  <si>
    <t>13.3.</t>
  </si>
  <si>
    <t>13.4.</t>
  </si>
  <si>
    <t>13.5.</t>
  </si>
  <si>
    <t>13.6.</t>
  </si>
  <si>
    <t>13.7.1.</t>
  </si>
  <si>
    <t>13.7.2.</t>
  </si>
  <si>
    <t>13.8.</t>
  </si>
  <si>
    <t>14.1.1.</t>
  </si>
  <si>
    <t>14.1.2.</t>
  </si>
  <si>
    <t>14.2.1.</t>
  </si>
  <si>
    <t>14.2.2.</t>
  </si>
  <si>
    <t>15.</t>
  </si>
  <si>
    <t>Arhīva dokumenta tematiska atlase atbilstoši pieprasījumam</t>
  </si>
  <si>
    <t>dokumenta apzināšana arhīva zinātniskajā uzziņu sistēmā pēc aprakstiem, katalogiem, reģistriem</t>
  </si>
  <si>
    <t>10 lietas</t>
  </si>
  <si>
    <t>1.2.</t>
  </si>
  <si>
    <t>dokumenta apzināšana lietās</t>
  </si>
  <si>
    <t>1.2.1.</t>
  </si>
  <si>
    <t>mašīnraksta teksts, salasāms rokraksts</t>
  </si>
  <si>
    <t>1 glabājama vienība</t>
  </si>
  <si>
    <t>salasāms teksts ar paleogrāfiskām īpatnībām</t>
  </si>
  <si>
    <t>dziestošs, grūti salasāms teksts</t>
  </si>
  <si>
    <t>teksts svešvalodā</t>
  </si>
  <si>
    <t>1.3.</t>
  </si>
  <si>
    <t>lietas izsniegšana no arhīva glabātavas pieprasījuma izpildei un atdošana glabātavā</t>
  </si>
  <si>
    <t>lieta par periodu no 18.gs.</t>
  </si>
  <si>
    <t>1 lieta</t>
  </si>
  <si>
    <t>lieta, lielāka par A3 formātu, un lieta ar vairāk nekā 250 lapām</t>
  </si>
  <si>
    <t>grafisks dokuments (karte, rasējums un cits analogs dokuments)</t>
  </si>
  <si>
    <t>Arhīva izziņas sagatavošana</t>
  </si>
  <si>
    <t>2.1.</t>
  </si>
  <si>
    <t>izziņas sagatavošana</t>
  </si>
  <si>
    <t>pieprasījumā precīzi pamatdati</t>
  </si>
  <si>
    <t>1 izziņa</t>
  </si>
  <si>
    <t>pieprasījumā neprecīzi pamatdati</t>
  </si>
  <si>
    <t>2.2.</t>
  </si>
  <si>
    <t>tematiskas izziņas sagatavošana par vienu faktu</t>
  </si>
  <si>
    <t>2.3.</t>
  </si>
  <si>
    <t>informatīvas izziņas sagatavošana par pieprasītās tēmas dokumentiem</t>
  </si>
  <si>
    <t>ar dokumenta satura izklāstu un dokumenta koda norādīšanu</t>
  </si>
  <si>
    <t>bez dokumenta satura izklāsta ar dokumenta koda norādīšanu</t>
  </si>
  <si>
    <t>informatīvas izziņas sagatavošana par elektroniskajām datnēm/dokumentiem</t>
  </si>
  <si>
    <t>izziņas (ar negatīvu rezultātu) sagatavošana</t>
  </si>
  <si>
    <t>atkārtotas izziņas izsniegšana gada laikā no sastādīšanas datuma</t>
  </si>
  <si>
    <t>1 lappuse</t>
  </si>
  <si>
    <t>Ģenealoģiska pētījuma sastādīšana, izmantojot arhīva dokumentus (ieraksti par personas dzimšanu, laulībām, miršanu un citiem dzīves faktiem)</t>
  </si>
  <si>
    <t>1 ieraksts</t>
  </si>
  <si>
    <t>Arhīva izziņas un informācijas tulkošana</t>
  </si>
  <si>
    <t>arhīva izziņas tulkošana angļu, krievu, vācu valodā</t>
  </si>
  <si>
    <t>ieraksta tulkošana no interneta vietnes "Raduraksti" latviešu, angļu, krievu, vācu valodā un izraksta sagatavošana</t>
  </si>
  <si>
    <t>Arhīva un bibliotēkas fonda dokumenta melnbaltas elektrogrāfiskas kopijas izgatavošana, arhīva dokumenta kopijas, izraksta, noraksta noformēšana un apliecināšana (izņemot unikālos un sevišķi vērtīgos dokumentus)</t>
  </si>
  <si>
    <t>5.1.</t>
  </si>
  <si>
    <t>arhīva dokumenta melnbaltas elektrogrāfiskas kopijas izgatavošana</t>
  </si>
  <si>
    <t>5.1.1.</t>
  </si>
  <si>
    <t>1800.–1899.gada dokuments</t>
  </si>
  <si>
    <t>A3 formāts</t>
  </si>
  <si>
    <t>A2 formāts</t>
  </si>
  <si>
    <t>A1 formāts</t>
  </si>
  <si>
    <t>A0 formāts</t>
  </si>
  <si>
    <t>formāts, lielāks par A0</t>
  </si>
  <si>
    <t>5.1.2.</t>
  </si>
  <si>
    <t>1900.–1950.gada dokuments</t>
  </si>
  <si>
    <t xml:space="preserve">līdz A4 formātam </t>
  </si>
  <si>
    <t>5.1.3.</t>
  </si>
  <si>
    <t>1951.–1970.gada dokuments</t>
  </si>
  <si>
    <t>5.1.4.</t>
  </si>
  <si>
    <t>1971.gada un jaunāks dokuments</t>
  </si>
  <si>
    <t>5.2.</t>
  </si>
  <si>
    <t>bibliotēkas fonda dokumenta melnbaltas elektrogrāfiskas kopijas izgatavošana</t>
  </si>
  <si>
    <t>5.3.</t>
  </si>
  <si>
    <t>arhīva dokumenta kopijas, izraksta, noraksta noformēšana un apliecināšana</t>
  </si>
  <si>
    <t>noformēšana, norādot dokumenta kodus</t>
  </si>
  <si>
    <t>apliecināšana</t>
  </si>
  <si>
    <t>dokumenta atlase atbilstoši apmeklētāja pieprasījumam</t>
  </si>
  <si>
    <t>dokumenta izsniegšana demonstrēšanai,  kopēšanai  arhīvā</t>
  </si>
  <si>
    <t>6.3.</t>
  </si>
  <si>
    <t>kopēšanas atzīmju pārlikšana no pozitīva (ne vairāk par četriem vienai glabājamai vienībai)</t>
  </si>
  <si>
    <t>uz negatīvu</t>
  </si>
  <si>
    <t>uz dubultpozitīvu</t>
  </si>
  <si>
    <t>6.4.</t>
  </si>
  <si>
    <t>fotokopijas izgatavošana</t>
  </si>
  <si>
    <t>8 x 12 cm</t>
  </si>
  <si>
    <t>1 kopija</t>
  </si>
  <si>
    <t>10 x 15 cm</t>
  </si>
  <si>
    <t>12 x 18 cm</t>
  </si>
  <si>
    <t>18 x 24 cm</t>
  </si>
  <si>
    <t>24 x 30 cm</t>
  </si>
  <si>
    <t>30 x 40 cm</t>
  </si>
  <si>
    <t>6.5.</t>
  </si>
  <si>
    <t>kinodokumenta demonstrēšana arhīvā</t>
  </si>
  <si>
    <t>uz skaņas montāžas galda</t>
  </si>
  <si>
    <t>arhīva kinozālē</t>
  </si>
  <si>
    <t>videodokumenta demonstrēšana arhīvā</t>
  </si>
  <si>
    <t>6.7.</t>
  </si>
  <si>
    <t>kino, video, skaņas dokumenta izsniegšana demonstrēšanai, kopēšanai (ar pasūtītāja tehniskajiem līdzekļiem) ārpus arhīva uz vienu dienu</t>
  </si>
  <si>
    <t>6.7.1.</t>
  </si>
  <si>
    <t>kinodokumenta izsniegšana</t>
  </si>
  <si>
    <t>1910.–1920.gada kinodokuments</t>
  </si>
  <si>
    <t>1921.–1950.gada kinodokuments</t>
  </si>
  <si>
    <t>1951.–1970.gada kinodokuments</t>
  </si>
  <si>
    <t>1971.–2000.gada kinodokuments</t>
  </si>
  <si>
    <t>2001.gada un jaunāks kinodokuments</t>
  </si>
  <si>
    <t>videodokumenta (10 minūtes) izsniegšana</t>
  </si>
  <si>
    <t>1 dokuments</t>
  </si>
  <si>
    <t>skaņas dokumenta izsniegšana</t>
  </si>
  <si>
    <t>6.8.</t>
  </si>
  <si>
    <t>kino/videodokumenta kopēšana</t>
  </si>
  <si>
    <t>6.8.1.</t>
  </si>
  <si>
    <t>1 iesākta minūte</t>
  </si>
  <si>
    <t>ciparu formātam atbilstošā datu nesējā (neiekļaujot datu nesēja vērtību)</t>
  </si>
  <si>
    <t>6.8.2.</t>
  </si>
  <si>
    <t>6.8.3.</t>
  </si>
  <si>
    <t>6.8.4.</t>
  </si>
  <si>
    <t>1971.–2000.gada kino/videodokuments</t>
  </si>
  <si>
    <t>6.8.5.</t>
  </si>
  <si>
    <t>2001.gada un jaunāks kino/videodokuments</t>
  </si>
  <si>
    <t>kino/videodokumenta (10 minūtes) kopēšana no arhīva nodrošinājuma fonda ciparu formātam atbilstošā datu nesējā (neiekļaujot datu nesēja vērtību)</t>
  </si>
  <si>
    <t>atlasītā skaņas dokumenta noklausīšanās</t>
  </si>
  <si>
    <t>1 skanēšanas minūte</t>
  </si>
  <si>
    <t>6.11.</t>
  </si>
  <si>
    <t>skaņas dokumenta kopiju izgatavošana kasetē vai ciparu formātam atbilstošā datu nesējā, neveicot dokumenta apstrādi (neiekļaujot datu nesēja vērtību)</t>
  </si>
  <si>
    <t>6.11.1.</t>
  </si>
  <si>
    <t>1900.–1920.gada skaņas dokuments</t>
  </si>
  <si>
    <t>no viena skaņas dokumenta</t>
  </si>
  <si>
    <t>1 ieraksta minūte</t>
  </si>
  <si>
    <t>no vairākiem skaņas dokumentiem</t>
  </si>
  <si>
    <t>6.11.2.</t>
  </si>
  <si>
    <t>1921.–1950.gada skaņas dokuments</t>
  </si>
  <si>
    <t>6.11.3.</t>
  </si>
  <si>
    <t>1951.–1970.gada skaņas dokuments</t>
  </si>
  <si>
    <t>6.11.4.</t>
  </si>
  <si>
    <t>1971.–2000.gada skaņas dokuments</t>
  </si>
  <si>
    <t>6.11.5.</t>
  </si>
  <si>
    <t>2001.gada un jaunāks skaņas dokuments</t>
  </si>
  <si>
    <t>6.12.</t>
  </si>
  <si>
    <t>skaņas dokumenta kopijas izgatavošana, apstrādājot dokumenta kopiju (neiekļaujot datu nesēja vērtību)</t>
  </si>
  <si>
    <t>6.12.1.</t>
  </si>
  <si>
    <t>ar sīku, retu trokšņu novēršanu</t>
  </si>
  <si>
    <t>ar lielu trokšņu novēršanu</t>
  </si>
  <si>
    <t>ar nesēju fizisku bojājumu radītu trokšņu novēršanu</t>
  </si>
  <si>
    <t>6.12.2.</t>
  </si>
  <si>
    <t>6.12.3.</t>
  </si>
  <si>
    <t>6.12.4.</t>
  </si>
  <si>
    <t>6.12.5.</t>
  </si>
  <si>
    <t>Arhīva dokumenta digitālo kopiju izgatavošana</t>
  </si>
  <si>
    <t>7.1.</t>
  </si>
  <si>
    <t>7.2.</t>
  </si>
  <si>
    <t>7.3.</t>
  </si>
  <si>
    <t>7.4.</t>
  </si>
  <si>
    <t>digitalizēta dokumenta ierakstīšana ciparu formātam atbilstošā datu nesējā (neiekļaujot datu nesēja vērtību)</t>
  </si>
  <si>
    <t>7.6.</t>
  </si>
  <si>
    <t>7.6.1.</t>
  </si>
  <si>
    <t>melnbalts dokuments</t>
  </si>
  <si>
    <t>7.6.2.</t>
  </si>
  <si>
    <t>krāsains dokuments</t>
  </si>
  <si>
    <t>7.7.</t>
  </si>
  <si>
    <t>digitālās kopijas izgatavošana un apstrāde no fotodokumenta negatīva</t>
  </si>
  <si>
    <t>7.7.1.</t>
  </si>
  <si>
    <t>digitālās kopijas izgatavošana no fotodokumenta negatīva</t>
  </si>
  <si>
    <t>fotodokumenta negatīva digitālās kopijas vienkārša apstrāde (izmēra pārveidošana, mērogošana)</t>
  </si>
  <si>
    <t>7.8.</t>
  </si>
  <si>
    <t>1 kadrs</t>
  </si>
  <si>
    <t>digitālās kopijas izgatavošana bez attēla apstrādes no mikrofilmas</t>
  </si>
  <si>
    <t>10 kadri</t>
  </si>
  <si>
    <t>7.10.</t>
  </si>
  <si>
    <t>mikrofišas (džeketa) digitālās kopijas izgatavošana</t>
  </si>
  <si>
    <t>1 mikrofiša</t>
  </si>
  <si>
    <t>7.11.</t>
  </si>
  <si>
    <t xml:space="preserve">iepriekš digitalizētā fotodokumenta digitālās kopijas izgatavošana un digitālās kopijas pārstrāde   </t>
  </si>
  <si>
    <t>digitālās kopijas izgatavošana digitālam fotodokumentam</t>
  </si>
  <si>
    <t>1 datne</t>
  </si>
  <si>
    <t>izšķirtspējas samazināšana, pārstrāde digitālam fotodokumentam</t>
  </si>
  <si>
    <t>7.12.</t>
  </si>
  <si>
    <t>dokumenta izsniegšana digitālo kopiju izgatavošanai ar pasūtītāja tehniskajiem līdzekļiem</t>
  </si>
  <si>
    <t>7.12.1.</t>
  </si>
  <si>
    <t>7.12.2.</t>
  </si>
  <si>
    <t>ārpus arhīva uz vienu dienu</t>
  </si>
  <si>
    <t xml:space="preserve">Arhīva dokumenta mikrofilmēšana </t>
  </si>
  <si>
    <t>filmas negatīva izgatavošana</t>
  </si>
  <si>
    <t>filmas negatīva attīstīšana</t>
  </si>
  <si>
    <t>attīstītās filmas pārbaude</t>
  </si>
  <si>
    <t>8.5.</t>
  </si>
  <si>
    <t>filmas pozitīva izgatavošana</t>
  </si>
  <si>
    <t>no pozitīva</t>
  </si>
  <si>
    <t>no negatīva</t>
  </si>
  <si>
    <t>mikrofilmas sagriešana un ievietošana caurspīdīgā apvalkā (mikrofišu (džeketu) izgatavošana)</t>
  </si>
  <si>
    <t>30 kadri</t>
  </si>
  <si>
    <t>Institūcijas un privātās juridiskās personas arhīva dokumenta sagatavošana glabāšanai</t>
  </si>
  <si>
    <t>fonda, apakšfonda, sērijas un apakšsērijas līmeņa apraksta sagatavošana</t>
  </si>
  <si>
    <t>1 lapa</t>
  </si>
  <si>
    <t>dokumentu aprakstīšanas shēmas izstrāde</t>
  </si>
  <si>
    <t>1 shēma</t>
  </si>
  <si>
    <t>9.3.</t>
  </si>
  <si>
    <t>dokumenta izvērtēšana</t>
  </si>
  <si>
    <t>9.3.1.</t>
  </si>
  <si>
    <t>teksta dokuments</t>
  </si>
  <si>
    <t>ar lapu izskatīšanu lietās</t>
  </si>
  <si>
    <t>pēc lietu virsrakstiem</t>
  </si>
  <si>
    <t>grafisks dokuments</t>
  </si>
  <si>
    <t>personas lieta</t>
  </si>
  <si>
    <t>9.4.</t>
  </si>
  <si>
    <t>lapu sistematizācija lietā</t>
  </si>
  <si>
    <t>10 lapas</t>
  </si>
  <si>
    <t>datora izdrukas par algas aprēķinu sakārtošana 50 strādājošajiem</t>
  </si>
  <si>
    <t>1 komplekts</t>
  </si>
  <si>
    <t>9.5.</t>
  </si>
  <si>
    <t>lietas virsraksta veidošana un rakstīšana uz kartītēm</t>
  </si>
  <si>
    <t>1 virsraksts</t>
  </si>
  <si>
    <t>dokumenta anotācijas sastādīšana</t>
  </si>
  <si>
    <t>1 anotācija</t>
  </si>
  <si>
    <t>lietā esošo dokumentu uzskaites saraksta sastādīšana (dokumentu virsrakstu ieraksti)</t>
  </si>
  <si>
    <t>lietu kartīšu sistematizācija atbilstoši lietu sistematizācijas shēmai un uzziņas koda pieraksts</t>
  </si>
  <si>
    <t>1 kartīte</t>
  </si>
  <si>
    <t>9.9.</t>
  </si>
  <si>
    <t>grafiskā dokumenta un dokumenta, lielāka par A4 formātu, locīšana</t>
  </si>
  <si>
    <t>formāts no A4 līdz A1</t>
  </si>
  <si>
    <t>formāts, lielāks par A1 formātu</t>
  </si>
  <si>
    <t>nepareizi saformētu un iešūtu lietu izformēšana, saspraužu izņemšana</t>
  </si>
  <si>
    <t>9.11.</t>
  </si>
  <si>
    <t>lietu iešūšana</t>
  </si>
  <si>
    <t>A4 formāts</t>
  </si>
  <si>
    <t>lapa, mazāka par A4 formātu</t>
  </si>
  <si>
    <t>grafisks dokuments un dokuments, lielāks par A4 formātu</t>
  </si>
  <si>
    <t>lapas ievietošana mapē bez iešūšanas</t>
  </si>
  <si>
    <t>1 mape</t>
  </si>
  <si>
    <t>9.13.</t>
  </si>
  <si>
    <t>lapas numurēšana</t>
  </si>
  <si>
    <t>100 lapas</t>
  </si>
  <si>
    <t>9.14.</t>
  </si>
  <si>
    <t>lapu numerācijas pārbaude lietvedībā sanumurētā lietā</t>
  </si>
  <si>
    <t>lietas vāka/titullapas noformēšana</t>
  </si>
  <si>
    <t>lietu sistematizācija aprakstos atbilstoši sistematizācijas shēmai</t>
  </si>
  <si>
    <t>lietu kartonēšana</t>
  </si>
  <si>
    <t>kastes izvietošana plauktā</t>
  </si>
  <si>
    <t>1 kaste</t>
  </si>
  <si>
    <t>lietas pārvietošana no arhīva glabātavas (struktūrvienības) uz darba istabu</t>
  </si>
  <si>
    <t>lietas izdošana un pieņemšana institūcijas darbiniekiem dokumentu sakārtošanas laikā</t>
  </si>
  <si>
    <t>dokumentu apraksta sastādīšana un noformēšana (lietu virsrakstu ieraksti)</t>
  </si>
  <si>
    <t>lietu apraksta rādītāja sastādīšana (piemēram, tematiskā, ģeogrāfiskā, personu)</t>
  </si>
  <si>
    <t>iznīcināšanai atlasīto lietu sistematizācija pa grupām</t>
  </si>
  <si>
    <t>akta sastādīšana par iznīcināšanai atlasītajām lietām un dokumentiem (lietu/dokumentu virsrakstu ieraksti)</t>
  </si>
  <si>
    <t>iznīcināšanai atlasīto lietu saiņu formēšana</t>
  </si>
  <si>
    <t>trūkstošo lietu akta/saraksta sastādīšana</t>
  </si>
  <si>
    <t>lietas pieņemšana un nodošana pēc dokumentu un lietu sakārtošanas, aprakstīšanas</t>
  </si>
  <si>
    <t>akta sastādīšana par neglābjami bojātiem dokumentiem/lietām</t>
  </si>
  <si>
    <t>1 akts</t>
  </si>
  <si>
    <t>glabātavas/objekta mikrobioloģiskā apsekošana pēc institūciju pieprasījuma</t>
  </si>
  <si>
    <t>1 atzinums</t>
  </si>
  <si>
    <t>arhīva glabāšanai pakļauto lietu fiziskā un sanitāri higiēniskā pārbaude (100 glabājamas vienības) un akta sastādīšana</t>
  </si>
  <si>
    <t>lietas esības un fiziskā stāvokļa pārbaude (100 glabājamas vienības) un akta sastādīšana</t>
  </si>
  <si>
    <t>lietas atputekļošana</t>
  </si>
  <si>
    <t>pastāvīgi un ilgstoši glabājamo dokumentu pieņemšana arhīva glabāšanā pirms noteiktā termiņa</t>
  </si>
  <si>
    <t>1 glabājamā vienība/gadā</t>
  </si>
  <si>
    <t>dokumenta dezinfekcija ar speciālām salvetēm</t>
  </si>
  <si>
    <t>lietas dezinfekcija dezinfekcijas kamerā</t>
  </si>
  <si>
    <t>9.36.</t>
  </si>
  <si>
    <t>likvidēto un reorganizēto valsts un pašvaldību institūciju aprakstīto dokumentu pieņemšana arhīva glabāšanā</t>
  </si>
  <si>
    <t>bez glabātavu izveides</t>
  </si>
  <si>
    <t>1 glabājamā vienība</t>
  </si>
  <si>
    <t>ar glabātavu izveidi</t>
  </si>
  <si>
    <t>īslaicīgi glabājamo dokumentu pieņemšana arhīva glabāšanā un atlase iznīcināšanai pēc noteiktā glabāšanas termiņa beigām</t>
  </si>
  <si>
    <t>9.37.</t>
  </si>
  <si>
    <t>likvidēto un reorganizēto valsts un pašvaldību institūciju informācijas sistēmās esošo elektronisko datu/dokumentu pieņemšana arhīva glabāšanā</t>
  </si>
  <si>
    <t>9.38.</t>
  </si>
  <si>
    <t>elektronisko datu/dokumentu sagatavošana nodošanai arhīva glabāšanā (migrēšana)</t>
  </si>
  <si>
    <t>no citām sistēmām uz specifiskiem formātiem</t>
  </si>
  <si>
    <t>9.39.</t>
  </si>
  <si>
    <t>likvidēto privāto juridisko personu un profesionālo darbību pārtraukušo fizisko personu dokumentu pieņemšana arhīva glabāšanā</t>
  </si>
  <si>
    <t>lietas sakārtošana un aprakstīšana</t>
  </si>
  <si>
    <t>lietas pieņemšana</t>
  </si>
  <si>
    <t>9.39.3.</t>
  </si>
  <si>
    <t>informācijas sistēmās esošo elektronisko datu/dokumentu pieņemšana</t>
  </si>
  <si>
    <t>ierakstot cietā diska datu nesējā</t>
  </si>
  <si>
    <t xml:space="preserve">izziņas sagatavošana par dokumentu pieņemšanu vai nepieņemšanu </t>
  </si>
  <si>
    <t>9.40.</t>
  </si>
  <si>
    <t>dokumentu depozitārā saglabāšana arhīvā</t>
  </si>
  <si>
    <t>9.40.1.</t>
  </si>
  <si>
    <t>teksta un grafisko dokumentu depozitārā saglabāšana</t>
  </si>
  <si>
    <t>nodrošinot saglabāšanu bez izmantošanas</t>
  </si>
  <si>
    <t>1 glabāšanas vienība/gadā</t>
  </si>
  <si>
    <t>nodrošinot saglabāšanu ar izmantošanu</t>
  </si>
  <si>
    <t>kino/videodokumentu depozitārā saglabāšana</t>
  </si>
  <si>
    <t>elektronisko dokumentu depozitārā saglabāšana</t>
  </si>
  <si>
    <t>Privātpersonu konsultēšana arhīvu un dokumentu pārvaldības jautājumos par privātpersonas dokumentiem bez atzinuma sagatavošanas</t>
  </si>
  <si>
    <t>konsultācija arhīva darba jautājumos</t>
  </si>
  <si>
    <t>1 stunda</t>
  </si>
  <si>
    <t>konsultācija dokumentu pārvaldības jautājumos</t>
  </si>
  <si>
    <t>Atzinuma vai ieteikuma sagatavošana privātpersonām arhīvu un dokumentu pārvaldības jautājumos par privātpersonas dokumentiem</t>
  </si>
  <si>
    <t>Informatīvie un izglītojošie pasākumi arhīvniecības jomā pēc institūciju pieprasījuma arhīvā</t>
  </si>
  <si>
    <t>12.1.</t>
  </si>
  <si>
    <t>tematiska ekskursija</t>
  </si>
  <si>
    <t>grupai līdz 10 personām</t>
  </si>
  <si>
    <t>grupai no 11 līdz 25 personām</t>
  </si>
  <si>
    <t xml:space="preserve">semināra organizēšana ar tematisko lekciju sagatavošanu </t>
  </si>
  <si>
    <t>dokumentu izstādes sagatavošana</t>
  </si>
  <si>
    <t>10 eksponāti</t>
  </si>
  <si>
    <t>Dokumenta restaurācija</t>
  </si>
  <si>
    <t>teksta dokumenta restaurācija (formāts līdz A4)</t>
  </si>
  <si>
    <t>kartes restaurācija (formāts līdz A1)</t>
  </si>
  <si>
    <t>1 karte</t>
  </si>
  <si>
    <t>grafikas restaurācija</t>
  </si>
  <si>
    <t>1 grafika</t>
  </si>
  <si>
    <t>vaska zīmoga restaurācija</t>
  </si>
  <si>
    <t>1 zīmogs</t>
  </si>
  <si>
    <t>ādas iesējuma restaurācija</t>
  </si>
  <si>
    <t>pergamenta restaurācija</t>
  </si>
  <si>
    <t>1 pergaments</t>
  </si>
  <si>
    <t>13.7.</t>
  </si>
  <si>
    <t>kārbas izgatavošana</t>
  </si>
  <si>
    <t>pergamenta glabāšanai</t>
  </si>
  <si>
    <t>1 kārba</t>
  </si>
  <si>
    <t>restaurēta dokumenta glabāšanai</t>
  </si>
  <si>
    <t>dokumenta konservācija (formāts līdz A4)</t>
  </si>
  <si>
    <t>Dokumentu iesiešana</t>
  </si>
  <si>
    <t>14.1.</t>
  </si>
  <si>
    <t>dokumentu (formāts līdz A4) iesiešana</t>
  </si>
  <si>
    <t>kartona vākā</t>
  </si>
  <si>
    <t>ādas vākā</t>
  </si>
  <si>
    <t>14.2.</t>
  </si>
  <si>
    <t>dokumentu, lielāku par A3 formātu, iesiešana</t>
  </si>
  <si>
    <t>Papīra un kartona kompleksā analīze (mikroskopija, papīra skābuma noteikšana)</t>
  </si>
  <si>
    <t>7.</t>
  </si>
  <si>
    <t>1.</t>
  </si>
  <si>
    <t>2.</t>
  </si>
  <si>
    <t>4.</t>
  </si>
  <si>
    <t>8.</t>
  </si>
  <si>
    <t>9.</t>
  </si>
  <si>
    <t>10.</t>
  </si>
  <si>
    <t>12.</t>
  </si>
  <si>
    <t>13.</t>
  </si>
  <si>
    <t>14.</t>
  </si>
  <si>
    <t>1 kadrs/1 fotogrāfija</t>
  </si>
  <si>
    <t>1 vāks/1 lapa</t>
  </si>
  <si>
    <t>1 dalībnieks/1 dienā</t>
  </si>
  <si>
    <t>1 kopija/1 izraksts/1 noraksts</t>
  </si>
  <si>
    <t>1 ieraksta stunda</t>
  </si>
  <si>
    <t>A4 formāts, attēla elementu skaits virs 3,87 Mpix3</t>
  </si>
  <si>
    <t>mikrofilmēšana (līdz 800 lappusēm)</t>
  </si>
  <si>
    <t>1 filma/800 lappuses</t>
  </si>
  <si>
    <t>1 filma/1200 kadri</t>
  </si>
  <si>
    <t>1 akts/1 saraksts</t>
  </si>
  <si>
    <t>Ministru kabineta 2012.gada 13.novembra noteikumos Nr.763 "Noteikumi par Latvijas Nacionālā arhīva sniegto publisko maksas pakalpojumu cenrādi" ietverto skaitļu pārrēķins no latiem uz euro</t>
  </si>
  <si>
    <t>Piezīmes.</t>
  </si>
  <si>
    <t>lna@arhivi.gov.lv</t>
  </si>
  <si>
    <t xml:space="preserve">Kultūras ministre </t>
  </si>
  <si>
    <r>
      <t xml:space="preserve">Spēkā esošajā normatīvajā aktā paredzētās cenas ar PVN matemātiskā noapaļošana uz 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 xml:space="preserve"> (6 cipari aiz komata)</t>
    </r>
  </si>
  <si>
    <r>
      <t xml:space="preserve">Summa, kas paredzēta normatīvā akta grozījumos, </t>
    </r>
    <r>
      <rPr>
        <i/>
        <sz val="10"/>
        <color indexed="8"/>
        <rFont val="Times New Roman"/>
        <family val="1"/>
        <charset val="186"/>
      </rPr>
      <t>euro ar PVN</t>
    </r>
  </si>
  <si>
    <r>
      <t xml:space="preserve">Cena </t>
    </r>
    <r>
      <rPr>
        <i/>
        <sz val="10"/>
        <color indexed="8"/>
        <rFont val="Times New Roman"/>
        <family val="1"/>
        <charset val="186"/>
      </rPr>
      <t>euro</t>
    </r>
    <r>
      <rPr>
        <sz val="10"/>
        <color indexed="8"/>
        <rFont val="Times New Roman"/>
        <family val="1"/>
        <charset val="186"/>
      </rPr>
      <t xml:space="preserve"> bez PVN (2 cipari aiz komata)</t>
    </r>
  </si>
  <si>
    <r>
      <t>PVN (ar 2 cipariem aiz komata) (</t>
    </r>
    <r>
      <rPr>
        <i/>
        <sz val="10"/>
        <rFont val="Times New Roman"/>
        <family val="1"/>
        <charset val="186"/>
      </rPr>
      <t>euro)</t>
    </r>
    <r>
      <rPr>
        <i/>
        <vertAlign val="superscript"/>
        <sz val="10"/>
        <rFont val="Times New Roman"/>
        <family val="1"/>
        <charset val="186"/>
      </rPr>
      <t>1</t>
    </r>
  </si>
  <si>
    <r>
      <t xml:space="preserve"> Izmaiņas pret sākotnējā normatīvajā aktā norādīto summu, </t>
    </r>
    <r>
      <rPr>
        <i/>
        <sz val="10"/>
        <color indexed="8"/>
        <rFont val="Times New Roman"/>
        <family val="1"/>
        <charset val="186"/>
      </rPr>
      <t>euro</t>
    </r>
    <r>
      <rPr>
        <sz val="10"/>
        <color indexed="8"/>
        <rFont val="Times New Roman"/>
        <family val="1"/>
        <charset val="186"/>
      </rPr>
      <t xml:space="preserve"> 
(norāda 6 ciparus aiz komata) </t>
    </r>
  </si>
  <si>
    <r>
      <t>VHS/Betacam SP</t>
    </r>
    <r>
      <rPr>
        <sz val="10"/>
        <color indexed="8"/>
        <rFont val="Times New Roman"/>
        <family val="1"/>
        <charset val="186"/>
      </rPr>
      <t>/</t>
    </r>
    <r>
      <rPr>
        <i/>
        <sz val="10"/>
        <color indexed="8"/>
        <rFont val="Times New Roman"/>
        <family val="1"/>
        <charset val="186"/>
      </rPr>
      <t>DVD</t>
    </r>
    <r>
      <rPr>
        <sz val="10"/>
        <color indexed="8"/>
        <rFont val="Times New Roman"/>
        <family val="1"/>
        <charset val="186"/>
      </rPr>
      <t xml:space="preserve"> datu nesējā (iekļaujot datu nesēja vērtību)</t>
    </r>
  </si>
  <si>
    <r>
      <t>DV CAM</t>
    </r>
    <r>
      <rPr>
        <sz val="10"/>
        <color indexed="8"/>
        <rFont val="Times New Roman"/>
        <family val="1"/>
        <charset val="186"/>
      </rPr>
      <t xml:space="preserve"> datu nesējā (iekļaujot datu nesēja vērtību)</t>
    </r>
  </si>
  <si>
    <r>
      <t>VHS/Betacam SP/DVD</t>
    </r>
    <r>
      <rPr>
        <sz val="10"/>
        <color indexed="8"/>
        <rFont val="Times New Roman"/>
        <family val="1"/>
        <charset val="186"/>
      </rPr>
      <t xml:space="preserve"> datu nesējā (iekļaujot datu nesēja vērtību)</t>
    </r>
  </si>
  <si>
    <r>
      <t xml:space="preserve">DV CAM </t>
    </r>
    <r>
      <rPr>
        <sz val="10"/>
        <color indexed="8"/>
        <rFont val="Times New Roman"/>
        <family val="1"/>
        <charset val="186"/>
      </rPr>
      <t>datu nesējā (iekļaujot datu nesēja vērtību)</t>
    </r>
  </si>
  <si>
    <r>
      <t>A6 formāts, attēla elementu skaits no 0,14 līdz 0,96 Mpix</t>
    </r>
    <r>
      <rPr>
        <vertAlign val="superscript"/>
        <sz val="10"/>
        <color indexed="8"/>
        <rFont val="Times New Roman"/>
        <family val="1"/>
        <charset val="186"/>
      </rPr>
      <t>3</t>
    </r>
  </si>
  <si>
    <r>
      <t>A5 formāts, attēla elementu skaits no 0,27 līdz 1,93 Mpix</t>
    </r>
    <r>
      <rPr>
        <vertAlign val="superscript"/>
        <sz val="10"/>
        <color indexed="8"/>
        <rFont val="Times New Roman"/>
        <family val="1"/>
        <charset val="186"/>
      </rPr>
      <t>3</t>
    </r>
  </si>
  <si>
    <r>
      <t>A4 formāts, attēla elementu skaits no 0,54 līdz 3,87 Mpix</t>
    </r>
    <r>
      <rPr>
        <vertAlign val="superscript"/>
        <sz val="10"/>
        <color indexed="8"/>
        <rFont val="Times New Roman"/>
        <family val="1"/>
        <charset val="186"/>
      </rPr>
      <t>3</t>
    </r>
  </si>
  <si>
    <r>
      <t>A3 formāts, attēla elementu skaits no 1,09 līdz 7,73 Mpix</t>
    </r>
    <r>
      <rPr>
        <vertAlign val="superscript"/>
        <sz val="10"/>
        <color indexed="8"/>
        <rFont val="Times New Roman"/>
        <family val="1"/>
        <charset val="186"/>
      </rPr>
      <t>3</t>
    </r>
  </si>
  <si>
    <r>
      <t>A2 formāts, attēla elementu skaits no 2,18 līdz 15,47 Mpix</t>
    </r>
    <r>
      <rPr>
        <vertAlign val="superscript"/>
        <sz val="10"/>
        <color indexed="8"/>
        <rFont val="Times New Roman"/>
        <family val="1"/>
        <charset val="186"/>
      </rPr>
      <t>3</t>
    </r>
  </si>
  <si>
    <r>
      <t>A1 formāts, attēla elementu skaits no 4,36 līdz 30,97 Mpix</t>
    </r>
    <r>
      <rPr>
        <vertAlign val="superscript"/>
        <sz val="10"/>
        <color indexed="8"/>
        <rFont val="Times New Roman"/>
        <family val="1"/>
        <charset val="186"/>
      </rPr>
      <t>3</t>
    </r>
  </si>
  <si>
    <r>
      <t>A0 formāts, attēla elementu skaits no 8,72 līdz 62 Mpix</t>
    </r>
    <r>
      <rPr>
        <vertAlign val="superscript"/>
        <sz val="10"/>
        <color indexed="8"/>
        <rFont val="Times New Roman"/>
        <family val="1"/>
        <charset val="186"/>
      </rPr>
      <t>3</t>
    </r>
  </si>
  <si>
    <r>
      <t>ar izšķirtspēju, sākot ar 201 dpi</t>
    </r>
    <r>
      <rPr>
        <vertAlign val="superscript"/>
        <sz val="10"/>
        <color indexed="8"/>
        <rFont val="Times New Roman"/>
        <family val="1"/>
        <charset val="186"/>
      </rPr>
      <t>2</t>
    </r>
    <r>
      <rPr>
        <sz val="10"/>
        <color indexed="8"/>
        <rFont val="Times New Roman"/>
        <family val="1"/>
        <charset val="186"/>
      </rPr>
      <t>,bez iegūtā attēla apstrādes</t>
    </r>
  </si>
  <si>
    <r>
      <t>A6 formāts, attēla elementu skaits virs 0,96 Mpix</t>
    </r>
    <r>
      <rPr>
        <vertAlign val="superscript"/>
        <sz val="10"/>
        <color indexed="8"/>
        <rFont val="Times New Roman"/>
        <family val="1"/>
        <charset val="186"/>
      </rPr>
      <t>3</t>
    </r>
  </si>
  <si>
    <r>
      <t>A5 formāts, attēla elementu skaits virs 1,93 Mpix</t>
    </r>
    <r>
      <rPr>
        <vertAlign val="superscript"/>
        <sz val="10"/>
        <color indexed="8"/>
        <rFont val="Times New Roman"/>
        <family val="1"/>
        <charset val="186"/>
      </rPr>
      <t>3</t>
    </r>
  </si>
  <si>
    <r>
      <t>A3 formāts, attēla elementu skaits virs 7,73 Mpix</t>
    </r>
    <r>
      <rPr>
        <vertAlign val="superscript"/>
        <sz val="10"/>
        <color indexed="8"/>
        <rFont val="Times New Roman"/>
        <family val="1"/>
        <charset val="186"/>
      </rPr>
      <t>3</t>
    </r>
  </si>
  <si>
    <r>
      <t>A2 formāts, attēla elementu skaits virs 15,47 Mpix</t>
    </r>
    <r>
      <rPr>
        <vertAlign val="superscript"/>
        <sz val="10"/>
        <color indexed="8"/>
        <rFont val="Times New Roman"/>
        <family val="1"/>
        <charset val="186"/>
      </rPr>
      <t>3</t>
    </r>
  </si>
  <si>
    <r>
      <t>A1 formāts, attēla elementu skaits virs 30,97 Mpix</t>
    </r>
    <r>
      <rPr>
        <vertAlign val="superscript"/>
        <sz val="10"/>
        <color indexed="8"/>
        <rFont val="Times New Roman"/>
        <family val="1"/>
        <charset val="186"/>
      </rPr>
      <t>3</t>
    </r>
  </si>
  <si>
    <r>
      <t>A0 formāts, attēla elementu skaits virs 62 Mpix</t>
    </r>
    <r>
      <rPr>
        <vertAlign val="superscript"/>
        <sz val="10"/>
        <color indexed="8"/>
        <rFont val="Times New Roman"/>
        <family val="1"/>
        <charset val="186"/>
      </rPr>
      <t>3</t>
    </r>
  </si>
  <si>
    <r>
      <t>ar izšķirtspēju, sākot ar 201 dpi</t>
    </r>
    <r>
      <rPr>
        <vertAlign val="superscript"/>
        <sz val="10"/>
        <color indexed="8"/>
        <rFont val="Times New Roman"/>
        <family val="1"/>
        <charset val="186"/>
      </rPr>
      <t>2</t>
    </r>
    <r>
      <rPr>
        <sz val="10"/>
        <color indexed="8"/>
        <rFont val="Times New Roman"/>
        <family val="1"/>
        <charset val="186"/>
      </rPr>
      <t>, ar iegūtā attēla apstrādi</t>
    </r>
  </si>
  <si>
    <r>
      <t>digitalizēta dokumenta izdrukas izgatavošana  ar izšķirtspēju līdz 200 dpi</t>
    </r>
    <r>
      <rPr>
        <vertAlign val="superscript"/>
        <sz val="10"/>
        <color indexed="8"/>
        <rFont val="Times New Roman"/>
        <family val="1"/>
        <charset val="186"/>
      </rPr>
      <t>2</t>
    </r>
  </si>
  <si>
    <r>
      <t>A6 formāts, attēla elementu skaits līdz 0,96 Mpix</t>
    </r>
    <r>
      <rPr>
        <vertAlign val="superscript"/>
        <sz val="10"/>
        <color indexed="8"/>
        <rFont val="Times New Roman"/>
        <family val="1"/>
        <charset val="186"/>
      </rPr>
      <t>3</t>
    </r>
  </si>
  <si>
    <r>
      <t>A5 formāts, attēla elementu skaits līdz 1,93 Mpix</t>
    </r>
    <r>
      <rPr>
        <vertAlign val="superscript"/>
        <sz val="10"/>
        <color indexed="8"/>
        <rFont val="Times New Roman"/>
        <family val="1"/>
        <charset val="186"/>
      </rPr>
      <t>3</t>
    </r>
  </si>
  <si>
    <r>
      <t>A4 formāts, attēla elementu skaits līdz 3,87 Mpix</t>
    </r>
    <r>
      <rPr>
        <vertAlign val="superscript"/>
        <sz val="10"/>
        <color indexed="8"/>
        <rFont val="Times New Roman"/>
        <family val="1"/>
        <charset val="186"/>
      </rPr>
      <t>3</t>
    </r>
  </si>
  <si>
    <r>
      <t>A3 formāts, attēla elementu skaits līdz 7,73 Mpix</t>
    </r>
    <r>
      <rPr>
        <vertAlign val="superscript"/>
        <sz val="10"/>
        <color indexed="8"/>
        <rFont val="Times New Roman"/>
        <family val="1"/>
        <charset val="186"/>
      </rPr>
      <t>3</t>
    </r>
  </si>
  <si>
    <r>
      <t>līdz formātam A6, attēla elementu skaits līdz 3 Mpix</t>
    </r>
    <r>
      <rPr>
        <vertAlign val="superscript"/>
        <sz val="10"/>
        <color indexed="8"/>
        <rFont val="Times New Roman"/>
        <family val="1"/>
        <charset val="186"/>
      </rPr>
      <t>3</t>
    </r>
  </si>
  <si>
    <r>
      <t>A5 formāts, attēla elementu skaits no 3 līdz 6 Mpix</t>
    </r>
    <r>
      <rPr>
        <vertAlign val="superscript"/>
        <sz val="10"/>
        <color indexed="8"/>
        <rFont val="Times New Roman"/>
        <family val="1"/>
        <charset val="186"/>
      </rPr>
      <t>3</t>
    </r>
  </si>
  <si>
    <r>
      <t>A4 formāts, attēla elementu skaits no 6 līdz 12 Mpix</t>
    </r>
    <r>
      <rPr>
        <vertAlign val="superscript"/>
        <sz val="10"/>
        <color indexed="8"/>
        <rFont val="Times New Roman"/>
        <family val="1"/>
        <charset val="186"/>
      </rPr>
      <t>3</t>
    </r>
  </si>
  <si>
    <r>
      <t>digitālās kopijas izgatavošana ar izšķirtspēju 300 dpi</t>
    </r>
    <r>
      <rPr>
        <vertAlign val="superscript"/>
        <sz val="10"/>
        <color indexed="8"/>
        <rFont val="Times New Roman"/>
        <family val="1"/>
        <charset val="186"/>
      </rPr>
      <t xml:space="preserve">2  </t>
    </r>
    <r>
      <rPr>
        <sz val="10"/>
        <color indexed="8"/>
        <rFont val="Times New Roman"/>
        <family val="1"/>
        <charset val="186"/>
      </rPr>
      <t>no kinodokumenta kadra</t>
    </r>
  </si>
  <si>
    <r>
      <t>A6 formāts (30 kadri) ar izšķirtspēju līdz 200 dpi</t>
    </r>
    <r>
      <rPr>
        <vertAlign val="superscript"/>
        <sz val="10"/>
        <color indexed="8"/>
        <rFont val="Times New Roman"/>
        <family val="1"/>
        <charset val="186"/>
      </rPr>
      <t xml:space="preserve">2 </t>
    </r>
    <r>
      <rPr>
        <sz val="10"/>
        <color indexed="8"/>
        <rFont val="Times New Roman"/>
        <family val="1"/>
        <charset val="186"/>
      </rPr>
      <t>(ieskaitot)</t>
    </r>
  </si>
  <si>
    <r>
      <t>A6 formāts (30kadri), sākot ar izšķirtspēju 201 dpi</t>
    </r>
    <r>
      <rPr>
        <vertAlign val="superscript"/>
        <sz val="10"/>
        <color indexed="8"/>
        <rFont val="Times New Roman"/>
        <family val="1"/>
        <charset val="186"/>
      </rPr>
      <t>2</t>
    </r>
  </si>
  <si>
    <r>
      <t>digitālās kopijas izgatavošana no mikrofišas (džeketa) ar izšķirtspēju līdz 200 dpi</t>
    </r>
    <r>
      <rPr>
        <vertAlign val="superscript"/>
        <sz val="10"/>
        <color indexed="8"/>
        <rFont val="Times New Roman"/>
        <family val="1"/>
        <charset val="186"/>
      </rPr>
      <t xml:space="preserve">2 </t>
    </r>
    <r>
      <rPr>
        <sz val="10"/>
        <color indexed="8"/>
        <rFont val="Times New Roman"/>
        <family val="1"/>
        <charset val="186"/>
      </rPr>
      <t>(ieskaitot)</t>
    </r>
  </si>
  <si>
    <r>
      <t xml:space="preserve">elektronisko datu/dokumentu pieņemšana, ierakstot </t>
    </r>
    <r>
      <rPr>
        <i/>
        <sz val="10"/>
        <color indexed="8"/>
        <rFont val="Times New Roman"/>
        <family val="1"/>
        <charset val="186"/>
      </rPr>
      <t>CD-R</t>
    </r>
    <r>
      <rPr>
        <sz val="10"/>
        <color indexed="8"/>
        <rFont val="Times New Roman"/>
        <family val="1"/>
        <charset val="186"/>
      </rPr>
      <t xml:space="preserve"> datu nesējā</t>
    </r>
  </si>
  <si>
    <r>
      <t>250 MB</t>
    </r>
    <r>
      <rPr>
        <vertAlign val="superscript"/>
        <sz val="10"/>
        <color indexed="8"/>
        <rFont val="Times New Roman"/>
        <family val="1"/>
        <charset val="186"/>
      </rPr>
      <t>4</t>
    </r>
  </si>
  <si>
    <r>
      <t>elektronisko datu/dokumentu, kuru apjoms pārsniedz 4 GB</t>
    </r>
    <r>
      <rPr>
        <vertAlign val="superscript"/>
        <sz val="10"/>
        <color indexed="8"/>
        <rFont val="Times New Roman"/>
        <family val="1"/>
        <charset val="186"/>
      </rPr>
      <t>5</t>
    </r>
    <r>
      <rPr>
        <sz val="10"/>
        <color indexed="8"/>
        <rFont val="Times New Roman"/>
        <family val="1"/>
        <charset val="186"/>
      </rPr>
      <t>, pieņemšana, ierakstot cietā diska datu nesējā</t>
    </r>
  </si>
  <si>
    <r>
      <t>1 GB</t>
    </r>
    <r>
      <rPr>
        <vertAlign val="superscript"/>
        <sz val="10"/>
        <color indexed="8"/>
        <rFont val="Times New Roman"/>
        <family val="1"/>
        <charset val="186"/>
      </rPr>
      <t>5</t>
    </r>
  </si>
  <si>
    <r>
      <t xml:space="preserve">no datubāzu vadības sistēmām </t>
    </r>
    <r>
      <rPr>
        <i/>
        <sz val="10"/>
        <color indexed="8"/>
        <rFont val="Times New Roman"/>
        <family val="1"/>
        <charset val="186"/>
      </rPr>
      <t>Oracle, MS SQL Server, MySQL</t>
    </r>
    <r>
      <rPr>
        <sz val="10"/>
        <color indexed="8"/>
        <rFont val="Times New Roman"/>
        <family val="1"/>
        <charset val="186"/>
      </rPr>
      <t xml:space="preserve"> uz </t>
    </r>
    <r>
      <rPr>
        <i/>
        <sz val="10"/>
        <color indexed="8"/>
        <rFont val="Times New Roman"/>
        <family val="1"/>
        <charset val="186"/>
      </rPr>
      <t>XML</t>
    </r>
    <r>
      <rPr>
        <sz val="10"/>
        <color indexed="8"/>
        <rFont val="Times New Roman"/>
        <family val="1"/>
        <charset val="186"/>
      </rPr>
      <t xml:space="preserve"> formātu</t>
    </r>
  </si>
  <si>
    <r>
      <t>1 IS</t>
    </r>
    <r>
      <rPr>
        <vertAlign val="superscript"/>
        <sz val="10"/>
        <color indexed="8"/>
        <rFont val="Times New Roman"/>
        <family val="1"/>
        <charset val="186"/>
      </rPr>
      <t>6</t>
    </r>
    <r>
      <rPr>
        <sz val="10"/>
        <color indexed="8"/>
        <rFont val="Times New Roman"/>
        <family val="1"/>
        <charset val="186"/>
      </rPr>
      <t xml:space="preserve"> apakš-modulis</t>
    </r>
  </si>
  <si>
    <r>
      <t xml:space="preserve">no lietvedības informācijas sistēmām uz </t>
    </r>
    <r>
      <rPr>
        <i/>
        <sz val="10"/>
        <color indexed="8"/>
        <rFont val="Times New Roman"/>
        <family val="1"/>
        <charset val="186"/>
      </rPr>
      <t>XML</t>
    </r>
    <r>
      <rPr>
        <sz val="10"/>
        <color indexed="8"/>
        <rFont val="Times New Roman"/>
        <family val="1"/>
        <charset val="186"/>
      </rPr>
      <t xml:space="preserve"> formātu</t>
    </r>
  </si>
  <si>
    <r>
      <t xml:space="preserve">no grāmatvedības un finanšu vadības sistēmām uz </t>
    </r>
    <r>
      <rPr>
        <i/>
        <sz val="10"/>
        <color indexed="8"/>
        <rFont val="Times New Roman"/>
        <family val="1"/>
        <charset val="186"/>
      </rPr>
      <t>XML</t>
    </r>
    <r>
      <rPr>
        <sz val="10"/>
        <color indexed="8"/>
        <rFont val="Times New Roman"/>
        <family val="1"/>
        <charset val="186"/>
      </rPr>
      <t xml:space="preserve"> formātu</t>
    </r>
  </si>
  <si>
    <r>
      <t xml:space="preserve">ierakstot </t>
    </r>
    <r>
      <rPr>
        <i/>
        <sz val="10"/>
        <color indexed="8"/>
        <rFont val="Times New Roman"/>
        <family val="1"/>
        <charset val="186"/>
      </rPr>
      <t>CD-R</t>
    </r>
    <r>
      <rPr>
        <sz val="10"/>
        <color indexed="8"/>
        <rFont val="Times New Roman"/>
        <family val="1"/>
        <charset val="186"/>
      </rPr>
      <t xml:space="preserve"> datu nesējā</t>
    </r>
  </si>
  <si>
    <r>
      <t xml:space="preserve">ierakstot </t>
    </r>
    <r>
      <rPr>
        <i/>
        <sz val="10"/>
        <color indexed="8"/>
        <rFont val="Times New Roman"/>
        <family val="1"/>
        <charset val="186"/>
      </rPr>
      <t>DVD+R</t>
    </r>
    <r>
      <rPr>
        <sz val="10"/>
        <color indexed="8"/>
        <rFont val="Times New Roman"/>
        <family val="1"/>
        <charset val="186"/>
      </rPr>
      <t xml:space="preserve"> datu nesējā</t>
    </r>
  </si>
  <si>
    <r>
      <t>1 GB</t>
    </r>
    <r>
      <rPr>
        <vertAlign val="superscript"/>
        <sz val="10"/>
        <color indexed="8"/>
        <rFont val="Times New Roman"/>
        <family val="1"/>
        <charset val="186"/>
      </rPr>
      <t>5</t>
    </r>
    <r>
      <rPr>
        <sz val="10"/>
        <color indexed="8"/>
        <rFont val="Times New Roman"/>
        <family val="1"/>
        <charset val="186"/>
      </rPr>
      <t>/gadā</t>
    </r>
  </si>
  <si>
    <r>
      <t>1</t>
    </r>
    <r>
      <rPr>
        <sz val="10"/>
        <color indexed="8"/>
        <rFont val="Times New Roman"/>
        <family val="1"/>
        <charset val="186"/>
      </rPr>
      <t> Pakalpojumiem pievienotās vērtības nodokli nepiemēro saskaņā ar likuma "Par pievienotās vērtības nodokli" 3.panta astoto daļu.</t>
    </r>
  </si>
  <si>
    <r>
      <t>2</t>
    </r>
    <r>
      <rPr>
        <sz val="10"/>
        <color indexed="8"/>
        <rFont val="Times New Roman"/>
        <family val="1"/>
        <charset val="186"/>
      </rPr>
      <t xml:space="preserve"> dpi – punkti uz collu.</t>
    </r>
  </si>
  <si>
    <r>
      <t>3</t>
    </r>
    <r>
      <rPr>
        <sz val="10"/>
        <color indexed="8"/>
        <rFont val="Times New Roman"/>
        <family val="1"/>
        <charset val="186"/>
      </rPr>
      <t xml:space="preserve"> Mpix – megapikseļi.</t>
    </r>
  </si>
  <si>
    <r>
      <t>4</t>
    </r>
    <r>
      <rPr>
        <sz val="10"/>
        <color indexed="8"/>
        <rFont val="Times New Roman"/>
        <family val="1"/>
        <charset val="186"/>
      </rPr>
      <t xml:space="preserve"> MB – megabaits.</t>
    </r>
  </si>
  <si>
    <r>
      <t xml:space="preserve">5 </t>
    </r>
    <r>
      <rPr>
        <sz val="10"/>
        <color indexed="8"/>
        <rFont val="Times New Roman"/>
        <family val="1"/>
        <charset val="186"/>
      </rPr>
      <t>GB – gigabaits.</t>
    </r>
  </si>
  <si>
    <r>
      <t xml:space="preserve">6 </t>
    </r>
    <r>
      <rPr>
        <sz val="10"/>
        <color indexed="8"/>
        <rFont val="Times New Roman"/>
        <family val="1"/>
        <charset val="186"/>
      </rPr>
      <t>IS – informācijas sistēma.</t>
    </r>
  </si>
  <si>
    <t>Ž.Jaunzeme-Grende</t>
  </si>
  <si>
    <t xml:space="preserve">Vīza: Valsts sekretārs </t>
  </si>
  <si>
    <t>G.Puķītis</t>
  </si>
  <si>
    <t>T.Motorina</t>
  </si>
  <si>
    <t>Tālr.67558894</t>
  </si>
  <si>
    <t>Arhīva foto, kino, video, skaņas dokumenta atlase demonstrēšanai, demonstrēšana, izsniegšana un kopēšana</t>
  </si>
  <si>
    <r>
      <t>ar izšķirtspēju no 75 dpi</t>
    </r>
    <r>
      <rPr>
        <vertAlign val="superscript"/>
        <sz val="10"/>
        <color indexed="8"/>
        <rFont val="Times New Roman"/>
        <family val="1"/>
        <charset val="186"/>
      </rPr>
      <t>2</t>
    </r>
    <r>
      <rPr>
        <sz val="10"/>
        <color indexed="8"/>
        <rFont val="Times New Roman"/>
        <family val="1"/>
        <charset val="186"/>
      </rPr>
      <t xml:space="preserve"> līdz 200 dpi2 (ieskaitot) bez iegūtā attēla apstrādes</t>
    </r>
  </si>
  <si>
    <r>
      <t>ar izšķirtspēju no 75 dpi</t>
    </r>
    <r>
      <rPr>
        <vertAlign val="superscript"/>
        <sz val="10"/>
        <color indexed="8"/>
        <rFont val="Times New Roman"/>
        <family val="1"/>
        <charset val="186"/>
      </rPr>
      <t xml:space="preserve">2  </t>
    </r>
    <r>
      <rPr>
        <sz val="10"/>
        <color indexed="8"/>
        <rFont val="Times New Roman"/>
        <family val="1"/>
        <charset val="186"/>
      </rPr>
      <t>līdz 200 dpi2(ieskaitot) ar iegūtā attēla apstrādi</t>
    </r>
  </si>
  <si>
    <r>
      <t>formāts, lielāks par A4 formātu (izšķirtspēja 300 dpi</t>
    </r>
    <r>
      <rPr>
        <vertAlign val="superscript"/>
        <sz val="10"/>
        <color indexed="8"/>
        <rFont val="Times New Roman"/>
        <family val="1"/>
        <charset val="186"/>
      </rPr>
      <t>2</t>
    </r>
    <r>
      <rPr>
        <sz val="10"/>
        <color indexed="8"/>
        <rFont val="Times New Roman"/>
        <family val="1"/>
        <charset val="186"/>
      </rPr>
      <t>), attēla elementu skaits virs 12 Mpix</t>
    </r>
    <r>
      <rPr>
        <vertAlign val="superscript"/>
        <sz val="10"/>
        <color indexed="8"/>
        <rFont val="Times New Roman"/>
        <family val="1"/>
        <charset val="186"/>
      </rPr>
      <t>3</t>
    </r>
    <r>
      <rPr>
        <sz val="10"/>
        <color indexed="8"/>
        <rFont val="Times New Roman"/>
        <family val="1"/>
        <charset val="186"/>
      </rPr>
      <t>, nepārsniedzot 36 Mpix</t>
    </r>
    <r>
      <rPr>
        <vertAlign val="superscript"/>
        <sz val="10"/>
        <color indexed="8"/>
        <rFont val="Times New Roman"/>
        <family val="1"/>
        <charset val="186"/>
      </rPr>
      <t>3</t>
    </r>
  </si>
  <si>
    <r>
      <t>digitālās kopijas izgatavošana no mikrofišas (džeketa), sākot ar izšķirtspēju 201dpi</t>
    </r>
    <r>
      <rPr>
        <vertAlign val="superscript"/>
        <sz val="10"/>
        <color indexed="8"/>
        <rFont val="Times New Roman"/>
        <family val="1"/>
        <charset val="186"/>
      </rPr>
      <t>2</t>
    </r>
  </si>
  <si>
    <r>
      <t>elektronisko datu/dokumentu, kuru apjoms pārsniedz 700 MB</t>
    </r>
    <r>
      <rPr>
        <vertAlign val="superscript"/>
        <sz val="10"/>
        <color indexed="8"/>
        <rFont val="Times New Roman"/>
        <family val="1"/>
        <charset val="186"/>
      </rPr>
      <t>4</t>
    </r>
    <r>
      <rPr>
        <sz val="10"/>
        <color indexed="8"/>
        <rFont val="Times New Roman"/>
        <family val="1"/>
        <charset val="186"/>
      </rPr>
      <t xml:space="preserve">, pieņemšana, ierakstot </t>
    </r>
    <r>
      <rPr>
        <i/>
        <sz val="10"/>
        <color indexed="8"/>
        <rFont val="Times New Roman"/>
        <family val="1"/>
        <charset val="186"/>
      </rPr>
      <t>DVD+R</t>
    </r>
    <r>
      <rPr>
        <sz val="10"/>
        <color indexed="8"/>
        <rFont val="Times New Roman"/>
        <family val="1"/>
        <charset val="186"/>
      </rPr>
      <t xml:space="preserve"> datu nesējā</t>
    </r>
  </si>
  <si>
    <r>
      <t>arhīvā (ar izšķirtspēju līdz 200 dpi</t>
    </r>
    <r>
      <rPr>
        <vertAlign val="superscript"/>
        <sz val="10"/>
        <color indexed="8"/>
        <rFont val="Times New Roman"/>
        <family val="1"/>
        <charset val="186"/>
      </rPr>
      <t>2</t>
    </r>
    <r>
      <rPr>
        <sz val="10"/>
        <color indexed="8"/>
        <rFont val="Times New Roman"/>
        <family val="1"/>
        <charset val="186"/>
      </rPr>
      <t>)</t>
    </r>
  </si>
  <si>
    <t>2013.gada ______________</t>
  </si>
</sst>
</file>

<file path=xl/styles.xml><?xml version="1.0" encoding="utf-8"?>
<styleSheet xmlns="http://schemas.openxmlformats.org/spreadsheetml/2006/main">
  <numFmts count="2">
    <numFmt numFmtId="164" formatCode="#,##0.000000"/>
    <numFmt numFmtId="165" formatCode="0.000000"/>
  </numFmts>
  <fonts count="18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i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0"/>
      <color indexed="8"/>
      <name val="Calibri"/>
      <family val="2"/>
    </font>
    <font>
      <sz val="12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u/>
      <sz val="11"/>
      <color indexed="12"/>
      <name val="Calibri"/>
      <family val="2"/>
    </font>
    <font>
      <u/>
      <sz val="11"/>
      <color indexed="12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i/>
      <vertAlign val="superscript"/>
      <sz val="10"/>
      <name val="Times New Roman"/>
      <family val="1"/>
      <charset val="186"/>
    </font>
    <font>
      <vertAlign val="superscript"/>
      <sz val="10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4" fontId="1" fillId="0" borderId="0" applyNumberFormat="0" applyProtection="0">
      <alignment horizontal="left" wrapText="1" indent="1" shrinkToFit="1"/>
    </xf>
  </cellStyleXfs>
  <cellXfs count="173">
    <xf numFmtId="0" fontId="0" fillId="0" borderId="0" xfId="0"/>
    <xf numFmtId="0" fontId="0" fillId="0" borderId="0" xfId="0" applyBorder="1"/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8" fillId="0" borderId="0" xfId="0" applyFont="1"/>
    <xf numFmtId="0" fontId="1" fillId="0" borderId="0" xfId="0" applyFont="1" applyAlignment="1">
      <alignment horizontal="justify"/>
    </xf>
    <xf numFmtId="0" fontId="10" fillId="0" borderId="0" xfId="0" applyFont="1"/>
    <xf numFmtId="0" fontId="10" fillId="0" borderId="0" xfId="0" applyFont="1" applyBorder="1"/>
    <xf numFmtId="0" fontId="2" fillId="0" borderId="0" xfId="0" applyFont="1"/>
    <xf numFmtId="0" fontId="4" fillId="0" borderId="0" xfId="0" applyFont="1"/>
    <xf numFmtId="0" fontId="12" fillId="0" borderId="0" xfId="1" applyFont="1" applyAlignment="1" applyProtection="1"/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wrapText="1"/>
    </xf>
    <xf numFmtId="49" fontId="14" fillId="0" borderId="2" xfId="0" applyNumberFormat="1" applyFont="1" applyFill="1" applyBorder="1" applyAlignment="1">
      <alignment horizontal="center" wrapText="1"/>
    </xf>
    <xf numFmtId="0" fontId="1" fillId="0" borderId="0" xfId="0" applyFont="1"/>
    <xf numFmtId="49" fontId="6" fillId="2" borderId="1" xfId="0" applyNumberFormat="1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165" fontId="15" fillId="0" borderId="4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165" fontId="15" fillId="0" borderId="6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165" fontId="15" fillId="0" borderId="7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2" fontId="1" fillId="0" borderId="0" xfId="0" applyNumberFormat="1" applyFont="1"/>
    <xf numFmtId="2" fontId="1" fillId="0" borderId="0" xfId="0" applyNumberFormat="1" applyFont="1" applyBorder="1"/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165" fontId="15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3" xfId="0" applyFont="1" applyFill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1" fillId="0" borderId="8" xfId="0" applyFont="1" applyBorder="1"/>
    <xf numFmtId="2" fontId="1" fillId="0" borderId="9" xfId="0" applyNumberFormat="1" applyFont="1" applyFill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165" fontId="15" fillId="0" borderId="9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/>
    </xf>
    <xf numFmtId="2" fontId="1" fillId="0" borderId="12" xfId="0" applyNumberFormat="1" applyFont="1" applyFill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 wrapText="1"/>
    </xf>
    <xf numFmtId="165" fontId="15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0" fontId="1" fillId="0" borderId="3" xfId="0" applyFont="1" applyBorder="1"/>
    <xf numFmtId="2" fontId="1" fillId="0" borderId="4" xfId="0" applyNumberFormat="1" applyFont="1" applyBorder="1" applyAlignment="1">
      <alignment horizontal="center" vertical="center"/>
    </xf>
    <xf numFmtId="0" fontId="1" fillId="0" borderId="4" xfId="0" applyFont="1" applyBorder="1"/>
    <xf numFmtId="2" fontId="1" fillId="0" borderId="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2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horizontal="left" vertical="top" wrapText="1" indent="1"/>
    </xf>
    <xf numFmtId="0" fontId="1" fillId="0" borderId="9" xfId="0" applyFont="1" applyBorder="1"/>
    <xf numFmtId="2" fontId="15" fillId="0" borderId="0" xfId="0" applyNumberFormat="1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0" fontId="1" fillId="0" borderId="12" xfId="0" applyFont="1" applyBorder="1"/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2" fontId="1" fillId="0" borderId="8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7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49" fontId="1" fillId="0" borderId="7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14" fontId="10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2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</cellXfs>
  <cellStyles count="3">
    <cellStyle name="Hipersaite" xfId="1" builtinId="8"/>
    <cellStyle name="Parastais" xfId="0" builtinId="0"/>
    <cellStyle name="SAPBEXstdItem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na@arhivi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9"/>
  <sheetViews>
    <sheetView tabSelected="1" view="pageLayout" topLeftCell="A364" workbookViewId="0">
      <selection activeCell="A376" sqref="A376:B376"/>
    </sheetView>
  </sheetViews>
  <sheetFormatPr defaultRowHeight="15"/>
  <cols>
    <col min="1" max="1" width="7.42578125" style="7" customWidth="1"/>
    <col min="2" max="2" width="31.140625" style="7" customWidth="1"/>
    <col min="3" max="3" width="12" style="7" customWidth="1"/>
    <col min="4" max="4" width="10" style="7" bestFit="1" customWidth="1"/>
    <col min="5" max="5" width="8.42578125" style="7" customWidth="1"/>
    <col min="6" max="6" width="12.85546875" style="7" customWidth="1"/>
    <col min="7" max="7" width="11" style="7" customWidth="1"/>
    <col min="8" max="9" width="9.140625" style="7"/>
    <col min="10" max="10" width="8.5703125" style="7" customWidth="1"/>
    <col min="11" max="11" width="10.42578125" style="7" customWidth="1"/>
    <col min="12" max="12" width="9.140625" style="7"/>
    <col min="13" max="13" width="9.5703125" style="7" bestFit="1" customWidth="1"/>
    <col min="14" max="16384" width="9.140625" style="7"/>
  </cols>
  <sheetData>
    <row r="1" spans="1:23" ht="19.5" customHeight="1">
      <c r="G1" s="3"/>
      <c r="I1" s="144" t="s">
        <v>16</v>
      </c>
      <c r="J1" s="144"/>
      <c r="K1" s="144"/>
    </row>
    <row r="2" spans="1:23" ht="19.5" customHeight="1">
      <c r="G2" s="3"/>
      <c r="I2" s="144" t="s">
        <v>17</v>
      </c>
      <c r="J2" s="144"/>
      <c r="K2" s="144"/>
    </row>
    <row r="3" spans="1:23" ht="19.5" customHeight="1">
      <c r="G3" s="3"/>
      <c r="I3" s="144" t="s">
        <v>680</v>
      </c>
      <c r="J3" s="144"/>
      <c r="K3" s="144"/>
    </row>
    <row r="4" spans="1:23" ht="19.5" customHeight="1">
      <c r="G4" s="3"/>
      <c r="I4" s="144" t="s">
        <v>18</v>
      </c>
      <c r="J4" s="144"/>
      <c r="K4" s="144"/>
    </row>
    <row r="5" spans="1:23" ht="19.5" customHeight="1">
      <c r="G5" s="3"/>
      <c r="H5" s="4"/>
      <c r="I5" s="144" t="s">
        <v>15</v>
      </c>
      <c r="J5" s="144"/>
      <c r="K5" s="144"/>
    </row>
    <row r="6" spans="1:23" ht="18" customHeight="1">
      <c r="G6" s="3"/>
      <c r="H6" s="3"/>
      <c r="I6" s="3"/>
      <c r="J6" s="3"/>
      <c r="K6" s="3"/>
    </row>
    <row r="7" spans="1:23" ht="34.5" customHeight="1">
      <c r="A7" s="147" t="s">
        <v>611</v>
      </c>
      <c r="B7" s="147"/>
      <c r="C7" s="148"/>
      <c r="D7" s="148"/>
      <c r="E7" s="148"/>
      <c r="F7" s="148"/>
      <c r="G7" s="148"/>
      <c r="H7" s="148"/>
      <c r="I7" s="148"/>
      <c r="J7" s="148"/>
      <c r="K7" s="149"/>
    </row>
    <row r="8" spans="1:23" ht="153">
      <c r="A8" s="13" t="s">
        <v>0</v>
      </c>
      <c r="B8" s="13" t="s">
        <v>3</v>
      </c>
      <c r="C8" s="13" t="s">
        <v>5</v>
      </c>
      <c r="D8" s="12" t="s">
        <v>10</v>
      </c>
      <c r="E8" s="12" t="s">
        <v>6</v>
      </c>
      <c r="F8" s="12" t="s">
        <v>11</v>
      </c>
      <c r="G8" s="12" t="s">
        <v>615</v>
      </c>
      <c r="H8" s="13" t="s">
        <v>616</v>
      </c>
      <c r="I8" s="13" t="s">
        <v>617</v>
      </c>
      <c r="J8" s="12" t="s">
        <v>618</v>
      </c>
      <c r="K8" s="13" t="s">
        <v>619</v>
      </c>
      <c r="L8" s="2"/>
      <c r="M8" s="2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27.75" customHeight="1">
      <c r="A9" s="14">
        <v>1</v>
      </c>
      <c r="B9" s="14">
        <v>2</v>
      </c>
      <c r="C9" s="15" t="s">
        <v>7</v>
      </c>
      <c r="D9" s="15" t="s">
        <v>8</v>
      </c>
      <c r="E9" s="15" t="s">
        <v>9</v>
      </c>
      <c r="F9" s="15" t="s">
        <v>1</v>
      </c>
      <c r="G9" s="137" t="s">
        <v>13</v>
      </c>
      <c r="H9" s="16" t="s">
        <v>2</v>
      </c>
      <c r="I9" s="16" t="s">
        <v>4</v>
      </c>
      <c r="J9" s="17" t="s">
        <v>591</v>
      </c>
      <c r="K9" s="16" t="s">
        <v>12</v>
      </c>
      <c r="L9" s="18"/>
      <c r="M9" s="18"/>
    </row>
    <row r="10" spans="1:23" s="9" customFormat="1" ht="25.5">
      <c r="A10" s="19" t="s">
        <v>592</v>
      </c>
      <c r="B10" s="20" t="s">
        <v>282</v>
      </c>
      <c r="C10" s="150"/>
      <c r="D10" s="151"/>
      <c r="E10" s="21"/>
      <c r="F10" s="22"/>
      <c r="G10" s="23"/>
      <c r="H10" s="24"/>
      <c r="I10" s="25"/>
      <c r="J10" s="26"/>
      <c r="K10" s="27"/>
      <c r="L10" s="18"/>
      <c r="M10" s="18"/>
    </row>
    <row r="11" spans="1:23" s="10" customFormat="1" ht="38.25">
      <c r="A11" s="28" t="s">
        <v>14</v>
      </c>
      <c r="B11" s="28" t="s">
        <v>283</v>
      </c>
      <c r="C11" s="29" t="s">
        <v>284</v>
      </c>
      <c r="D11" s="30">
        <v>0.18</v>
      </c>
      <c r="E11" s="30">
        <v>0</v>
      </c>
      <c r="F11" s="31">
        <v>0.18</v>
      </c>
      <c r="G11" s="32">
        <f>ROUND(F11/0.702804,6)</f>
        <v>0.25611699999999998</v>
      </c>
      <c r="H11" s="33">
        <f>ROUND(F11/0.702804,2)</f>
        <v>0.26</v>
      </c>
      <c r="I11" s="31">
        <f>H11</f>
        <v>0.26</v>
      </c>
      <c r="J11" s="34">
        <f>H11-I11</f>
        <v>0</v>
      </c>
      <c r="K11" s="35">
        <f>H11-G11</f>
        <v>3.8830000000000253E-3</v>
      </c>
      <c r="L11" s="18"/>
      <c r="M11" s="36"/>
    </row>
    <row r="12" spans="1:23" s="10" customFormat="1" ht="12.75">
      <c r="A12" s="28" t="s">
        <v>285</v>
      </c>
      <c r="B12" s="37" t="s">
        <v>286</v>
      </c>
      <c r="C12" s="38"/>
      <c r="D12" s="21"/>
      <c r="E12" s="21"/>
      <c r="F12" s="22"/>
      <c r="G12" s="23"/>
      <c r="H12" s="24"/>
      <c r="I12" s="22"/>
      <c r="J12" s="26"/>
      <c r="K12" s="27"/>
      <c r="L12" s="18"/>
      <c r="M12" s="18"/>
    </row>
    <row r="13" spans="1:23" s="10" customFormat="1" ht="27.75" customHeight="1">
      <c r="A13" s="28" t="s">
        <v>287</v>
      </c>
      <c r="B13" s="28" t="s">
        <v>288</v>
      </c>
      <c r="C13" s="39" t="s">
        <v>289</v>
      </c>
      <c r="D13" s="40">
        <v>2.2799999999999998</v>
      </c>
      <c r="E13" s="41">
        <v>0</v>
      </c>
      <c r="F13" s="42">
        <v>2.2799999999999998</v>
      </c>
      <c r="G13" s="43">
        <f>ROUND(F13/0.702804,6)</f>
        <v>3.244148</v>
      </c>
      <c r="H13" s="44">
        <f>ROUND(F13/0.702804,2)</f>
        <v>3.24</v>
      </c>
      <c r="I13" s="42">
        <f>H13</f>
        <v>3.24</v>
      </c>
      <c r="J13" s="45">
        <f>H13-I13</f>
        <v>0</v>
      </c>
      <c r="K13" s="46">
        <f>H13-G13</f>
        <v>-4.1479999999998185E-3</v>
      </c>
      <c r="L13" s="18"/>
      <c r="M13" s="18"/>
    </row>
    <row r="14" spans="1:23" s="9" customFormat="1" ht="27.75" customHeight="1">
      <c r="A14" s="28" t="s">
        <v>19</v>
      </c>
      <c r="B14" s="28" t="s">
        <v>290</v>
      </c>
      <c r="C14" s="47" t="s">
        <v>289</v>
      </c>
      <c r="D14" s="48">
        <v>3.14</v>
      </c>
      <c r="E14" s="49">
        <v>0</v>
      </c>
      <c r="F14" s="50">
        <v>3.14</v>
      </c>
      <c r="G14" s="51">
        <f>ROUND(F14/0.702804,6)</f>
        <v>4.4678170000000001</v>
      </c>
      <c r="H14" s="52">
        <f>ROUND(F14/0.702804,2)</f>
        <v>4.47</v>
      </c>
      <c r="I14" s="42">
        <f>H14</f>
        <v>4.47</v>
      </c>
      <c r="J14" s="53">
        <f>H14-I14</f>
        <v>0</v>
      </c>
      <c r="K14" s="54">
        <f>H14-G14</f>
        <v>2.1829999999996019E-3</v>
      </c>
      <c r="L14" s="55"/>
      <c r="M14" s="56"/>
    </row>
    <row r="15" spans="1:23" s="9" customFormat="1" ht="27" customHeight="1">
      <c r="A15" s="28" t="s">
        <v>20</v>
      </c>
      <c r="B15" s="28" t="s">
        <v>291</v>
      </c>
      <c r="C15" s="47" t="s">
        <v>289</v>
      </c>
      <c r="D15" s="48">
        <v>4.67</v>
      </c>
      <c r="E15" s="49">
        <v>0</v>
      </c>
      <c r="F15" s="50">
        <v>4.67</v>
      </c>
      <c r="G15" s="51">
        <f>ROUND(F15/0.702804,6)</f>
        <v>6.6448109999999998</v>
      </c>
      <c r="H15" s="52">
        <f>ROUND(F15/0.702804,2)</f>
        <v>6.64</v>
      </c>
      <c r="I15" s="50">
        <f>H15</f>
        <v>6.64</v>
      </c>
      <c r="J15" s="53">
        <f>H15-I15</f>
        <v>0</v>
      </c>
      <c r="K15" s="54">
        <f>H15-G15</f>
        <v>-4.8110000000001207E-3</v>
      </c>
      <c r="L15" s="55"/>
      <c r="M15" s="57"/>
    </row>
    <row r="16" spans="1:23" s="9" customFormat="1" ht="29.25" customHeight="1">
      <c r="A16" s="28" t="s">
        <v>21</v>
      </c>
      <c r="B16" s="28" t="s">
        <v>292</v>
      </c>
      <c r="C16" s="58" t="s">
        <v>289</v>
      </c>
      <c r="D16" s="59">
        <v>4.2</v>
      </c>
      <c r="E16" s="60">
        <v>0</v>
      </c>
      <c r="F16" s="61">
        <v>4.2</v>
      </c>
      <c r="G16" s="62">
        <f>ROUND(F16/0.702804,6)</f>
        <v>5.9760619999999998</v>
      </c>
      <c r="H16" s="63">
        <f>ROUND(F16/0.702804,2)</f>
        <v>5.98</v>
      </c>
      <c r="I16" s="50">
        <f>H16</f>
        <v>5.98</v>
      </c>
      <c r="J16" s="64">
        <f>H16-I16</f>
        <v>0</v>
      </c>
      <c r="K16" s="65">
        <f>H16-G16</f>
        <v>3.9380000000006632E-3</v>
      </c>
      <c r="L16" s="55"/>
      <c r="M16" s="66"/>
    </row>
    <row r="17" spans="1:13" s="10" customFormat="1" ht="39" customHeight="1">
      <c r="A17" s="28" t="s">
        <v>293</v>
      </c>
      <c r="B17" s="37" t="s">
        <v>294</v>
      </c>
      <c r="C17" s="67"/>
      <c r="D17" s="21"/>
      <c r="E17" s="21"/>
      <c r="F17" s="22"/>
      <c r="G17" s="23"/>
      <c r="H17" s="24"/>
      <c r="I17" s="22"/>
      <c r="J17" s="26"/>
      <c r="K17" s="27"/>
      <c r="L17" s="66"/>
      <c r="M17" s="18"/>
    </row>
    <row r="18" spans="1:13" s="10" customFormat="1" ht="12.75">
      <c r="A18" s="28" t="s">
        <v>22</v>
      </c>
      <c r="B18" s="28" t="s">
        <v>295</v>
      </c>
      <c r="C18" s="39" t="s">
        <v>296</v>
      </c>
      <c r="D18" s="41">
        <v>0.21</v>
      </c>
      <c r="E18" s="41">
        <v>0</v>
      </c>
      <c r="F18" s="42">
        <f>D18+E18</f>
        <v>0.21</v>
      </c>
      <c r="G18" s="43">
        <f t="shared" ref="G18:G76" si="0">ROUND(F18/0.702804,6)</f>
        <v>0.29880299999999999</v>
      </c>
      <c r="H18" s="44">
        <f>ROUND(F18/0.702804,2)</f>
        <v>0.3</v>
      </c>
      <c r="I18" s="42">
        <f>H18</f>
        <v>0.3</v>
      </c>
      <c r="J18" s="45">
        <f>H18-I18</f>
        <v>0</v>
      </c>
      <c r="K18" s="46">
        <f>H18-G18</f>
        <v>1.1970000000000036E-3</v>
      </c>
      <c r="L18" s="66"/>
      <c r="M18" s="18"/>
    </row>
    <row r="19" spans="1:13" s="10" customFormat="1" ht="25.5">
      <c r="A19" s="28" t="s">
        <v>23</v>
      </c>
      <c r="B19" s="28" t="s">
        <v>297</v>
      </c>
      <c r="C19" s="47" t="s">
        <v>296</v>
      </c>
      <c r="D19" s="49">
        <v>0.35</v>
      </c>
      <c r="E19" s="49">
        <v>0</v>
      </c>
      <c r="F19" s="50">
        <v>0.35</v>
      </c>
      <c r="G19" s="51">
        <f t="shared" si="0"/>
        <v>0.49800499999999998</v>
      </c>
      <c r="H19" s="52">
        <f>ROUND(F19/0.702804,2)</f>
        <v>0.5</v>
      </c>
      <c r="I19" s="42">
        <f>H19</f>
        <v>0.5</v>
      </c>
      <c r="J19" s="53">
        <f>H19-I19</f>
        <v>0</v>
      </c>
      <c r="K19" s="54">
        <f>H19-G19</f>
        <v>1.9950000000000245E-3</v>
      </c>
      <c r="L19" s="18"/>
      <c r="M19" s="18"/>
    </row>
    <row r="20" spans="1:13" s="10" customFormat="1" ht="30" customHeight="1">
      <c r="A20" s="28" t="s">
        <v>24</v>
      </c>
      <c r="B20" s="28" t="s">
        <v>298</v>
      </c>
      <c r="C20" s="58" t="s">
        <v>289</v>
      </c>
      <c r="D20" s="60">
        <v>0.63</v>
      </c>
      <c r="E20" s="60">
        <v>0</v>
      </c>
      <c r="F20" s="61">
        <f>D20+E20</f>
        <v>0.63</v>
      </c>
      <c r="G20" s="62">
        <f t="shared" si="0"/>
        <v>0.89640900000000001</v>
      </c>
      <c r="H20" s="63">
        <f>ROUND(F20/0.702804,2)</f>
        <v>0.9</v>
      </c>
      <c r="I20" s="42">
        <f>H20</f>
        <v>0.9</v>
      </c>
      <c r="J20" s="64">
        <f>H20-I20</f>
        <v>0</v>
      </c>
      <c r="K20" s="65">
        <f>H20-G20</f>
        <v>3.5910000000000108E-3</v>
      </c>
      <c r="L20" s="18"/>
      <c r="M20" s="18"/>
    </row>
    <row r="21" spans="1:13" s="10" customFormat="1" ht="14.25" customHeight="1">
      <c r="A21" s="68" t="s">
        <v>593</v>
      </c>
      <c r="B21" s="69" t="s">
        <v>299</v>
      </c>
      <c r="C21" s="70"/>
      <c r="D21" s="71"/>
      <c r="E21" s="71"/>
      <c r="F21" s="72"/>
      <c r="G21" s="73"/>
      <c r="H21" s="74"/>
      <c r="I21" s="72"/>
      <c r="J21" s="75"/>
      <c r="K21" s="76"/>
      <c r="L21" s="18"/>
      <c r="M21" s="18"/>
    </row>
    <row r="22" spans="1:13" s="10" customFormat="1" ht="12.75">
      <c r="A22" s="28" t="s">
        <v>300</v>
      </c>
      <c r="B22" s="37" t="s">
        <v>301</v>
      </c>
      <c r="C22" s="77"/>
      <c r="D22" s="78"/>
      <c r="E22" s="78"/>
      <c r="F22" s="79"/>
      <c r="G22" s="80"/>
      <c r="H22" s="81"/>
      <c r="I22" s="79"/>
      <c r="J22" s="82"/>
      <c r="K22" s="83"/>
      <c r="L22" s="18"/>
      <c r="M22" s="18"/>
    </row>
    <row r="23" spans="1:13" s="10" customFormat="1" ht="12.75">
      <c r="A23" s="28" t="s">
        <v>25</v>
      </c>
      <c r="B23" s="28" t="s">
        <v>302</v>
      </c>
      <c r="C23" s="39" t="s">
        <v>303</v>
      </c>
      <c r="D23" s="41">
        <v>6.28</v>
      </c>
      <c r="E23" s="41">
        <v>0</v>
      </c>
      <c r="F23" s="42">
        <f>D23+E23</f>
        <v>6.28</v>
      </c>
      <c r="G23" s="43">
        <f t="shared" si="0"/>
        <v>8.9356349999999996</v>
      </c>
      <c r="H23" s="44">
        <f>ROUND(F23/0.702804,2)</f>
        <v>8.94</v>
      </c>
      <c r="I23" s="42">
        <f>H23</f>
        <v>8.94</v>
      </c>
      <c r="J23" s="45">
        <f>H23-I23</f>
        <v>0</v>
      </c>
      <c r="K23" s="46">
        <f>H23-G23</f>
        <v>4.3649999999999523E-3</v>
      </c>
      <c r="L23" s="18"/>
      <c r="M23" s="18"/>
    </row>
    <row r="24" spans="1:13" s="10" customFormat="1" ht="12.75">
      <c r="A24" s="28" t="s">
        <v>26</v>
      </c>
      <c r="B24" s="28" t="s">
        <v>304</v>
      </c>
      <c r="C24" s="58" t="s">
        <v>303</v>
      </c>
      <c r="D24" s="60">
        <v>12.45</v>
      </c>
      <c r="E24" s="60">
        <v>0</v>
      </c>
      <c r="F24" s="61">
        <f>D24+E24</f>
        <v>12.45</v>
      </c>
      <c r="G24" s="62">
        <f t="shared" si="0"/>
        <v>17.714753999999999</v>
      </c>
      <c r="H24" s="63">
        <f>ROUND(F24/0.702804,2)</f>
        <v>17.71</v>
      </c>
      <c r="I24" s="42">
        <f>H24</f>
        <v>17.71</v>
      </c>
      <c r="J24" s="64">
        <f>H24-I24</f>
        <v>0</v>
      </c>
      <c r="K24" s="65">
        <f>H24-G24</f>
        <v>-4.7539999999983706E-3</v>
      </c>
      <c r="L24" s="18"/>
      <c r="M24" s="18"/>
    </row>
    <row r="25" spans="1:13" s="10" customFormat="1" ht="25.5">
      <c r="A25" s="28" t="s">
        <v>305</v>
      </c>
      <c r="B25" s="37" t="s">
        <v>306</v>
      </c>
      <c r="C25" s="84"/>
      <c r="D25" s="85"/>
      <c r="E25" s="86"/>
      <c r="F25" s="22"/>
      <c r="G25" s="23"/>
      <c r="H25" s="24"/>
      <c r="I25" s="22"/>
      <c r="J25" s="26"/>
      <c r="K25" s="27"/>
      <c r="L25" s="18"/>
      <c r="M25" s="18"/>
    </row>
    <row r="26" spans="1:13" s="10" customFormat="1" ht="12.75">
      <c r="A26" s="28" t="s">
        <v>27</v>
      </c>
      <c r="B26" s="28" t="s">
        <v>302</v>
      </c>
      <c r="C26" s="39" t="s">
        <v>303</v>
      </c>
      <c r="D26" s="87">
        <v>18.68</v>
      </c>
      <c r="E26" s="41">
        <v>0</v>
      </c>
      <c r="F26" s="42">
        <f t="shared" ref="F26:F84" si="1">D26+E26</f>
        <v>18.68</v>
      </c>
      <c r="G26" s="43">
        <f t="shared" si="0"/>
        <v>26.579245</v>
      </c>
      <c r="H26" s="44">
        <f t="shared" ref="H26:H84" si="2">ROUND(F26/0.702804,2)</f>
        <v>26.58</v>
      </c>
      <c r="I26" s="42">
        <f>H26</f>
        <v>26.58</v>
      </c>
      <c r="J26" s="45">
        <f t="shared" ref="J26:J84" si="3">H26-I26</f>
        <v>0</v>
      </c>
      <c r="K26" s="46">
        <f t="shared" ref="K26:K84" si="4">H26-G26</f>
        <v>7.5499999999806278E-4</v>
      </c>
      <c r="L26" s="18"/>
      <c r="M26" s="18"/>
    </row>
    <row r="27" spans="1:13" s="10" customFormat="1" ht="12.75">
      <c r="A27" s="28" t="s">
        <v>28</v>
      </c>
      <c r="B27" s="28" t="s">
        <v>304</v>
      </c>
      <c r="C27" s="58" t="s">
        <v>303</v>
      </c>
      <c r="D27" s="59">
        <v>37.229999999999997</v>
      </c>
      <c r="E27" s="60">
        <v>0</v>
      </c>
      <c r="F27" s="61">
        <f t="shared" si="1"/>
        <v>37.229999999999997</v>
      </c>
      <c r="G27" s="62">
        <f t="shared" si="0"/>
        <v>52.973517999999999</v>
      </c>
      <c r="H27" s="63">
        <f t="shared" si="2"/>
        <v>52.97</v>
      </c>
      <c r="I27" s="61">
        <f>H27</f>
        <v>52.97</v>
      </c>
      <c r="J27" s="64">
        <f t="shared" si="3"/>
        <v>0</v>
      </c>
      <c r="K27" s="65">
        <f t="shared" si="4"/>
        <v>-3.517999999999688E-3</v>
      </c>
      <c r="L27" s="18"/>
      <c r="M27" s="18"/>
    </row>
    <row r="28" spans="1:13" s="10" customFormat="1" ht="25.5">
      <c r="A28" s="28" t="s">
        <v>307</v>
      </c>
      <c r="B28" s="37" t="s">
        <v>308</v>
      </c>
      <c r="C28" s="145"/>
      <c r="D28" s="146"/>
      <c r="E28" s="86"/>
      <c r="F28" s="22"/>
      <c r="G28" s="23"/>
      <c r="H28" s="24"/>
      <c r="I28" s="22"/>
      <c r="J28" s="26"/>
      <c r="K28" s="27"/>
      <c r="L28" s="18"/>
      <c r="M28" s="18"/>
    </row>
    <row r="29" spans="1:13" s="10" customFormat="1" ht="25.5">
      <c r="A29" s="28" t="s">
        <v>29</v>
      </c>
      <c r="B29" s="28" t="s">
        <v>309</v>
      </c>
      <c r="C29" s="39" t="s">
        <v>303</v>
      </c>
      <c r="D29" s="40">
        <v>9.34</v>
      </c>
      <c r="E29" s="41">
        <v>0</v>
      </c>
      <c r="F29" s="42">
        <f t="shared" si="1"/>
        <v>9.34</v>
      </c>
      <c r="G29" s="43">
        <f t="shared" si="0"/>
        <v>13.289623000000001</v>
      </c>
      <c r="H29" s="44">
        <f t="shared" si="2"/>
        <v>13.29</v>
      </c>
      <c r="I29" s="42">
        <f>H29</f>
        <v>13.29</v>
      </c>
      <c r="J29" s="45">
        <f t="shared" si="3"/>
        <v>0</v>
      </c>
      <c r="K29" s="46">
        <f t="shared" si="4"/>
        <v>3.7699999999851741E-4</v>
      </c>
      <c r="L29" s="18"/>
      <c r="M29" s="18"/>
    </row>
    <row r="30" spans="1:13" s="10" customFormat="1" ht="25.5">
      <c r="A30" s="28" t="s">
        <v>30</v>
      </c>
      <c r="B30" s="28" t="s">
        <v>310</v>
      </c>
      <c r="C30" s="47" t="s">
        <v>303</v>
      </c>
      <c r="D30" s="48">
        <v>2.71</v>
      </c>
      <c r="E30" s="49">
        <v>0</v>
      </c>
      <c r="F30" s="50">
        <f t="shared" si="1"/>
        <v>2.71</v>
      </c>
      <c r="G30" s="51">
        <f t="shared" si="0"/>
        <v>3.8559830000000002</v>
      </c>
      <c r="H30" s="52">
        <f t="shared" si="2"/>
        <v>3.86</v>
      </c>
      <c r="I30" s="42">
        <f>H30</f>
        <v>3.86</v>
      </c>
      <c r="J30" s="53">
        <f t="shared" si="3"/>
        <v>0</v>
      </c>
      <c r="K30" s="54">
        <f t="shared" si="4"/>
        <v>4.0169999999997152E-3</v>
      </c>
      <c r="L30" s="18"/>
      <c r="M30" s="18"/>
    </row>
    <row r="31" spans="1:13" s="10" customFormat="1" ht="25.5">
      <c r="A31" s="28" t="s">
        <v>31</v>
      </c>
      <c r="B31" s="28" t="s">
        <v>311</v>
      </c>
      <c r="C31" s="47" t="s">
        <v>303</v>
      </c>
      <c r="D31" s="48">
        <v>4.68</v>
      </c>
      <c r="E31" s="49">
        <v>0</v>
      </c>
      <c r="F31" s="50">
        <f t="shared" si="1"/>
        <v>4.68</v>
      </c>
      <c r="G31" s="51">
        <f t="shared" si="0"/>
        <v>6.6590400000000001</v>
      </c>
      <c r="H31" s="52">
        <f t="shared" si="2"/>
        <v>6.66</v>
      </c>
      <c r="I31" s="42">
        <f>H31</f>
        <v>6.66</v>
      </c>
      <c r="J31" s="53">
        <f t="shared" si="3"/>
        <v>0</v>
      </c>
      <c r="K31" s="54">
        <f t="shared" si="4"/>
        <v>9.6000000000007191E-4</v>
      </c>
      <c r="L31" s="18"/>
      <c r="M31" s="18"/>
    </row>
    <row r="32" spans="1:13" s="10" customFormat="1" ht="26.25" customHeight="1">
      <c r="A32" s="28" t="s">
        <v>32</v>
      </c>
      <c r="B32" s="28" t="s">
        <v>312</v>
      </c>
      <c r="C32" s="47" t="s">
        <v>303</v>
      </c>
      <c r="D32" s="48">
        <v>1.32</v>
      </c>
      <c r="E32" s="49">
        <v>0</v>
      </c>
      <c r="F32" s="50">
        <f t="shared" si="1"/>
        <v>1.32</v>
      </c>
      <c r="G32" s="51">
        <f t="shared" si="0"/>
        <v>1.8781909999999999</v>
      </c>
      <c r="H32" s="52">
        <f t="shared" si="2"/>
        <v>1.88</v>
      </c>
      <c r="I32" s="42">
        <f>H32</f>
        <v>1.88</v>
      </c>
      <c r="J32" s="53">
        <f t="shared" si="3"/>
        <v>0</v>
      </c>
      <c r="K32" s="54">
        <f t="shared" si="4"/>
        <v>1.8089999999999495E-3</v>
      </c>
      <c r="L32" s="18"/>
      <c r="M32" s="18"/>
    </row>
    <row r="33" spans="1:13" s="10" customFormat="1" ht="25.5">
      <c r="A33" s="28" t="s">
        <v>33</v>
      </c>
      <c r="B33" s="28" t="s">
        <v>313</v>
      </c>
      <c r="C33" s="47" t="s">
        <v>314</v>
      </c>
      <c r="D33" s="48">
        <v>0.72</v>
      </c>
      <c r="E33" s="49">
        <v>0</v>
      </c>
      <c r="F33" s="50">
        <f t="shared" si="1"/>
        <v>0.72</v>
      </c>
      <c r="G33" s="51">
        <f t="shared" si="0"/>
        <v>1.0244679999999999</v>
      </c>
      <c r="H33" s="52">
        <f t="shared" si="2"/>
        <v>1.02</v>
      </c>
      <c r="I33" s="42">
        <f>H33</f>
        <v>1.02</v>
      </c>
      <c r="J33" s="53">
        <f t="shared" si="3"/>
        <v>0</v>
      </c>
      <c r="K33" s="54">
        <f t="shared" si="4"/>
        <v>-4.4679999999999165E-3</v>
      </c>
      <c r="L33" s="18"/>
      <c r="M33" s="18"/>
    </row>
    <row r="34" spans="1:13" s="10" customFormat="1" ht="66.75" customHeight="1">
      <c r="A34" s="68" t="s">
        <v>1</v>
      </c>
      <c r="B34" s="88" t="s">
        <v>315</v>
      </c>
      <c r="C34" s="58" t="s">
        <v>316</v>
      </c>
      <c r="D34" s="59">
        <v>3.24</v>
      </c>
      <c r="E34" s="89">
        <v>0.68</v>
      </c>
      <c r="F34" s="61">
        <f t="shared" si="1"/>
        <v>3.9200000000000004</v>
      </c>
      <c r="G34" s="62">
        <f t="shared" si="0"/>
        <v>5.5776570000000003</v>
      </c>
      <c r="H34" s="63">
        <f t="shared" si="2"/>
        <v>5.58</v>
      </c>
      <c r="I34" s="143">
        <f>ROUND(H34/1.21,2)</f>
        <v>4.6100000000000003</v>
      </c>
      <c r="J34" s="64">
        <f t="shared" si="3"/>
        <v>0.96999999999999975</v>
      </c>
      <c r="K34" s="65">
        <f t="shared" si="4"/>
        <v>2.3429999999997619E-3</v>
      </c>
      <c r="L34" s="18"/>
      <c r="M34" s="18"/>
    </row>
    <row r="35" spans="1:13" s="10" customFormat="1" ht="25.5">
      <c r="A35" s="68" t="s">
        <v>594</v>
      </c>
      <c r="B35" s="69" t="s">
        <v>317</v>
      </c>
      <c r="C35" s="145"/>
      <c r="D35" s="146"/>
      <c r="E35" s="86"/>
      <c r="F35" s="22"/>
      <c r="G35" s="23"/>
      <c r="H35" s="24"/>
      <c r="I35" s="22"/>
      <c r="J35" s="26"/>
      <c r="K35" s="27"/>
      <c r="L35" s="18"/>
      <c r="M35" s="18"/>
    </row>
    <row r="36" spans="1:13" s="10" customFormat="1" ht="25.5">
      <c r="A36" s="90" t="s">
        <v>34</v>
      </c>
      <c r="B36" s="28" t="s">
        <v>318</v>
      </c>
      <c r="C36" s="39" t="s">
        <v>314</v>
      </c>
      <c r="D36" s="40">
        <v>6.31</v>
      </c>
      <c r="E36" s="40">
        <v>1.33</v>
      </c>
      <c r="F36" s="42">
        <f t="shared" si="1"/>
        <v>7.64</v>
      </c>
      <c r="G36" s="43">
        <f t="shared" si="0"/>
        <v>10.870741000000001</v>
      </c>
      <c r="H36" s="44">
        <f t="shared" si="2"/>
        <v>10.87</v>
      </c>
      <c r="I36" s="143">
        <f>ROUND(H36/1.21,2)</f>
        <v>8.98</v>
      </c>
      <c r="J36" s="45">
        <f t="shared" si="3"/>
        <v>1.8899999999999988</v>
      </c>
      <c r="K36" s="46">
        <f t="shared" si="4"/>
        <v>-7.4100000000143496E-4</v>
      </c>
      <c r="L36" s="18"/>
      <c r="M36" s="18"/>
    </row>
    <row r="37" spans="1:13" s="10" customFormat="1" ht="41.25" customHeight="1">
      <c r="A37" s="90" t="s">
        <v>35</v>
      </c>
      <c r="B37" s="28" t="s">
        <v>319</v>
      </c>
      <c r="C37" s="58" t="s">
        <v>316</v>
      </c>
      <c r="D37" s="59">
        <v>1.58</v>
      </c>
      <c r="E37" s="59">
        <v>0.33</v>
      </c>
      <c r="F37" s="61">
        <f t="shared" si="1"/>
        <v>1.9100000000000001</v>
      </c>
      <c r="G37" s="62">
        <f t="shared" si="0"/>
        <v>2.7176849999999999</v>
      </c>
      <c r="H37" s="63">
        <f t="shared" si="2"/>
        <v>2.72</v>
      </c>
      <c r="I37" s="143">
        <f>ROUND(H37/1.21,2)</f>
        <v>2.25</v>
      </c>
      <c r="J37" s="64">
        <f t="shared" si="3"/>
        <v>0.4700000000000002</v>
      </c>
      <c r="K37" s="65">
        <f t="shared" si="4"/>
        <v>2.315000000000289E-3</v>
      </c>
      <c r="L37" s="18"/>
      <c r="M37" s="18"/>
    </row>
    <row r="38" spans="1:13" s="10" customFormat="1" ht="77.25" customHeight="1">
      <c r="A38" s="91" t="s">
        <v>2</v>
      </c>
      <c r="B38" s="69" t="s">
        <v>320</v>
      </c>
      <c r="C38" s="152"/>
      <c r="D38" s="153"/>
      <c r="E38" s="92"/>
      <c r="F38" s="72"/>
      <c r="G38" s="73"/>
      <c r="H38" s="74"/>
      <c r="I38" s="72"/>
      <c r="J38" s="75"/>
      <c r="K38" s="76"/>
      <c r="L38" s="18"/>
      <c r="M38" s="18"/>
    </row>
    <row r="39" spans="1:13" s="10" customFormat="1" ht="25.5">
      <c r="A39" s="90" t="s">
        <v>321</v>
      </c>
      <c r="B39" s="37" t="s">
        <v>322</v>
      </c>
      <c r="C39" s="154"/>
      <c r="D39" s="155"/>
      <c r="E39" s="66"/>
      <c r="F39" s="93"/>
      <c r="G39" s="94"/>
      <c r="H39" s="95"/>
      <c r="I39" s="93"/>
      <c r="J39" s="96"/>
      <c r="K39" s="97"/>
      <c r="L39" s="18"/>
      <c r="M39" s="18"/>
    </row>
    <row r="40" spans="1:13" s="10" customFormat="1" ht="12.75">
      <c r="A40" s="90" t="s">
        <v>323</v>
      </c>
      <c r="B40" s="37" t="s">
        <v>324</v>
      </c>
      <c r="C40" s="156"/>
      <c r="D40" s="157"/>
      <c r="E40" s="98"/>
      <c r="F40" s="79"/>
      <c r="G40" s="80"/>
      <c r="H40" s="81"/>
      <c r="I40" s="79"/>
      <c r="J40" s="82"/>
      <c r="K40" s="83"/>
      <c r="L40" s="18"/>
      <c r="M40" s="18"/>
    </row>
    <row r="41" spans="1:13" s="10" customFormat="1" ht="12.75">
      <c r="A41" s="90" t="s">
        <v>36</v>
      </c>
      <c r="B41" s="28" t="s">
        <v>332</v>
      </c>
      <c r="C41" s="39" t="s">
        <v>314</v>
      </c>
      <c r="D41" s="40">
        <v>0.85</v>
      </c>
      <c r="E41" s="41">
        <v>0</v>
      </c>
      <c r="F41" s="42">
        <f t="shared" si="1"/>
        <v>0.85</v>
      </c>
      <c r="G41" s="43">
        <f t="shared" si="0"/>
        <v>1.209441</v>
      </c>
      <c r="H41" s="44">
        <f t="shared" si="2"/>
        <v>1.21</v>
      </c>
      <c r="I41" s="42">
        <f t="shared" ref="I41:I46" si="5">H41</f>
        <v>1.21</v>
      </c>
      <c r="J41" s="45">
        <f t="shared" si="3"/>
        <v>0</v>
      </c>
      <c r="K41" s="46">
        <f t="shared" si="4"/>
        <v>5.5899999999997618E-4</v>
      </c>
      <c r="L41" s="18"/>
      <c r="M41" s="18"/>
    </row>
    <row r="42" spans="1:13" s="10" customFormat="1" ht="12.75">
      <c r="A42" s="90" t="s">
        <v>37</v>
      </c>
      <c r="B42" s="28" t="s">
        <v>325</v>
      </c>
      <c r="C42" s="47" t="s">
        <v>314</v>
      </c>
      <c r="D42" s="48">
        <v>1.26</v>
      </c>
      <c r="E42" s="49">
        <v>0</v>
      </c>
      <c r="F42" s="50">
        <f t="shared" si="1"/>
        <v>1.26</v>
      </c>
      <c r="G42" s="51">
        <f t="shared" si="0"/>
        <v>1.792818</v>
      </c>
      <c r="H42" s="52">
        <f t="shared" si="2"/>
        <v>1.79</v>
      </c>
      <c r="I42" s="42">
        <f t="shared" si="5"/>
        <v>1.79</v>
      </c>
      <c r="J42" s="53">
        <f t="shared" si="3"/>
        <v>0</v>
      </c>
      <c r="K42" s="54">
        <f t="shared" si="4"/>
        <v>-2.8179999999999872E-3</v>
      </c>
      <c r="L42" s="18"/>
      <c r="M42" s="18"/>
    </row>
    <row r="43" spans="1:13" s="10" customFormat="1" ht="12.75">
      <c r="A43" s="90" t="s">
        <v>38</v>
      </c>
      <c r="B43" s="28" t="s">
        <v>326</v>
      </c>
      <c r="C43" s="47" t="s">
        <v>314</v>
      </c>
      <c r="D43" s="48">
        <v>1.98</v>
      </c>
      <c r="E43" s="49">
        <v>0</v>
      </c>
      <c r="F43" s="50">
        <f t="shared" si="1"/>
        <v>1.98</v>
      </c>
      <c r="G43" s="51">
        <f t="shared" si="0"/>
        <v>2.8172860000000002</v>
      </c>
      <c r="H43" s="52">
        <f t="shared" si="2"/>
        <v>2.82</v>
      </c>
      <c r="I43" s="42">
        <f t="shared" si="5"/>
        <v>2.82</v>
      </c>
      <c r="J43" s="53">
        <f t="shared" si="3"/>
        <v>0</v>
      </c>
      <c r="K43" s="54">
        <f t="shared" si="4"/>
        <v>2.7139999999996611E-3</v>
      </c>
      <c r="L43" s="18"/>
      <c r="M43" s="18"/>
    </row>
    <row r="44" spans="1:13" s="10" customFormat="1" ht="12.75">
      <c r="A44" s="90" t="s">
        <v>39</v>
      </c>
      <c r="B44" s="28" t="s">
        <v>327</v>
      </c>
      <c r="C44" s="47" t="s">
        <v>314</v>
      </c>
      <c r="D44" s="48">
        <v>2.58</v>
      </c>
      <c r="E44" s="49">
        <v>0</v>
      </c>
      <c r="F44" s="50">
        <f t="shared" si="1"/>
        <v>2.58</v>
      </c>
      <c r="G44" s="51">
        <f t="shared" si="0"/>
        <v>3.6710090000000002</v>
      </c>
      <c r="H44" s="52">
        <f t="shared" si="2"/>
        <v>3.67</v>
      </c>
      <c r="I44" s="42">
        <f t="shared" si="5"/>
        <v>3.67</v>
      </c>
      <c r="J44" s="53">
        <f t="shared" si="3"/>
        <v>0</v>
      </c>
      <c r="K44" s="54">
        <f t="shared" si="4"/>
        <v>-1.0090000000002597E-3</v>
      </c>
      <c r="L44" s="18"/>
      <c r="M44" s="18"/>
    </row>
    <row r="45" spans="1:13" s="10" customFormat="1" ht="12.75">
      <c r="A45" s="90" t="s">
        <v>40</v>
      </c>
      <c r="B45" s="28" t="s">
        <v>328</v>
      </c>
      <c r="C45" s="47" t="s">
        <v>314</v>
      </c>
      <c r="D45" s="48">
        <v>3.12</v>
      </c>
      <c r="E45" s="49">
        <v>0</v>
      </c>
      <c r="F45" s="50">
        <f t="shared" si="1"/>
        <v>3.12</v>
      </c>
      <c r="G45" s="51">
        <f t="shared" si="0"/>
        <v>4.4393599999999998</v>
      </c>
      <c r="H45" s="52">
        <f t="shared" si="2"/>
        <v>4.4400000000000004</v>
      </c>
      <c r="I45" s="42">
        <f t="shared" si="5"/>
        <v>4.4400000000000004</v>
      </c>
      <c r="J45" s="53">
        <f t="shared" si="3"/>
        <v>0</v>
      </c>
      <c r="K45" s="54">
        <f t="shared" si="4"/>
        <v>6.4000000000064006E-4</v>
      </c>
      <c r="L45" s="18"/>
      <c r="M45" s="18"/>
    </row>
    <row r="46" spans="1:13" s="10" customFormat="1" ht="12.75">
      <c r="A46" s="90" t="s">
        <v>41</v>
      </c>
      <c r="B46" s="28" t="s">
        <v>329</v>
      </c>
      <c r="C46" s="58" t="s">
        <v>314</v>
      </c>
      <c r="D46" s="59">
        <v>3.78</v>
      </c>
      <c r="E46" s="60">
        <v>0</v>
      </c>
      <c r="F46" s="61">
        <f t="shared" si="1"/>
        <v>3.78</v>
      </c>
      <c r="G46" s="62">
        <f t="shared" si="0"/>
        <v>5.3784549999999998</v>
      </c>
      <c r="H46" s="63">
        <f t="shared" si="2"/>
        <v>5.38</v>
      </c>
      <c r="I46" s="42">
        <f t="shared" si="5"/>
        <v>5.38</v>
      </c>
      <c r="J46" s="64">
        <f t="shared" si="3"/>
        <v>0</v>
      </c>
      <c r="K46" s="65">
        <f t="shared" si="4"/>
        <v>1.5450000000001296E-3</v>
      </c>
      <c r="L46" s="18"/>
      <c r="M46" s="18"/>
    </row>
    <row r="47" spans="1:13" s="10" customFormat="1" ht="12.75">
      <c r="A47" s="90" t="s">
        <v>330</v>
      </c>
      <c r="B47" s="37" t="s">
        <v>331</v>
      </c>
      <c r="C47" s="145"/>
      <c r="D47" s="146"/>
      <c r="E47" s="86"/>
      <c r="F47" s="22"/>
      <c r="G47" s="23"/>
      <c r="H47" s="24"/>
      <c r="I47" s="22"/>
      <c r="J47" s="26"/>
      <c r="K47" s="27"/>
      <c r="L47" s="18"/>
      <c r="M47" s="18"/>
    </row>
    <row r="48" spans="1:13" s="10" customFormat="1" ht="12.75">
      <c r="A48" s="90" t="s">
        <v>42</v>
      </c>
      <c r="B48" s="28" t="s">
        <v>332</v>
      </c>
      <c r="C48" s="39" t="s">
        <v>314</v>
      </c>
      <c r="D48" s="110">
        <v>0.7</v>
      </c>
      <c r="E48" s="41">
        <v>0</v>
      </c>
      <c r="F48" s="42">
        <f t="shared" si="1"/>
        <v>0.7</v>
      </c>
      <c r="G48" s="43">
        <f t="shared" si="0"/>
        <v>0.99600999999999995</v>
      </c>
      <c r="H48" s="44">
        <f t="shared" si="2"/>
        <v>1</v>
      </c>
      <c r="I48" s="42">
        <f t="shared" ref="I48:I53" si="6">H48</f>
        <v>1</v>
      </c>
      <c r="J48" s="45">
        <f t="shared" si="3"/>
        <v>0</v>
      </c>
      <c r="K48" s="46">
        <f t="shared" si="4"/>
        <v>3.9900000000000491E-3</v>
      </c>
      <c r="L48" s="18"/>
      <c r="M48" s="18"/>
    </row>
    <row r="49" spans="1:13" s="10" customFormat="1" ht="12.75">
      <c r="A49" s="90" t="s">
        <v>43</v>
      </c>
      <c r="B49" s="28" t="s">
        <v>325</v>
      </c>
      <c r="C49" s="47" t="s">
        <v>314</v>
      </c>
      <c r="D49" s="99">
        <v>1.05</v>
      </c>
      <c r="E49" s="49">
        <v>0</v>
      </c>
      <c r="F49" s="50">
        <f t="shared" si="1"/>
        <v>1.05</v>
      </c>
      <c r="G49" s="51">
        <f t="shared" si="0"/>
        <v>1.4940150000000001</v>
      </c>
      <c r="H49" s="52">
        <f t="shared" si="2"/>
        <v>1.49</v>
      </c>
      <c r="I49" s="42">
        <f t="shared" si="6"/>
        <v>1.49</v>
      </c>
      <c r="J49" s="53">
        <f t="shared" si="3"/>
        <v>0</v>
      </c>
      <c r="K49" s="54">
        <f t="shared" si="4"/>
        <v>-4.0150000000001018E-3</v>
      </c>
      <c r="L49" s="18"/>
      <c r="M49" s="18"/>
    </row>
    <row r="50" spans="1:13" s="10" customFormat="1" ht="12.75">
      <c r="A50" s="90" t="s">
        <v>44</v>
      </c>
      <c r="B50" s="28" t="s">
        <v>326</v>
      </c>
      <c r="C50" s="47" t="s">
        <v>314</v>
      </c>
      <c r="D50" s="99">
        <v>1.65</v>
      </c>
      <c r="E50" s="49">
        <v>0</v>
      </c>
      <c r="F50" s="50">
        <f t="shared" si="1"/>
        <v>1.65</v>
      </c>
      <c r="G50" s="51">
        <f t="shared" si="0"/>
        <v>2.3477380000000001</v>
      </c>
      <c r="H50" s="52">
        <f t="shared" si="2"/>
        <v>2.35</v>
      </c>
      <c r="I50" s="42">
        <f t="shared" si="6"/>
        <v>2.35</v>
      </c>
      <c r="J50" s="53">
        <f t="shared" si="3"/>
        <v>0</v>
      </c>
      <c r="K50" s="54">
        <f t="shared" si="4"/>
        <v>2.2619999999999862E-3</v>
      </c>
      <c r="L50" s="18"/>
      <c r="M50" s="18"/>
    </row>
    <row r="51" spans="1:13" s="10" customFormat="1" ht="12.75">
      <c r="A51" s="90" t="s">
        <v>45</v>
      </c>
      <c r="B51" s="28" t="s">
        <v>327</v>
      </c>
      <c r="C51" s="47" t="s">
        <v>314</v>
      </c>
      <c r="D51" s="99">
        <v>2.15</v>
      </c>
      <c r="E51" s="49">
        <v>0</v>
      </c>
      <c r="F51" s="50">
        <f t="shared" si="1"/>
        <v>2.15</v>
      </c>
      <c r="G51" s="51">
        <f t="shared" si="0"/>
        <v>3.0591740000000001</v>
      </c>
      <c r="H51" s="52">
        <f t="shared" si="2"/>
        <v>3.06</v>
      </c>
      <c r="I51" s="42">
        <f t="shared" si="6"/>
        <v>3.06</v>
      </c>
      <c r="J51" s="53">
        <f t="shared" si="3"/>
        <v>0</v>
      </c>
      <c r="K51" s="54">
        <f t="shared" si="4"/>
        <v>8.2599999999999341E-4</v>
      </c>
      <c r="L51" s="18"/>
      <c r="M51" s="18"/>
    </row>
    <row r="52" spans="1:13" s="10" customFormat="1" ht="12.75">
      <c r="A52" s="90" t="s">
        <v>46</v>
      </c>
      <c r="B52" s="28" t="s">
        <v>328</v>
      </c>
      <c r="C52" s="47" t="s">
        <v>314</v>
      </c>
      <c r="D52" s="99">
        <v>2.6</v>
      </c>
      <c r="E52" s="49">
        <v>0</v>
      </c>
      <c r="F52" s="50">
        <f t="shared" si="1"/>
        <v>2.6</v>
      </c>
      <c r="G52" s="51">
        <f t="shared" si="0"/>
        <v>3.6994669999999998</v>
      </c>
      <c r="H52" s="52">
        <f t="shared" si="2"/>
        <v>3.7</v>
      </c>
      <c r="I52" s="42">
        <f t="shared" si="6"/>
        <v>3.7</v>
      </c>
      <c r="J52" s="53">
        <f t="shared" si="3"/>
        <v>0</v>
      </c>
      <c r="K52" s="54">
        <f t="shared" si="4"/>
        <v>5.3300000000033876E-4</v>
      </c>
      <c r="L52" s="18"/>
      <c r="M52" s="18"/>
    </row>
    <row r="53" spans="1:13" s="10" customFormat="1" ht="12.75">
      <c r="A53" s="90" t="s">
        <v>47</v>
      </c>
      <c r="B53" s="28" t="s">
        <v>329</v>
      </c>
      <c r="C53" s="58" t="s">
        <v>314</v>
      </c>
      <c r="D53" s="111">
        <v>3.15</v>
      </c>
      <c r="E53" s="60">
        <v>0</v>
      </c>
      <c r="F53" s="61">
        <f t="shared" si="1"/>
        <v>3.15</v>
      </c>
      <c r="G53" s="62">
        <f t="shared" si="0"/>
        <v>4.4820460000000004</v>
      </c>
      <c r="H53" s="63">
        <f t="shared" si="2"/>
        <v>4.4800000000000004</v>
      </c>
      <c r="I53" s="42">
        <f t="shared" si="6"/>
        <v>4.4800000000000004</v>
      </c>
      <c r="J53" s="64">
        <f t="shared" si="3"/>
        <v>0</v>
      </c>
      <c r="K53" s="65">
        <f t="shared" si="4"/>
        <v>-2.0459999999999923E-3</v>
      </c>
      <c r="L53" s="18"/>
      <c r="M53" s="18"/>
    </row>
    <row r="54" spans="1:13" s="10" customFormat="1" ht="12.75">
      <c r="A54" s="90" t="s">
        <v>333</v>
      </c>
      <c r="B54" s="37" t="s">
        <v>334</v>
      </c>
      <c r="C54" s="145"/>
      <c r="D54" s="146"/>
      <c r="E54" s="86"/>
      <c r="F54" s="22"/>
      <c r="G54" s="23"/>
      <c r="H54" s="24"/>
      <c r="I54" s="22"/>
      <c r="J54" s="26"/>
      <c r="K54" s="27"/>
      <c r="L54" s="18"/>
      <c r="M54" s="18"/>
    </row>
    <row r="55" spans="1:13" s="10" customFormat="1" ht="12.75">
      <c r="A55" s="90" t="s">
        <v>48</v>
      </c>
      <c r="B55" s="28" t="s">
        <v>332</v>
      </c>
      <c r="C55" s="39" t="s">
        <v>314</v>
      </c>
      <c r="D55" s="102">
        <v>0.56000000000000005</v>
      </c>
      <c r="E55" s="41">
        <v>0</v>
      </c>
      <c r="F55" s="42">
        <f t="shared" si="1"/>
        <v>0.56000000000000005</v>
      </c>
      <c r="G55" s="43">
        <f t="shared" si="0"/>
        <v>0.79680799999999996</v>
      </c>
      <c r="H55" s="44">
        <f t="shared" si="2"/>
        <v>0.8</v>
      </c>
      <c r="I55" s="42">
        <f t="shared" ref="I55:I60" si="7">H55</f>
        <v>0.8</v>
      </c>
      <c r="J55" s="45">
        <f t="shared" si="3"/>
        <v>0</v>
      </c>
      <c r="K55" s="46">
        <f t="shared" si="4"/>
        <v>3.1920000000000837E-3</v>
      </c>
      <c r="L55" s="18"/>
      <c r="M55" s="18"/>
    </row>
    <row r="56" spans="1:13" s="10" customFormat="1" ht="12.75">
      <c r="A56" s="90" t="s">
        <v>49</v>
      </c>
      <c r="B56" s="28" t="s">
        <v>325</v>
      </c>
      <c r="C56" s="47" t="s">
        <v>314</v>
      </c>
      <c r="D56" s="100">
        <v>0.84</v>
      </c>
      <c r="E56" s="49">
        <v>0</v>
      </c>
      <c r="F56" s="50">
        <f t="shared" si="1"/>
        <v>0.84</v>
      </c>
      <c r="G56" s="51">
        <f t="shared" si="0"/>
        <v>1.1952119999999999</v>
      </c>
      <c r="H56" s="52">
        <f t="shared" si="2"/>
        <v>1.2</v>
      </c>
      <c r="I56" s="42">
        <f t="shared" si="7"/>
        <v>1.2</v>
      </c>
      <c r="J56" s="53">
        <f t="shared" si="3"/>
        <v>0</v>
      </c>
      <c r="K56" s="54">
        <f t="shared" si="4"/>
        <v>4.7880000000000145E-3</v>
      </c>
      <c r="L56" s="18"/>
      <c r="M56" s="18"/>
    </row>
    <row r="57" spans="1:13" s="10" customFormat="1" ht="12.75">
      <c r="A57" s="90" t="s">
        <v>50</v>
      </c>
      <c r="B57" s="28" t="s">
        <v>326</v>
      </c>
      <c r="C57" s="47" t="s">
        <v>314</v>
      </c>
      <c r="D57" s="100">
        <v>1.32</v>
      </c>
      <c r="E57" s="49">
        <v>0</v>
      </c>
      <c r="F57" s="50">
        <f t="shared" si="1"/>
        <v>1.32</v>
      </c>
      <c r="G57" s="51">
        <f t="shared" si="0"/>
        <v>1.8781909999999999</v>
      </c>
      <c r="H57" s="52">
        <f t="shared" si="2"/>
        <v>1.88</v>
      </c>
      <c r="I57" s="42">
        <f t="shared" si="7"/>
        <v>1.88</v>
      </c>
      <c r="J57" s="53">
        <f t="shared" si="3"/>
        <v>0</v>
      </c>
      <c r="K57" s="54">
        <f t="shared" si="4"/>
        <v>1.8089999999999495E-3</v>
      </c>
      <c r="L57" s="18"/>
      <c r="M57" s="18"/>
    </row>
    <row r="58" spans="1:13" s="10" customFormat="1" ht="12.75">
      <c r="A58" s="90" t="s">
        <v>51</v>
      </c>
      <c r="B58" s="28" t="s">
        <v>327</v>
      </c>
      <c r="C58" s="47" t="s">
        <v>314</v>
      </c>
      <c r="D58" s="100">
        <v>1.72</v>
      </c>
      <c r="E58" s="49">
        <v>0</v>
      </c>
      <c r="F58" s="50">
        <f t="shared" si="1"/>
        <v>1.72</v>
      </c>
      <c r="G58" s="51">
        <f t="shared" si="0"/>
        <v>2.4473400000000001</v>
      </c>
      <c r="H58" s="52">
        <f t="shared" si="2"/>
        <v>2.4500000000000002</v>
      </c>
      <c r="I58" s="42">
        <f t="shared" si="7"/>
        <v>2.4500000000000002</v>
      </c>
      <c r="J58" s="53">
        <f t="shared" si="3"/>
        <v>0</v>
      </c>
      <c r="K58" s="54">
        <f t="shared" si="4"/>
        <v>2.6600000000001067E-3</v>
      </c>
      <c r="L58" s="18"/>
      <c r="M58" s="18"/>
    </row>
    <row r="59" spans="1:13" s="10" customFormat="1" ht="12.75">
      <c r="A59" s="90" t="s">
        <v>52</v>
      </c>
      <c r="B59" s="28" t="s">
        <v>328</v>
      </c>
      <c r="C59" s="47" t="s">
        <v>314</v>
      </c>
      <c r="D59" s="100">
        <v>2.08</v>
      </c>
      <c r="E59" s="49">
        <v>0</v>
      </c>
      <c r="F59" s="50">
        <f t="shared" si="1"/>
        <v>2.08</v>
      </c>
      <c r="G59" s="51">
        <f t="shared" si="0"/>
        <v>2.9595729999999998</v>
      </c>
      <c r="H59" s="52">
        <f t="shared" si="2"/>
        <v>2.96</v>
      </c>
      <c r="I59" s="42">
        <f t="shared" si="7"/>
        <v>2.96</v>
      </c>
      <c r="J59" s="53">
        <f t="shared" si="3"/>
        <v>0</v>
      </c>
      <c r="K59" s="54">
        <f t="shared" si="4"/>
        <v>4.2700000000017724E-4</v>
      </c>
      <c r="L59" s="18"/>
      <c r="M59" s="18"/>
    </row>
    <row r="60" spans="1:13" s="10" customFormat="1" ht="12.75">
      <c r="A60" s="90" t="s">
        <v>53</v>
      </c>
      <c r="B60" s="28" t="s">
        <v>329</v>
      </c>
      <c r="C60" s="58" t="s">
        <v>314</v>
      </c>
      <c r="D60" s="101">
        <v>2.52</v>
      </c>
      <c r="E60" s="60">
        <v>0</v>
      </c>
      <c r="F60" s="61">
        <f t="shared" si="1"/>
        <v>2.52</v>
      </c>
      <c r="G60" s="62">
        <f t="shared" si="0"/>
        <v>3.5856370000000002</v>
      </c>
      <c r="H60" s="63">
        <f t="shared" si="2"/>
        <v>3.59</v>
      </c>
      <c r="I60" s="42">
        <f t="shared" si="7"/>
        <v>3.59</v>
      </c>
      <c r="J60" s="64">
        <f t="shared" si="3"/>
        <v>0</v>
      </c>
      <c r="K60" s="65">
        <f t="shared" si="4"/>
        <v>4.3629999999996727E-3</v>
      </c>
      <c r="L60" s="18"/>
      <c r="M60" s="18"/>
    </row>
    <row r="61" spans="1:13" s="10" customFormat="1" ht="12.75">
      <c r="A61" s="90" t="s">
        <v>335</v>
      </c>
      <c r="B61" s="37" t="s">
        <v>336</v>
      </c>
      <c r="C61" s="145"/>
      <c r="D61" s="146"/>
      <c r="E61" s="86"/>
      <c r="F61" s="22"/>
      <c r="G61" s="23"/>
      <c r="H61" s="24"/>
      <c r="I61" s="22"/>
      <c r="J61" s="26"/>
      <c r="K61" s="27"/>
      <c r="L61" s="18"/>
      <c r="M61" s="18"/>
    </row>
    <row r="62" spans="1:13" s="10" customFormat="1" ht="12.75">
      <c r="A62" s="90" t="s">
        <v>54</v>
      </c>
      <c r="B62" s="28" t="s">
        <v>332</v>
      </c>
      <c r="C62" s="39" t="s">
        <v>314</v>
      </c>
      <c r="D62" s="102">
        <v>0.14000000000000001</v>
      </c>
      <c r="E62" s="41">
        <v>0</v>
      </c>
      <c r="F62" s="42">
        <f t="shared" si="1"/>
        <v>0.14000000000000001</v>
      </c>
      <c r="G62" s="43">
        <f t="shared" si="0"/>
        <v>0.19920199999999999</v>
      </c>
      <c r="H62" s="44">
        <f t="shared" si="2"/>
        <v>0.2</v>
      </c>
      <c r="I62" s="42">
        <f t="shared" ref="I62:I67" si="8">H62</f>
        <v>0.2</v>
      </c>
      <c r="J62" s="45">
        <f t="shared" si="3"/>
        <v>0</v>
      </c>
      <c r="K62" s="46">
        <f t="shared" si="4"/>
        <v>7.9800000000002091E-4</v>
      </c>
      <c r="L62" s="18"/>
      <c r="M62" s="18"/>
    </row>
    <row r="63" spans="1:13" s="10" customFormat="1" ht="12.75">
      <c r="A63" s="90" t="s">
        <v>55</v>
      </c>
      <c r="B63" s="28" t="s">
        <v>325</v>
      </c>
      <c r="C63" s="47" t="s">
        <v>314</v>
      </c>
      <c r="D63" s="100">
        <v>0.22</v>
      </c>
      <c r="E63" s="49">
        <v>0</v>
      </c>
      <c r="F63" s="50">
        <f t="shared" si="1"/>
        <v>0.22</v>
      </c>
      <c r="G63" s="51">
        <f t="shared" si="0"/>
        <v>0.31303199999999998</v>
      </c>
      <c r="H63" s="52">
        <f t="shared" si="2"/>
        <v>0.31</v>
      </c>
      <c r="I63" s="50">
        <f t="shared" si="8"/>
        <v>0.31</v>
      </c>
      <c r="J63" s="53">
        <f t="shared" si="3"/>
        <v>0</v>
      </c>
      <c r="K63" s="54">
        <f t="shared" si="4"/>
        <v>-3.0319999999999792E-3</v>
      </c>
      <c r="L63" s="18"/>
      <c r="M63" s="18"/>
    </row>
    <row r="64" spans="1:13" s="10" customFormat="1" ht="12.75">
      <c r="A64" s="90" t="s">
        <v>56</v>
      </c>
      <c r="B64" s="28" t="s">
        <v>326</v>
      </c>
      <c r="C64" s="47" t="s">
        <v>314</v>
      </c>
      <c r="D64" s="100">
        <v>0.33</v>
      </c>
      <c r="E64" s="49">
        <v>0</v>
      </c>
      <c r="F64" s="50">
        <f t="shared" si="1"/>
        <v>0.33</v>
      </c>
      <c r="G64" s="51">
        <f t="shared" si="0"/>
        <v>0.46954800000000002</v>
      </c>
      <c r="H64" s="52">
        <f t="shared" si="2"/>
        <v>0.47</v>
      </c>
      <c r="I64" s="50">
        <f t="shared" si="8"/>
        <v>0.47</v>
      </c>
      <c r="J64" s="53">
        <f t="shared" si="3"/>
        <v>0</v>
      </c>
      <c r="K64" s="54">
        <f t="shared" si="4"/>
        <v>4.5199999999995244E-4</v>
      </c>
      <c r="L64" s="18"/>
      <c r="M64" s="18"/>
    </row>
    <row r="65" spans="1:13" s="10" customFormat="1" ht="12.75">
      <c r="A65" s="90" t="s">
        <v>57</v>
      </c>
      <c r="B65" s="28" t="s">
        <v>327</v>
      </c>
      <c r="C65" s="47" t="s">
        <v>314</v>
      </c>
      <c r="D65" s="100">
        <v>0.43</v>
      </c>
      <c r="E65" s="49">
        <v>0</v>
      </c>
      <c r="F65" s="50">
        <f t="shared" si="1"/>
        <v>0.43</v>
      </c>
      <c r="G65" s="51">
        <f t="shared" si="0"/>
        <v>0.61183500000000002</v>
      </c>
      <c r="H65" s="52">
        <f t="shared" si="2"/>
        <v>0.61</v>
      </c>
      <c r="I65" s="50">
        <f t="shared" si="8"/>
        <v>0.61</v>
      </c>
      <c r="J65" s="53">
        <f t="shared" si="3"/>
        <v>0</v>
      </c>
      <c r="K65" s="54">
        <f t="shared" si="4"/>
        <v>-1.8350000000000311E-3</v>
      </c>
      <c r="L65" s="18"/>
      <c r="M65" s="18"/>
    </row>
    <row r="66" spans="1:13" s="10" customFormat="1" ht="12.75">
      <c r="A66" s="90" t="s">
        <v>58</v>
      </c>
      <c r="B66" s="28" t="s">
        <v>328</v>
      </c>
      <c r="C66" s="47" t="s">
        <v>314</v>
      </c>
      <c r="D66" s="100">
        <v>0.52</v>
      </c>
      <c r="E66" s="49">
        <v>0</v>
      </c>
      <c r="F66" s="50">
        <f t="shared" si="1"/>
        <v>0.52</v>
      </c>
      <c r="G66" s="51">
        <f t="shared" si="0"/>
        <v>0.73989300000000002</v>
      </c>
      <c r="H66" s="52">
        <f t="shared" si="2"/>
        <v>0.74</v>
      </c>
      <c r="I66" s="50">
        <f t="shared" si="8"/>
        <v>0.74</v>
      </c>
      <c r="J66" s="53">
        <f t="shared" si="3"/>
        <v>0</v>
      </c>
      <c r="K66" s="54">
        <f t="shared" si="4"/>
        <v>1.0699999999996823E-4</v>
      </c>
      <c r="L66" s="18"/>
      <c r="M66" s="18"/>
    </row>
    <row r="67" spans="1:13" s="10" customFormat="1" ht="12.75">
      <c r="A67" s="90" t="s">
        <v>59</v>
      </c>
      <c r="B67" s="28" t="s">
        <v>329</v>
      </c>
      <c r="C67" s="58" t="s">
        <v>314</v>
      </c>
      <c r="D67" s="101">
        <v>0.63</v>
      </c>
      <c r="E67" s="60">
        <v>0</v>
      </c>
      <c r="F67" s="61">
        <f t="shared" si="1"/>
        <v>0.63</v>
      </c>
      <c r="G67" s="62">
        <f t="shared" si="0"/>
        <v>0.89640900000000001</v>
      </c>
      <c r="H67" s="63">
        <f t="shared" si="2"/>
        <v>0.9</v>
      </c>
      <c r="I67" s="42">
        <f t="shared" si="8"/>
        <v>0.9</v>
      </c>
      <c r="J67" s="64">
        <f t="shared" si="3"/>
        <v>0</v>
      </c>
      <c r="K67" s="65">
        <f t="shared" si="4"/>
        <v>3.5910000000000108E-3</v>
      </c>
      <c r="L67" s="18"/>
      <c r="M67" s="18"/>
    </row>
    <row r="68" spans="1:13" s="10" customFormat="1" ht="28.5" customHeight="1">
      <c r="A68" s="90" t="s">
        <v>337</v>
      </c>
      <c r="B68" s="37" t="s">
        <v>338</v>
      </c>
      <c r="C68" s="145"/>
      <c r="D68" s="146"/>
      <c r="E68" s="86"/>
      <c r="F68" s="22"/>
      <c r="G68" s="23"/>
      <c r="H68" s="24"/>
      <c r="I68" s="22"/>
      <c r="J68" s="26"/>
      <c r="K68" s="27"/>
      <c r="L68" s="18"/>
      <c r="M68" s="18"/>
    </row>
    <row r="69" spans="1:13" s="10" customFormat="1" ht="12.75">
      <c r="A69" s="90" t="s">
        <v>60</v>
      </c>
      <c r="B69" s="28" t="s">
        <v>332</v>
      </c>
      <c r="C69" s="39" t="s">
        <v>314</v>
      </c>
      <c r="D69" s="102">
        <v>7.0000000000000007E-2</v>
      </c>
      <c r="E69" s="41">
        <v>0</v>
      </c>
      <c r="F69" s="42">
        <f t="shared" si="1"/>
        <v>7.0000000000000007E-2</v>
      </c>
      <c r="G69" s="43">
        <f t="shared" si="0"/>
        <v>9.9600999999999995E-2</v>
      </c>
      <c r="H69" s="44">
        <f t="shared" si="2"/>
        <v>0.1</v>
      </c>
      <c r="I69" s="42">
        <f>H69</f>
        <v>0.1</v>
      </c>
      <c r="J69" s="45">
        <f t="shared" si="3"/>
        <v>0</v>
      </c>
      <c r="K69" s="46">
        <f t="shared" si="4"/>
        <v>3.9900000000001046E-4</v>
      </c>
      <c r="L69" s="18"/>
      <c r="M69" s="18"/>
    </row>
    <row r="70" spans="1:13" s="10" customFormat="1" ht="12.75">
      <c r="A70" s="90" t="s">
        <v>61</v>
      </c>
      <c r="B70" s="28" t="s">
        <v>325</v>
      </c>
      <c r="C70" s="58" t="s">
        <v>314</v>
      </c>
      <c r="D70" s="101">
        <v>0.11</v>
      </c>
      <c r="E70" s="60">
        <v>0</v>
      </c>
      <c r="F70" s="61">
        <f t="shared" si="1"/>
        <v>0.11</v>
      </c>
      <c r="G70" s="62">
        <f t="shared" si="0"/>
        <v>0.15651599999999999</v>
      </c>
      <c r="H70" s="63">
        <f t="shared" si="2"/>
        <v>0.16</v>
      </c>
      <c r="I70" s="42">
        <f>H70</f>
        <v>0.16</v>
      </c>
      <c r="J70" s="64">
        <f t="shared" si="3"/>
        <v>0</v>
      </c>
      <c r="K70" s="65">
        <f t="shared" si="4"/>
        <v>3.4840000000000149E-3</v>
      </c>
      <c r="L70" s="18"/>
      <c r="M70" s="18"/>
    </row>
    <row r="71" spans="1:13" s="10" customFormat="1" ht="27" customHeight="1">
      <c r="A71" s="90" t="s">
        <v>339</v>
      </c>
      <c r="B71" s="37" t="s">
        <v>340</v>
      </c>
      <c r="C71" s="145"/>
      <c r="D71" s="146"/>
      <c r="E71" s="86"/>
      <c r="F71" s="22"/>
      <c r="G71" s="23"/>
      <c r="H71" s="24"/>
      <c r="I71" s="22"/>
      <c r="J71" s="26"/>
      <c r="K71" s="27"/>
      <c r="L71" s="18"/>
      <c r="M71" s="18"/>
    </row>
    <row r="72" spans="1:13" s="10" customFormat="1" ht="39" customHeight="1">
      <c r="A72" s="90" t="s">
        <v>62</v>
      </c>
      <c r="B72" s="37" t="s">
        <v>341</v>
      </c>
      <c r="C72" s="139" t="s">
        <v>604</v>
      </c>
      <c r="D72" s="103">
        <v>0.21</v>
      </c>
      <c r="E72" s="30">
        <v>0</v>
      </c>
      <c r="F72" s="93">
        <v>0.21</v>
      </c>
      <c r="G72" s="32">
        <f t="shared" si="0"/>
        <v>0.29880299999999999</v>
      </c>
      <c r="H72" s="33">
        <f t="shared" si="2"/>
        <v>0.3</v>
      </c>
      <c r="I72" s="50">
        <f>H72</f>
        <v>0.3</v>
      </c>
      <c r="J72" s="34">
        <f t="shared" si="3"/>
        <v>0</v>
      </c>
      <c r="K72" s="35">
        <f t="shared" si="4"/>
        <v>1.1970000000000036E-3</v>
      </c>
      <c r="L72" s="18"/>
      <c r="M72" s="18"/>
    </row>
    <row r="73" spans="1:13" s="10" customFormat="1" ht="42" customHeight="1">
      <c r="A73" s="104" t="s">
        <v>63</v>
      </c>
      <c r="B73" s="105" t="s">
        <v>342</v>
      </c>
      <c r="C73" s="138" t="s">
        <v>604</v>
      </c>
      <c r="D73" s="106">
        <v>2.5</v>
      </c>
      <c r="E73" s="60">
        <v>0</v>
      </c>
      <c r="F73" s="61">
        <v>2.5</v>
      </c>
      <c r="G73" s="62">
        <f t="shared" si="0"/>
        <v>3.5571799999999998</v>
      </c>
      <c r="H73" s="63">
        <f t="shared" si="2"/>
        <v>3.56</v>
      </c>
      <c r="I73" s="50">
        <f>H73</f>
        <v>3.56</v>
      </c>
      <c r="J73" s="64">
        <f t="shared" si="3"/>
        <v>0</v>
      </c>
      <c r="K73" s="65">
        <f t="shared" si="4"/>
        <v>2.8200000000002667E-3</v>
      </c>
      <c r="L73" s="18"/>
      <c r="M73" s="18"/>
    </row>
    <row r="74" spans="1:13" s="10" customFormat="1" ht="51">
      <c r="A74" s="91" t="s">
        <v>4</v>
      </c>
      <c r="B74" s="69" t="s">
        <v>673</v>
      </c>
      <c r="C74" s="158"/>
      <c r="D74" s="159"/>
      <c r="E74" s="86"/>
      <c r="F74" s="22"/>
      <c r="G74" s="23"/>
      <c r="H74" s="24"/>
      <c r="I74" s="22"/>
      <c r="J74" s="26"/>
      <c r="K74" s="27"/>
      <c r="L74" s="18"/>
      <c r="M74" s="18"/>
    </row>
    <row r="75" spans="1:13" s="10" customFormat="1" ht="25.5">
      <c r="A75" s="90" t="s">
        <v>64</v>
      </c>
      <c r="B75" s="28" t="s">
        <v>343</v>
      </c>
      <c r="C75" s="39" t="s">
        <v>289</v>
      </c>
      <c r="D75" s="40">
        <v>0.63</v>
      </c>
      <c r="E75" s="41">
        <v>0</v>
      </c>
      <c r="F75" s="42">
        <f t="shared" si="1"/>
        <v>0.63</v>
      </c>
      <c r="G75" s="43">
        <f t="shared" si="0"/>
        <v>0.89640900000000001</v>
      </c>
      <c r="H75" s="44">
        <f t="shared" si="2"/>
        <v>0.9</v>
      </c>
      <c r="I75" s="42">
        <f>H75</f>
        <v>0.9</v>
      </c>
      <c r="J75" s="45">
        <f t="shared" si="3"/>
        <v>0</v>
      </c>
      <c r="K75" s="46">
        <f t="shared" si="4"/>
        <v>3.5910000000000108E-3</v>
      </c>
      <c r="L75" s="18"/>
      <c r="M75" s="18"/>
    </row>
    <row r="76" spans="1:13" s="10" customFormat="1" ht="25.5">
      <c r="A76" s="90" t="s">
        <v>65</v>
      </c>
      <c r="B76" s="28" t="s">
        <v>344</v>
      </c>
      <c r="C76" s="58" t="s">
        <v>289</v>
      </c>
      <c r="D76" s="59">
        <v>0.18</v>
      </c>
      <c r="E76" s="60">
        <v>0</v>
      </c>
      <c r="F76" s="61">
        <f t="shared" si="1"/>
        <v>0.18</v>
      </c>
      <c r="G76" s="62">
        <f t="shared" si="0"/>
        <v>0.25611699999999998</v>
      </c>
      <c r="H76" s="63">
        <f t="shared" si="2"/>
        <v>0.26</v>
      </c>
      <c r="I76" s="42">
        <f>H76</f>
        <v>0.26</v>
      </c>
      <c r="J76" s="64">
        <f t="shared" si="3"/>
        <v>0</v>
      </c>
      <c r="K76" s="65">
        <f t="shared" si="4"/>
        <v>3.8830000000000253E-3</v>
      </c>
      <c r="L76" s="18"/>
      <c r="M76" s="18"/>
    </row>
    <row r="77" spans="1:13" s="10" customFormat="1" ht="38.25">
      <c r="A77" s="90" t="s">
        <v>345</v>
      </c>
      <c r="B77" s="37" t="s">
        <v>346</v>
      </c>
      <c r="C77" s="145"/>
      <c r="D77" s="146"/>
      <c r="E77" s="86"/>
      <c r="F77" s="22"/>
      <c r="G77" s="23"/>
      <c r="H77" s="24"/>
      <c r="I77" s="22"/>
      <c r="J77" s="26"/>
      <c r="K77" s="27"/>
      <c r="L77" s="18"/>
      <c r="M77" s="18"/>
    </row>
    <row r="78" spans="1:13" s="10" customFormat="1" ht="27.75" customHeight="1">
      <c r="A78" s="90" t="s">
        <v>66</v>
      </c>
      <c r="B78" s="28" t="s">
        <v>347</v>
      </c>
      <c r="C78" s="39" t="s">
        <v>289</v>
      </c>
      <c r="D78" s="108">
        <v>1.88</v>
      </c>
      <c r="E78" s="41">
        <v>0</v>
      </c>
      <c r="F78" s="42">
        <f t="shared" si="1"/>
        <v>1.88</v>
      </c>
      <c r="G78" s="43">
        <f t="shared" ref="G78:G138" si="9">ROUND(F78/0.702804,6)</f>
        <v>2.6749990000000001</v>
      </c>
      <c r="H78" s="44">
        <f t="shared" si="2"/>
        <v>2.67</v>
      </c>
      <c r="I78" s="42">
        <f>H78</f>
        <v>2.67</v>
      </c>
      <c r="J78" s="45">
        <f t="shared" si="3"/>
        <v>0</v>
      </c>
      <c r="K78" s="46">
        <f t="shared" si="4"/>
        <v>-4.9990000000001977E-3</v>
      </c>
      <c r="L78" s="18"/>
      <c r="M78" s="18"/>
    </row>
    <row r="79" spans="1:13" s="10" customFormat="1" ht="27.75" customHeight="1">
      <c r="A79" s="90" t="s">
        <v>67</v>
      </c>
      <c r="B79" s="28" t="s">
        <v>348</v>
      </c>
      <c r="C79" s="58" t="s">
        <v>289</v>
      </c>
      <c r="D79" s="109">
        <v>1.61</v>
      </c>
      <c r="E79" s="60">
        <v>0</v>
      </c>
      <c r="F79" s="61">
        <f t="shared" si="1"/>
        <v>1.61</v>
      </c>
      <c r="G79" s="62">
        <f t="shared" si="9"/>
        <v>2.2908240000000002</v>
      </c>
      <c r="H79" s="63">
        <f t="shared" si="2"/>
        <v>2.29</v>
      </c>
      <c r="I79" s="42">
        <f>H79</f>
        <v>2.29</v>
      </c>
      <c r="J79" s="64">
        <f t="shared" si="3"/>
        <v>0</v>
      </c>
      <c r="K79" s="65">
        <f t="shared" si="4"/>
        <v>-8.2400000000015794E-4</v>
      </c>
      <c r="L79" s="18"/>
      <c r="M79" s="18"/>
    </row>
    <row r="80" spans="1:13" s="10" customFormat="1" ht="12.75">
      <c r="A80" s="90" t="s">
        <v>349</v>
      </c>
      <c r="B80" s="37" t="s">
        <v>350</v>
      </c>
      <c r="C80" s="145"/>
      <c r="D80" s="146"/>
      <c r="E80" s="86"/>
      <c r="F80" s="22"/>
      <c r="G80" s="23"/>
      <c r="H80" s="24"/>
      <c r="I80" s="22"/>
      <c r="J80" s="26"/>
      <c r="K80" s="27"/>
      <c r="L80" s="18"/>
      <c r="M80" s="18"/>
    </row>
    <row r="81" spans="1:13" s="10" customFormat="1" ht="12.75">
      <c r="A81" s="90" t="s">
        <v>68</v>
      </c>
      <c r="B81" s="28" t="s">
        <v>351</v>
      </c>
      <c r="C81" s="39" t="s">
        <v>352</v>
      </c>
      <c r="D81" s="110">
        <v>3.84</v>
      </c>
      <c r="E81" s="41">
        <v>0</v>
      </c>
      <c r="F81" s="42">
        <f t="shared" si="1"/>
        <v>3.84</v>
      </c>
      <c r="G81" s="43">
        <f t="shared" si="9"/>
        <v>5.4638280000000004</v>
      </c>
      <c r="H81" s="44">
        <f t="shared" si="2"/>
        <v>5.46</v>
      </c>
      <c r="I81" s="42">
        <f t="shared" ref="I81:I86" si="10">H81</f>
        <v>5.46</v>
      </c>
      <c r="J81" s="45">
        <f t="shared" si="3"/>
        <v>0</v>
      </c>
      <c r="K81" s="46">
        <f t="shared" si="4"/>
        <v>-3.8280000000003866E-3</v>
      </c>
      <c r="L81" s="18"/>
      <c r="M81" s="18"/>
    </row>
    <row r="82" spans="1:13" s="10" customFormat="1" ht="12.75">
      <c r="A82" s="90" t="s">
        <v>69</v>
      </c>
      <c r="B82" s="28" t="s">
        <v>353</v>
      </c>
      <c r="C82" s="47" t="s">
        <v>352</v>
      </c>
      <c r="D82" s="99">
        <v>4.4000000000000004</v>
      </c>
      <c r="E82" s="49">
        <v>0</v>
      </c>
      <c r="F82" s="50">
        <f t="shared" si="1"/>
        <v>4.4000000000000004</v>
      </c>
      <c r="G82" s="51">
        <f t="shared" si="9"/>
        <v>6.2606359999999999</v>
      </c>
      <c r="H82" s="52">
        <f t="shared" si="2"/>
        <v>6.26</v>
      </c>
      <c r="I82" s="42">
        <f t="shared" si="10"/>
        <v>6.26</v>
      </c>
      <c r="J82" s="53">
        <f t="shared" si="3"/>
        <v>0</v>
      </c>
      <c r="K82" s="54">
        <f t="shared" si="4"/>
        <v>-6.3600000000008095E-4</v>
      </c>
      <c r="L82" s="18"/>
      <c r="M82" s="18"/>
    </row>
    <row r="83" spans="1:13" s="10" customFormat="1" ht="12.75">
      <c r="A83" s="90" t="s">
        <v>70</v>
      </c>
      <c r="B83" s="28" t="s">
        <v>354</v>
      </c>
      <c r="C83" s="47" t="s">
        <v>352</v>
      </c>
      <c r="D83" s="99">
        <v>5.08</v>
      </c>
      <c r="E83" s="49">
        <v>0</v>
      </c>
      <c r="F83" s="50">
        <f t="shared" si="1"/>
        <v>5.08</v>
      </c>
      <c r="G83" s="51">
        <f t="shared" si="9"/>
        <v>7.2281890000000004</v>
      </c>
      <c r="H83" s="52">
        <f t="shared" si="2"/>
        <v>7.23</v>
      </c>
      <c r="I83" s="42">
        <f t="shared" si="10"/>
        <v>7.23</v>
      </c>
      <c r="J83" s="53">
        <f t="shared" si="3"/>
        <v>0</v>
      </c>
      <c r="K83" s="54">
        <f t="shared" si="4"/>
        <v>1.811000000000007E-3</v>
      </c>
      <c r="L83" s="18"/>
      <c r="M83" s="18"/>
    </row>
    <row r="84" spans="1:13" s="10" customFormat="1" ht="12.75">
      <c r="A84" s="90" t="s">
        <v>71</v>
      </c>
      <c r="B84" s="28" t="s">
        <v>355</v>
      </c>
      <c r="C84" s="47" t="s">
        <v>352</v>
      </c>
      <c r="D84" s="99">
        <v>6.52</v>
      </c>
      <c r="E84" s="49">
        <v>0</v>
      </c>
      <c r="F84" s="50">
        <f t="shared" si="1"/>
        <v>6.52</v>
      </c>
      <c r="G84" s="51">
        <f t="shared" si="9"/>
        <v>9.2771240000000006</v>
      </c>
      <c r="H84" s="52">
        <f t="shared" si="2"/>
        <v>9.2799999999999994</v>
      </c>
      <c r="I84" s="42">
        <f t="shared" si="10"/>
        <v>9.2799999999999994</v>
      </c>
      <c r="J84" s="53">
        <f t="shared" si="3"/>
        <v>0</v>
      </c>
      <c r="K84" s="54">
        <f t="shared" si="4"/>
        <v>2.8759999999987684E-3</v>
      </c>
      <c r="L84" s="18"/>
      <c r="M84" s="18"/>
    </row>
    <row r="85" spans="1:13" s="10" customFormat="1" ht="12.75">
      <c r="A85" s="90" t="s">
        <v>72</v>
      </c>
      <c r="B85" s="28" t="s">
        <v>356</v>
      </c>
      <c r="C85" s="47" t="s">
        <v>352</v>
      </c>
      <c r="D85" s="99">
        <v>8.56</v>
      </c>
      <c r="E85" s="49">
        <v>0</v>
      </c>
      <c r="F85" s="50">
        <f t="shared" ref="F85:F145" si="11">D85+E85</f>
        <v>8.56</v>
      </c>
      <c r="G85" s="51">
        <f t="shared" si="9"/>
        <v>12.179783</v>
      </c>
      <c r="H85" s="52">
        <f t="shared" ref="H85:H145" si="12">ROUND(F85/0.702804,2)</f>
        <v>12.18</v>
      </c>
      <c r="I85" s="42">
        <f t="shared" si="10"/>
        <v>12.18</v>
      </c>
      <c r="J85" s="53">
        <f t="shared" ref="J85:J143" si="13">H85-I85</f>
        <v>0</v>
      </c>
      <c r="K85" s="54">
        <f t="shared" ref="K85:K145" si="14">H85-G85</f>
        <v>2.1699999999924557E-4</v>
      </c>
      <c r="L85" s="18"/>
      <c r="M85" s="18"/>
    </row>
    <row r="86" spans="1:13" s="10" customFormat="1" ht="12.75">
      <c r="A86" s="90" t="s">
        <v>73</v>
      </c>
      <c r="B86" s="28" t="s">
        <v>357</v>
      </c>
      <c r="C86" s="58" t="s">
        <v>352</v>
      </c>
      <c r="D86" s="111">
        <v>10.72</v>
      </c>
      <c r="E86" s="60">
        <v>0</v>
      </c>
      <c r="F86" s="61">
        <f t="shared" si="11"/>
        <v>10.72</v>
      </c>
      <c r="G86" s="62">
        <f t="shared" si="9"/>
        <v>15.253185999999999</v>
      </c>
      <c r="H86" s="63">
        <f t="shared" si="12"/>
        <v>15.25</v>
      </c>
      <c r="I86" s="42">
        <f t="shared" si="10"/>
        <v>15.25</v>
      </c>
      <c r="J86" s="64">
        <f t="shared" si="13"/>
        <v>0</v>
      </c>
      <c r="K86" s="65">
        <f t="shared" si="14"/>
        <v>-3.185999999999467E-3</v>
      </c>
      <c r="L86" s="18"/>
      <c r="M86" s="18"/>
    </row>
    <row r="87" spans="1:13" s="10" customFormat="1" ht="18" customHeight="1">
      <c r="A87" s="90" t="s">
        <v>358</v>
      </c>
      <c r="B87" s="37" t="s">
        <v>359</v>
      </c>
      <c r="C87" s="145"/>
      <c r="D87" s="146"/>
      <c r="E87" s="86"/>
      <c r="F87" s="22"/>
      <c r="G87" s="23"/>
      <c r="H87" s="24"/>
      <c r="I87" s="22"/>
      <c r="J87" s="26"/>
      <c r="K87" s="27"/>
      <c r="L87" s="18"/>
      <c r="M87" s="18"/>
    </row>
    <row r="88" spans="1:13" s="10" customFormat="1" ht="27" customHeight="1">
      <c r="A88" s="90" t="s">
        <v>74</v>
      </c>
      <c r="B88" s="28" t="s">
        <v>360</v>
      </c>
      <c r="C88" s="47" t="s">
        <v>289</v>
      </c>
      <c r="D88" s="48">
        <v>1.39</v>
      </c>
      <c r="E88" s="49">
        <v>0</v>
      </c>
      <c r="F88" s="50">
        <f t="shared" si="11"/>
        <v>1.39</v>
      </c>
      <c r="G88" s="51">
        <f t="shared" si="9"/>
        <v>1.977792</v>
      </c>
      <c r="H88" s="52">
        <f t="shared" si="12"/>
        <v>1.98</v>
      </c>
      <c r="I88" s="50">
        <f>H88</f>
        <v>1.98</v>
      </c>
      <c r="J88" s="53">
        <f t="shared" si="13"/>
        <v>0</v>
      </c>
      <c r="K88" s="54">
        <f t="shared" si="14"/>
        <v>2.2079999999999878E-3</v>
      </c>
      <c r="L88" s="18"/>
      <c r="M88" s="18"/>
    </row>
    <row r="89" spans="1:13" s="10" customFormat="1" ht="27" customHeight="1">
      <c r="A89" s="90" t="s">
        <v>75</v>
      </c>
      <c r="B89" s="28" t="s">
        <v>361</v>
      </c>
      <c r="C89" s="58" t="s">
        <v>289</v>
      </c>
      <c r="D89" s="48">
        <v>2.65</v>
      </c>
      <c r="E89" s="60">
        <v>0</v>
      </c>
      <c r="F89" s="61">
        <f t="shared" si="11"/>
        <v>2.65</v>
      </c>
      <c r="G89" s="62">
        <f t="shared" si="9"/>
        <v>3.77061</v>
      </c>
      <c r="H89" s="63">
        <f t="shared" si="12"/>
        <v>3.77</v>
      </c>
      <c r="I89" s="50">
        <f>H89</f>
        <v>3.77</v>
      </c>
      <c r="J89" s="64">
        <f t="shared" si="13"/>
        <v>0</v>
      </c>
      <c r="K89" s="65">
        <f t="shared" si="14"/>
        <v>-6.0999999999999943E-4</v>
      </c>
      <c r="L89" s="18"/>
      <c r="M89" s="18"/>
    </row>
    <row r="90" spans="1:13" s="10" customFormat="1" ht="25.5" customHeight="1">
      <c r="A90" s="90" t="s">
        <v>76</v>
      </c>
      <c r="B90" s="37" t="s">
        <v>362</v>
      </c>
      <c r="C90" s="58" t="s">
        <v>605</v>
      </c>
      <c r="D90" s="112">
        <v>2.13</v>
      </c>
      <c r="E90" s="60">
        <v>0</v>
      </c>
      <c r="F90" s="61">
        <f t="shared" si="11"/>
        <v>2.13</v>
      </c>
      <c r="G90" s="62">
        <f t="shared" si="9"/>
        <v>3.0307170000000001</v>
      </c>
      <c r="H90" s="63">
        <f t="shared" si="12"/>
        <v>3.03</v>
      </c>
      <c r="I90" s="50">
        <f>H90</f>
        <v>3.03</v>
      </c>
      <c r="J90" s="64">
        <f t="shared" si="13"/>
        <v>0</v>
      </c>
      <c r="K90" s="65">
        <f t="shared" si="14"/>
        <v>-7.1700000000030073E-4</v>
      </c>
      <c r="L90" s="18"/>
      <c r="M90" s="18"/>
    </row>
    <row r="91" spans="1:13" s="10" customFormat="1" ht="51.75" customHeight="1">
      <c r="A91" s="90" t="s">
        <v>363</v>
      </c>
      <c r="B91" s="28" t="s">
        <v>364</v>
      </c>
      <c r="C91" s="161"/>
      <c r="D91" s="145"/>
      <c r="E91" s="92"/>
      <c r="F91" s="72"/>
      <c r="G91" s="73"/>
      <c r="H91" s="74"/>
      <c r="I91" s="72"/>
      <c r="J91" s="75"/>
      <c r="K91" s="76"/>
      <c r="L91" s="18"/>
      <c r="M91" s="18"/>
    </row>
    <row r="92" spans="1:13" s="10" customFormat="1" ht="12.75">
      <c r="A92" s="90" t="s">
        <v>365</v>
      </c>
      <c r="B92" s="28" t="s">
        <v>366</v>
      </c>
      <c r="C92" s="161"/>
      <c r="D92" s="145"/>
      <c r="E92" s="98"/>
      <c r="F92" s="79"/>
      <c r="G92" s="80"/>
      <c r="H92" s="81"/>
      <c r="I92" s="79"/>
      <c r="J92" s="82"/>
      <c r="K92" s="83"/>
      <c r="L92" s="18"/>
      <c r="M92" s="18"/>
    </row>
    <row r="93" spans="1:13" s="10" customFormat="1" ht="26.25" customHeight="1">
      <c r="A93" s="90" t="s">
        <v>77</v>
      </c>
      <c r="B93" s="28" t="s">
        <v>367</v>
      </c>
      <c r="C93" s="39" t="s">
        <v>289</v>
      </c>
      <c r="D93" s="108">
        <v>24.22</v>
      </c>
      <c r="E93" s="41">
        <v>0</v>
      </c>
      <c r="F93" s="42">
        <f t="shared" si="11"/>
        <v>24.22</v>
      </c>
      <c r="G93" s="43">
        <f t="shared" si="9"/>
        <v>34.461955000000003</v>
      </c>
      <c r="H93" s="44">
        <f t="shared" si="12"/>
        <v>34.46</v>
      </c>
      <c r="I93" s="42">
        <f>H93</f>
        <v>34.46</v>
      </c>
      <c r="J93" s="45">
        <f t="shared" si="13"/>
        <v>0</v>
      </c>
      <c r="K93" s="46">
        <f t="shared" si="14"/>
        <v>-1.9550000000023715E-3</v>
      </c>
      <c r="L93" s="18"/>
      <c r="M93" s="18"/>
    </row>
    <row r="94" spans="1:13" s="10" customFormat="1" ht="25.5" customHeight="1">
      <c r="A94" s="90" t="s">
        <v>78</v>
      </c>
      <c r="B94" s="28" t="s">
        <v>368</v>
      </c>
      <c r="C94" s="47" t="s">
        <v>289</v>
      </c>
      <c r="D94" s="113">
        <v>20.47</v>
      </c>
      <c r="E94" s="49">
        <v>0</v>
      </c>
      <c r="F94" s="50">
        <f t="shared" si="11"/>
        <v>20.47</v>
      </c>
      <c r="G94" s="51">
        <f t="shared" si="9"/>
        <v>29.126186000000001</v>
      </c>
      <c r="H94" s="52">
        <f t="shared" si="12"/>
        <v>29.13</v>
      </c>
      <c r="I94" s="42">
        <f t="shared" ref="I94:I99" si="15">H94</f>
        <v>29.13</v>
      </c>
      <c r="J94" s="53">
        <f t="shared" si="13"/>
        <v>0</v>
      </c>
      <c r="K94" s="54">
        <f t="shared" si="14"/>
        <v>3.8139999999984298E-3</v>
      </c>
      <c r="L94" s="18"/>
      <c r="M94" s="18"/>
    </row>
    <row r="95" spans="1:13" s="10" customFormat="1" ht="27" customHeight="1">
      <c r="A95" s="90" t="s">
        <v>79</v>
      </c>
      <c r="B95" s="28" t="s">
        <v>369</v>
      </c>
      <c r="C95" s="47" t="s">
        <v>289</v>
      </c>
      <c r="D95" s="113">
        <v>16.77</v>
      </c>
      <c r="E95" s="49">
        <v>0</v>
      </c>
      <c r="F95" s="50">
        <f t="shared" si="11"/>
        <v>16.77</v>
      </c>
      <c r="G95" s="51">
        <f t="shared" si="9"/>
        <v>23.861560000000001</v>
      </c>
      <c r="H95" s="52">
        <f t="shared" si="12"/>
        <v>23.86</v>
      </c>
      <c r="I95" s="42">
        <f t="shared" si="15"/>
        <v>23.86</v>
      </c>
      <c r="J95" s="53">
        <f t="shared" si="13"/>
        <v>0</v>
      </c>
      <c r="K95" s="54">
        <f t="shared" si="14"/>
        <v>-1.5600000000013381E-3</v>
      </c>
      <c r="L95" s="18"/>
      <c r="M95" s="18"/>
    </row>
    <row r="96" spans="1:13" s="10" customFormat="1" ht="26.25" customHeight="1">
      <c r="A96" s="90" t="s">
        <v>80</v>
      </c>
      <c r="B96" s="28" t="s">
        <v>370</v>
      </c>
      <c r="C96" s="47" t="s">
        <v>289</v>
      </c>
      <c r="D96" s="113">
        <v>13.02</v>
      </c>
      <c r="E96" s="49">
        <v>0</v>
      </c>
      <c r="F96" s="50">
        <f t="shared" si="11"/>
        <v>13.02</v>
      </c>
      <c r="G96" s="51">
        <f t="shared" si="9"/>
        <v>18.525791000000002</v>
      </c>
      <c r="H96" s="52">
        <f t="shared" si="12"/>
        <v>18.53</v>
      </c>
      <c r="I96" s="42">
        <f t="shared" si="15"/>
        <v>18.53</v>
      </c>
      <c r="J96" s="53">
        <f t="shared" si="13"/>
        <v>0</v>
      </c>
      <c r="K96" s="54">
        <f t="shared" si="14"/>
        <v>4.2089999999994632E-3</v>
      </c>
      <c r="L96" s="18"/>
      <c r="M96" s="18"/>
    </row>
    <row r="97" spans="1:13" s="10" customFormat="1" ht="28.5" customHeight="1">
      <c r="A97" s="90" t="s">
        <v>81</v>
      </c>
      <c r="B97" s="28" t="s">
        <v>371</v>
      </c>
      <c r="C97" s="47" t="s">
        <v>289</v>
      </c>
      <c r="D97" s="113">
        <v>5.65</v>
      </c>
      <c r="E97" s="49">
        <v>0</v>
      </c>
      <c r="F97" s="50">
        <f t="shared" si="11"/>
        <v>5.65</v>
      </c>
      <c r="G97" s="51">
        <f t="shared" si="9"/>
        <v>8.0392259999999993</v>
      </c>
      <c r="H97" s="52">
        <f t="shared" si="12"/>
        <v>8.0399999999999991</v>
      </c>
      <c r="I97" s="42">
        <f t="shared" si="15"/>
        <v>8.0399999999999991</v>
      </c>
      <c r="J97" s="53">
        <f t="shared" si="13"/>
        <v>0</v>
      </c>
      <c r="K97" s="54">
        <f t="shared" si="14"/>
        <v>7.7399999999983038E-4</v>
      </c>
      <c r="L97" s="18"/>
      <c r="M97" s="18"/>
    </row>
    <row r="98" spans="1:13" s="10" customFormat="1" ht="30" customHeight="1">
      <c r="A98" s="90" t="s">
        <v>82</v>
      </c>
      <c r="B98" s="28" t="s">
        <v>372</v>
      </c>
      <c r="C98" s="47" t="s">
        <v>373</v>
      </c>
      <c r="D98" s="113">
        <v>5.65</v>
      </c>
      <c r="E98" s="49">
        <v>0</v>
      </c>
      <c r="F98" s="50">
        <f t="shared" si="11"/>
        <v>5.65</v>
      </c>
      <c r="G98" s="51">
        <f t="shared" si="9"/>
        <v>8.0392259999999993</v>
      </c>
      <c r="H98" s="52">
        <f t="shared" si="12"/>
        <v>8.0399999999999991</v>
      </c>
      <c r="I98" s="42">
        <f t="shared" si="15"/>
        <v>8.0399999999999991</v>
      </c>
      <c r="J98" s="53">
        <f t="shared" si="13"/>
        <v>0</v>
      </c>
      <c r="K98" s="54">
        <f t="shared" si="14"/>
        <v>7.7399999999983038E-4</v>
      </c>
      <c r="L98" s="18"/>
      <c r="M98" s="18"/>
    </row>
    <row r="99" spans="1:13" s="10" customFormat="1" ht="31.5" customHeight="1">
      <c r="A99" s="90" t="s">
        <v>83</v>
      </c>
      <c r="B99" s="28" t="s">
        <v>374</v>
      </c>
      <c r="C99" s="58" t="s">
        <v>289</v>
      </c>
      <c r="D99" s="109">
        <v>5.65</v>
      </c>
      <c r="E99" s="60">
        <v>0</v>
      </c>
      <c r="F99" s="61">
        <f t="shared" si="11"/>
        <v>5.65</v>
      </c>
      <c r="G99" s="62">
        <f t="shared" si="9"/>
        <v>8.0392259999999993</v>
      </c>
      <c r="H99" s="63">
        <f t="shared" si="12"/>
        <v>8.0399999999999991</v>
      </c>
      <c r="I99" s="42">
        <f t="shared" si="15"/>
        <v>8.0399999999999991</v>
      </c>
      <c r="J99" s="64">
        <f t="shared" si="13"/>
        <v>0</v>
      </c>
      <c r="K99" s="65">
        <f t="shared" si="14"/>
        <v>7.7399999999983038E-4</v>
      </c>
      <c r="L99" s="18"/>
      <c r="M99" s="18"/>
    </row>
    <row r="100" spans="1:13" s="10" customFormat="1" ht="12.75">
      <c r="A100" s="90" t="s">
        <v>375</v>
      </c>
      <c r="B100" s="28" t="s">
        <v>376</v>
      </c>
      <c r="C100" s="160"/>
      <c r="D100" s="158"/>
      <c r="E100" s="92"/>
      <c r="F100" s="72"/>
      <c r="G100" s="73"/>
      <c r="H100" s="74"/>
      <c r="I100" s="72"/>
      <c r="J100" s="75"/>
      <c r="K100" s="76"/>
      <c r="L100" s="18"/>
      <c r="M100" s="18"/>
    </row>
    <row r="101" spans="1:13" s="10" customFormat="1" ht="12.75">
      <c r="A101" s="90" t="s">
        <v>377</v>
      </c>
      <c r="B101" s="28" t="s">
        <v>367</v>
      </c>
      <c r="C101" s="160"/>
      <c r="D101" s="158"/>
      <c r="E101" s="98"/>
      <c r="F101" s="79"/>
      <c r="G101" s="80"/>
      <c r="H101" s="81"/>
      <c r="I101" s="79"/>
      <c r="J101" s="82"/>
      <c r="K101" s="83"/>
      <c r="L101" s="18"/>
      <c r="M101" s="18"/>
    </row>
    <row r="102" spans="1:13" s="10" customFormat="1" ht="30.75" customHeight="1">
      <c r="A102" s="90" t="s">
        <v>84</v>
      </c>
      <c r="B102" s="114" t="s">
        <v>620</v>
      </c>
      <c r="C102" s="39" t="s">
        <v>378</v>
      </c>
      <c r="D102" s="108">
        <v>9.94</v>
      </c>
      <c r="E102" s="41">
        <v>0</v>
      </c>
      <c r="F102" s="42">
        <f t="shared" si="11"/>
        <v>9.94</v>
      </c>
      <c r="G102" s="43">
        <f t="shared" si="9"/>
        <v>14.143345999999999</v>
      </c>
      <c r="H102" s="44">
        <f t="shared" si="12"/>
        <v>14.14</v>
      </c>
      <c r="I102" s="42">
        <f>H102</f>
        <v>14.14</v>
      </c>
      <c r="J102" s="45">
        <f t="shared" si="13"/>
        <v>0</v>
      </c>
      <c r="K102" s="46">
        <f t="shared" si="14"/>
        <v>-3.3459999999987389E-3</v>
      </c>
      <c r="L102" s="18"/>
      <c r="M102" s="18"/>
    </row>
    <row r="103" spans="1:13" s="10" customFormat="1" ht="28.5" customHeight="1">
      <c r="A103" s="90" t="s">
        <v>85</v>
      </c>
      <c r="B103" s="28" t="s">
        <v>379</v>
      </c>
      <c r="C103" s="47" t="s">
        <v>378</v>
      </c>
      <c r="D103" s="113">
        <v>8.9499999999999993</v>
      </c>
      <c r="E103" s="49">
        <v>0</v>
      </c>
      <c r="F103" s="50">
        <f t="shared" si="11"/>
        <v>8.9499999999999993</v>
      </c>
      <c r="G103" s="51">
        <f t="shared" si="9"/>
        <v>12.734703</v>
      </c>
      <c r="H103" s="52">
        <f t="shared" si="12"/>
        <v>12.73</v>
      </c>
      <c r="I103" s="42">
        <f>H103</f>
        <v>12.73</v>
      </c>
      <c r="J103" s="53">
        <f t="shared" si="13"/>
        <v>0</v>
      </c>
      <c r="K103" s="54">
        <f t="shared" si="14"/>
        <v>-4.7029999999992356E-3</v>
      </c>
      <c r="L103" s="18"/>
      <c r="M103" s="18"/>
    </row>
    <row r="104" spans="1:13" s="10" customFormat="1" ht="25.5">
      <c r="A104" s="90" t="s">
        <v>86</v>
      </c>
      <c r="B104" s="114" t="s">
        <v>621</v>
      </c>
      <c r="C104" s="58" t="s">
        <v>378</v>
      </c>
      <c r="D104" s="109">
        <v>24.72</v>
      </c>
      <c r="E104" s="60">
        <v>0</v>
      </c>
      <c r="F104" s="61">
        <f t="shared" si="11"/>
        <v>24.72</v>
      </c>
      <c r="G104" s="62">
        <f t="shared" si="9"/>
        <v>35.173391000000002</v>
      </c>
      <c r="H104" s="63">
        <f t="shared" si="12"/>
        <v>35.17</v>
      </c>
      <c r="I104" s="42">
        <f>H104</f>
        <v>35.17</v>
      </c>
      <c r="J104" s="64">
        <f t="shared" si="13"/>
        <v>0</v>
      </c>
      <c r="K104" s="65">
        <f t="shared" si="14"/>
        <v>-3.391000000000588E-3</v>
      </c>
      <c r="L104" s="18"/>
      <c r="M104" s="18"/>
    </row>
    <row r="105" spans="1:13" s="10" customFormat="1" ht="12.75">
      <c r="A105" s="90" t="s">
        <v>380</v>
      </c>
      <c r="B105" s="37" t="s">
        <v>368</v>
      </c>
      <c r="C105" s="145"/>
      <c r="D105" s="146"/>
      <c r="E105" s="86"/>
      <c r="F105" s="22"/>
      <c r="G105" s="23"/>
      <c r="H105" s="24"/>
      <c r="I105" s="22"/>
      <c r="J105" s="26"/>
      <c r="K105" s="27"/>
      <c r="L105" s="18"/>
      <c r="M105" s="18"/>
    </row>
    <row r="106" spans="1:13" s="10" customFormat="1" ht="28.5" customHeight="1">
      <c r="A106" s="90" t="s">
        <v>87</v>
      </c>
      <c r="B106" s="114" t="s">
        <v>622</v>
      </c>
      <c r="C106" s="39" t="s">
        <v>378</v>
      </c>
      <c r="D106" s="108">
        <v>8.52</v>
      </c>
      <c r="E106" s="41">
        <v>0</v>
      </c>
      <c r="F106" s="42">
        <f t="shared" si="11"/>
        <v>8.52</v>
      </c>
      <c r="G106" s="43">
        <f t="shared" si="9"/>
        <v>12.122868</v>
      </c>
      <c r="H106" s="52">
        <f t="shared" si="12"/>
        <v>12.12</v>
      </c>
      <c r="I106" s="50">
        <f>H106</f>
        <v>12.12</v>
      </c>
      <c r="J106" s="53">
        <f t="shared" si="13"/>
        <v>0</v>
      </c>
      <c r="K106" s="46">
        <f t="shared" si="14"/>
        <v>-2.8680000000012029E-3</v>
      </c>
      <c r="L106" s="18"/>
      <c r="M106" s="18"/>
    </row>
    <row r="107" spans="1:13" s="10" customFormat="1" ht="27" customHeight="1">
      <c r="A107" s="90" t="s">
        <v>88</v>
      </c>
      <c r="B107" s="28" t="s">
        <v>379</v>
      </c>
      <c r="C107" s="47" t="s">
        <v>378</v>
      </c>
      <c r="D107" s="113">
        <v>7.53</v>
      </c>
      <c r="E107" s="49">
        <v>0</v>
      </c>
      <c r="F107" s="50">
        <f t="shared" si="11"/>
        <v>7.53</v>
      </c>
      <c r="G107" s="51">
        <f t="shared" si="9"/>
        <v>10.714225000000001</v>
      </c>
      <c r="H107" s="52">
        <f t="shared" si="12"/>
        <v>10.71</v>
      </c>
      <c r="I107" s="50">
        <f>H107</f>
        <v>10.71</v>
      </c>
      <c r="J107" s="53">
        <f t="shared" si="13"/>
        <v>0</v>
      </c>
      <c r="K107" s="54">
        <f t="shared" si="14"/>
        <v>-4.2249999999999233E-3</v>
      </c>
      <c r="L107" s="18"/>
      <c r="M107" s="18"/>
    </row>
    <row r="108" spans="1:13" s="10" customFormat="1" ht="25.5">
      <c r="A108" s="90" t="s">
        <v>89</v>
      </c>
      <c r="B108" s="114" t="s">
        <v>621</v>
      </c>
      <c r="C108" s="58" t="s">
        <v>378</v>
      </c>
      <c r="D108" s="109">
        <v>21.78</v>
      </c>
      <c r="E108" s="60">
        <v>0</v>
      </c>
      <c r="F108" s="61">
        <f t="shared" si="11"/>
        <v>21.78</v>
      </c>
      <c r="G108" s="62">
        <f t="shared" si="9"/>
        <v>30.990148000000001</v>
      </c>
      <c r="H108" s="52">
        <f t="shared" si="12"/>
        <v>30.99</v>
      </c>
      <c r="I108" s="50">
        <f>H108</f>
        <v>30.99</v>
      </c>
      <c r="J108" s="53">
        <f t="shared" si="13"/>
        <v>0</v>
      </c>
      <c r="K108" s="65">
        <f t="shared" si="14"/>
        <v>-1.4800000000292357E-4</v>
      </c>
      <c r="L108" s="18"/>
      <c r="M108" s="18"/>
    </row>
    <row r="109" spans="1:13" s="10" customFormat="1" ht="12.75">
      <c r="A109" s="90" t="s">
        <v>381</v>
      </c>
      <c r="B109" s="37" t="s">
        <v>369</v>
      </c>
      <c r="C109" s="145"/>
      <c r="D109" s="146"/>
      <c r="E109" s="86"/>
      <c r="F109" s="22"/>
      <c r="G109" s="23"/>
      <c r="H109" s="24"/>
      <c r="I109" s="22"/>
      <c r="J109" s="26"/>
      <c r="K109" s="27"/>
      <c r="L109" s="18"/>
      <c r="M109" s="18"/>
    </row>
    <row r="110" spans="1:13" s="10" customFormat="1" ht="30" customHeight="1">
      <c r="A110" s="90" t="s">
        <v>90</v>
      </c>
      <c r="B110" s="114" t="s">
        <v>622</v>
      </c>
      <c r="C110" s="39" t="s">
        <v>378</v>
      </c>
      <c r="D110" s="40">
        <v>7.1</v>
      </c>
      <c r="E110" s="41">
        <v>0</v>
      </c>
      <c r="F110" s="42">
        <f t="shared" si="11"/>
        <v>7.1</v>
      </c>
      <c r="G110" s="43">
        <f t="shared" si="9"/>
        <v>10.10239</v>
      </c>
      <c r="H110" s="44">
        <f t="shared" si="12"/>
        <v>10.1</v>
      </c>
      <c r="I110" s="42">
        <f>H110</f>
        <v>10.1</v>
      </c>
      <c r="J110" s="45">
        <f t="shared" si="13"/>
        <v>0</v>
      </c>
      <c r="K110" s="46">
        <f t="shared" si="14"/>
        <v>-2.3900000000001143E-3</v>
      </c>
      <c r="L110" s="18"/>
      <c r="M110" s="18"/>
    </row>
    <row r="111" spans="1:13" s="10" customFormat="1" ht="29.25" customHeight="1">
      <c r="A111" s="90" t="s">
        <v>91</v>
      </c>
      <c r="B111" s="28" t="s">
        <v>379</v>
      </c>
      <c r="C111" s="47" t="s">
        <v>378</v>
      </c>
      <c r="D111" s="48">
        <v>6.11</v>
      </c>
      <c r="E111" s="49">
        <v>0</v>
      </c>
      <c r="F111" s="50">
        <f t="shared" si="11"/>
        <v>6.11</v>
      </c>
      <c r="G111" s="51">
        <f t="shared" si="9"/>
        <v>8.6937470000000001</v>
      </c>
      <c r="H111" s="52">
        <f t="shared" si="12"/>
        <v>8.69</v>
      </c>
      <c r="I111" s="42">
        <f>H111</f>
        <v>8.69</v>
      </c>
      <c r="J111" s="53">
        <f t="shared" si="13"/>
        <v>0</v>
      </c>
      <c r="K111" s="54">
        <f t="shared" si="14"/>
        <v>-3.747000000000611E-3</v>
      </c>
      <c r="L111" s="18"/>
      <c r="M111" s="18"/>
    </row>
    <row r="112" spans="1:13" s="10" customFormat="1" ht="25.5">
      <c r="A112" s="90" t="s">
        <v>92</v>
      </c>
      <c r="B112" s="114" t="s">
        <v>623</v>
      </c>
      <c r="C112" s="58" t="s">
        <v>378</v>
      </c>
      <c r="D112" s="59">
        <v>18.850000000000001</v>
      </c>
      <c r="E112" s="60">
        <v>0</v>
      </c>
      <c r="F112" s="61">
        <f t="shared" si="11"/>
        <v>18.850000000000001</v>
      </c>
      <c r="G112" s="62">
        <f t="shared" si="9"/>
        <v>26.821134000000001</v>
      </c>
      <c r="H112" s="63">
        <f t="shared" si="12"/>
        <v>26.82</v>
      </c>
      <c r="I112" s="42">
        <f>H112</f>
        <v>26.82</v>
      </c>
      <c r="J112" s="64">
        <f t="shared" si="13"/>
        <v>0</v>
      </c>
      <c r="K112" s="65">
        <f t="shared" si="14"/>
        <v>-1.1340000000004125E-3</v>
      </c>
      <c r="L112" s="18"/>
      <c r="M112" s="18"/>
    </row>
    <row r="113" spans="1:13" s="10" customFormat="1" ht="17.25" customHeight="1">
      <c r="A113" s="90" t="s">
        <v>382</v>
      </c>
      <c r="B113" s="37" t="s">
        <v>383</v>
      </c>
      <c r="C113" s="145"/>
      <c r="D113" s="146"/>
      <c r="E113" s="86"/>
      <c r="F113" s="22"/>
      <c r="G113" s="23"/>
      <c r="H113" s="24"/>
      <c r="I113" s="22"/>
      <c r="J113" s="26"/>
      <c r="K113" s="27"/>
      <c r="L113" s="18"/>
      <c r="M113" s="18"/>
    </row>
    <row r="114" spans="1:13" s="10" customFormat="1" ht="29.25" customHeight="1">
      <c r="A114" s="90" t="s">
        <v>93</v>
      </c>
      <c r="B114" s="114" t="s">
        <v>622</v>
      </c>
      <c r="C114" s="39" t="s">
        <v>378</v>
      </c>
      <c r="D114" s="40">
        <v>5.68</v>
      </c>
      <c r="E114" s="41">
        <v>0</v>
      </c>
      <c r="F114" s="42">
        <f t="shared" si="11"/>
        <v>5.68</v>
      </c>
      <c r="G114" s="43">
        <f t="shared" si="9"/>
        <v>8.0819120000000009</v>
      </c>
      <c r="H114" s="44">
        <f t="shared" si="12"/>
        <v>8.08</v>
      </c>
      <c r="I114" s="42">
        <f>H114</f>
        <v>8.08</v>
      </c>
      <c r="J114" s="45">
        <f t="shared" si="13"/>
        <v>0</v>
      </c>
      <c r="K114" s="46">
        <f t="shared" si="14"/>
        <v>-1.9120000000008019E-3</v>
      </c>
      <c r="L114" s="18"/>
      <c r="M114" s="18"/>
    </row>
    <row r="115" spans="1:13" s="10" customFormat="1" ht="28.5" customHeight="1">
      <c r="A115" s="90" t="s">
        <v>94</v>
      </c>
      <c r="B115" s="28" t="s">
        <v>379</v>
      </c>
      <c r="C115" s="47" t="s">
        <v>378</v>
      </c>
      <c r="D115" s="48">
        <v>4.6900000000000004</v>
      </c>
      <c r="E115" s="49">
        <v>0</v>
      </c>
      <c r="F115" s="50">
        <f t="shared" si="11"/>
        <v>4.6900000000000004</v>
      </c>
      <c r="G115" s="51">
        <f t="shared" si="9"/>
        <v>6.6732690000000003</v>
      </c>
      <c r="H115" s="52">
        <f t="shared" si="12"/>
        <v>6.67</v>
      </c>
      <c r="I115" s="42">
        <f>H115</f>
        <v>6.67</v>
      </c>
      <c r="J115" s="53">
        <f t="shared" si="13"/>
        <v>0</v>
      </c>
      <c r="K115" s="54">
        <f t="shared" si="14"/>
        <v>-3.2690000000004105E-3</v>
      </c>
      <c r="L115" s="18"/>
      <c r="M115" s="18"/>
    </row>
    <row r="116" spans="1:13" s="10" customFormat="1" ht="25.5">
      <c r="A116" s="90" t="s">
        <v>95</v>
      </c>
      <c r="B116" s="114" t="s">
        <v>621</v>
      </c>
      <c r="C116" s="58" t="s">
        <v>378</v>
      </c>
      <c r="D116" s="59">
        <v>15.91</v>
      </c>
      <c r="E116" s="60">
        <v>0</v>
      </c>
      <c r="F116" s="61">
        <f t="shared" si="11"/>
        <v>15.91</v>
      </c>
      <c r="G116" s="62">
        <f t="shared" si="9"/>
        <v>22.637891</v>
      </c>
      <c r="H116" s="63">
        <f t="shared" si="12"/>
        <v>22.64</v>
      </c>
      <c r="I116" s="42">
        <f>H116</f>
        <v>22.64</v>
      </c>
      <c r="J116" s="64">
        <f t="shared" si="13"/>
        <v>0</v>
      </c>
      <c r="K116" s="65">
        <f t="shared" si="14"/>
        <v>2.1090000000008047E-3</v>
      </c>
      <c r="L116" s="18"/>
      <c r="M116" s="18"/>
    </row>
    <row r="117" spans="1:13" s="10" customFormat="1" ht="27.75" customHeight="1">
      <c r="A117" s="90" t="s">
        <v>384</v>
      </c>
      <c r="B117" s="37" t="s">
        <v>385</v>
      </c>
      <c r="C117" s="145"/>
      <c r="D117" s="146"/>
      <c r="E117" s="86"/>
      <c r="F117" s="22"/>
      <c r="G117" s="23"/>
      <c r="H117" s="24"/>
      <c r="I117" s="22"/>
      <c r="J117" s="26"/>
      <c r="K117" s="27"/>
      <c r="L117" s="18"/>
      <c r="M117" s="18"/>
    </row>
    <row r="118" spans="1:13" s="10" customFormat="1" ht="30" customHeight="1">
      <c r="A118" s="90" t="s">
        <v>96</v>
      </c>
      <c r="B118" s="114" t="s">
        <v>622</v>
      </c>
      <c r="C118" s="39" t="s">
        <v>378</v>
      </c>
      <c r="D118" s="40">
        <v>1.42</v>
      </c>
      <c r="E118" s="41">
        <v>0</v>
      </c>
      <c r="F118" s="42">
        <f t="shared" si="11"/>
        <v>1.42</v>
      </c>
      <c r="G118" s="43">
        <f t="shared" si="9"/>
        <v>2.0204780000000002</v>
      </c>
      <c r="H118" s="44">
        <f t="shared" si="12"/>
        <v>2.02</v>
      </c>
      <c r="I118" s="42">
        <f>H118</f>
        <v>2.02</v>
      </c>
      <c r="J118" s="45">
        <f t="shared" si="13"/>
        <v>0</v>
      </c>
      <c r="K118" s="46">
        <f t="shared" si="14"/>
        <v>-4.7800000000020049E-4</v>
      </c>
      <c r="L118" s="18"/>
      <c r="M118" s="18"/>
    </row>
    <row r="119" spans="1:13" s="10" customFormat="1" ht="30" customHeight="1">
      <c r="A119" s="90" t="s">
        <v>97</v>
      </c>
      <c r="B119" s="28" t="s">
        <v>379</v>
      </c>
      <c r="C119" s="47" t="s">
        <v>378</v>
      </c>
      <c r="D119" s="48">
        <v>0.41</v>
      </c>
      <c r="E119" s="49">
        <v>0</v>
      </c>
      <c r="F119" s="50">
        <f t="shared" si="11"/>
        <v>0.41</v>
      </c>
      <c r="G119" s="51">
        <f t="shared" si="9"/>
        <v>0.58337700000000003</v>
      </c>
      <c r="H119" s="52">
        <f t="shared" si="12"/>
        <v>0.57999999999999996</v>
      </c>
      <c r="I119" s="42">
        <f>H119</f>
        <v>0.57999999999999996</v>
      </c>
      <c r="J119" s="53">
        <f t="shared" si="13"/>
        <v>0</v>
      </c>
      <c r="K119" s="54">
        <f t="shared" si="14"/>
        <v>-3.3770000000000744E-3</v>
      </c>
      <c r="L119" s="18"/>
      <c r="M119" s="18"/>
    </row>
    <row r="120" spans="1:13" s="10" customFormat="1" ht="25.5">
      <c r="A120" s="90" t="s">
        <v>98</v>
      </c>
      <c r="B120" s="114" t="s">
        <v>621</v>
      </c>
      <c r="C120" s="47" t="s">
        <v>378</v>
      </c>
      <c r="D120" s="48">
        <v>7</v>
      </c>
      <c r="E120" s="49">
        <v>0</v>
      </c>
      <c r="F120" s="50">
        <f t="shared" si="11"/>
        <v>7</v>
      </c>
      <c r="G120" s="51">
        <f t="shared" si="9"/>
        <v>9.9601030000000002</v>
      </c>
      <c r="H120" s="52">
        <f t="shared" si="12"/>
        <v>9.9600000000000009</v>
      </c>
      <c r="I120" s="42">
        <f>H120</f>
        <v>9.9600000000000009</v>
      </c>
      <c r="J120" s="53">
        <f t="shared" si="13"/>
        <v>0</v>
      </c>
      <c r="K120" s="54">
        <f t="shared" si="14"/>
        <v>-1.029999999992981E-4</v>
      </c>
      <c r="L120" s="18"/>
      <c r="M120" s="18"/>
    </row>
    <row r="121" spans="1:13" s="10" customFormat="1" ht="52.5" customHeight="1">
      <c r="A121" s="90" t="s">
        <v>99</v>
      </c>
      <c r="B121" s="28" t="s">
        <v>386</v>
      </c>
      <c r="C121" s="47" t="s">
        <v>373</v>
      </c>
      <c r="D121" s="48">
        <v>5.81</v>
      </c>
      <c r="E121" s="49">
        <v>0</v>
      </c>
      <c r="F121" s="50">
        <f t="shared" si="11"/>
        <v>5.81</v>
      </c>
      <c r="G121" s="51">
        <f t="shared" si="9"/>
        <v>8.2668850000000003</v>
      </c>
      <c r="H121" s="52">
        <f t="shared" si="12"/>
        <v>8.27</v>
      </c>
      <c r="I121" s="42">
        <f>H121</f>
        <v>8.27</v>
      </c>
      <c r="J121" s="53">
        <f t="shared" si="13"/>
        <v>0</v>
      </c>
      <c r="K121" s="54">
        <f t="shared" si="14"/>
        <v>3.1149999999993128E-3</v>
      </c>
      <c r="L121" s="18"/>
      <c r="M121" s="18"/>
    </row>
    <row r="122" spans="1:13" s="10" customFormat="1" ht="25.5">
      <c r="A122" s="90" t="s">
        <v>100</v>
      </c>
      <c r="B122" s="28" t="s">
        <v>387</v>
      </c>
      <c r="C122" s="47" t="s">
        <v>388</v>
      </c>
      <c r="D122" s="48">
        <v>0.18</v>
      </c>
      <c r="E122" s="49">
        <v>0</v>
      </c>
      <c r="F122" s="50">
        <f t="shared" si="11"/>
        <v>0.18</v>
      </c>
      <c r="G122" s="51">
        <f t="shared" si="9"/>
        <v>0.25611699999999998</v>
      </c>
      <c r="H122" s="52">
        <f t="shared" si="12"/>
        <v>0.26</v>
      </c>
      <c r="I122" s="42">
        <f>H122</f>
        <v>0.26</v>
      </c>
      <c r="J122" s="53">
        <f t="shared" si="13"/>
        <v>0</v>
      </c>
      <c r="K122" s="54">
        <f t="shared" si="14"/>
        <v>3.8830000000000253E-3</v>
      </c>
      <c r="L122" s="18"/>
      <c r="M122" s="18"/>
    </row>
    <row r="123" spans="1:13" s="10" customFormat="1" ht="48">
      <c r="A123" s="90" t="s">
        <v>389</v>
      </c>
      <c r="B123" s="140" t="s">
        <v>390</v>
      </c>
      <c r="C123" s="162"/>
      <c r="D123" s="163"/>
      <c r="E123" s="92"/>
      <c r="F123" s="72"/>
      <c r="G123" s="73"/>
      <c r="H123" s="74"/>
      <c r="I123" s="72"/>
      <c r="J123" s="75"/>
      <c r="K123" s="76"/>
      <c r="L123" s="18"/>
      <c r="M123" s="18"/>
    </row>
    <row r="124" spans="1:13" s="10" customFormat="1" ht="12.75">
      <c r="A124" s="90" t="s">
        <v>391</v>
      </c>
      <c r="B124" s="37" t="s">
        <v>392</v>
      </c>
      <c r="C124" s="164"/>
      <c r="D124" s="165"/>
      <c r="E124" s="98"/>
      <c r="F124" s="79"/>
      <c r="G124" s="80"/>
      <c r="H124" s="81"/>
      <c r="I124" s="79"/>
      <c r="J124" s="82"/>
      <c r="K124" s="83"/>
      <c r="L124" s="18"/>
      <c r="M124" s="18"/>
    </row>
    <row r="125" spans="1:13" s="10" customFormat="1" ht="30.75" customHeight="1">
      <c r="A125" s="90" t="s">
        <v>101</v>
      </c>
      <c r="B125" s="28" t="s">
        <v>393</v>
      </c>
      <c r="C125" s="39" t="s">
        <v>394</v>
      </c>
      <c r="D125" s="40">
        <v>1.75</v>
      </c>
      <c r="E125" s="41">
        <v>0</v>
      </c>
      <c r="F125" s="42">
        <f t="shared" si="11"/>
        <v>1.75</v>
      </c>
      <c r="G125" s="43">
        <f t="shared" si="9"/>
        <v>2.4900259999999999</v>
      </c>
      <c r="H125" s="44">
        <f t="shared" si="12"/>
        <v>2.4900000000000002</v>
      </c>
      <c r="I125" s="42">
        <f>H125</f>
        <v>2.4900000000000002</v>
      </c>
      <c r="J125" s="45">
        <f t="shared" si="13"/>
        <v>0</v>
      </c>
      <c r="K125" s="46">
        <f t="shared" si="14"/>
        <v>-2.5999999999637424E-5</v>
      </c>
      <c r="L125" s="18"/>
      <c r="M125" s="18"/>
    </row>
    <row r="126" spans="1:13" s="10" customFormat="1" ht="31.5" customHeight="1">
      <c r="A126" s="90" t="s">
        <v>102</v>
      </c>
      <c r="B126" s="28" t="s">
        <v>395</v>
      </c>
      <c r="C126" s="58" t="s">
        <v>394</v>
      </c>
      <c r="D126" s="59">
        <v>3.85</v>
      </c>
      <c r="E126" s="60">
        <v>0</v>
      </c>
      <c r="F126" s="61">
        <f t="shared" si="11"/>
        <v>3.85</v>
      </c>
      <c r="G126" s="62">
        <f t="shared" si="9"/>
        <v>5.4780559999999996</v>
      </c>
      <c r="H126" s="63">
        <f t="shared" si="12"/>
        <v>5.48</v>
      </c>
      <c r="I126" s="42">
        <f>H126</f>
        <v>5.48</v>
      </c>
      <c r="J126" s="64">
        <f t="shared" si="13"/>
        <v>0</v>
      </c>
      <c r="K126" s="65">
        <f t="shared" si="14"/>
        <v>1.9440000000008339E-3</v>
      </c>
      <c r="L126" s="18"/>
      <c r="M126" s="18"/>
    </row>
    <row r="127" spans="1:13" s="10" customFormat="1" ht="12.75">
      <c r="A127" s="90" t="s">
        <v>396</v>
      </c>
      <c r="B127" s="37" t="s">
        <v>397</v>
      </c>
      <c r="C127" s="158"/>
      <c r="D127" s="159"/>
      <c r="E127" s="86"/>
      <c r="F127" s="22"/>
      <c r="G127" s="23"/>
      <c r="H127" s="24"/>
      <c r="I127" s="22"/>
      <c r="J127" s="26"/>
      <c r="K127" s="27"/>
      <c r="L127" s="18"/>
      <c r="M127" s="18"/>
    </row>
    <row r="128" spans="1:13" s="10" customFormat="1" ht="30" customHeight="1">
      <c r="A128" s="90" t="s">
        <v>103</v>
      </c>
      <c r="B128" s="28" t="s">
        <v>393</v>
      </c>
      <c r="C128" s="39" t="s">
        <v>394</v>
      </c>
      <c r="D128" s="40">
        <v>1.5</v>
      </c>
      <c r="E128" s="41">
        <v>0</v>
      </c>
      <c r="F128" s="42">
        <f t="shared" si="11"/>
        <v>1.5</v>
      </c>
      <c r="G128" s="43">
        <f t="shared" si="9"/>
        <v>2.1343079999999999</v>
      </c>
      <c r="H128" s="44">
        <f t="shared" si="12"/>
        <v>2.13</v>
      </c>
      <c r="I128" s="42">
        <f>H128</f>
        <v>2.13</v>
      </c>
      <c r="J128" s="45">
        <f t="shared" si="13"/>
        <v>0</v>
      </c>
      <c r="K128" s="46">
        <f t="shared" si="14"/>
        <v>-4.3079999999999785E-3</v>
      </c>
      <c r="L128" s="18"/>
      <c r="M128" s="18"/>
    </row>
    <row r="129" spans="1:13" s="10" customFormat="1" ht="31.5" customHeight="1">
      <c r="A129" s="90" t="s">
        <v>104</v>
      </c>
      <c r="B129" s="28" t="s">
        <v>395</v>
      </c>
      <c r="C129" s="58" t="s">
        <v>394</v>
      </c>
      <c r="D129" s="59">
        <v>3.3</v>
      </c>
      <c r="E129" s="60">
        <v>0</v>
      </c>
      <c r="F129" s="61">
        <f t="shared" si="11"/>
        <v>3.3</v>
      </c>
      <c r="G129" s="62">
        <f t="shared" si="9"/>
        <v>4.6954770000000003</v>
      </c>
      <c r="H129" s="63">
        <f t="shared" si="12"/>
        <v>4.7</v>
      </c>
      <c r="I129" s="42">
        <f>H129</f>
        <v>4.7</v>
      </c>
      <c r="J129" s="64">
        <f t="shared" si="13"/>
        <v>0</v>
      </c>
      <c r="K129" s="65">
        <f t="shared" si="14"/>
        <v>4.5229999999998327E-3</v>
      </c>
      <c r="L129" s="18"/>
      <c r="M129" s="18"/>
    </row>
    <row r="130" spans="1:13" s="10" customFormat="1" ht="12.75">
      <c r="A130" s="90" t="s">
        <v>398</v>
      </c>
      <c r="B130" s="37" t="s">
        <v>399</v>
      </c>
      <c r="C130" s="145"/>
      <c r="D130" s="146"/>
      <c r="E130" s="86"/>
      <c r="F130" s="22"/>
      <c r="G130" s="23"/>
      <c r="H130" s="24"/>
      <c r="I130" s="22"/>
      <c r="J130" s="26"/>
      <c r="K130" s="27"/>
      <c r="L130" s="18"/>
      <c r="M130" s="18"/>
    </row>
    <row r="131" spans="1:13" s="10" customFormat="1" ht="30" customHeight="1">
      <c r="A131" s="90" t="s">
        <v>105</v>
      </c>
      <c r="B131" s="28" t="s">
        <v>393</v>
      </c>
      <c r="C131" s="39" t="s">
        <v>394</v>
      </c>
      <c r="D131" s="40">
        <v>1.25</v>
      </c>
      <c r="E131" s="41">
        <v>0</v>
      </c>
      <c r="F131" s="42">
        <f t="shared" si="11"/>
        <v>1.25</v>
      </c>
      <c r="G131" s="43">
        <f t="shared" si="9"/>
        <v>1.7785899999999999</v>
      </c>
      <c r="H131" s="44">
        <f t="shared" si="12"/>
        <v>1.78</v>
      </c>
      <c r="I131" s="42">
        <f>H131</f>
        <v>1.78</v>
      </c>
      <c r="J131" s="45">
        <f t="shared" si="13"/>
        <v>0</v>
      </c>
      <c r="K131" s="46">
        <f t="shared" si="14"/>
        <v>1.4100000000001334E-3</v>
      </c>
      <c r="L131" s="18"/>
      <c r="M131" s="18"/>
    </row>
    <row r="132" spans="1:13" s="10" customFormat="1" ht="30" customHeight="1">
      <c r="A132" s="90" t="s">
        <v>106</v>
      </c>
      <c r="B132" s="28" t="s">
        <v>395</v>
      </c>
      <c r="C132" s="58" t="s">
        <v>394</v>
      </c>
      <c r="D132" s="59">
        <v>2.75</v>
      </c>
      <c r="E132" s="60">
        <v>0</v>
      </c>
      <c r="F132" s="61">
        <f t="shared" si="11"/>
        <v>2.75</v>
      </c>
      <c r="G132" s="62">
        <f t="shared" si="9"/>
        <v>3.9128970000000001</v>
      </c>
      <c r="H132" s="63">
        <f t="shared" si="12"/>
        <v>3.91</v>
      </c>
      <c r="I132" s="42">
        <f>H132</f>
        <v>3.91</v>
      </c>
      <c r="J132" s="64">
        <f t="shared" si="13"/>
        <v>0</v>
      </c>
      <c r="K132" s="65">
        <f t="shared" si="14"/>
        <v>-2.8969999999999274E-3</v>
      </c>
      <c r="L132" s="18"/>
      <c r="M132" s="18"/>
    </row>
    <row r="133" spans="1:13" s="10" customFormat="1" ht="12.75">
      <c r="A133" s="90" t="s">
        <v>400</v>
      </c>
      <c r="B133" s="37" t="s">
        <v>401</v>
      </c>
      <c r="C133" s="145"/>
      <c r="D133" s="146"/>
      <c r="E133" s="86"/>
      <c r="F133" s="22"/>
      <c r="G133" s="23"/>
      <c r="H133" s="24"/>
      <c r="I133" s="22"/>
      <c r="J133" s="26"/>
      <c r="K133" s="27"/>
      <c r="L133" s="18"/>
      <c r="M133" s="18"/>
    </row>
    <row r="134" spans="1:13" s="10" customFormat="1" ht="29.25" customHeight="1">
      <c r="A134" s="90" t="s">
        <v>107</v>
      </c>
      <c r="B134" s="28" t="s">
        <v>393</v>
      </c>
      <c r="C134" s="39" t="s">
        <v>394</v>
      </c>
      <c r="D134" s="40">
        <v>1</v>
      </c>
      <c r="E134" s="41">
        <v>0</v>
      </c>
      <c r="F134" s="42">
        <f t="shared" si="11"/>
        <v>1</v>
      </c>
      <c r="G134" s="43">
        <f t="shared" si="9"/>
        <v>1.4228719999999999</v>
      </c>
      <c r="H134" s="44">
        <f t="shared" si="12"/>
        <v>1.42</v>
      </c>
      <c r="I134" s="42">
        <f>H134</f>
        <v>1.42</v>
      </c>
      <c r="J134" s="45">
        <f t="shared" si="13"/>
        <v>0</v>
      </c>
      <c r="K134" s="46">
        <f t="shared" si="14"/>
        <v>-2.8719999999999857E-3</v>
      </c>
      <c r="L134" s="18"/>
      <c r="M134" s="18"/>
    </row>
    <row r="135" spans="1:13" s="10" customFormat="1" ht="29.25" customHeight="1">
      <c r="A135" s="90" t="s">
        <v>108</v>
      </c>
      <c r="B135" s="28" t="s">
        <v>395</v>
      </c>
      <c r="C135" s="58" t="s">
        <v>394</v>
      </c>
      <c r="D135" s="59">
        <v>2.2000000000000002</v>
      </c>
      <c r="E135" s="60">
        <v>0</v>
      </c>
      <c r="F135" s="61">
        <f t="shared" si="11"/>
        <v>2.2000000000000002</v>
      </c>
      <c r="G135" s="62">
        <f t="shared" si="9"/>
        <v>3.1303179999999999</v>
      </c>
      <c r="H135" s="63">
        <f t="shared" si="12"/>
        <v>3.13</v>
      </c>
      <c r="I135" s="42">
        <f>H135</f>
        <v>3.13</v>
      </c>
      <c r="J135" s="64">
        <f t="shared" si="13"/>
        <v>0</v>
      </c>
      <c r="K135" s="65">
        <f t="shared" si="14"/>
        <v>-3.1800000000004047E-4</v>
      </c>
      <c r="L135" s="18"/>
      <c r="M135" s="18"/>
    </row>
    <row r="136" spans="1:13" s="10" customFormat="1" ht="25.5">
      <c r="A136" s="90" t="s">
        <v>402</v>
      </c>
      <c r="B136" s="37" t="s">
        <v>403</v>
      </c>
      <c r="C136" s="145"/>
      <c r="D136" s="146"/>
      <c r="E136" s="21"/>
      <c r="F136" s="22"/>
      <c r="G136" s="23"/>
      <c r="H136" s="24"/>
      <c r="I136" s="22"/>
      <c r="J136" s="26"/>
      <c r="K136" s="27"/>
      <c r="L136" s="18"/>
      <c r="M136" s="18"/>
    </row>
    <row r="137" spans="1:13" s="10" customFormat="1" ht="29.25" customHeight="1">
      <c r="A137" s="90" t="s">
        <v>109</v>
      </c>
      <c r="B137" s="28" t="s">
        <v>393</v>
      </c>
      <c r="C137" s="39" t="s">
        <v>394</v>
      </c>
      <c r="D137" s="40">
        <v>0.25</v>
      </c>
      <c r="E137" s="41">
        <v>0</v>
      </c>
      <c r="F137" s="42">
        <f t="shared" si="11"/>
        <v>0.25</v>
      </c>
      <c r="G137" s="43">
        <f t="shared" si="9"/>
        <v>0.35571799999999998</v>
      </c>
      <c r="H137" s="44">
        <f t="shared" si="12"/>
        <v>0.36</v>
      </c>
      <c r="I137" s="42">
        <f>H137</f>
        <v>0.36</v>
      </c>
      <c r="J137" s="45">
        <f t="shared" si="13"/>
        <v>0</v>
      </c>
      <c r="K137" s="46">
        <f t="shared" si="14"/>
        <v>4.282000000000008E-3</v>
      </c>
      <c r="L137" s="18"/>
      <c r="M137" s="18"/>
    </row>
    <row r="138" spans="1:13" s="10" customFormat="1" ht="30" customHeight="1">
      <c r="A138" s="90" t="s">
        <v>110</v>
      </c>
      <c r="B138" s="28" t="s">
        <v>395</v>
      </c>
      <c r="C138" s="58" t="s">
        <v>394</v>
      </c>
      <c r="D138" s="59">
        <v>0.55000000000000004</v>
      </c>
      <c r="E138" s="60">
        <v>0</v>
      </c>
      <c r="F138" s="61">
        <f t="shared" si="11"/>
        <v>0.55000000000000004</v>
      </c>
      <c r="G138" s="62">
        <f t="shared" si="9"/>
        <v>0.78257900000000002</v>
      </c>
      <c r="H138" s="63">
        <f t="shared" si="12"/>
        <v>0.78</v>
      </c>
      <c r="I138" s="42">
        <f>H138</f>
        <v>0.78</v>
      </c>
      <c r="J138" s="64">
        <f t="shared" si="13"/>
        <v>0</v>
      </c>
      <c r="K138" s="65">
        <f t="shared" si="14"/>
        <v>-2.578999999999998E-3</v>
      </c>
      <c r="L138" s="18"/>
      <c r="M138" s="18"/>
    </row>
    <row r="139" spans="1:13" s="10" customFormat="1" ht="51">
      <c r="A139" s="90" t="s">
        <v>404</v>
      </c>
      <c r="B139" s="37" t="s">
        <v>405</v>
      </c>
      <c r="C139" s="152"/>
      <c r="D139" s="153"/>
      <c r="E139" s="92"/>
      <c r="F139" s="72"/>
      <c r="G139" s="73"/>
      <c r="H139" s="74"/>
      <c r="I139" s="72"/>
      <c r="J139" s="75"/>
      <c r="K139" s="76"/>
      <c r="L139" s="18"/>
      <c r="M139" s="18"/>
    </row>
    <row r="140" spans="1:13" s="10" customFormat="1" ht="12.75">
      <c r="A140" s="90" t="s">
        <v>406</v>
      </c>
      <c r="B140" s="37" t="s">
        <v>392</v>
      </c>
      <c r="C140" s="156"/>
      <c r="D140" s="157"/>
      <c r="E140" s="98"/>
      <c r="F140" s="79"/>
      <c r="G140" s="80"/>
      <c r="H140" s="81"/>
      <c r="I140" s="79"/>
      <c r="J140" s="82"/>
      <c r="K140" s="83"/>
      <c r="L140" s="18"/>
      <c r="M140" s="18"/>
    </row>
    <row r="141" spans="1:13" s="10" customFormat="1" ht="30" customHeight="1">
      <c r="A141" s="90" t="s">
        <v>111</v>
      </c>
      <c r="B141" s="37" t="s">
        <v>407</v>
      </c>
      <c r="C141" s="47" t="s">
        <v>394</v>
      </c>
      <c r="D141" s="48">
        <v>1.75</v>
      </c>
      <c r="E141" s="121">
        <v>0.37</v>
      </c>
      <c r="F141" s="50">
        <f t="shared" si="11"/>
        <v>2.12</v>
      </c>
      <c r="G141" s="51">
        <f t="shared" ref="G141:G193" si="16">ROUND(F141/0.702804,6)</f>
        <v>3.0164879999999998</v>
      </c>
      <c r="H141" s="52">
        <f t="shared" si="12"/>
        <v>3.02</v>
      </c>
      <c r="I141" s="143">
        <f>ROUND(H141/1.21,2)</f>
        <v>2.5</v>
      </c>
      <c r="J141" s="53">
        <f t="shared" si="13"/>
        <v>0.52</v>
      </c>
      <c r="K141" s="54">
        <f t="shared" si="14"/>
        <v>3.5120000000001816E-3</v>
      </c>
      <c r="L141" s="18"/>
      <c r="M141" s="18"/>
    </row>
    <row r="142" spans="1:13" s="10" customFormat="1" ht="29.25" customHeight="1">
      <c r="A142" s="90" t="s">
        <v>112</v>
      </c>
      <c r="B142" s="28" t="s">
        <v>408</v>
      </c>
      <c r="C142" s="39" t="s">
        <v>394</v>
      </c>
      <c r="D142" s="48">
        <v>2.8</v>
      </c>
      <c r="E142" s="121">
        <v>0.59</v>
      </c>
      <c r="F142" s="50">
        <f t="shared" si="11"/>
        <v>3.3899999999999997</v>
      </c>
      <c r="G142" s="51">
        <f t="shared" si="16"/>
        <v>4.8235349999999997</v>
      </c>
      <c r="H142" s="52">
        <f t="shared" si="12"/>
        <v>4.82</v>
      </c>
      <c r="I142" s="143">
        <f>ROUND(H142/1.21,2)</f>
        <v>3.98</v>
      </c>
      <c r="J142" s="53">
        <f t="shared" si="13"/>
        <v>0.8400000000000003</v>
      </c>
      <c r="K142" s="54">
        <f t="shared" si="14"/>
        <v>-3.5349999999993997E-3</v>
      </c>
      <c r="L142" s="18"/>
      <c r="M142" s="18"/>
    </row>
    <row r="143" spans="1:13" s="10" customFormat="1" ht="29.25" customHeight="1">
      <c r="A143" s="90" t="s">
        <v>113</v>
      </c>
      <c r="B143" s="28" t="s">
        <v>409</v>
      </c>
      <c r="C143" s="58" t="s">
        <v>394</v>
      </c>
      <c r="D143" s="59">
        <v>4.4800000000000004</v>
      </c>
      <c r="E143" s="89">
        <v>0.94</v>
      </c>
      <c r="F143" s="61">
        <f t="shared" si="11"/>
        <v>5.42</v>
      </c>
      <c r="G143" s="62">
        <f t="shared" si="16"/>
        <v>7.7119650000000002</v>
      </c>
      <c r="H143" s="63">
        <f t="shared" si="12"/>
        <v>7.71</v>
      </c>
      <c r="I143" s="143">
        <f>ROUND(H143/1.21,2)</f>
        <v>6.37</v>
      </c>
      <c r="J143" s="64">
        <f t="shared" si="13"/>
        <v>1.3399999999999999</v>
      </c>
      <c r="K143" s="65">
        <f t="shared" si="14"/>
        <v>-1.9650000000002166E-3</v>
      </c>
      <c r="L143" s="18"/>
      <c r="M143" s="18"/>
    </row>
    <row r="144" spans="1:13" s="10" customFormat="1" ht="12.75">
      <c r="A144" s="90" t="s">
        <v>410</v>
      </c>
      <c r="B144" s="37" t="s">
        <v>397</v>
      </c>
      <c r="C144" s="152"/>
      <c r="D144" s="146"/>
      <c r="E144" s="92"/>
      <c r="F144" s="72"/>
      <c r="G144" s="73"/>
      <c r="H144" s="74"/>
      <c r="I144" s="72"/>
      <c r="J144" s="75"/>
      <c r="K144" s="76"/>
      <c r="L144" s="18"/>
      <c r="M144" s="18"/>
    </row>
    <row r="145" spans="1:13" s="10" customFormat="1" ht="30.75" customHeight="1">
      <c r="A145" s="90" t="s">
        <v>114</v>
      </c>
      <c r="B145" s="37" t="s">
        <v>407</v>
      </c>
      <c r="C145" s="47" t="s">
        <v>394</v>
      </c>
      <c r="D145" s="48">
        <v>1.5</v>
      </c>
      <c r="E145" s="48">
        <v>0.32</v>
      </c>
      <c r="F145" s="50">
        <f t="shared" si="11"/>
        <v>1.82</v>
      </c>
      <c r="G145" s="51">
        <f t="shared" si="16"/>
        <v>2.5896270000000001</v>
      </c>
      <c r="H145" s="52">
        <f t="shared" si="12"/>
        <v>2.59</v>
      </c>
      <c r="I145" s="143">
        <f>ROUND(H145/1.21,2)</f>
        <v>2.14</v>
      </c>
      <c r="J145" s="53">
        <f>H145-I145</f>
        <v>0.44999999999999973</v>
      </c>
      <c r="K145" s="54">
        <f t="shared" si="14"/>
        <v>3.7299999999973465E-4</v>
      </c>
      <c r="L145" s="18"/>
      <c r="M145" s="18"/>
    </row>
    <row r="146" spans="1:13" s="10" customFormat="1" ht="29.25" customHeight="1">
      <c r="A146" s="90" t="s">
        <v>115</v>
      </c>
      <c r="B146" s="28" t="s">
        <v>408</v>
      </c>
      <c r="C146" s="39" t="s">
        <v>394</v>
      </c>
      <c r="D146" s="48">
        <v>2.4</v>
      </c>
      <c r="E146" s="48">
        <v>0.5</v>
      </c>
      <c r="F146" s="50">
        <f t="shared" ref="F146:F202" si="17">D146+E146</f>
        <v>2.9</v>
      </c>
      <c r="G146" s="51">
        <f t="shared" si="16"/>
        <v>4.126328</v>
      </c>
      <c r="H146" s="52">
        <f t="shared" ref="H146:H202" si="18">ROUND(F146/0.702804,2)</f>
        <v>4.13</v>
      </c>
      <c r="I146" s="143">
        <f>ROUND(H146/1.21,2)</f>
        <v>3.41</v>
      </c>
      <c r="J146" s="53">
        <f>H146-I146</f>
        <v>0.71999999999999975</v>
      </c>
      <c r="K146" s="54">
        <f t="shared" ref="K146:K202" si="19">H146-G146</f>
        <v>3.6719999999998976E-3</v>
      </c>
      <c r="L146" s="18"/>
      <c r="M146" s="18"/>
    </row>
    <row r="147" spans="1:13" s="10" customFormat="1" ht="29.25" customHeight="1">
      <c r="A147" s="90" t="s">
        <v>116</v>
      </c>
      <c r="B147" s="28" t="s">
        <v>409</v>
      </c>
      <c r="C147" s="58" t="s">
        <v>394</v>
      </c>
      <c r="D147" s="59">
        <v>3.84</v>
      </c>
      <c r="E147" s="59">
        <v>0.81</v>
      </c>
      <c r="F147" s="61">
        <f t="shared" si="17"/>
        <v>4.6500000000000004</v>
      </c>
      <c r="G147" s="62">
        <f t="shared" si="16"/>
        <v>6.6163540000000003</v>
      </c>
      <c r="H147" s="63">
        <f t="shared" si="18"/>
        <v>6.62</v>
      </c>
      <c r="I147" s="143">
        <f>ROUND(H147/1.21,2)</f>
        <v>5.47</v>
      </c>
      <c r="J147" s="64">
        <f t="shared" ref="J147:J202" si="20">H147-I147</f>
        <v>1.1500000000000004</v>
      </c>
      <c r="K147" s="65">
        <f t="shared" si="19"/>
        <v>3.6459999999998161E-3</v>
      </c>
      <c r="L147" s="18"/>
      <c r="M147" s="18"/>
    </row>
    <row r="148" spans="1:13" s="10" customFormat="1" ht="12.75">
      <c r="A148" s="90" t="s">
        <v>411</v>
      </c>
      <c r="B148" s="37" t="s">
        <v>399</v>
      </c>
      <c r="C148" s="152"/>
      <c r="D148" s="146"/>
      <c r="E148" s="92"/>
      <c r="F148" s="72"/>
      <c r="G148" s="73"/>
      <c r="H148" s="74"/>
      <c r="I148" s="72"/>
      <c r="J148" s="75"/>
      <c r="K148" s="76"/>
      <c r="L148" s="18"/>
      <c r="M148" s="18"/>
    </row>
    <row r="149" spans="1:13" s="10" customFormat="1" ht="29.25" customHeight="1">
      <c r="A149" s="90" t="s">
        <v>117</v>
      </c>
      <c r="B149" s="37" t="s">
        <v>407</v>
      </c>
      <c r="C149" s="47" t="s">
        <v>394</v>
      </c>
      <c r="D149" s="48">
        <v>1.25</v>
      </c>
      <c r="E149" s="121">
        <v>0.26</v>
      </c>
      <c r="F149" s="50">
        <f t="shared" si="17"/>
        <v>1.51</v>
      </c>
      <c r="G149" s="51">
        <f t="shared" si="16"/>
        <v>2.148536</v>
      </c>
      <c r="H149" s="52">
        <f t="shared" si="18"/>
        <v>2.15</v>
      </c>
      <c r="I149" s="143">
        <f>ROUND(H149/1.21,2)</f>
        <v>1.78</v>
      </c>
      <c r="J149" s="53">
        <f t="shared" si="20"/>
        <v>0.36999999999999988</v>
      </c>
      <c r="K149" s="54">
        <f t="shared" si="19"/>
        <v>1.4639999999999098E-3</v>
      </c>
      <c r="L149" s="18"/>
      <c r="M149" s="18"/>
    </row>
    <row r="150" spans="1:13" s="10" customFormat="1" ht="30" customHeight="1">
      <c r="A150" s="90" t="s">
        <v>118</v>
      </c>
      <c r="B150" s="28" t="s">
        <v>408</v>
      </c>
      <c r="C150" s="39" t="s">
        <v>394</v>
      </c>
      <c r="D150" s="48">
        <v>2</v>
      </c>
      <c r="E150" s="121">
        <v>0.42</v>
      </c>
      <c r="F150" s="50">
        <f t="shared" si="17"/>
        <v>2.42</v>
      </c>
      <c r="G150" s="51">
        <f t="shared" si="16"/>
        <v>3.4433500000000001</v>
      </c>
      <c r="H150" s="52">
        <f t="shared" si="18"/>
        <v>3.44</v>
      </c>
      <c r="I150" s="143">
        <f>ROUND(H150/1.21,2)</f>
        <v>2.84</v>
      </c>
      <c r="J150" s="53">
        <f t="shared" si="20"/>
        <v>0.60000000000000009</v>
      </c>
      <c r="K150" s="54">
        <f t="shared" si="19"/>
        <v>-3.3500000000001862E-3</v>
      </c>
      <c r="L150" s="18"/>
      <c r="M150" s="18"/>
    </row>
    <row r="151" spans="1:13" s="10" customFormat="1" ht="30.75" customHeight="1">
      <c r="A151" s="90" t="s">
        <v>119</v>
      </c>
      <c r="B151" s="28" t="s">
        <v>409</v>
      </c>
      <c r="C151" s="58" t="s">
        <v>394</v>
      </c>
      <c r="D151" s="59">
        <v>3.2</v>
      </c>
      <c r="E151" s="89">
        <v>0.67</v>
      </c>
      <c r="F151" s="61">
        <f t="shared" si="17"/>
        <v>3.87</v>
      </c>
      <c r="G151" s="62">
        <f t="shared" si="16"/>
        <v>5.5065140000000001</v>
      </c>
      <c r="H151" s="63">
        <f t="shared" si="18"/>
        <v>5.51</v>
      </c>
      <c r="I151" s="143">
        <f>ROUND(H151/1.21,2)</f>
        <v>4.55</v>
      </c>
      <c r="J151" s="64">
        <f t="shared" si="20"/>
        <v>0.96</v>
      </c>
      <c r="K151" s="65">
        <f t="shared" si="19"/>
        <v>3.485999999999656E-3</v>
      </c>
      <c r="L151" s="18"/>
      <c r="M151" s="18"/>
    </row>
    <row r="152" spans="1:13" s="10" customFormat="1" ht="12.75">
      <c r="A152" s="90" t="s">
        <v>412</v>
      </c>
      <c r="B152" s="37" t="s">
        <v>401</v>
      </c>
      <c r="C152" s="152"/>
      <c r="D152" s="146"/>
      <c r="E152" s="92"/>
      <c r="F152" s="72"/>
      <c r="G152" s="73"/>
      <c r="H152" s="74"/>
      <c r="I152" s="72"/>
      <c r="J152" s="75"/>
      <c r="K152" s="76"/>
      <c r="L152" s="18"/>
      <c r="M152" s="18"/>
    </row>
    <row r="153" spans="1:13" s="10" customFormat="1" ht="29.25" customHeight="1">
      <c r="A153" s="90" t="s">
        <v>120</v>
      </c>
      <c r="B153" s="37" t="s">
        <v>407</v>
      </c>
      <c r="C153" s="47" t="s">
        <v>394</v>
      </c>
      <c r="D153" s="48">
        <v>1</v>
      </c>
      <c r="E153" s="142">
        <v>0.21</v>
      </c>
      <c r="F153" s="50">
        <f t="shared" si="17"/>
        <v>1.21</v>
      </c>
      <c r="G153" s="51">
        <f t="shared" si="16"/>
        <v>1.7216750000000001</v>
      </c>
      <c r="H153" s="52">
        <f t="shared" si="18"/>
        <v>1.72</v>
      </c>
      <c r="I153" s="143">
        <f>ROUND(H153/1.21,2)</f>
        <v>1.42</v>
      </c>
      <c r="J153" s="53">
        <f t="shared" si="20"/>
        <v>0.30000000000000004</v>
      </c>
      <c r="K153" s="54">
        <f t="shared" si="19"/>
        <v>-1.6750000000000931E-3</v>
      </c>
      <c r="L153" s="18"/>
      <c r="M153" s="18"/>
    </row>
    <row r="154" spans="1:13" s="10" customFormat="1" ht="28.5" customHeight="1">
      <c r="A154" s="90" t="s">
        <v>121</v>
      </c>
      <c r="B154" s="28" t="s">
        <v>408</v>
      </c>
      <c r="C154" s="39" t="s">
        <v>394</v>
      </c>
      <c r="D154" s="48">
        <v>1.6</v>
      </c>
      <c r="E154" s="142">
        <v>0.34</v>
      </c>
      <c r="F154" s="50">
        <f t="shared" si="17"/>
        <v>1.9400000000000002</v>
      </c>
      <c r="G154" s="51">
        <f t="shared" si="16"/>
        <v>2.7603710000000001</v>
      </c>
      <c r="H154" s="52">
        <f t="shared" si="18"/>
        <v>2.76</v>
      </c>
      <c r="I154" s="143">
        <f>ROUND(H154/1.21,2)</f>
        <v>2.2799999999999998</v>
      </c>
      <c r="J154" s="53">
        <f t="shared" si="20"/>
        <v>0.48</v>
      </c>
      <c r="K154" s="54">
        <f t="shared" si="19"/>
        <v>-3.7100000000034328E-4</v>
      </c>
      <c r="L154" s="18"/>
      <c r="M154" s="18"/>
    </row>
    <row r="155" spans="1:13" s="10" customFormat="1" ht="29.25" customHeight="1">
      <c r="A155" s="90" t="s">
        <v>122</v>
      </c>
      <c r="B155" s="28" t="s">
        <v>409</v>
      </c>
      <c r="C155" s="58" t="s">
        <v>394</v>
      </c>
      <c r="D155" s="59">
        <v>2.56</v>
      </c>
      <c r="E155" s="115">
        <v>0.54</v>
      </c>
      <c r="F155" s="61">
        <f t="shared" si="17"/>
        <v>3.1</v>
      </c>
      <c r="G155" s="62">
        <f t="shared" si="16"/>
        <v>4.4109030000000002</v>
      </c>
      <c r="H155" s="63">
        <f t="shared" si="18"/>
        <v>4.41</v>
      </c>
      <c r="I155" s="143">
        <f>ROUND(H155/1.21,2)</f>
        <v>3.64</v>
      </c>
      <c r="J155" s="64">
        <f t="shared" si="20"/>
        <v>0.77</v>
      </c>
      <c r="K155" s="65">
        <f t="shared" si="19"/>
        <v>-9.0300000000009817E-4</v>
      </c>
      <c r="L155" s="18"/>
      <c r="M155" s="18"/>
    </row>
    <row r="156" spans="1:13" s="10" customFormat="1" ht="25.5">
      <c r="A156" s="90" t="s">
        <v>413</v>
      </c>
      <c r="B156" s="37" t="s">
        <v>403</v>
      </c>
      <c r="C156" s="152"/>
      <c r="D156" s="153"/>
      <c r="E156" s="92"/>
      <c r="F156" s="72"/>
      <c r="G156" s="73"/>
      <c r="H156" s="74"/>
      <c r="I156" s="72"/>
      <c r="J156" s="75"/>
      <c r="K156" s="76"/>
      <c r="L156" s="18"/>
      <c r="M156" s="18"/>
    </row>
    <row r="157" spans="1:13" s="10" customFormat="1" ht="30" customHeight="1">
      <c r="A157" s="90" t="s">
        <v>123</v>
      </c>
      <c r="B157" s="37" t="s">
        <v>407</v>
      </c>
      <c r="C157" s="47" t="s">
        <v>394</v>
      </c>
      <c r="D157" s="48">
        <v>0.25</v>
      </c>
      <c r="E157" s="121">
        <v>0.05</v>
      </c>
      <c r="F157" s="50">
        <f t="shared" si="17"/>
        <v>0.3</v>
      </c>
      <c r="G157" s="51">
        <f t="shared" si="16"/>
        <v>0.42686200000000002</v>
      </c>
      <c r="H157" s="52">
        <f t="shared" si="18"/>
        <v>0.43</v>
      </c>
      <c r="I157" s="143">
        <f>ROUND(H157/1.21,2)</f>
        <v>0.36</v>
      </c>
      <c r="J157" s="53">
        <f t="shared" si="20"/>
        <v>7.0000000000000007E-2</v>
      </c>
      <c r="K157" s="54">
        <f t="shared" si="19"/>
        <v>3.1379999999999741E-3</v>
      </c>
      <c r="L157" s="18"/>
      <c r="M157" s="18"/>
    </row>
    <row r="158" spans="1:13" s="10" customFormat="1" ht="30" customHeight="1">
      <c r="A158" s="141" t="s">
        <v>124</v>
      </c>
      <c r="B158" s="120" t="s">
        <v>408</v>
      </c>
      <c r="C158" s="39" t="s">
        <v>394</v>
      </c>
      <c r="D158" s="40">
        <v>0.4</v>
      </c>
      <c r="E158" s="87">
        <v>0.08</v>
      </c>
      <c r="F158" s="42">
        <f t="shared" si="17"/>
        <v>0.48000000000000004</v>
      </c>
      <c r="G158" s="43">
        <f t="shared" si="16"/>
        <v>0.68297799999999997</v>
      </c>
      <c r="H158" s="44">
        <f t="shared" si="18"/>
        <v>0.68</v>
      </c>
      <c r="I158" s="143">
        <f>ROUND(H158/1.21,2)</f>
        <v>0.56000000000000005</v>
      </c>
      <c r="J158" s="45">
        <f t="shared" si="20"/>
        <v>0.12</v>
      </c>
      <c r="K158" s="46">
        <f t="shared" si="19"/>
        <v>-2.9779999999999252E-3</v>
      </c>
      <c r="L158" s="18"/>
      <c r="M158" s="18"/>
    </row>
    <row r="159" spans="1:13" s="10" customFormat="1" ht="30.75" customHeight="1">
      <c r="A159" s="90" t="s">
        <v>125</v>
      </c>
      <c r="B159" s="28" t="s">
        <v>409</v>
      </c>
      <c r="C159" s="58" t="s">
        <v>394</v>
      </c>
      <c r="D159" s="59">
        <v>0.65</v>
      </c>
      <c r="E159" s="89">
        <v>0.14000000000000001</v>
      </c>
      <c r="F159" s="61">
        <f t="shared" si="17"/>
        <v>0.79</v>
      </c>
      <c r="G159" s="62">
        <f t="shared" si="16"/>
        <v>1.124069</v>
      </c>
      <c r="H159" s="63">
        <f t="shared" si="18"/>
        <v>1.1200000000000001</v>
      </c>
      <c r="I159" s="143">
        <f>ROUND(H159/1.21,2)</f>
        <v>0.93</v>
      </c>
      <c r="J159" s="64">
        <f t="shared" si="20"/>
        <v>0.19000000000000006</v>
      </c>
      <c r="K159" s="65">
        <f t="shared" si="19"/>
        <v>-4.0689999999998783E-3</v>
      </c>
      <c r="L159" s="18"/>
      <c r="M159" s="18"/>
    </row>
    <row r="160" spans="1:13" s="10" customFormat="1" ht="25.5">
      <c r="A160" s="68" t="s">
        <v>591</v>
      </c>
      <c r="B160" s="69" t="s">
        <v>414</v>
      </c>
      <c r="C160" s="162"/>
      <c r="D160" s="163"/>
      <c r="E160" s="92"/>
      <c r="F160" s="72"/>
      <c r="G160" s="73"/>
      <c r="H160" s="74"/>
      <c r="I160" s="72"/>
      <c r="J160" s="75"/>
      <c r="K160" s="76"/>
      <c r="L160" s="18"/>
      <c r="M160" s="18"/>
    </row>
    <row r="161" spans="1:13" s="10" customFormat="1" ht="28.5">
      <c r="A161" s="90" t="s">
        <v>415</v>
      </c>
      <c r="B161" s="37" t="s">
        <v>674</v>
      </c>
      <c r="C161" s="164"/>
      <c r="D161" s="165"/>
      <c r="E161" s="98"/>
      <c r="F161" s="79"/>
      <c r="G161" s="80"/>
      <c r="H161" s="81"/>
      <c r="I161" s="79"/>
      <c r="J161" s="82"/>
      <c r="K161" s="83"/>
      <c r="L161" s="18"/>
      <c r="M161" s="18"/>
    </row>
    <row r="162" spans="1:13" s="10" customFormat="1" ht="28.5">
      <c r="A162" s="90" t="s">
        <v>126</v>
      </c>
      <c r="B162" s="28" t="s">
        <v>624</v>
      </c>
      <c r="C162" s="47" t="s">
        <v>314</v>
      </c>
      <c r="D162" s="48">
        <v>1.87</v>
      </c>
      <c r="E162" s="49">
        <v>0</v>
      </c>
      <c r="F162" s="50">
        <f t="shared" si="17"/>
        <v>1.87</v>
      </c>
      <c r="G162" s="51">
        <f t="shared" si="16"/>
        <v>2.6607699999999999</v>
      </c>
      <c r="H162" s="52">
        <f t="shared" si="18"/>
        <v>2.66</v>
      </c>
      <c r="I162" s="50">
        <f>H162</f>
        <v>2.66</v>
      </c>
      <c r="J162" s="53">
        <f t="shared" si="20"/>
        <v>0</v>
      </c>
      <c r="K162" s="54">
        <f t="shared" si="19"/>
        <v>-7.6999999999971536E-4</v>
      </c>
      <c r="L162" s="18"/>
      <c r="M162" s="18"/>
    </row>
    <row r="163" spans="1:13" s="10" customFormat="1" ht="28.5">
      <c r="A163" s="90" t="s">
        <v>127</v>
      </c>
      <c r="B163" s="28" t="s">
        <v>625</v>
      </c>
      <c r="C163" s="47" t="s">
        <v>314</v>
      </c>
      <c r="D163" s="48">
        <v>2.09</v>
      </c>
      <c r="E163" s="49">
        <v>0</v>
      </c>
      <c r="F163" s="50">
        <f t="shared" si="17"/>
        <v>2.09</v>
      </c>
      <c r="G163" s="51">
        <f t="shared" si="16"/>
        <v>2.9738020000000001</v>
      </c>
      <c r="H163" s="52">
        <f t="shared" si="18"/>
        <v>2.97</v>
      </c>
      <c r="I163" s="50">
        <f t="shared" ref="I163:I168" si="21">H163</f>
        <v>2.97</v>
      </c>
      <c r="J163" s="53">
        <f t="shared" si="20"/>
        <v>0</v>
      </c>
      <c r="K163" s="54">
        <f t="shared" si="19"/>
        <v>-3.801999999999861E-3</v>
      </c>
      <c r="L163" s="18"/>
      <c r="M163" s="18"/>
    </row>
    <row r="164" spans="1:13" s="10" customFormat="1" ht="28.5">
      <c r="A164" s="90" t="s">
        <v>128</v>
      </c>
      <c r="B164" s="28" t="s">
        <v>626</v>
      </c>
      <c r="C164" s="47" t="s">
        <v>314</v>
      </c>
      <c r="D164" s="48">
        <v>2.38</v>
      </c>
      <c r="E164" s="49">
        <v>0</v>
      </c>
      <c r="F164" s="50">
        <f t="shared" si="17"/>
        <v>2.38</v>
      </c>
      <c r="G164" s="51">
        <f t="shared" si="16"/>
        <v>3.3864350000000001</v>
      </c>
      <c r="H164" s="52">
        <f t="shared" si="18"/>
        <v>3.39</v>
      </c>
      <c r="I164" s="50">
        <f t="shared" si="21"/>
        <v>3.39</v>
      </c>
      <c r="J164" s="53">
        <f t="shared" si="20"/>
        <v>0</v>
      </c>
      <c r="K164" s="54">
        <f t="shared" si="19"/>
        <v>3.5650000000000404E-3</v>
      </c>
      <c r="L164" s="18"/>
      <c r="M164" s="18"/>
    </row>
    <row r="165" spans="1:13" s="10" customFormat="1" ht="28.5">
      <c r="A165" s="90" t="s">
        <v>129</v>
      </c>
      <c r="B165" s="28" t="s">
        <v>627</v>
      </c>
      <c r="C165" s="47" t="s">
        <v>314</v>
      </c>
      <c r="D165" s="48">
        <v>2.7</v>
      </c>
      <c r="E165" s="49">
        <v>0</v>
      </c>
      <c r="F165" s="50">
        <f t="shared" si="17"/>
        <v>2.7</v>
      </c>
      <c r="G165" s="51">
        <f t="shared" si="16"/>
        <v>3.8417539999999999</v>
      </c>
      <c r="H165" s="52">
        <f t="shared" si="18"/>
        <v>3.84</v>
      </c>
      <c r="I165" s="50">
        <f t="shared" si="21"/>
        <v>3.84</v>
      </c>
      <c r="J165" s="53">
        <f t="shared" si="20"/>
        <v>0</v>
      </c>
      <c r="K165" s="54">
        <f t="shared" si="19"/>
        <v>-1.7540000000000333E-3</v>
      </c>
      <c r="L165" s="18"/>
      <c r="M165" s="18"/>
    </row>
    <row r="166" spans="1:13" s="10" customFormat="1" ht="28.5">
      <c r="A166" s="90" t="s">
        <v>130</v>
      </c>
      <c r="B166" s="28" t="s">
        <v>628</v>
      </c>
      <c r="C166" s="47" t="s">
        <v>314</v>
      </c>
      <c r="D166" s="48">
        <v>3.11</v>
      </c>
      <c r="E166" s="49">
        <v>0</v>
      </c>
      <c r="F166" s="50">
        <f t="shared" si="17"/>
        <v>3.11</v>
      </c>
      <c r="G166" s="51">
        <f t="shared" si="16"/>
        <v>4.4251310000000004</v>
      </c>
      <c r="H166" s="52">
        <f t="shared" si="18"/>
        <v>4.43</v>
      </c>
      <c r="I166" s="50">
        <f t="shared" si="21"/>
        <v>4.43</v>
      </c>
      <c r="J166" s="53">
        <f t="shared" si="20"/>
        <v>0</v>
      </c>
      <c r="K166" s="54">
        <f t="shared" si="19"/>
        <v>4.8689999999993461E-3</v>
      </c>
      <c r="L166" s="18"/>
      <c r="M166" s="18"/>
    </row>
    <row r="167" spans="1:13" s="10" customFormat="1" ht="28.5">
      <c r="A167" s="90" t="s">
        <v>131</v>
      </c>
      <c r="B167" s="28" t="s">
        <v>629</v>
      </c>
      <c r="C167" s="47" t="s">
        <v>314</v>
      </c>
      <c r="D167" s="48">
        <v>3.53</v>
      </c>
      <c r="E167" s="49">
        <v>0</v>
      </c>
      <c r="F167" s="50">
        <f t="shared" si="17"/>
        <v>3.53</v>
      </c>
      <c r="G167" s="51">
        <f t="shared" si="16"/>
        <v>5.0227370000000002</v>
      </c>
      <c r="H167" s="52">
        <f t="shared" si="18"/>
        <v>5.0199999999999996</v>
      </c>
      <c r="I167" s="50">
        <f t="shared" si="21"/>
        <v>5.0199999999999996</v>
      </c>
      <c r="J167" s="53">
        <f t="shared" si="20"/>
        <v>0</v>
      </c>
      <c r="K167" s="54">
        <f t="shared" si="19"/>
        <v>-2.7370000000006556E-3</v>
      </c>
      <c r="L167" s="18"/>
      <c r="M167" s="18"/>
    </row>
    <row r="168" spans="1:13" s="10" customFormat="1" ht="28.5">
      <c r="A168" s="90" t="s">
        <v>132</v>
      </c>
      <c r="B168" s="28" t="s">
        <v>630</v>
      </c>
      <c r="C168" s="58" t="s">
        <v>314</v>
      </c>
      <c r="D168" s="59">
        <v>3.96</v>
      </c>
      <c r="E168" s="60">
        <v>0</v>
      </c>
      <c r="F168" s="61">
        <f t="shared" si="17"/>
        <v>3.96</v>
      </c>
      <c r="G168" s="62">
        <f t="shared" si="16"/>
        <v>5.6345720000000004</v>
      </c>
      <c r="H168" s="63">
        <f t="shared" si="18"/>
        <v>5.63</v>
      </c>
      <c r="I168" s="50">
        <f t="shared" si="21"/>
        <v>5.63</v>
      </c>
      <c r="J168" s="64">
        <f t="shared" si="20"/>
        <v>0</v>
      </c>
      <c r="K168" s="65">
        <f t="shared" si="19"/>
        <v>-4.5720000000004646E-3</v>
      </c>
      <c r="L168" s="18"/>
      <c r="M168" s="18"/>
    </row>
    <row r="169" spans="1:13" s="10" customFormat="1" ht="28.5">
      <c r="A169" s="90" t="s">
        <v>416</v>
      </c>
      <c r="B169" s="37" t="s">
        <v>631</v>
      </c>
      <c r="C169" s="145"/>
      <c r="D169" s="146"/>
      <c r="E169" s="86"/>
      <c r="F169" s="22"/>
      <c r="G169" s="23"/>
      <c r="H169" s="24"/>
      <c r="I169" s="22"/>
      <c r="J169" s="26"/>
      <c r="K169" s="27"/>
      <c r="L169" s="18"/>
      <c r="M169" s="18"/>
    </row>
    <row r="170" spans="1:13" s="10" customFormat="1" ht="28.5">
      <c r="A170" s="90" t="s">
        <v>133</v>
      </c>
      <c r="B170" s="28" t="s">
        <v>632</v>
      </c>
      <c r="C170" s="39" t="s">
        <v>314</v>
      </c>
      <c r="D170" s="40">
        <v>5.59</v>
      </c>
      <c r="E170" s="41">
        <v>0</v>
      </c>
      <c r="F170" s="42">
        <f t="shared" si="17"/>
        <v>5.59</v>
      </c>
      <c r="G170" s="43">
        <f t="shared" si="16"/>
        <v>7.9538529999999996</v>
      </c>
      <c r="H170" s="44">
        <f t="shared" si="18"/>
        <v>7.95</v>
      </c>
      <c r="I170" s="42">
        <f>H170</f>
        <v>7.95</v>
      </c>
      <c r="J170" s="45">
        <f t="shared" si="20"/>
        <v>0</v>
      </c>
      <c r="K170" s="46">
        <f t="shared" si="19"/>
        <v>-3.8529999999994402E-3</v>
      </c>
      <c r="L170" s="18"/>
      <c r="M170" s="18"/>
    </row>
    <row r="171" spans="1:13" s="10" customFormat="1" ht="28.5">
      <c r="A171" s="90" t="s">
        <v>134</v>
      </c>
      <c r="B171" s="105" t="s">
        <v>633</v>
      </c>
      <c r="C171" s="47" t="s">
        <v>314</v>
      </c>
      <c r="D171" s="48">
        <v>6.2</v>
      </c>
      <c r="E171" s="60">
        <v>0</v>
      </c>
      <c r="F171" s="61">
        <f t="shared" si="17"/>
        <v>6.2</v>
      </c>
      <c r="G171" s="62">
        <f t="shared" si="16"/>
        <v>8.8218049999999995</v>
      </c>
      <c r="H171" s="63">
        <f t="shared" si="18"/>
        <v>8.82</v>
      </c>
      <c r="I171" s="42">
        <f t="shared" ref="I171:I176" si="22">H171</f>
        <v>8.82</v>
      </c>
      <c r="J171" s="64">
        <f t="shared" si="20"/>
        <v>0</v>
      </c>
      <c r="K171" s="65">
        <f t="shared" si="19"/>
        <v>-1.8049999999991684E-3</v>
      </c>
      <c r="L171" s="18"/>
      <c r="M171" s="18"/>
    </row>
    <row r="172" spans="1:13" s="10" customFormat="1" ht="27.75" customHeight="1">
      <c r="A172" s="117" t="s">
        <v>135</v>
      </c>
      <c r="B172" s="28" t="s">
        <v>606</v>
      </c>
      <c r="C172" s="118" t="s">
        <v>314</v>
      </c>
      <c r="D172" s="119">
        <v>7</v>
      </c>
      <c r="E172" s="49">
        <v>0</v>
      </c>
      <c r="F172" s="50">
        <f t="shared" si="17"/>
        <v>7</v>
      </c>
      <c r="G172" s="51">
        <f t="shared" si="16"/>
        <v>9.9601030000000002</v>
      </c>
      <c r="H172" s="52">
        <f t="shared" si="18"/>
        <v>9.9600000000000009</v>
      </c>
      <c r="I172" s="42">
        <f t="shared" si="22"/>
        <v>9.9600000000000009</v>
      </c>
      <c r="J172" s="53">
        <f t="shared" si="20"/>
        <v>0</v>
      </c>
      <c r="K172" s="54">
        <f t="shared" si="19"/>
        <v>-1.029999999992981E-4</v>
      </c>
      <c r="L172" s="18"/>
      <c r="M172" s="18"/>
    </row>
    <row r="173" spans="1:13" s="10" customFormat="1" ht="28.5">
      <c r="A173" s="90" t="s">
        <v>136</v>
      </c>
      <c r="B173" s="120" t="s">
        <v>634</v>
      </c>
      <c r="C173" s="47" t="s">
        <v>314</v>
      </c>
      <c r="D173" s="48">
        <v>7.99</v>
      </c>
      <c r="E173" s="41">
        <v>0</v>
      </c>
      <c r="F173" s="42">
        <f t="shared" si="17"/>
        <v>7.99</v>
      </c>
      <c r="G173" s="43">
        <f t="shared" si="16"/>
        <v>11.368746</v>
      </c>
      <c r="H173" s="44">
        <f t="shared" si="18"/>
        <v>11.37</v>
      </c>
      <c r="I173" s="42">
        <f t="shared" si="22"/>
        <v>11.37</v>
      </c>
      <c r="J173" s="45">
        <f t="shared" si="20"/>
        <v>0</v>
      </c>
      <c r="K173" s="46">
        <f t="shared" si="19"/>
        <v>1.2539999999994222E-3</v>
      </c>
      <c r="L173" s="18"/>
      <c r="M173" s="18"/>
    </row>
    <row r="174" spans="1:13" s="10" customFormat="1" ht="28.5">
      <c r="A174" s="90" t="s">
        <v>137</v>
      </c>
      <c r="B174" s="28" t="s">
        <v>635</v>
      </c>
      <c r="C174" s="47" t="s">
        <v>314</v>
      </c>
      <c r="D174" s="48">
        <v>9.31</v>
      </c>
      <c r="E174" s="49">
        <v>0</v>
      </c>
      <c r="F174" s="50">
        <f t="shared" si="17"/>
        <v>9.31</v>
      </c>
      <c r="G174" s="51">
        <f t="shared" si="16"/>
        <v>13.246937000000001</v>
      </c>
      <c r="H174" s="52">
        <f t="shared" si="18"/>
        <v>13.25</v>
      </c>
      <c r="I174" s="42">
        <f t="shared" si="22"/>
        <v>13.25</v>
      </c>
      <c r="J174" s="53">
        <f t="shared" si="20"/>
        <v>0</v>
      </c>
      <c r="K174" s="54">
        <f t="shared" si="19"/>
        <v>3.0629999999991497E-3</v>
      </c>
      <c r="L174" s="18"/>
      <c r="M174" s="18"/>
    </row>
    <row r="175" spans="1:13" s="10" customFormat="1" ht="28.5">
      <c r="A175" s="90" t="s">
        <v>138</v>
      </c>
      <c r="B175" s="28" t="s">
        <v>636</v>
      </c>
      <c r="C175" s="47" t="s">
        <v>314</v>
      </c>
      <c r="D175" s="48">
        <v>10.56</v>
      </c>
      <c r="E175" s="49">
        <v>0</v>
      </c>
      <c r="F175" s="50">
        <f t="shared" si="17"/>
        <v>10.56</v>
      </c>
      <c r="G175" s="51">
        <f t="shared" si="16"/>
        <v>15.025525999999999</v>
      </c>
      <c r="H175" s="52">
        <f t="shared" si="18"/>
        <v>15.03</v>
      </c>
      <c r="I175" s="42">
        <f t="shared" si="22"/>
        <v>15.03</v>
      </c>
      <c r="J175" s="53">
        <f t="shared" si="20"/>
        <v>0</v>
      </c>
      <c r="K175" s="54">
        <f t="shared" si="19"/>
        <v>4.474000000000089E-3</v>
      </c>
      <c r="L175" s="18"/>
      <c r="M175" s="18"/>
    </row>
    <row r="176" spans="1:13" s="10" customFormat="1" ht="28.5">
      <c r="A176" s="90" t="s">
        <v>139</v>
      </c>
      <c r="B176" s="28" t="s">
        <v>637</v>
      </c>
      <c r="C176" s="58" t="s">
        <v>314</v>
      </c>
      <c r="D176" s="59">
        <v>11.81</v>
      </c>
      <c r="E176" s="60">
        <v>0</v>
      </c>
      <c r="F176" s="61">
        <f t="shared" si="17"/>
        <v>11.81</v>
      </c>
      <c r="G176" s="62">
        <f t="shared" si="16"/>
        <v>16.804116</v>
      </c>
      <c r="H176" s="52">
        <f t="shared" si="18"/>
        <v>16.8</v>
      </c>
      <c r="I176" s="50">
        <f t="shared" si="22"/>
        <v>16.8</v>
      </c>
      <c r="J176" s="53">
        <f t="shared" si="20"/>
        <v>0</v>
      </c>
      <c r="K176" s="54">
        <f t="shared" si="19"/>
        <v>-4.1159999999997865E-3</v>
      </c>
      <c r="L176" s="18"/>
      <c r="M176" s="18"/>
    </row>
    <row r="177" spans="1:13" s="10" customFormat="1" ht="28.5">
      <c r="A177" s="90" t="s">
        <v>417</v>
      </c>
      <c r="B177" s="37" t="s">
        <v>675</v>
      </c>
      <c r="C177" s="145"/>
      <c r="D177" s="146"/>
      <c r="E177" s="86"/>
      <c r="F177" s="22"/>
      <c r="G177" s="23"/>
      <c r="H177" s="24"/>
      <c r="I177" s="22"/>
      <c r="J177" s="26"/>
      <c r="K177" s="27"/>
      <c r="L177" s="18"/>
      <c r="M177" s="18"/>
    </row>
    <row r="178" spans="1:13" s="10" customFormat="1" ht="28.5">
      <c r="A178" s="90" t="s">
        <v>140</v>
      </c>
      <c r="B178" s="28" t="s">
        <v>624</v>
      </c>
      <c r="C178" s="47" t="s">
        <v>314</v>
      </c>
      <c r="D178" s="48">
        <v>2.35</v>
      </c>
      <c r="E178" s="121">
        <v>0.49</v>
      </c>
      <c r="F178" s="50">
        <f t="shared" si="17"/>
        <v>2.84</v>
      </c>
      <c r="G178" s="51">
        <f t="shared" si="16"/>
        <v>4.0409560000000004</v>
      </c>
      <c r="H178" s="52">
        <f t="shared" si="18"/>
        <v>4.04</v>
      </c>
      <c r="I178" s="143">
        <f t="shared" ref="I178:I184" si="23">ROUND(H178/1.21,2)</f>
        <v>3.34</v>
      </c>
      <c r="J178" s="53">
        <f t="shared" si="20"/>
        <v>0.70000000000000018</v>
      </c>
      <c r="K178" s="54">
        <f t="shared" si="19"/>
        <v>-9.5600000000040097E-4</v>
      </c>
      <c r="L178" s="18"/>
      <c r="M178" s="18"/>
    </row>
    <row r="179" spans="1:13" s="10" customFormat="1" ht="28.5">
      <c r="A179" s="90" t="s">
        <v>141</v>
      </c>
      <c r="B179" s="28" t="s">
        <v>625</v>
      </c>
      <c r="C179" s="47" t="s">
        <v>314</v>
      </c>
      <c r="D179" s="48">
        <v>2.7</v>
      </c>
      <c r="E179" s="121">
        <v>0.56999999999999995</v>
      </c>
      <c r="F179" s="50">
        <f t="shared" si="17"/>
        <v>3.27</v>
      </c>
      <c r="G179" s="51">
        <f t="shared" si="16"/>
        <v>4.6527909999999997</v>
      </c>
      <c r="H179" s="52">
        <f t="shared" si="18"/>
        <v>4.6500000000000004</v>
      </c>
      <c r="I179" s="143">
        <f t="shared" si="23"/>
        <v>3.84</v>
      </c>
      <c r="J179" s="53">
        <f t="shared" si="20"/>
        <v>0.8100000000000005</v>
      </c>
      <c r="K179" s="54">
        <f t="shared" si="19"/>
        <v>-2.7909999999993218E-3</v>
      </c>
      <c r="L179" s="18"/>
      <c r="M179" s="18"/>
    </row>
    <row r="180" spans="1:13" s="10" customFormat="1" ht="28.5">
      <c r="A180" s="90" t="s">
        <v>142</v>
      </c>
      <c r="B180" s="28" t="s">
        <v>626</v>
      </c>
      <c r="C180" s="47" t="s">
        <v>314</v>
      </c>
      <c r="D180" s="48">
        <v>3.11</v>
      </c>
      <c r="E180" s="121">
        <v>0.65</v>
      </c>
      <c r="F180" s="50">
        <f t="shared" si="17"/>
        <v>3.76</v>
      </c>
      <c r="G180" s="51">
        <f t="shared" si="16"/>
        <v>5.3499980000000003</v>
      </c>
      <c r="H180" s="52">
        <f t="shared" si="18"/>
        <v>5.35</v>
      </c>
      <c r="I180" s="143">
        <f t="shared" si="23"/>
        <v>4.42</v>
      </c>
      <c r="J180" s="53">
        <f t="shared" si="20"/>
        <v>0.92999999999999972</v>
      </c>
      <c r="K180" s="54">
        <f t="shared" si="19"/>
        <v>1.9999999993913775E-6</v>
      </c>
      <c r="L180" s="18"/>
      <c r="M180" s="18"/>
    </row>
    <row r="181" spans="1:13" s="10" customFormat="1" ht="28.5">
      <c r="A181" s="90" t="s">
        <v>143</v>
      </c>
      <c r="B181" s="28" t="s">
        <v>627</v>
      </c>
      <c r="C181" s="47" t="s">
        <v>314</v>
      </c>
      <c r="D181" s="48">
        <v>3.73</v>
      </c>
      <c r="E181" s="121">
        <v>0.78</v>
      </c>
      <c r="F181" s="50">
        <f t="shared" si="17"/>
        <v>4.51</v>
      </c>
      <c r="G181" s="51">
        <f t="shared" si="16"/>
        <v>6.4171519999999997</v>
      </c>
      <c r="H181" s="52">
        <f t="shared" si="18"/>
        <v>6.42</v>
      </c>
      <c r="I181" s="143">
        <f t="shared" si="23"/>
        <v>5.31</v>
      </c>
      <c r="J181" s="53">
        <f t="shared" si="20"/>
        <v>1.1100000000000003</v>
      </c>
      <c r="K181" s="54">
        <f t="shared" si="19"/>
        <v>2.8480000000001837E-3</v>
      </c>
      <c r="L181" s="18"/>
      <c r="M181" s="18"/>
    </row>
    <row r="182" spans="1:13" s="10" customFormat="1" ht="28.5">
      <c r="A182" s="90" t="s">
        <v>144</v>
      </c>
      <c r="B182" s="28" t="s">
        <v>628</v>
      </c>
      <c r="C182" s="47" t="s">
        <v>314</v>
      </c>
      <c r="D182" s="48">
        <v>3.99</v>
      </c>
      <c r="E182" s="121">
        <v>0.84</v>
      </c>
      <c r="F182" s="50">
        <f t="shared" si="17"/>
        <v>4.83</v>
      </c>
      <c r="G182" s="51">
        <f t="shared" si="16"/>
        <v>6.872471</v>
      </c>
      <c r="H182" s="52">
        <f t="shared" si="18"/>
        <v>6.87</v>
      </c>
      <c r="I182" s="143">
        <f t="shared" si="23"/>
        <v>5.68</v>
      </c>
      <c r="J182" s="53">
        <f t="shared" si="20"/>
        <v>1.1900000000000004</v>
      </c>
      <c r="K182" s="54">
        <f t="shared" si="19"/>
        <v>-2.47099999999989E-3</v>
      </c>
      <c r="L182" s="18"/>
      <c r="M182" s="18"/>
    </row>
    <row r="183" spans="1:13" s="10" customFormat="1" ht="28.5">
      <c r="A183" s="90" t="s">
        <v>145</v>
      </c>
      <c r="B183" s="28" t="s">
        <v>629</v>
      </c>
      <c r="C183" s="47" t="s">
        <v>314</v>
      </c>
      <c r="D183" s="48">
        <v>4.21</v>
      </c>
      <c r="E183" s="121">
        <v>0.88</v>
      </c>
      <c r="F183" s="50">
        <f t="shared" si="17"/>
        <v>5.09</v>
      </c>
      <c r="G183" s="51">
        <f t="shared" si="16"/>
        <v>7.2424179999999998</v>
      </c>
      <c r="H183" s="52">
        <f t="shared" si="18"/>
        <v>7.24</v>
      </c>
      <c r="I183" s="143">
        <f t="shared" si="23"/>
        <v>5.98</v>
      </c>
      <c r="J183" s="53">
        <f t="shared" si="20"/>
        <v>1.2599999999999998</v>
      </c>
      <c r="K183" s="54">
        <f t="shared" si="19"/>
        <v>-2.4179999999995871E-3</v>
      </c>
      <c r="L183" s="18"/>
      <c r="M183" s="18"/>
    </row>
    <row r="184" spans="1:13" s="10" customFormat="1" ht="28.5">
      <c r="A184" s="90" t="s">
        <v>146</v>
      </c>
      <c r="B184" s="28" t="s">
        <v>630</v>
      </c>
      <c r="C184" s="58" t="s">
        <v>314</v>
      </c>
      <c r="D184" s="59">
        <v>4.66</v>
      </c>
      <c r="E184" s="89">
        <v>0.98</v>
      </c>
      <c r="F184" s="61">
        <f t="shared" si="17"/>
        <v>5.6400000000000006</v>
      </c>
      <c r="G184" s="62">
        <f t="shared" si="16"/>
        <v>8.0249970000000008</v>
      </c>
      <c r="H184" s="63">
        <f t="shared" si="18"/>
        <v>8.02</v>
      </c>
      <c r="I184" s="143">
        <f t="shared" si="23"/>
        <v>6.63</v>
      </c>
      <c r="J184" s="64">
        <f t="shared" si="20"/>
        <v>1.3899999999999997</v>
      </c>
      <c r="K184" s="65">
        <f t="shared" si="19"/>
        <v>-4.9970000000012504E-3</v>
      </c>
      <c r="L184" s="18"/>
      <c r="M184" s="18"/>
    </row>
    <row r="185" spans="1:13" s="10" customFormat="1" ht="28.5">
      <c r="A185" s="90" t="s">
        <v>418</v>
      </c>
      <c r="B185" s="37" t="s">
        <v>638</v>
      </c>
      <c r="C185" s="145"/>
      <c r="D185" s="146"/>
      <c r="E185" s="86"/>
      <c r="F185" s="22"/>
      <c r="G185" s="23"/>
      <c r="H185" s="24"/>
      <c r="I185" s="22"/>
      <c r="J185" s="26"/>
      <c r="K185" s="27"/>
      <c r="L185" s="18"/>
      <c r="M185" s="18"/>
    </row>
    <row r="186" spans="1:13" s="10" customFormat="1" ht="28.5">
      <c r="A186" s="90" t="s">
        <v>147</v>
      </c>
      <c r="B186" s="28" t="s">
        <v>632</v>
      </c>
      <c r="C186" s="39" t="s">
        <v>314</v>
      </c>
      <c r="D186" s="40">
        <v>7</v>
      </c>
      <c r="E186" s="116">
        <v>1.47</v>
      </c>
      <c r="F186" s="42">
        <f t="shared" si="17"/>
        <v>8.4700000000000006</v>
      </c>
      <c r="G186" s="43">
        <f t="shared" si="16"/>
        <v>12.051724</v>
      </c>
      <c r="H186" s="44">
        <f t="shared" si="18"/>
        <v>12.05</v>
      </c>
      <c r="I186" s="143">
        <f t="shared" ref="I186:I192" si="24">ROUND(H186/1.21,2)</f>
        <v>9.9600000000000009</v>
      </c>
      <c r="J186" s="45">
        <f t="shared" si="20"/>
        <v>2.09</v>
      </c>
      <c r="K186" s="46">
        <f t="shared" si="19"/>
        <v>-1.7239999999993927E-3</v>
      </c>
      <c r="L186" s="18"/>
      <c r="M186" s="18"/>
    </row>
    <row r="187" spans="1:13" s="10" customFormat="1" ht="28.5">
      <c r="A187" s="90" t="s">
        <v>148</v>
      </c>
      <c r="B187" s="105" t="s">
        <v>633</v>
      </c>
      <c r="C187" s="47" t="s">
        <v>314</v>
      </c>
      <c r="D187" s="48">
        <v>7.99</v>
      </c>
      <c r="E187" s="115">
        <v>1.68</v>
      </c>
      <c r="F187" s="61">
        <f t="shared" si="17"/>
        <v>9.67</v>
      </c>
      <c r="G187" s="62">
        <f t="shared" si="16"/>
        <v>13.759169999999999</v>
      </c>
      <c r="H187" s="63">
        <f t="shared" si="18"/>
        <v>13.76</v>
      </c>
      <c r="I187" s="143">
        <f t="shared" si="24"/>
        <v>11.37</v>
      </c>
      <c r="J187" s="64">
        <f t="shared" si="20"/>
        <v>2.3900000000000006</v>
      </c>
      <c r="K187" s="65">
        <f t="shared" si="19"/>
        <v>8.3000000000055252E-4</v>
      </c>
      <c r="L187" s="18"/>
      <c r="M187" s="18"/>
    </row>
    <row r="188" spans="1:13" s="10" customFormat="1" ht="25.5">
      <c r="A188" s="117" t="s">
        <v>149</v>
      </c>
      <c r="B188" s="28" t="s">
        <v>606</v>
      </c>
      <c r="C188" s="118" t="s">
        <v>314</v>
      </c>
      <c r="D188" s="119">
        <v>9.31</v>
      </c>
      <c r="E188" s="142">
        <v>1.96</v>
      </c>
      <c r="F188" s="50">
        <f t="shared" si="17"/>
        <v>11.27</v>
      </c>
      <c r="G188" s="51">
        <f t="shared" si="16"/>
        <v>16.035765000000001</v>
      </c>
      <c r="H188" s="52">
        <f t="shared" si="18"/>
        <v>16.04</v>
      </c>
      <c r="I188" s="143">
        <f t="shared" si="24"/>
        <v>13.26</v>
      </c>
      <c r="J188" s="53">
        <f t="shared" si="20"/>
        <v>2.7799999999999994</v>
      </c>
      <c r="K188" s="54">
        <f t="shared" si="19"/>
        <v>4.2349999999977683E-3</v>
      </c>
      <c r="L188" s="18"/>
      <c r="M188" s="18"/>
    </row>
    <row r="189" spans="1:13" s="10" customFormat="1" ht="28.5">
      <c r="A189" s="90" t="s">
        <v>150</v>
      </c>
      <c r="B189" s="120" t="s">
        <v>634</v>
      </c>
      <c r="C189" s="47" t="s">
        <v>314</v>
      </c>
      <c r="D189" s="48">
        <v>11.18</v>
      </c>
      <c r="E189" s="116">
        <v>2.35</v>
      </c>
      <c r="F189" s="42">
        <f t="shared" si="17"/>
        <v>13.53</v>
      </c>
      <c r="G189" s="43">
        <f t="shared" si="16"/>
        <v>19.251456000000001</v>
      </c>
      <c r="H189" s="44">
        <f t="shared" si="18"/>
        <v>19.25</v>
      </c>
      <c r="I189" s="143">
        <f t="shared" si="24"/>
        <v>15.91</v>
      </c>
      <c r="J189" s="45">
        <f t="shared" si="20"/>
        <v>3.34</v>
      </c>
      <c r="K189" s="46">
        <f t="shared" si="19"/>
        <v>-1.456000000001012E-3</v>
      </c>
      <c r="L189" s="18"/>
      <c r="M189" s="18"/>
    </row>
    <row r="190" spans="1:13" s="10" customFormat="1" ht="28.5">
      <c r="A190" s="90" t="s">
        <v>151</v>
      </c>
      <c r="B190" s="28" t="s">
        <v>635</v>
      </c>
      <c r="C190" s="47" t="s">
        <v>314</v>
      </c>
      <c r="D190" s="48">
        <v>11.88</v>
      </c>
      <c r="E190" s="142">
        <v>2.4900000000000002</v>
      </c>
      <c r="F190" s="50">
        <f t="shared" si="17"/>
        <v>14.370000000000001</v>
      </c>
      <c r="G190" s="51">
        <f t="shared" si="16"/>
        <v>20.446667999999999</v>
      </c>
      <c r="H190" s="52">
        <f t="shared" si="18"/>
        <v>20.45</v>
      </c>
      <c r="I190" s="143">
        <f t="shared" si="24"/>
        <v>16.899999999999999</v>
      </c>
      <c r="J190" s="53">
        <f t="shared" si="20"/>
        <v>3.5500000000000007</v>
      </c>
      <c r="K190" s="54">
        <f t="shared" si="19"/>
        <v>3.3320000000003347E-3</v>
      </c>
      <c r="L190" s="18"/>
      <c r="M190" s="18"/>
    </row>
    <row r="191" spans="1:13" s="10" customFormat="1" ht="28.5">
      <c r="A191" s="90" t="s">
        <v>152</v>
      </c>
      <c r="B191" s="28" t="s">
        <v>636</v>
      </c>
      <c r="C191" s="47" t="s">
        <v>314</v>
      </c>
      <c r="D191" s="48">
        <v>12.59</v>
      </c>
      <c r="E191" s="142">
        <v>2.64</v>
      </c>
      <c r="F191" s="50">
        <f t="shared" si="17"/>
        <v>15.23</v>
      </c>
      <c r="G191" s="51">
        <f t="shared" si="16"/>
        <v>21.670338000000001</v>
      </c>
      <c r="H191" s="52">
        <f t="shared" si="18"/>
        <v>21.67</v>
      </c>
      <c r="I191" s="143">
        <f t="shared" si="24"/>
        <v>17.91</v>
      </c>
      <c r="J191" s="53">
        <f t="shared" si="20"/>
        <v>3.7600000000000016</v>
      </c>
      <c r="K191" s="54">
        <f t="shared" si="19"/>
        <v>-3.3799999999928332E-4</v>
      </c>
      <c r="L191" s="18"/>
      <c r="M191" s="18"/>
    </row>
    <row r="192" spans="1:13" s="10" customFormat="1" ht="28.5">
      <c r="A192" s="90" t="s">
        <v>153</v>
      </c>
      <c r="B192" s="28" t="s">
        <v>637</v>
      </c>
      <c r="C192" s="47" t="s">
        <v>314</v>
      </c>
      <c r="D192" s="48">
        <v>13.97</v>
      </c>
      <c r="E192" s="142">
        <v>2.93</v>
      </c>
      <c r="F192" s="50">
        <f t="shared" si="17"/>
        <v>16.900000000000002</v>
      </c>
      <c r="G192" s="51">
        <f t="shared" si="16"/>
        <v>24.046534000000001</v>
      </c>
      <c r="H192" s="52">
        <f t="shared" si="18"/>
        <v>24.05</v>
      </c>
      <c r="I192" s="143">
        <f t="shared" si="24"/>
        <v>19.88</v>
      </c>
      <c r="J192" s="53">
        <f t="shared" si="20"/>
        <v>4.1700000000000017</v>
      </c>
      <c r="K192" s="54">
        <f t="shared" si="19"/>
        <v>3.465999999999525E-3</v>
      </c>
      <c r="L192" s="18"/>
      <c r="M192" s="18"/>
    </row>
    <row r="193" spans="1:13" s="10" customFormat="1" ht="42.75" customHeight="1">
      <c r="A193" s="90" t="s">
        <v>154</v>
      </c>
      <c r="B193" s="28" t="s">
        <v>419</v>
      </c>
      <c r="C193" s="58" t="s">
        <v>289</v>
      </c>
      <c r="D193" s="59">
        <v>1.35</v>
      </c>
      <c r="E193" s="60">
        <v>0</v>
      </c>
      <c r="F193" s="61">
        <f t="shared" si="17"/>
        <v>1.35</v>
      </c>
      <c r="G193" s="62">
        <f t="shared" si="16"/>
        <v>1.9208769999999999</v>
      </c>
      <c r="H193" s="63">
        <f t="shared" si="18"/>
        <v>1.92</v>
      </c>
      <c r="I193" s="61">
        <f>H193</f>
        <v>1.92</v>
      </c>
      <c r="J193" s="64">
        <f t="shared" si="20"/>
        <v>0</v>
      </c>
      <c r="K193" s="65">
        <f t="shared" si="19"/>
        <v>-8.7700000000001666E-4</v>
      </c>
      <c r="L193" s="18"/>
      <c r="M193" s="18"/>
    </row>
    <row r="194" spans="1:13" s="10" customFormat="1" ht="41.25">
      <c r="A194" s="90" t="s">
        <v>420</v>
      </c>
      <c r="B194" s="28" t="s">
        <v>639</v>
      </c>
      <c r="C194" s="161"/>
      <c r="D194" s="145"/>
      <c r="E194" s="92"/>
      <c r="F194" s="72"/>
      <c r="G194" s="73"/>
      <c r="H194" s="74"/>
      <c r="I194" s="72"/>
      <c r="J194" s="75"/>
      <c r="K194" s="76"/>
      <c r="L194" s="18"/>
      <c r="M194" s="18"/>
    </row>
    <row r="195" spans="1:13" s="10" customFormat="1" ht="12.75">
      <c r="A195" s="90" t="s">
        <v>421</v>
      </c>
      <c r="B195" s="28" t="s">
        <v>422</v>
      </c>
      <c r="C195" s="161"/>
      <c r="D195" s="145"/>
      <c r="E195" s="98"/>
      <c r="F195" s="79"/>
      <c r="G195" s="80"/>
      <c r="H195" s="81"/>
      <c r="I195" s="79"/>
      <c r="J195" s="82"/>
      <c r="K195" s="83"/>
      <c r="L195" s="18"/>
      <c r="M195" s="18"/>
    </row>
    <row r="196" spans="1:13" s="10" customFormat="1" ht="28.5">
      <c r="A196" s="90" t="s">
        <v>155</v>
      </c>
      <c r="B196" s="28" t="s">
        <v>640</v>
      </c>
      <c r="C196" s="39" t="s">
        <v>314</v>
      </c>
      <c r="D196" s="40">
        <v>1.4</v>
      </c>
      <c r="E196" s="41">
        <v>0</v>
      </c>
      <c r="F196" s="42">
        <f t="shared" si="17"/>
        <v>1.4</v>
      </c>
      <c r="G196" s="43">
        <f t="shared" ref="G196:G245" si="25">ROUND(F196/0.702804,6)</f>
        <v>1.992021</v>
      </c>
      <c r="H196" s="44">
        <f t="shared" si="18"/>
        <v>1.99</v>
      </c>
      <c r="I196" s="42">
        <f>H196</f>
        <v>1.99</v>
      </c>
      <c r="J196" s="45">
        <f t="shared" si="20"/>
        <v>0</v>
      </c>
      <c r="K196" s="46">
        <f t="shared" si="19"/>
        <v>-2.0210000000000505E-3</v>
      </c>
      <c r="L196" s="18"/>
      <c r="M196" s="18"/>
    </row>
    <row r="197" spans="1:13" s="10" customFormat="1" ht="28.5">
      <c r="A197" s="90" t="s">
        <v>156</v>
      </c>
      <c r="B197" s="28" t="s">
        <v>641</v>
      </c>
      <c r="C197" s="47" t="s">
        <v>314</v>
      </c>
      <c r="D197" s="48">
        <v>1.47</v>
      </c>
      <c r="E197" s="49">
        <v>0</v>
      </c>
      <c r="F197" s="50">
        <f t="shared" si="17"/>
        <v>1.47</v>
      </c>
      <c r="G197" s="51">
        <f t="shared" si="25"/>
        <v>2.0916220000000001</v>
      </c>
      <c r="H197" s="52">
        <f t="shared" si="18"/>
        <v>2.09</v>
      </c>
      <c r="I197" s="42">
        <f>H197</f>
        <v>2.09</v>
      </c>
      <c r="J197" s="53">
        <f t="shared" si="20"/>
        <v>0</v>
      </c>
      <c r="K197" s="54">
        <f t="shared" si="19"/>
        <v>-1.6220000000002344E-3</v>
      </c>
      <c r="L197" s="18"/>
      <c r="M197" s="18"/>
    </row>
    <row r="198" spans="1:13" s="10" customFormat="1" ht="28.5">
      <c r="A198" s="90" t="s">
        <v>157</v>
      </c>
      <c r="B198" s="28" t="s">
        <v>642</v>
      </c>
      <c r="C198" s="47" t="s">
        <v>314</v>
      </c>
      <c r="D198" s="48">
        <v>1.49</v>
      </c>
      <c r="E198" s="49">
        <v>0</v>
      </c>
      <c r="F198" s="50">
        <f t="shared" si="17"/>
        <v>1.49</v>
      </c>
      <c r="G198" s="51">
        <f t="shared" si="25"/>
        <v>2.120079</v>
      </c>
      <c r="H198" s="52">
        <f t="shared" si="18"/>
        <v>2.12</v>
      </c>
      <c r="I198" s="42">
        <f>H198</f>
        <v>2.12</v>
      </c>
      <c r="J198" s="53">
        <f t="shared" si="20"/>
        <v>0</v>
      </c>
      <c r="K198" s="54">
        <f t="shared" si="19"/>
        <v>-7.8999999999940229E-5</v>
      </c>
      <c r="L198" s="18"/>
      <c r="M198" s="18"/>
    </row>
    <row r="199" spans="1:13" s="10" customFormat="1" ht="28.5">
      <c r="A199" s="90" t="s">
        <v>158</v>
      </c>
      <c r="B199" s="28" t="s">
        <v>643</v>
      </c>
      <c r="C199" s="58" t="s">
        <v>314</v>
      </c>
      <c r="D199" s="59">
        <v>1.71</v>
      </c>
      <c r="E199" s="60">
        <v>0</v>
      </c>
      <c r="F199" s="61">
        <f t="shared" si="17"/>
        <v>1.71</v>
      </c>
      <c r="G199" s="62">
        <f t="shared" si="25"/>
        <v>2.4331109999999998</v>
      </c>
      <c r="H199" s="63">
        <f t="shared" si="18"/>
        <v>2.4300000000000002</v>
      </c>
      <c r="I199" s="42">
        <f>H199</f>
        <v>2.4300000000000002</v>
      </c>
      <c r="J199" s="64">
        <f t="shared" si="20"/>
        <v>0</v>
      </c>
      <c r="K199" s="65">
        <f t="shared" si="19"/>
        <v>-3.1109999999996418E-3</v>
      </c>
      <c r="L199" s="18"/>
      <c r="M199" s="18"/>
    </row>
    <row r="200" spans="1:13" s="10" customFormat="1" ht="12.75">
      <c r="A200" s="90" t="s">
        <v>423</v>
      </c>
      <c r="B200" s="28" t="s">
        <v>424</v>
      </c>
      <c r="C200" s="161"/>
      <c r="D200" s="145"/>
      <c r="E200" s="86"/>
      <c r="F200" s="22"/>
      <c r="G200" s="23"/>
      <c r="H200" s="24"/>
      <c r="I200" s="22"/>
      <c r="J200" s="26"/>
      <c r="K200" s="27"/>
      <c r="L200" s="18"/>
      <c r="M200" s="18"/>
    </row>
    <row r="201" spans="1:13" s="10" customFormat="1" ht="28.5">
      <c r="A201" s="90" t="s">
        <v>159</v>
      </c>
      <c r="B201" s="28" t="s">
        <v>640</v>
      </c>
      <c r="C201" s="39" t="s">
        <v>314</v>
      </c>
      <c r="D201" s="40">
        <v>2.44</v>
      </c>
      <c r="E201" s="41">
        <v>0</v>
      </c>
      <c r="F201" s="42">
        <f t="shared" si="17"/>
        <v>2.44</v>
      </c>
      <c r="G201" s="43">
        <f t="shared" si="25"/>
        <v>3.4718070000000001</v>
      </c>
      <c r="H201" s="44">
        <f t="shared" si="18"/>
        <v>3.47</v>
      </c>
      <c r="I201" s="42">
        <f>H201</f>
        <v>3.47</v>
      </c>
      <c r="J201" s="45">
        <f t="shared" si="20"/>
        <v>0</v>
      </c>
      <c r="K201" s="46">
        <f t="shared" si="19"/>
        <v>-1.806999999999892E-3</v>
      </c>
      <c r="L201" s="18"/>
      <c r="M201" s="18"/>
    </row>
    <row r="202" spans="1:13" s="10" customFormat="1" ht="28.5">
      <c r="A202" s="90" t="s">
        <v>160</v>
      </c>
      <c r="B202" s="28" t="s">
        <v>641</v>
      </c>
      <c r="C202" s="47" t="s">
        <v>314</v>
      </c>
      <c r="D202" s="48">
        <v>2.48</v>
      </c>
      <c r="E202" s="49">
        <v>0</v>
      </c>
      <c r="F202" s="50">
        <f t="shared" si="17"/>
        <v>2.48</v>
      </c>
      <c r="G202" s="51">
        <f t="shared" si="25"/>
        <v>3.5287220000000001</v>
      </c>
      <c r="H202" s="52">
        <f t="shared" si="18"/>
        <v>3.53</v>
      </c>
      <c r="I202" s="42">
        <f>H202</f>
        <v>3.53</v>
      </c>
      <c r="J202" s="53">
        <f t="shared" si="20"/>
        <v>0</v>
      </c>
      <c r="K202" s="54">
        <f t="shared" si="19"/>
        <v>1.2779999999996683E-3</v>
      </c>
      <c r="L202" s="18"/>
      <c r="M202" s="18"/>
    </row>
    <row r="203" spans="1:13" s="10" customFormat="1" ht="28.5">
      <c r="A203" s="90" t="s">
        <v>161</v>
      </c>
      <c r="B203" s="28" t="s">
        <v>642</v>
      </c>
      <c r="C203" s="47" t="s">
        <v>314</v>
      </c>
      <c r="D203" s="48">
        <v>2.5299999999999998</v>
      </c>
      <c r="E203" s="49">
        <v>0</v>
      </c>
      <c r="F203" s="50">
        <f t="shared" ref="F203:F252" si="26">D203+E203</f>
        <v>2.5299999999999998</v>
      </c>
      <c r="G203" s="51">
        <f t="shared" si="25"/>
        <v>3.599866</v>
      </c>
      <c r="H203" s="52">
        <f t="shared" ref="H203:H252" si="27">ROUND(F203/0.702804,2)</f>
        <v>3.6</v>
      </c>
      <c r="I203" s="42">
        <f>H203</f>
        <v>3.6</v>
      </c>
      <c r="J203" s="53">
        <f t="shared" ref="J203:J252" si="28">H203-I203</f>
        <v>0</v>
      </c>
      <c r="K203" s="54">
        <f t="shared" ref="K203:K252" si="29">H203-G203</f>
        <v>1.340000000000785E-4</v>
      </c>
      <c r="L203" s="18"/>
      <c r="M203" s="18"/>
    </row>
    <row r="204" spans="1:13" s="10" customFormat="1" ht="28.5">
      <c r="A204" s="90" t="s">
        <v>162</v>
      </c>
      <c r="B204" s="28" t="s">
        <v>643</v>
      </c>
      <c r="C204" s="58" t="s">
        <v>314</v>
      </c>
      <c r="D204" s="59">
        <v>2.77</v>
      </c>
      <c r="E204" s="60">
        <v>0</v>
      </c>
      <c r="F204" s="61">
        <f t="shared" si="26"/>
        <v>2.77</v>
      </c>
      <c r="G204" s="62">
        <f t="shared" si="25"/>
        <v>3.9413550000000002</v>
      </c>
      <c r="H204" s="63">
        <f t="shared" si="27"/>
        <v>3.94</v>
      </c>
      <c r="I204" s="42">
        <f>H204</f>
        <v>3.94</v>
      </c>
      <c r="J204" s="64">
        <f t="shared" si="28"/>
        <v>0</v>
      </c>
      <c r="K204" s="65">
        <f t="shared" si="29"/>
        <v>-1.3550000000002171E-3</v>
      </c>
      <c r="L204" s="18"/>
      <c r="M204" s="18"/>
    </row>
    <row r="205" spans="1:13" s="10" customFormat="1" ht="25.5">
      <c r="A205" s="90" t="s">
        <v>425</v>
      </c>
      <c r="B205" s="37" t="s">
        <v>426</v>
      </c>
      <c r="C205" s="152"/>
      <c r="D205" s="153"/>
      <c r="E205" s="92"/>
      <c r="F205" s="72"/>
      <c r="G205" s="73"/>
      <c r="H205" s="74"/>
      <c r="I205" s="72"/>
      <c r="J205" s="75"/>
      <c r="K205" s="76"/>
      <c r="L205" s="18"/>
      <c r="M205" s="18"/>
    </row>
    <row r="206" spans="1:13" s="10" customFormat="1" ht="25.5">
      <c r="A206" s="90" t="s">
        <v>427</v>
      </c>
      <c r="B206" s="37" t="s">
        <v>428</v>
      </c>
      <c r="C206" s="156"/>
      <c r="D206" s="157"/>
      <c r="E206" s="98"/>
      <c r="F206" s="79"/>
      <c r="G206" s="80"/>
      <c r="H206" s="81"/>
      <c r="I206" s="79"/>
      <c r="J206" s="82"/>
      <c r="K206" s="83"/>
      <c r="L206" s="18"/>
      <c r="M206" s="18"/>
    </row>
    <row r="207" spans="1:13" s="10" customFormat="1" ht="27.75" customHeight="1">
      <c r="A207" s="90" t="s">
        <v>163</v>
      </c>
      <c r="B207" s="28" t="s">
        <v>644</v>
      </c>
      <c r="C207" s="39" t="s">
        <v>601</v>
      </c>
      <c r="D207" s="40">
        <v>5</v>
      </c>
      <c r="E207" s="41">
        <v>0</v>
      </c>
      <c r="F207" s="42">
        <f t="shared" si="26"/>
        <v>5</v>
      </c>
      <c r="G207" s="43">
        <f t="shared" si="25"/>
        <v>7.1143590000000003</v>
      </c>
      <c r="H207" s="44">
        <f t="shared" si="27"/>
        <v>7.11</v>
      </c>
      <c r="I207" s="42">
        <f>H207</f>
        <v>7.11</v>
      </c>
      <c r="J207" s="45">
        <f t="shared" si="28"/>
        <v>0</v>
      </c>
      <c r="K207" s="46">
        <f t="shared" si="29"/>
        <v>-4.3590000000000018E-3</v>
      </c>
      <c r="L207" s="18"/>
      <c r="M207" s="18"/>
    </row>
    <row r="208" spans="1:13" s="10" customFormat="1" ht="30.75" customHeight="1">
      <c r="A208" s="90" t="s">
        <v>164</v>
      </c>
      <c r="B208" s="28" t="s">
        <v>645</v>
      </c>
      <c r="C208" s="47" t="s">
        <v>601</v>
      </c>
      <c r="D208" s="48">
        <v>7.01</v>
      </c>
      <c r="E208" s="49">
        <v>0</v>
      </c>
      <c r="F208" s="50">
        <f t="shared" si="26"/>
        <v>7.01</v>
      </c>
      <c r="G208" s="51">
        <f t="shared" si="25"/>
        <v>9.9743309999999994</v>
      </c>
      <c r="H208" s="52">
        <f t="shared" si="27"/>
        <v>9.9700000000000006</v>
      </c>
      <c r="I208" s="50">
        <f>H208</f>
        <v>9.9700000000000006</v>
      </c>
      <c r="J208" s="53">
        <f t="shared" si="28"/>
        <v>0</v>
      </c>
      <c r="K208" s="54">
        <f t="shared" si="29"/>
        <v>-4.3309999999987525E-3</v>
      </c>
      <c r="L208" s="18"/>
      <c r="M208" s="18"/>
    </row>
    <row r="209" spans="1:13" s="10" customFormat="1" ht="32.25" customHeight="1">
      <c r="A209" s="90" t="s">
        <v>165</v>
      </c>
      <c r="B209" s="28" t="s">
        <v>646</v>
      </c>
      <c r="C209" s="39" t="s">
        <v>601</v>
      </c>
      <c r="D209" s="48">
        <v>11.96</v>
      </c>
      <c r="E209" s="49">
        <v>0</v>
      </c>
      <c r="F209" s="50">
        <f t="shared" si="26"/>
        <v>11.96</v>
      </c>
      <c r="G209" s="51">
        <f t="shared" si="25"/>
        <v>17.017547</v>
      </c>
      <c r="H209" s="52">
        <f t="shared" si="27"/>
        <v>17.02</v>
      </c>
      <c r="I209" s="42">
        <f>H209</f>
        <v>17.02</v>
      </c>
      <c r="J209" s="53">
        <f t="shared" si="28"/>
        <v>0</v>
      </c>
      <c r="K209" s="54">
        <f t="shared" si="29"/>
        <v>2.4529999999991503E-3</v>
      </c>
      <c r="L209" s="18"/>
      <c r="M209" s="18"/>
    </row>
    <row r="210" spans="1:13" s="10" customFormat="1" ht="64.5" customHeight="1">
      <c r="A210" s="90" t="s">
        <v>166</v>
      </c>
      <c r="B210" s="28" t="s">
        <v>676</v>
      </c>
      <c r="C210" s="39" t="s">
        <v>601</v>
      </c>
      <c r="D210" s="48">
        <v>21</v>
      </c>
      <c r="E210" s="49">
        <v>0</v>
      </c>
      <c r="F210" s="50">
        <f t="shared" si="26"/>
        <v>21</v>
      </c>
      <c r="G210" s="51">
        <f t="shared" si="25"/>
        <v>29.880307999999999</v>
      </c>
      <c r="H210" s="52">
        <f t="shared" si="27"/>
        <v>29.88</v>
      </c>
      <c r="I210" s="42">
        <f>H210</f>
        <v>29.88</v>
      </c>
      <c r="J210" s="53">
        <f t="shared" si="28"/>
        <v>0</v>
      </c>
      <c r="K210" s="54">
        <f t="shared" si="29"/>
        <v>-3.0800000000041905E-4</v>
      </c>
      <c r="L210" s="18"/>
      <c r="M210" s="18"/>
    </row>
    <row r="211" spans="1:13" s="10" customFormat="1" ht="39" customHeight="1">
      <c r="A211" s="90" t="s">
        <v>167</v>
      </c>
      <c r="B211" s="37" t="s">
        <v>429</v>
      </c>
      <c r="C211" s="39" t="s">
        <v>601</v>
      </c>
      <c r="D211" s="122">
        <v>1.49</v>
      </c>
      <c r="E211" s="49">
        <v>0.31</v>
      </c>
      <c r="F211" s="50">
        <f t="shared" si="26"/>
        <v>1.8</v>
      </c>
      <c r="G211" s="51">
        <f t="shared" si="25"/>
        <v>2.561169</v>
      </c>
      <c r="H211" s="52">
        <f t="shared" si="27"/>
        <v>2.56</v>
      </c>
      <c r="I211" s="143">
        <f>ROUND(H211/1.21,2)</f>
        <v>2.12</v>
      </c>
      <c r="J211" s="53">
        <f t="shared" si="28"/>
        <v>0.43999999999999995</v>
      </c>
      <c r="K211" s="54">
        <f t="shared" si="29"/>
        <v>-1.1689999999999756E-3</v>
      </c>
      <c r="L211" s="18"/>
      <c r="M211" s="18"/>
    </row>
    <row r="212" spans="1:13" s="10" customFormat="1" ht="41.25">
      <c r="A212" s="90" t="s">
        <v>430</v>
      </c>
      <c r="B212" s="37" t="s">
        <v>647</v>
      </c>
      <c r="C212" s="145"/>
      <c r="D212" s="146"/>
      <c r="E212" s="86"/>
      <c r="F212" s="22"/>
      <c r="G212" s="23"/>
      <c r="H212" s="24"/>
      <c r="I212" s="22"/>
      <c r="J212" s="26"/>
      <c r="K212" s="27"/>
      <c r="L212" s="18"/>
      <c r="M212" s="18"/>
    </row>
    <row r="213" spans="1:13" s="10" customFormat="1" ht="28.5">
      <c r="A213" s="90" t="s">
        <v>168</v>
      </c>
      <c r="B213" s="28" t="s">
        <v>644</v>
      </c>
      <c r="C213" s="39" t="s">
        <v>431</v>
      </c>
      <c r="D213" s="40">
        <v>12.24</v>
      </c>
      <c r="E213" s="41">
        <v>0</v>
      </c>
      <c r="F213" s="42">
        <f t="shared" si="26"/>
        <v>12.24</v>
      </c>
      <c r="G213" s="43">
        <f t="shared" si="25"/>
        <v>17.415951</v>
      </c>
      <c r="H213" s="44">
        <f t="shared" si="27"/>
        <v>17.420000000000002</v>
      </c>
      <c r="I213" s="42">
        <f>H213</f>
        <v>17.420000000000002</v>
      </c>
      <c r="J213" s="45">
        <f t="shared" si="28"/>
        <v>0</v>
      </c>
      <c r="K213" s="46">
        <f t="shared" si="29"/>
        <v>4.0490000000019677E-3</v>
      </c>
      <c r="L213" s="18"/>
      <c r="M213" s="18"/>
    </row>
    <row r="214" spans="1:13" s="10" customFormat="1" ht="28.5">
      <c r="A214" s="90" t="s">
        <v>169</v>
      </c>
      <c r="B214" s="28" t="s">
        <v>645</v>
      </c>
      <c r="C214" s="47" t="s">
        <v>431</v>
      </c>
      <c r="D214" s="48">
        <v>13.6</v>
      </c>
      <c r="E214" s="49">
        <v>0</v>
      </c>
      <c r="F214" s="50">
        <f t="shared" si="26"/>
        <v>13.6</v>
      </c>
      <c r="G214" s="51">
        <f t="shared" si="25"/>
        <v>19.351057000000001</v>
      </c>
      <c r="H214" s="52">
        <f t="shared" si="27"/>
        <v>19.350000000000001</v>
      </c>
      <c r="I214" s="42">
        <f>H214</f>
        <v>19.350000000000001</v>
      </c>
      <c r="J214" s="53">
        <f t="shared" si="28"/>
        <v>0</v>
      </c>
      <c r="K214" s="54">
        <f t="shared" si="29"/>
        <v>-1.0569999999994195E-3</v>
      </c>
      <c r="L214" s="18"/>
      <c r="M214" s="18"/>
    </row>
    <row r="215" spans="1:13" s="10" customFormat="1" ht="25.5">
      <c r="A215" s="90" t="s">
        <v>170</v>
      </c>
      <c r="B215" s="28" t="s">
        <v>432</v>
      </c>
      <c r="C215" s="58" t="s">
        <v>433</v>
      </c>
      <c r="D215" s="59">
        <v>0.28999999999999998</v>
      </c>
      <c r="E215" s="60">
        <v>0</v>
      </c>
      <c r="F215" s="61">
        <f t="shared" si="26"/>
        <v>0.28999999999999998</v>
      </c>
      <c r="G215" s="62">
        <f t="shared" si="25"/>
        <v>0.41263300000000003</v>
      </c>
      <c r="H215" s="63">
        <f t="shared" si="27"/>
        <v>0.41</v>
      </c>
      <c r="I215" s="42">
        <f>H215</f>
        <v>0.41</v>
      </c>
      <c r="J215" s="64">
        <f t="shared" si="28"/>
        <v>0</v>
      </c>
      <c r="K215" s="65">
        <f t="shared" si="29"/>
        <v>-2.633000000000052E-3</v>
      </c>
      <c r="L215" s="18"/>
      <c r="M215" s="18"/>
    </row>
    <row r="216" spans="1:13" s="10" customFormat="1" ht="25.5">
      <c r="A216" s="90" t="s">
        <v>434</v>
      </c>
      <c r="B216" s="37" t="s">
        <v>435</v>
      </c>
      <c r="C216" s="145"/>
      <c r="D216" s="146"/>
      <c r="E216" s="86"/>
      <c r="F216" s="22"/>
      <c r="G216" s="23"/>
      <c r="H216" s="24"/>
      <c r="I216" s="22"/>
      <c r="J216" s="26"/>
      <c r="K216" s="27"/>
      <c r="L216" s="18"/>
      <c r="M216" s="18"/>
    </row>
    <row r="217" spans="1:13" s="10" customFormat="1" ht="28.5">
      <c r="A217" s="90" t="s">
        <v>171</v>
      </c>
      <c r="B217" s="28" t="s">
        <v>648</v>
      </c>
      <c r="C217" s="39" t="s">
        <v>436</v>
      </c>
      <c r="D217" s="40">
        <v>1.85</v>
      </c>
      <c r="E217" s="41">
        <v>0</v>
      </c>
      <c r="F217" s="42">
        <f t="shared" si="26"/>
        <v>1.85</v>
      </c>
      <c r="G217" s="43">
        <f t="shared" si="25"/>
        <v>2.6323129999999999</v>
      </c>
      <c r="H217" s="44">
        <f t="shared" si="27"/>
        <v>2.63</v>
      </c>
      <c r="I217" s="42">
        <f>H217</f>
        <v>2.63</v>
      </c>
      <c r="J217" s="45">
        <f t="shared" si="28"/>
        <v>0</v>
      </c>
      <c r="K217" s="46">
        <f t="shared" si="29"/>
        <v>-2.3130000000000095E-3</v>
      </c>
      <c r="L217" s="18"/>
      <c r="M217" s="18"/>
    </row>
    <row r="218" spans="1:13" s="10" customFormat="1" ht="28.5">
      <c r="A218" s="90" t="s">
        <v>172</v>
      </c>
      <c r="B218" s="28" t="s">
        <v>649</v>
      </c>
      <c r="C218" s="47" t="s">
        <v>436</v>
      </c>
      <c r="D218" s="48">
        <v>5.58</v>
      </c>
      <c r="E218" s="49">
        <v>0</v>
      </c>
      <c r="F218" s="50">
        <f t="shared" si="26"/>
        <v>5.58</v>
      </c>
      <c r="G218" s="51">
        <f t="shared" si="25"/>
        <v>7.9396250000000004</v>
      </c>
      <c r="H218" s="52">
        <f t="shared" si="27"/>
        <v>7.94</v>
      </c>
      <c r="I218" s="42">
        <f>H218</f>
        <v>7.94</v>
      </c>
      <c r="J218" s="53">
        <f t="shared" si="28"/>
        <v>0</v>
      </c>
      <c r="K218" s="54">
        <f t="shared" si="29"/>
        <v>3.7500000000001421E-4</v>
      </c>
      <c r="L218" s="18"/>
      <c r="M218" s="18"/>
    </row>
    <row r="219" spans="1:13" s="10" customFormat="1" ht="41.25">
      <c r="A219" s="90" t="s">
        <v>173</v>
      </c>
      <c r="B219" s="28" t="s">
        <v>650</v>
      </c>
      <c r="C219" s="47" t="s">
        <v>431</v>
      </c>
      <c r="D219" s="48">
        <v>0.08</v>
      </c>
      <c r="E219" s="49">
        <v>0</v>
      </c>
      <c r="F219" s="50">
        <f t="shared" si="26"/>
        <v>0.08</v>
      </c>
      <c r="G219" s="51">
        <f t="shared" si="25"/>
        <v>0.11383</v>
      </c>
      <c r="H219" s="52">
        <f t="shared" si="27"/>
        <v>0.11</v>
      </c>
      <c r="I219" s="42">
        <f>H219</f>
        <v>0.11</v>
      </c>
      <c r="J219" s="53">
        <f t="shared" si="28"/>
        <v>0</v>
      </c>
      <c r="K219" s="54">
        <f t="shared" si="29"/>
        <v>-3.8300000000000001E-3</v>
      </c>
      <c r="L219" s="18"/>
      <c r="M219" s="18"/>
    </row>
    <row r="220" spans="1:13" s="10" customFormat="1" ht="45" customHeight="1">
      <c r="A220" s="90" t="s">
        <v>174</v>
      </c>
      <c r="B220" s="28" t="s">
        <v>677</v>
      </c>
      <c r="C220" s="47" t="s">
        <v>431</v>
      </c>
      <c r="D220" s="48">
        <v>0.2</v>
      </c>
      <c r="E220" s="49">
        <v>0</v>
      </c>
      <c r="F220" s="50">
        <f t="shared" si="26"/>
        <v>0.2</v>
      </c>
      <c r="G220" s="51">
        <f t="shared" si="25"/>
        <v>0.28457399999999999</v>
      </c>
      <c r="H220" s="52">
        <f t="shared" si="27"/>
        <v>0.28000000000000003</v>
      </c>
      <c r="I220" s="42">
        <f>H220</f>
        <v>0.28000000000000003</v>
      </c>
      <c r="J220" s="53">
        <f t="shared" si="28"/>
        <v>0</v>
      </c>
      <c r="K220" s="54">
        <f t="shared" si="29"/>
        <v>-4.573999999999967E-3</v>
      </c>
      <c r="L220" s="18"/>
      <c r="M220" s="18"/>
    </row>
    <row r="221" spans="1:13" s="10" customFormat="1" ht="38.25">
      <c r="A221" s="90" t="s">
        <v>437</v>
      </c>
      <c r="B221" s="37" t="s">
        <v>438</v>
      </c>
      <c r="C221" s="145"/>
      <c r="D221" s="146"/>
      <c r="E221" s="86"/>
      <c r="F221" s="22"/>
      <c r="G221" s="23"/>
      <c r="H221" s="24"/>
      <c r="I221" s="22"/>
      <c r="J221" s="26"/>
      <c r="K221" s="27"/>
      <c r="L221" s="18"/>
      <c r="M221" s="18"/>
    </row>
    <row r="222" spans="1:13" s="10" customFormat="1" ht="25.5">
      <c r="A222" s="90" t="s">
        <v>175</v>
      </c>
      <c r="B222" s="28" t="s">
        <v>439</v>
      </c>
      <c r="C222" s="39" t="s">
        <v>440</v>
      </c>
      <c r="D222" s="40">
        <v>0.67</v>
      </c>
      <c r="E222" s="41">
        <v>0</v>
      </c>
      <c r="F222" s="42">
        <f t="shared" si="26"/>
        <v>0.67</v>
      </c>
      <c r="G222" s="43">
        <f t="shared" si="25"/>
        <v>0.95332399999999995</v>
      </c>
      <c r="H222" s="44">
        <f t="shared" si="27"/>
        <v>0.95</v>
      </c>
      <c r="I222" s="42">
        <f>H222</f>
        <v>0.95</v>
      </c>
      <c r="J222" s="45">
        <f t="shared" si="28"/>
        <v>0</v>
      </c>
      <c r="K222" s="46">
        <f t="shared" si="29"/>
        <v>-3.3239999999999936E-3</v>
      </c>
      <c r="L222" s="18"/>
      <c r="M222" s="18"/>
    </row>
    <row r="223" spans="1:13" s="10" customFormat="1" ht="25.5">
      <c r="A223" s="90" t="s">
        <v>176</v>
      </c>
      <c r="B223" s="28" t="s">
        <v>441</v>
      </c>
      <c r="C223" s="58" t="s">
        <v>440</v>
      </c>
      <c r="D223" s="59">
        <v>1.51</v>
      </c>
      <c r="E223" s="59">
        <v>0.32</v>
      </c>
      <c r="F223" s="61">
        <f t="shared" si="26"/>
        <v>1.83</v>
      </c>
      <c r="G223" s="62">
        <f t="shared" si="25"/>
        <v>2.6038549999999998</v>
      </c>
      <c r="H223" s="63">
        <f t="shared" si="27"/>
        <v>2.6</v>
      </c>
      <c r="I223" s="143">
        <f>ROUND(H223/1.21,2)</f>
        <v>2.15</v>
      </c>
      <c r="J223" s="64">
        <f t="shared" si="28"/>
        <v>0.45000000000000018</v>
      </c>
      <c r="K223" s="65">
        <f t="shared" si="29"/>
        <v>-3.8549999999997198E-3</v>
      </c>
      <c r="L223" s="18"/>
      <c r="M223" s="18"/>
    </row>
    <row r="224" spans="1:13" s="10" customFormat="1" ht="42" customHeight="1">
      <c r="A224" s="90" t="s">
        <v>442</v>
      </c>
      <c r="B224" s="37" t="s">
        <v>443</v>
      </c>
      <c r="C224" s="152"/>
      <c r="D224" s="153"/>
      <c r="E224" s="92"/>
      <c r="F224" s="72"/>
      <c r="G224" s="73"/>
      <c r="H224" s="74"/>
      <c r="I224" s="72"/>
      <c r="J224" s="75"/>
      <c r="K224" s="76"/>
      <c r="L224" s="18"/>
      <c r="M224" s="18"/>
    </row>
    <row r="225" spans="1:13" s="10" customFormat="1" ht="15.75">
      <c r="A225" s="90" t="s">
        <v>444</v>
      </c>
      <c r="B225" s="37" t="s">
        <v>679</v>
      </c>
      <c r="C225" s="154"/>
      <c r="D225" s="155"/>
      <c r="E225" s="66"/>
      <c r="F225" s="93"/>
      <c r="G225" s="94"/>
      <c r="H225" s="95"/>
      <c r="I225" s="93"/>
      <c r="J225" s="96"/>
      <c r="K225" s="97"/>
      <c r="L225" s="18"/>
      <c r="M225" s="18"/>
    </row>
    <row r="226" spans="1:13" s="10" customFormat="1" ht="12.75">
      <c r="A226" s="90" t="s">
        <v>177</v>
      </c>
      <c r="B226" s="28" t="s">
        <v>324</v>
      </c>
      <c r="C226" s="47" t="s">
        <v>314</v>
      </c>
      <c r="D226" s="48">
        <v>0.71</v>
      </c>
      <c r="E226" s="49">
        <v>0</v>
      </c>
      <c r="F226" s="50">
        <f t="shared" si="26"/>
        <v>0.71</v>
      </c>
      <c r="G226" s="51">
        <f t="shared" si="25"/>
        <v>1.0102390000000001</v>
      </c>
      <c r="H226" s="52">
        <f t="shared" si="27"/>
        <v>1.01</v>
      </c>
      <c r="I226" s="50">
        <f>H226</f>
        <v>1.01</v>
      </c>
      <c r="J226" s="53">
        <f t="shared" si="28"/>
        <v>0</v>
      </c>
      <c r="K226" s="54">
        <f t="shared" si="29"/>
        <v>-2.3900000000010024E-4</v>
      </c>
      <c r="L226" s="18"/>
      <c r="M226" s="18"/>
    </row>
    <row r="227" spans="1:13" s="10" customFormat="1" ht="12.75">
      <c r="A227" s="90" t="s">
        <v>178</v>
      </c>
      <c r="B227" s="28" t="s">
        <v>331</v>
      </c>
      <c r="C227" s="47" t="s">
        <v>314</v>
      </c>
      <c r="D227" s="48">
        <v>0.61</v>
      </c>
      <c r="E227" s="49">
        <v>0</v>
      </c>
      <c r="F227" s="50">
        <f t="shared" si="26"/>
        <v>0.61</v>
      </c>
      <c r="G227" s="51">
        <f t="shared" si="25"/>
        <v>0.86795199999999995</v>
      </c>
      <c r="H227" s="52">
        <f t="shared" si="27"/>
        <v>0.87</v>
      </c>
      <c r="I227" s="50">
        <f>H227</f>
        <v>0.87</v>
      </c>
      <c r="J227" s="53">
        <f t="shared" si="28"/>
        <v>0</v>
      </c>
      <c r="K227" s="54">
        <f t="shared" si="29"/>
        <v>2.0480000000000498E-3</v>
      </c>
      <c r="L227" s="18"/>
      <c r="M227" s="18"/>
    </row>
    <row r="228" spans="1:13" s="10" customFormat="1" ht="12.75">
      <c r="A228" s="90" t="s">
        <v>179</v>
      </c>
      <c r="B228" s="28" t="s">
        <v>334</v>
      </c>
      <c r="C228" s="47" t="s">
        <v>314</v>
      </c>
      <c r="D228" s="48">
        <v>0.49</v>
      </c>
      <c r="E228" s="49">
        <v>0</v>
      </c>
      <c r="F228" s="50">
        <f t="shared" si="26"/>
        <v>0.49</v>
      </c>
      <c r="G228" s="51">
        <f t="shared" si="25"/>
        <v>0.69720700000000002</v>
      </c>
      <c r="H228" s="52">
        <f t="shared" si="27"/>
        <v>0.7</v>
      </c>
      <c r="I228" s="50">
        <f>H228</f>
        <v>0.7</v>
      </c>
      <c r="J228" s="53">
        <f t="shared" si="28"/>
        <v>0</v>
      </c>
      <c r="K228" s="54">
        <f t="shared" si="29"/>
        <v>2.7929999999999344E-3</v>
      </c>
      <c r="L228" s="18"/>
      <c r="M228" s="18"/>
    </row>
    <row r="229" spans="1:13" s="10" customFormat="1" ht="12.75">
      <c r="A229" s="90" t="s">
        <v>180</v>
      </c>
      <c r="B229" s="28" t="s">
        <v>336</v>
      </c>
      <c r="C229" s="58" t="s">
        <v>314</v>
      </c>
      <c r="D229" s="59">
        <v>0.14000000000000001</v>
      </c>
      <c r="E229" s="60">
        <v>0</v>
      </c>
      <c r="F229" s="61">
        <f t="shared" si="26"/>
        <v>0.14000000000000001</v>
      </c>
      <c r="G229" s="62">
        <f t="shared" si="25"/>
        <v>0.19920199999999999</v>
      </c>
      <c r="H229" s="63">
        <f t="shared" si="27"/>
        <v>0.2</v>
      </c>
      <c r="I229" s="50">
        <f>H229</f>
        <v>0.2</v>
      </c>
      <c r="J229" s="64">
        <f t="shared" si="28"/>
        <v>0</v>
      </c>
      <c r="K229" s="65">
        <f t="shared" si="29"/>
        <v>7.9800000000002091E-4</v>
      </c>
      <c r="L229" s="18"/>
      <c r="M229" s="18"/>
    </row>
    <row r="230" spans="1:13" s="10" customFormat="1" ht="12.75">
      <c r="A230" s="90" t="s">
        <v>445</v>
      </c>
      <c r="B230" s="37" t="s">
        <v>446</v>
      </c>
      <c r="C230" s="145"/>
      <c r="D230" s="146"/>
      <c r="E230" s="86"/>
      <c r="F230" s="22"/>
      <c r="G230" s="23"/>
      <c r="H230" s="24"/>
      <c r="I230" s="22"/>
      <c r="J230" s="26"/>
      <c r="K230" s="27"/>
      <c r="L230" s="18"/>
      <c r="M230" s="18"/>
    </row>
    <row r="231" spans="1:13" s="10" customFormat="1" ht="12.75">
      <c r="A231" s="90" t="s">
        <v>181</v>
      </c>
      <c r="B231" s="28" t="s">
        <v>324</v>
      </c>
      <c r="C231" s="39" t="s">
        <v>314</v>
      </c>
      <c r="D231" s="40">
        <v>12.12</v>
      </c>
      <c r="E231" s="41">
        <v>0</v>
      </c>
      <c r="F231" s="42">
        <f t="shared" si="26"/>
        <v>12.12</v>
      </c>
      <c r="G231" s="43">
        <f t="shared" si="25"/>
        <v>17.245206</v>
      </c>
      <c r="H231" s="44">
        <f t="shared" si="27"/>
        <v>17.25</v>
      </c>
      <c r="I231" s="42">
        <f>H231</f>
        <v>17.25</v>
      </c>
      <c r="J231" s="45">
        <f t="shared" si="28"/>
        <v>0</v>
      </c>
      <c r="K231" s="46">
        <f t="shared" si="29"/>
        <v>4.794000000000409E-3</v>
      </c>
      <c r="L231" s="18"/>
      <c r="M231" s="18"/>
    </row>
    <row r="232" spans="1:13" s="10" customFormat="1" ht="12.75">
      <c r="A232" s="90" t="s">
        <v>182</v>
      </c>
      <c r="B232" s="28" t="s">
        <v>331</v>
      </c>
      <c r="C232" s="47" t="s">
        <v>314</v>
      </c>
      <c r="D232" s="48">
        <v>10.23</v>
      </c>
      <c r="E232" s="49">
        <v>0</v>
      </c>
      <c r="F232" s="50">
        <f t="shared" si="26"/>
        <v>10.23</v>
      </c>
      <c r="G232" s="51">
        <f t="shared" si="25"/>
        <v>14.555979000000001</v>
      </c>
      <c r="H232" s="52">
        <f t="shared" si="27"/>
        <v>14.56</v>
      </c>
      <c r="I232" s="42">
        <f>H232</f>
        <v>14.56</v>
      </c>
      <c r="J232" s="53">
        <f t="shared" si="28"/>
        <v>0</v>
      </c>
      <c r="K232" s="54">
        <f t="shared" si="29"/>
        <v>4.0209999999998303E-3</v>
      </c>
      <c r="L232" s="18"/>
      <c r="M232" s="18"/>
    </row>
    <row r="233" spans="1:13" s="10" customFormat="1" ht="12.75">
      <c r="A233" s="90" t="s">
        <v>183</v>
      </c>
      <c r="B233" s="28" t="s">
        <v>334</v>
      </c>
      <c r="C233" s="47" t="s">
        <v>314</v>
      </c>
      <c r="D233" s="48">
        <v>8.4499999999999993</v>
      </c>
      <c r="E233" s="49">
        <v>0</v>
      </c>
      <c r="F233" s="50">
        <f t="shared" si="26"/>
        <v>8.4499999999999993</v>
      </c>
      <c r="G233" s="51">
        <f t="shared" si="25"/>
        <v>12.023267000000001</v>
      </c>
      <c r="H233" s="52">
        <f t="shared" si="27"/>
        <v>12.02</v>
      </c>
      <c r="I233" s="42">
        <f>H233</f>
        <v>12.02</v>
      </c>
      <c r="J233" s="53">
        <f t="shared" si="28"/>
        <v>0</v>
      </c>
      <c r="K233" s="54">
        <f t="shared" si="29"/>
        <v>-3.2670000000010191E-3</v>
      </c>
      <c r="L233" s="18"/>
      <c r="M233" s="18"/>
    </row>
    <row r="234" spans="1:13" s="10" customFormat="1" ht="12.75">
      <c r="A234" s="90" t="s">
        <v>184</v>
      </c>
      <c r="B234" s="28" t="s">
        <v>336</v>
      </c>
      <c r="C234" s="58" t="s">
        <v>314</v>
      </c>
      <c r="D234" s="59">
        <v>6.52</v>
      </c>
      <c r="E234" s="60">
        <v>0</v>
      </c>
      <c r="F234" s="61">
        <f t="shared" si="26"/>
        <v>6.52</v>
      </c>
      <c r="G234" s="62">
        <f t="shared" si="25"/>
        <v>9.2771240000000006</v>
      </c>
      <c r="H234" s="63">
        <f t="shared" si="27"/>
        <v>9.2799999999999994</v>
      </c>
      <c r="I234" s="42">
        <f>H234</f>
        <v>9.2799999999999994</v>
      </c>
      <c r="J234" s="64">
        <f t="shared" si="28"/>
        <v>0</v>
      </c>
      <c r="K234" s="65">
        <f t="shared" si="29"/>
        <v>2.8759999999987684E-3</v>
      </c>
      <c r="L234" s="18"/>
      <c r="M234" s="18"/>
    </row>
    <row r="235" spans="1:13" s="10" customFormat="1" ht="12.75">
      <c r="A235" s="68" t="s">
        <v>595</v>
      </c>
      <c r="B235" s="69" t="s">
        <v>447</v>
      </c>
      <c r="C235" s="158"/>
      <c r="D235" s="159"/>
      <c r="E235" s="86"/>
      <c r="F235" s="22"/>
      <c r="G235" s="23"/>
      <c r="H235" s="24"/>
      <c r="I235" s="22"/>
      <c r="J235" s="26"/>
      <c r="K235" s="27"/>
      <c r="L235" s="18"/>
      <c r="M235" s="18"/>
    </row>
    <row r="236" spans="1:13" s="10" customFormat="1" ht="25.5">
      <c r="A236" s="90" t="s">
        <v>185</v>
      </c>
      <c r="B236" s="28" t="s">
        <v>607</v>
      </c>
      <c r="C236" s="39" t="s">
        <v>608</v>
      </c>
      <c r="D236" s="40">
        <v>86.92</v>
      </c>
      <c r="E236" s="41">
        <v>0</v>
      </c>
      <c r="F236" s="42">
        <f t="shared" si="26"/>
        <v>86.92</v>
      </c>
      <c r="G236" s="43">
        <f t="shared" si="25"/>
        <v>123.676018</v>
      </c>
      <c r="H236" s="44">
        <f t="shared" si="27"/>
        <v>123.68</v>
      </c>
      <c r="I236" s="42">
        <f>H236</f>
        <v>123.68</v>
      </c>
      <c r="J236" s="45">
        <f t="shared" si="28"/>
        <v>0</v>
      </c>
      <c r="K236" s="46">
        <f t="shared" si="29"/>
        <v>3.9820000000077016E-3</v>
      </c>
      <c r="L236" s="18"/>
      <c r="M236" s="18"/>
    </row>
    <row r="237" spans="1:13" s="10" customFormat="1" ht="26.25" customHeight="1">
      <c r="A237" s="90" t="s">
        <v>186</v>
      </c>
      <c r="B237" s="28" t="s">
        <v>448</v>
      </c>
      <c r="C237" s="47" t="s">
        <v>609</v>
      </c>
      <c r="D237" s="48">
        <v>104.17</v>
      </c>
      <c r="E237" s="49">
        <v>0</v>
      </c>
      <c r="F237" s="50">
        <f t="shared" si="26"/>
        <v>104.17</v>
      </c>
      <c r="G237" s="51">
        <f t="shared" si="25"/>
        <v>148.22055700000001</v>
      </c>
      <c r="H237" s="52">
        <f t="shared" si="27"/>
        <v>148.22</v>
      </c>
      <c r="I237" s="42">
        <f>H237</f>
        <v>148.22</v>
      </c>
      <c r="J237" s="53">
        <f t="shared" si="28"/>
        <v>0</v>
      </c>
      <c r="K237" s="54">
        <f t="shared" si="29"/>
        <v>-5.5700000001479566E-4</v>
      </c>
      <c r="L237" s="18"/>
      <c r="M237" s="18"/>
    </row>
    <row r="238" spans="1:13" s="10" customFormat="1" ht="26.25" customHeight="1">
      <c r="A238" s="90" t="s">
        <v>187</v>
      </c>
      <c r="B238" s="28" t="s">
        <v>449</v>
      </c>
      <c r="C238" s="47" t="s">
        <v>609</v>
      </c>
      <c r="D238" s="48">
        <v>7.94</v>
      </c>
      <c r="E238" s="49">
        <v>0</v>
      </c>
      <c r="F238" s="50">
        <f t="shared" si="26"/>
        <v>7.94</v>
      </c>
      <c r="G238" s="51">
        <f t="shared" si="25"/>
        <v>11.297601999999999</v>
      </c>
      <c r="H238" s="52">
        <f t="shared" si="27"/>
        <v>11.3</v>
      </c>
      <c r="I238" s="42">
        <f>H238</f>
        <v>11.3</v>
      </c>
      <c r="J238" s="53">
        <f t="shared" si="28"/>
        <v>0</v>
      </c>
      <c r="K238" s="54">
        <f t="shared" si="29"/>
        <v>2.3980000000012325E-3</v>
      </c>
      <c r="L238" s="18"/>
      <c r="M238" s="18"/>
    </row>
    <row r="239" spans="1:13" s="10" customFormat="1" ht="24.75" customHeight="1">
      <c r="A239" s="90" t="s">
        <v>188</v>
      </c>
      <c r="B239" s="28" t="s">
        <v>450</v>
      </c>
      <c r="C239" s="58" t="s">
        <v>609</v>
      </c>
      <c r="D239" s="59">
        <v>9.33</v>
      </c>
      <c r="E239" s="60">
        <v>0</v>
      </c>
      <c r="F239" s="61">
        <f t="shared" si="26"/>
        <v>9.33</v>
      </c>
      <c r="G239" s="62">
        <f t="shared" si="25"/>
        <v>13.275394</v>
      </c>
      <c r="H239" s="63">
        <f t="shared" si="27"/>
        <v>13.28</v>
      </c>
      <c r="I239" s="42">
        <f>H239</f>
        <v>13.28</v>
      </c>
      <c r="J239" s="64">
        <f t="shared" si="28"/>
        <v>0</v>
      </c>
      <c r="K239" s="65">
        <f t="shared" si="29"/>
        <v>4.6059999999989998E-3</v>
      </c>
      <c r="L239" s="18"/>
      <c r="M239" s="18"/>
    </row>
    <row r="240" spans="1:13" s="10" customFormat="1" ht="12.75">
      <c r="A240" s="90" t="s">
        <v>451</v>
      </c>
      <c r="B240" s="37" t="s">
        <v>452</v>
      </c>
      <c r="C240" s="38"/>
      <c r="D240" s="25"/>
      <c r="E240" s="86"/>
      <c r="F240" s="22"/>
      <c r="G240" s="23"/>
      <c r="H240" s="24"/>
      <c r="I240" s="22"/>
      <c r="J240" s="26"/>
      <c r="K240" s="27"/>
      <c r="L240" s="18"/>
      <c r="M240" s="18"/>
    </row>
    <row r="241" spans="1:13" s="10" customFormat="1" ht="27.75" customHeight="1">
      <c r="A241" s="90" t="s">
        <v>189</v>
      </c>
      <c r="B241" s="28" t="s">
        <v>453</v>
      </c>
      <c r="C241" s="39" t="s">
        <v>609</v>
      </c>
      <c r="D241" s="40">
        <v>165.13</v>
      </c>
      <c r="E241" s="41">
        <v>0</v>
      </c>
      <c r="F241" s="42">
        <f t="shared" si="26"/>
        <v>165.13</v>
      </c>
      <c r="G241" s="43">
        <f t="shared" si="25"/>
        <v>234.958822</v>
      </c>
      <c r="H241" s="44">
        <f t="shared" si="27"/>
        <v>234.96</v>
      </c>
      <c r="I241" s="42">
        <f>H241</f>
        <v>234.96</v>
      </c>
      <c r="J241" s="45">
        <f t="shared" si="28"/>
        <v>0</v>
      </c>
      <c r="K241" s="46">
        <f t="shared" si="29"/>
        <v>1.1780000000101154E-3</v>
      </c>
      <c r="L241" s="18"/>
      <c r="M241" s="18"/>
    </row>
    <row r="242" spans="1:13" s="10" customFormat="1" ht="27.75" customHeight="1">
      <c r="A242" s="90" t="s">
        <v>190</v>
      </c>
      <c r="B242" s="28" t="s">
        <v>454</v>
      </c>
      <c r="C242" s="47" t="s">
        <v>609</v>
      </c>
      <c r="D242" s="48">
        <v>116.37</v>
      </c>
      <c r="E242" s="49">
        <v>0</v>
      </c>
      <c r="F242" s="50">
        <f t="shared" si="26"/>
        <v>116.37</v>
      </c>
      <c r="G242" s="51">
        <f t="shared" si="25"/>
        <v>165.57959299999999</v>
      </c>
      <c r="H242" s="52">
        <f t="shared" si="27"/>
        <v>165.58</v>
      </c>
      <c r="I242" s="42">
        <f>H242</f>
        <v>165.58</v>
      </c>
      <c r="J242" s="53">
        <f t="shared" si="28"/>
        <v>0</v>
      </c>
      <c r="K242" s="54">
        <f t="shared" si="29"/>
        <v>4.0700000002402703E-4</v>
      </c>
      <c r="L242" s="18"/>
      <c r="M242" s="18"/>
    </row>
    <row r="243" spans="1:13" s="10" customFormat="1" ht="38.25">
      <c r="A243" s="90" t="s">
        <v>191</v>
      </c>
      <c r="B243" s="28" t="s">
        <v>455</v>
      </c>
      <c r="C243" s="47" t="s">
        <v>456</v>
      </c>
      <c r="D243" s="48">
        <v>6.94</v>
      </c>
      <c r="E243" s="49">
        <v>0</v>
      </c>
      <c r="F243" s="50">
        <f t="shared" si="26"/>
        <v>6.94</v>
      </c>
      <c r="G243" s="51">
        <f t="shared" si="25"/>
        <v>9.8747299999999996</v>
      </c>
      <c r="H243" s="52">
        <f t="shared" si="27"/>
        <v>9.8699999999999992</v>
      </c>
      <c r="I243" s="42">
        <f>H243</f>
        <v>9.8699999999999992</v>
      </c>
      <c r="J243" s="53">
        <f t="shared" si="28"/>
        <v>0</v>
      </c>
      <c r="K243" s="54">
        <f t="shared" si="29"/>
        <v>-4.730000000000345E-3</v>
      </c>
      <c r="L243" s="18"/>
      <c r="M243" s="18"/>
    </row>
    <row r="244" spans="1:13" s="10" customFormat="1" ht="38.25">
      <c r="A244" s="68" t="s">
        <v>596</v>
      </c>
      <c r="B244" s="69" t="s">
        <v>457</v>
      </c>
      <c r="C244" s="107"/>
      <c r="D244" s="25"/>
      <c r="E244" s="86"/>
      <c r="F244" s="22"/>
      <c r="G244" s="23"/>
      <c r="H244" s="24"/>
      <c r="I244" s="22"/>
      <c r="J244" s="26"/>
      <c r="K244" s="27"/>
      <c r="L244" s="18"/>
      <c r="M244" s="18"/>
    </row>
    <row r="245" spans="1:13" s="10" customFormat="1" ht="38.25">
      <c r="A245" s="90" t="s">
        <v>192</v>
      </c>
      <c r="B245" s="28" t="s">
        <v>458</v>
      </c>
      <c r="C245" s="39" t="s">
        <v>459</v>
      </c>
      <c r="D245" s="40">
        <v>10</v>
      </c>
      <c r="E245" s="87">
        <v>2.1</v>
      </c>
      <c r="F245" s="42">
        <f t="shared" si="26"/>
        <v>12.1</v>
      </c>
      <c r="G245" s="43">
        <f t="shared" si="25"/>
        <v>17.216749</v>
      </c>
      <c r="H245" s="44">
        <f t="shared" si="27"/>
        <v>17.22</v>
      </c>
      <c r="I245" s="143">
        <f>ROUND(H245/1.21,2)</f>
        <v>14.23</v>
      </c>
      <c r="J245" s="45">
        <f t="shared" si="28"/>
        <v>2.9899999999999984</v>
      </c>
      <c r="K245" s="46">
        <f t="shared" si="29"/>
        <v>3.2509999999987826E-3</v>
      </c>
      <c r="L245" s="18"/>
      <c r="M245" s="18"/>
    </row>
    <row r="246" spans="1:13" s="10" customFormat="1" ht="25.5">
      <c r="A246" s="90" t="s">
        <v>193</v>
      </c>
      <c r="B246" s="28" t="s">
        <v>460</v>
      </c>
      <c r="C246" s="58" t="s">
        <v>461</v>
      </c>
      <c r="D246" s="59">
        <v>37.270000000000003</v>
      </c>
      <c r="E246" s="89">
        <v>7.83</v>
      </c>
      <c r="F246" s="61">
        <f t="shared" si="26"/>
        <v>45.1</v>
      </c>
      <c r="G246" s="62">
        <f t="shared" ref="G246:G307" si="30">ROUND(F246/0.702804,6)</f>
        <v>64.171519000000004</v>
      </c>
      <c r="H246" s="63">
        <f t="shared" si="27"/>
        <v>64.17</v>
      </c>
      <c r="I246" s="143">
        <f>ROUND(H246/1.21,2)</f>
        <v>53.03</v>
      </c>
      <c r="J246" s="64">
        <f t="shared" si="28"/>
        <v>11.14</v>
      </c>
      <c r="K246" s="65">
        <f t="shared" si="29"/>
        <v>-1.5190000000018244E-3</v>
      </c>
      <c r="L246" s="18"/>
      <c r="M246" s="18"/>
    </row>
    <row r="247" spans="1:13" s="10" customFormat="1" ht="12.75">
      <c r="A247" s="90" t="s">
        <v>462</v>
      </c>
      <c r="B247" s="37" t="s">
        <v>463</v>
      </c>
      <c r="C247" s="152"/>
      <c r="D247" s="153"/>
      <c r="E247" s="123"/>
      <c r="F247" s="72"/>
      <c r="G247" s="73"/>
      <c r="H247" s="74"/>
      <c r="I247" s="72"/>
      <c r="J247" s="75"/>
      <c r="K247" s="76"/>
      <c r="L247" s="18"/>
      <c r="M247" s="18"/>
    </row>
    <row r="248" spans="1:13" s="10" customFormat="1" ht="12.75">
      <c r="A248" s="90" t="s">
        <v>464</v>
      </c>
      <c r="B248" s="37" t="s">
        <v>465</v>
      </c>
      <c r="C248" s="156"/>
      <c r="D248" s="157"/>
      <c r="E248" s="124"/>
      <c r="F248" s="79"/>
      <c r="G248" s="80"/>
      <c r="H248" s="81"/>
      <c r="I248" s="79"/>
      <c r="J248" s="82"/>
      <c r="K248" s="83"/>
      <c r="L248" s="18"/>
      <c r="M248" s="18"/>
    </row>
    <row r="249" spans="1:13" s="10" customFormat="1" ht="12.75">
      <c r="A249" s="90" t="s">
        <v>194</v>
      </c>
      <c r="B249" s="28" t="s">
        <v>466</v>
      </c>
      <c r="C249" s="39" t="s">
        <v>296</v>
      </c>
      <c r="D249" s="102">
        <v>0.77</v>
      </c>
      <c r="E249" s="87">
        <v>0.16</v>
      </c>
      <c r="F249" s="42">
        <f t="shared" si="26"/>
        <v>0.93</v>
      </c>
      <c r="G249" s="43">
        <f t="shared" si="30"/>
        <v>1.3232710000000001</v>
      </c>
      <c r="H249" s="44">
        <f t="shared" si="27"/>
        <v>1.32</v>
      </c>
      <c r="I249" s="143">
        <f>ROUND(H249/1.21,2)</f>
        <v>1.0900000000000001</v>
      </c>
      <c r="J249" s="45">
        <f t="shared" si="28"/>
        <v>0.22999999999999998</v>
      </c>
      <c r="K249" s="46">
        <f t="shared" si="29"/>
        <v>-3.2710000000000239E-3</v>
      </c>
      <c r="L249" s="18"/>
      <c r="M249" s="18"/>
    </row>
    <row r="250" spans="1:13" s="10" customFormat="1" ht="12.75">
      <c r="A250" s="90" t="s">
        <v>195</v>
      </c>
      <c r="B250" s="28" t="s">
        <v>467</v>
      </c>
      <c r="C250" s="47" t="s">
        <v>296</v>
      </c>
      <c r="D250" s="100">
        <v>0.23</v>
      </c>
      <c r="E250" s="121">
        <v>0.05</v>
      </c>
      <c r="F250" s="50">
        <f t="shared" si="26"/>
        <v>0.28000000000000003</v>
      </c>
      <c r="G250" s="51">
        <f t="shared" si="30"/>
        <v>0.39840399999999998</v>
      </c>
      <c r="H250" s="52">
        <f t="shared" si="27"/>
        <v>0.4</v>
      </c>
      <c r="I250" s="143">
        <f>ROUND(H250/1.21,2)</f>
        <v>0.33</v>
      </c>
      <c r="J250" s="53">
        <f t="shared" si="28"/>
        <v>7.0000000000000007E-2</v>
      </c>
      <c r="K250" s="54">
        <f t="shared" si="29"/>
        <v>1.5960000000000418E-3</v>
      </c>
      <c r="L250" s="18"/>
      <c r="M250" s="18"/>
    </row>
    <row r="251" spans="1:13" s="10" customFormat="1" ht="12.75">
      <c r="A251" s="90" t="s">
        <v>196</v>
      </c>
      <c r="B251" s="28" t="s">
        <v>468</v>
      </c>
      <c r="C251" s="47" t="s">
        <v>459</v>
      </c>
      <c r="D251" s="100">
        <v>0.14000000000000001</v>
      </c>
      <c r="E251" s="121">
        <v>0.03</v>
      </c>
      <c r="F251" s="50">
        <f t="shared" si="26"/>
        <v>0.17</v>
      </c>
      <c r="G251" s="51">
        <f t="shared" si="30"/>
        <v>0.24188799999999999</v>
      </c>
      <c r="H251" s="52">
        <f t="shared" si="27"/>
        <v>0.24</v>
      </c>
      <c r="I251" s="143">
        <f>ROUND(H251/1.21,2)</f>
        <v>0.2</v>
      </c>
      <c r="J251" s="53">
        <f t="shared" si="28"/>
        <v>3.999999999999998E-2</v>
      </c>
      <c r="K251" s="54">
        <f t="shared" si="29"/>
        <v>-1.8880000000000008E-3</v>
      </c>
      <c r="L251" s="18"/>
      <c r="M251" s="18"/>
    </row>
    <row r="252" spans="1:13" s="10" customFormat="1" ht="12.75">
      <c r="A252" s="90" t="s">
        <v>197</v>
      </c>
      <c r="B252" s="28" t="s">
        <v>469</v>
      </c>
      <c r="C252" s="58" t="s">
        <v>296</v>
      </c>
      <c r="D252" s="101">
        <v>0.45</v>
      </c>
      <c r="E252" s="89">
        <v>0.09</v>
      </c>
      <c r="F252" s="61">
        <f t="shared" si="26"/>
        <v>0.54</v>
      </c>
      <c r="G252" s="62">
        <f t="shared" si="30"/>
        <v>0.76835100000000001</v>
      </c>
      <c r="H252" s="63">
        <f t="shared" si="27"/>
        <v>0.77</v>
      </c>
      <c r="I252" s="143">
        <f>ROUND(H252/1.21,2)</f>
        <v>0.64</v>
      </c>
      <c r="J252" s="64">
        <f t="shared" si="28"/>
        <v>0.13</v>
      </c>
      <c r="K252" s="65">
        <f t="shared" si="29"/>
        <v>1.6490000000000116E-3</v>
      </c>
      <c r="L252" s="18"/>
      <c r="M252" s="18"/>
    </row>
    <row r="253" spans="1:13" s="10" customFormat="1" ht="12.75">
      <c r="A253" s="90" t="s">
        <v>470</v>
      </c>
      <c r="B253" s="37" t="s">
        <v>471</v>
      </c>
      <c r="C253" s="145"/>
      <c r="D253" s="146"/>
      <c r="E253" s="85"/>
      <c r="F253" s="22"/>
      <c r="G253" s="23"/>
      <c r="H253" s="24"/>
      <c r="I253" s="22"/>
      <c r="J253" s="26"/>
      <c r="K253" s="27"/>
      <c r="L253" s="18"/>
      <c r="M253" s="18"/>
    </row>
    <row r="254" spans="1:13" s="10" customFormat="1" ht="12.75">
      <c r="A254" s="90" t="s">
        <v>198</v>
      </c>
      <c r="B254" s="28" t="s">
        <v>465</v>
      </c>
      <c r="C254" s="39" t="s">
        <v>472</v>
      </c>
      <c r="D254" s="40">
        <v>0.2</v>
      </c>
      <c r="E254" s="87">
        <v>0.04</v>
      </c>
      <c r="F254" s="42">
        <f t="shared" ref="F254:F314" si="31">D254+E254</f>
        <v>0.24000000000000002</v>
      </c>
      <c r="G254" s="43">
        <f t="shared" si="30"/>
        <v>0.34148899999999999</v>
      </c>
      <c r="H254" s="44">
        <f t="shared" ref="H254:H314" si="32">ROUND(F254/0.702804,2)</f>
        <v>0.34</v>
      </c>
      <c r="I254" s="143">
        <f>ROUND(H254/1.21,2)</f>
        <v>0.28000000000000003</v>
      </c>
      <c r="J254" s="45">
        <f t="shared" ref="J254:J314" si="33">H254-I254</f>
        <v>0.06</v>
      </c>
      <c r="K254" s="46">
        <f t="shared" ref="K254:K314" si="34">H254-G254</f>
        <v>-1.4889999999999626E-3</v>
      </c>
      <c r="L254" s="18"/>
      <c r="M254" s="18"/>
    </row>
    <row r="255" spans="1:13" s="10" customFormat="1" ht="12.75">
      <c r="A255" s="90" t="s">
        <v>199</v>
      </c>
      <c r="B255" s="28" t="s">
        <v>468</v>
      </c>
      <c r="C255" s="47" t="s">
        <v>459</v>
      </c>
      <c r="D255" s="48">
        <v>0.14000000000000001</v>
      </c>
      <c r="E255" s="121">
        <v>0.03</v>
      </c>
      <c r="F255" s="50">
        <f t="shared" si="31"/>
        <v>0.17</v>
      </c>
      <c r="G255" s="51">
        <f t="shared" si="30"/>
        <v>0.24188799999999999</v>
      </c>
      <c r="H255" s="52">
        <f t="shared" si="32"/>
        <v>0.24</v>
      </c>
      <c r="I255" s="143">
        <f>ROUND(H255/1.21,2)</f>
        <v>0.2</v>
      </c>
      <c r="J255" s="53">
        <f t="shared" si="33"/>
        <v>3.999999999999998E-2</v>
      </c>
      <c r="K255" s="54">
        <f t="shared" si="34"/>
        <v>-1.8880000000000008E-3</v>
      </c>
      <c r="L255" s="18"/>
      <c r="M255" s="18"/>
    </row>
    <row r="256" spans="1:13" s="10" customFormat="1" ht="25.5">
      <c r="A256" s="90" t="s">
        <v>200</v>
      </c>
      <c r="B256" s="28" t="s">
        <v>473</v>
      </c>
      <c r="C256" s="58" t="s">
        <v>474</v>
      </c>
      <c r="D256" s="59">
        <v>37.26</v>
      </c>
      <c r="E256" s="89">
        <v>7.82</v>
      </c>
      <c r="F256" s="61">
        <f t="shared" si="31"/>
        <v>45.08</v>
      </c>
      <c r="G256" s="62">
        <f t="shared" si="30"/>
        <v>64.143061000000003</v>
      </c>
      <c r="H256" s="63">
        <f t="shared" si="32"/>
        <v>64.14</v>
      </c>
      <c r="I256" s="143">
        <f>ROUND(H256/1.21,2)</f>
        <v>53.01</v>
      </c>
      <c r="J256" s="64">
        <f t="shared" si="33"/>
        <v>11.130000000000003</v>
      </c>
      <c r="K256" s="65">
        <f t="shared" si="34"/>
        <v>-3.0610000000024229E-3</v>
      </c>
      <c r="L256" s="18"/>
      <c r="M256" s="18"/>
    </row>
    <row r="257" spans="1:13" s="10" customFormat="1" ht="25.5">
      <c r="A257" s="90" t="s">
        <v>475</v>
      </c>
      <c r="B257" s="37" t="s">
        <v>476</v>
      </c>
      <c r="C257" s="145"/>
      <c r="D257" s="146"/>
      <c r="E257" s="85"/>
      <c r="F257" s="22"/>
      <c r="G257" s="23"/>
      <c r="H257" s="24"/>
      <c r="I257" s="22"/>
      <c r="J257" s="26"/>
      <c r="K257" s="27"/>
      <c r="L257" s="18"/>
      <c r="M257" s="18"/>
    </row>
    <row r="258" spans="1:13" s="10" customFormat="1" ht="12.75">
      <c r="A258" s="90" t="s">
        <v>201</v>
      </c>
      <c r="B258" s="28" t="s">
        <v>465</v>
      </c>
      <c r="C258" s="39" t="s">
        <v>477</v>
      </c>
      <c r="D258" s="40">
        <v>0.66</v>
      </c>
      <c r="E258" s="87">
        <v>0.14000000000000001</v>
      </c>
      <c r="F258" s="42">
        <f t="shared" si="31"/>
        <v>0.8</v>
      </c>
      <c r="G258" s="43">
        <f t="shared" si="30"/>
        <v>1.1382969999999999</v>
      </c>
      <c r="H258" s="44">
        <f t="shared" si="32"/>
        <v>1.1399999999999999</v>
      </c>
      <c r="I258" s="143">
        <f t="shared" ref="I258:I263" si="35">ROUND(H258/1.21,2)</f>
        <v>0.94</v>
      </c>
      <c r="J258" s="45">
        <f t="shared" si="33"/>
        <v>0.19999999999999996</v>
      </c>
      <c r="K258" s="46">
        <f t="shared" si="34"/>
        <v>1.7030000000000101E-3</v>
      </c>
      <c r="L258" s="18"/>
      <c r="M258" s="18"/>
    </row>
    <row r="259" spans="1:13" s="10" customFormat="1" ht="12.75">
      <c r="A259" s="90" t="s">
        <v>202</v>
      </c>
      <c r="B259" s="28" t="s">
        <v>468</v>
      </c>
      <c r="C259" s="47" t="s">
        <v>477</v>
      </c>
      <c r="D259" s="48">
        <v>0.42</v>
      </c>
      <c r="E259" s="121">
        <v>0.09</v>
      </c>
      <c r="F259" s="50">
        <f t="shared" si="31"/>
        <v>0.51</v>
      </c>
      <c r="G259" s="51">
        <f t="shared" si="30"/>
        <v>0.725665</v>
      </c>
      <c r="H259" s="52">
        <f t="shared" si="32"/>
        <v>0.73</v>
      </c>
      <c r="I259" s="143">
        <f t="shared" si="35"/>
        <v>0.6</v>
      </c>
      <c r="J259" s="53">
        <f t="shared" si="33"/>
        <v>0.13</v>
      </c>
      <c r="K259" s="54">
        <f t="shared" si="34"/>
        <v>4.3349999999999778E-3</v>
      </c>
      <c r="L259" s="18"/>
      <c r="M259" s="18"/>
    </row>
    <row r="260" spans="1:13" s="10" customFormat="1" ht="12.75">
      <c r="A260" s="90" t="s">
        <v>203</v>
      </c>
      <c r="B260" s="28" t="s">
        <v>469</v>
      </c>
      <c r="C260" s="47" t="s">
        <v>477</v>
      </c>
      <c r="D260" s="48">
        <v>0.17</v>
      </c>
      <c r="E260" s="121">
        <v>0.04</v>
      </c>
      <c r="F260" s="50">
        <f t="shared" si="31"/>
        <v>0.21000000000000002</v>
      </c>
      <c r="G260" s="51">
        <f t="shared" si="30"/>
        <v>0.29880299999999999</v>
      </c>
      <c r="H260" s="52">
        <f t="shared" si="32"/>
        <v>0.3</v>
      </c>
      <c r="I260" s="143">
        <f t="shared" si="35"/>
        <v>0.25</v>
      </c>
      <c r="J260" s="53">
        <f t="shared" si="33"/>
        <v>4.9999999999999989E-2</v>
      </c>
      <c r="K260" s="54">
        <f t="shared" si="34"/>
        <v>1.1970000000000036E-3</v>
      </c>
      <c r="L260" s="18"/>
      <c r="M260" s="18"/>
    </row>
    <row r="261" spans="1:13" s="10" customFormat="1" ht="12.75">
      <c r="A261" s="90" t="s">
        <v>204</v>
      </c>
      <c r="B261" s="28" t="s">
        <v>478</v>
      </c>
      <c r="C261" s="47" t="s">
        <v>479</v>
      </c>
      <c r="D261" s="48">
        <v>0.78</v>
      </c>
      <c r="E261" s="121">
        <v>0.16</v>
      </c>
      <c r="F261" s="50">
        <f t="shared" si="31"/>
        <v>0.94000000000000006</v>
      </c>
      <c r="G261" s="51">
        <f t="shared" si="30"/>
        <v>1.3374999999999999</v>
      </c>
      <c r="H261" s="52">
        <f t="shared" si="32"/>
        <v>1.34</v>
      </c>
      <c r="I261" s="143">
        <f t="shared" si="35"/>
        <v>1.1100000000000001</v>
      </c>
      <c r="J261" s="53">
        <f t="shared" si="33"/>
        <v>0.22999999999999998</v>
      </c>
      <c r="K261" s="54">
        <f t="shared" si="34"/>
        <v>2.5000000000001688E-3</v>
      </c>
      <c r="L261" s="18"/>
      <c r="M261" s="18"/>
    </row>
    <row r="262" spans="1:13" s="10" customFormat="1" ht="38.25">
      <c r="A262" s="90" t="s">
        <v>205</v>
      </c>
      <c r="B262" s="28" t="s">
        <v>480</v>
      </c>
      <c r="C262" s="47" t="s">
        <v>316</v>
      </c>
      <c r="D262" s="48">
        <v>0.27</v>
      </c>
      <c r="E262" s="121">
        <v>0.06</v>
      </c>
      <c r="F262" s="50">
        <f t="shared" si="31"/>
        <v>0.33</v>
      </c>
      <c r="G262" s="51">
        <f t="shared" si="30"/>
        <v>0.46954800000000002</v>
      </c>
      <c r="H262" s="52">
        <f t="shared" si="32"/>
        <v>0.47</v>
      </c>
      <c r="I262" s="143">
        <f t="shared" si="35"/>
        <v>0.39</v>
      </c>
      <c r="J262" s="53">
        <f t="shared" si="33"/>
        <v>7.999999999999996E-2</v>
      </c>
      <c r="K262" s="54">
        <f t="shared" si="34"/>
        <v>4.5199999999995244E-4</v>
      </c>
      <c r="L262" s="18"/>
      <c r="M262" s="18"/>
    </row>
    <row r="263" spans="1:13" s="10" customFormat="1" ht="38.25">
      <c r="A263" s="90" t="s">
        <v>206</v>
      </c>
      <c r="B263" s="28" t="s">
        <v>481</v>
      </c>
      <c r="C263" s="58" t="s">
        <v>482</v>
      </c>
      <c r="D263" s="59">
        <v>0.14000000000000001</v>
      </c>
      <c r="E263" s="89">
        <v>0.03</v>
      </c>
      <c r="F263" s="61">
        <f t="shared" si="31"/>
        <v>0.17</v>
      </c>
      <c r="G263" s="62">
        <f t="shared" si="30"/>
        <v>0.24188799999999999</v>
      </c>
      <c r="H263" s="63">
        <f t="shared" si="32"/>
        <v>0.24</v>
      </c>
      <c r="I263" s="143">
        <f t="shared" si="35"/>
        <v>0.2</v>
      </c>
      <c r="J263" s="64">
        <f t="shared" si="33"/>
        <v>3.999999999999998E-2</v>
      </c>
      <c r="K263" s="65">
        <f t="shared" si="34"/>
        <v>-1.8880000000000008E-3</v>
      </c>
      <c r="L263" s="18"/>
      <c r="M263" s="18"/>
    </row>
    <row r="264" spans="1:13" s="10" customFormat="1" ht="25.5">
      <c r="A264" s="90" t="s">
        <v>483</v>
      </c>
      <c r="B264" s="37" t="s">
        <v>484</v>
      </c>
      <c r="C264" s="145"/>
      <c r="D264" s="146"/>
      <c r="E264" s="85"/>
      <c r="F264" s="22"/>
      <c r="G264" s="23"/>
      <c r="H264" s="24"/>
      <c r="I264" s="22"/>
      <c r="J264" s="26"/>
      <c r="K264" s="27"/>
      <c r="L264" s="18"/>
      <c r="M264" s="18"/>
    </row>
    <row r="265" spans="1:13" s="10" customFormat="1" ht="12.75">
      <c r="A265" s="90" t="s">
        <v>207</v>
      </c>
      <c r="B265" s="28" t="s">
        <v>485</v>
      </c>
      <c r="C265" s="39" t="s">
        <v>459</v>
      </c>
      <c r="D265" s="40">
        <v>0.1</v>
      </c>
      <c r="E265" s="87">
        <v>0.02</v>
      </c>
      <c r="F265" s="42">
        <f t="shared" si="31"/>
        <v>0.12000000000000001</v>
      </c>
      <c r="G265" s="43">
        <f t="shared" si="30"/>
        <v>0.17074500000000001</v>
      </c>
      <c r="H265" s="44">
        <f t="shared" si="32"/>
        <v>0.17</v>
      </c>
      <c r="I265" s="143">
        <f>ROUND(H265/1.21,2)</f>
        <v>0.14000000000000001</v>
      </c>
      <c r="J265" s="45">
        <f t="shared" si="33"/>
        <v>0.03</v>
      </c>
      <c r="K265" s="46">
        <f t="shared" si="34"/>
        <v>-7.4499999999999567E-4</v>
      </c>
      <c r="L265" s="18"/>
      <c r="M265" s="18"/>
    </row>
    <row r="266" spans="1:13" s="10" customFormat="1" ht="12.75">
      <c r="A266" s="90" t="s">
        <v>208</v>
      </c>
      <c r="B266" s="28" t="s">
        <v>486</v>
      </c>
      <c r="C266" s="47" t="s">
        <v>459</v>
      </c>
      <c r="D266" s="48">
        <v>0.23</v>
      </c>
      <c r="E266" s="121">
        <v>0.05</v>
      </c>
      <c r="F266" s="50">
        <f t="shared" si="31"/>
        <v>0.28000000000000003</v>
      </c>
      <c r="G266" s="51">
        <f t="shared" si="30"/>
        <v>0.39840399999999998</v>
      </c>
      <c r="H266" s="52">
        <f t="shared" si="32"/>
        <v>0.4</v>
      </c>
      <c r="I266" s="143">
        <f>ROUND(H266/1.21,2)</f>
        <v>0.33</v>
      </c>
      <c r="J266" s="53">
        <f t="shared" si="33"/>
        <v>7.0000000000000007E-2</v>
      </c>
      <c r="K266" s="54">
        <f t="shared" si="34"/>
        <v>1.5960000000000418E-3</v>
      </c>
      <c r="L266" s="18"/>
      <c r="M266" s="18"/>
    </row>
    <row r="267" spans="1:13" s="10" customFormat="1" ht="25.5">
      <c r="A267" s="90" t="s">
        <v>209</v>
      </c>
      <c r="B267" s="28" t="s">
        <v>487</v>
      </c>
      <c r="C267" s="47" t="s">
        <v>296</v>
      </c>
      <c r="D267" s="48">
        <v>0.41</v>
      </c>
      <c r="E267" s="121">
        <v>0.09</v>
      </c>
      <c r="F267" s="50">
        <f t="shared" si="31"/>
        <v>0.5</v>
      </c>
      <c r="G267" s="51">
        <f t="shared" si="30"/>
        <v>0.71143599999999996</v>
      </c>
      <c r="H267" s="52">
        <f t="shared" si="32"/>
        <v>0.71</v>
      </c>
      <c r="I267" s="143">
        <f>ROUND(H267/1.21,2)</f>
        <v>0.59</v>
      </c>
      <c r="J267" s="53">
        <f t="shared" si="33"/>
        <v>0.12</v>
      </c>
      <c r="K267" s="54">
        <f t="shared" si="34"/>
        <v>-1.4359999999999928E-3</v>
      </c>
      <c r="L267" s="18"/>
      <c r="M267" s="18"/>
    </row>
    <row r="268" spans="1:13" s="10" customFormat="1" ht="12.75">
      <c r="A268" s="90" t="s">
        <v>488</v>
      </c>
      <c r="B268" s="37" t="s">
        <v>489</v>
      </c>
      <c r="C268" s="145"/>
      <c r="D268" s="146"/>
      <c r="E268" s="85"/>
      <c r="F268" s="22"/>
      <c r="G268" s="23"/>
      <c r="H268" s="24"/>
      <c r="I268" s="22"/>
      <c r="J268" s="26"/>
      <c r="K268" s="27"/>
      <c r="L268" s="18"/>
      <c r="M268" s="18"/>
    </row>
    <row r="269" spans="1:13" s="10" customFormat="1" ht="12.75">
      <c r="A269" s="90" t="s">
        <v>210</v>
      </c>
      <c r="B269" s="28" t="s">
        <v>490</v>
      </c>
      <c r="C269" s="39" t="s">
        <v>296</v>
      </c>
      <c r="D269" s="102">
        <v>0.74</v>
      </c>
      <c r="E269" s="87">
        <v>0.16</v>
      </c>
      <c r="F269" s="42">
        <f t="shared" si="31"/>
        <v>0.9</v>
      </c>
      <c r="G269" s="43">
        <f t="shared" si="30"/>
        <v>1.2805850000000001</v>
      </c>
      <c r="H269" s="44">
        <f t="shared" si="32"/>
        <v>1.28</v>
      </c>
      <c r="I269" s="143">
        <f t="shared" ref="I269:I276" si="36">ROUND(H269/1.21,2)</f>
        <v>1.06</v>
      </c>
      <c r="J269" s="45">
        <f t="shared" si="33"/>
        <v>0.21999999999999997</v>
      </c>
      <c r="K269" s="46">
        <f t="shared" si="34"/>
        <v>-5.850000000000577E-4</v>
      </c>
      <c r="L269" s="18"/>
      <c r="M269" s="18"/>
    </row>
    <row r="270" spans="1:13" s="10" customFormat="1" ht="12.75">
      <c r="A270" s="90" t="s">
        <v>211</v>
      </c>
      <c r="B270" s="28" t="s">
        <v>491</v>
      </c>
      <c r="C270" s="47" t="s">
        <v>296</v>
      </c>
      <c r="D270" s="100">
        <v>1.19</v>
      </c>
      <c r="E270" s="121">
        <v>0.25</v>
      </c>
      <c r="F270" s="50">
        <f t="shared" si="31"/>
        <v>1.44</v>
      </c>
      <c r="G270" s="51">
        <f t="shared" si="30"/>
        <v>2.0489350000000002</v>
      </c>
      <c r="H270" s="52">
        <f t="shared" si="32"/>
        <v>2.0499999999999998</v>
      </c>
      <c r="I270" s="143">
        <f t="shared" si="36"/>
        <v>1.69</v>
      </c>
      <c r="J270" s="53">
        <f t="shared" si="33"/>
        <v>0.35999999999999988</v>
      </c>
      <c r="K270" s="54">
        <f t="shared" si="34"/>
        <v>1.0649999999996496E-3</v>
      </c>
      <c r="L270" s="18"/>
      <c r="M270" s="18"/>
    </row>
    <row r="271" spans="1:13" s="10" customFormat="1" ht="25.5">
      <c r="A271" s="90" t="s">
        <v>212</v>
      </c>
      <c r="B271" s="28" t="s">
        <v>492</v>
      </c>
      <c r="C271" s="47" t="s">
        <v>296</v>
      </c>
      <c r="D271" s="48">
        <v>2.21</v>
      </c>
      <c r="E271" s="121">
        <v>0.46</v>
      </c>
      <c r="F271" s="50">
        <f t="shared" si="31"/>
        <v>2.67</v>
      </c>
      <c r="G271" s="51">
        <f t="shared" si="30"/>
        <v>3.7990680000000001</v>
      </c>
      <c r="H271" s="52">
        <f t="shared" si="32"/>
        <v>3.8</v>
      </c>
      <c r="I271" s="143">
        <f t="shared" si="36"/>
        <v>3.14</v>
      </c>
      <c r="J271" s="53">
        <f t="shared" si="33"/>
        <v>0.6599999999999997</v>
      </c>
      <c r="K271" s="54">
        <f t="shared" si="34"/>
        <v>9.3199999999971084E-4</v>
      </c>
      <c r="L271" s="18"/>
      <c r="M271" s="18"/>
    </row>
    <row r="272" spans="1:13" s="10" customFormat="1" ht="12.75">
      <c r="A272" s="90" t="s">
        <v>213</v>
      </c>
      <c r="B272" s="28" t="s">
        <v>493</v>
      </c>
      <c r="C272" s="58" t="s">
        <v>494</v>
      </c>
      <c r="D272" s="59">
        <v>0.54</v>
      </c>
      <c r="E272" s="89">
        <v>0.11</v>
      </c>
      <c r="F272" s="61">
        <f t="shared" si="31"/>
        <v>0.65</v>
      </c>
      <c r="G272" s="62">
        <f t="shared" si="30"/>
        <v>0.92486699999999999</v>
      </c>
      <c r="H272" s="63">
        <f t="shared" si="32"/>
        <v>0.92</v>
      </c>
      <c r="I272" s="143">
        <f t="shared" si="36"/>
        <v>0.76</v>
      </c>
      <c r="J272" s="64">
        <f t="shared" si="33"/>
        <v>0.16000000000000003</v>
      </c>
      <c r="K272" s="65">
        <f t="shared" si="34"/>
        <v>-4.8669999999999547E-3</v>
      </c>
      <c r="L272" s="18"/>
      <c r="M272" s="18"/>
    </row>
    <row r="273" spans="1:13" s="10" customFormat="1" ht="12.75">
      <c r="A273" s="90" t="s">
        <v>495</v>
      </c>
      <c r="B273" s="37" t="s">
        <v>496</v>
      </c>
      <c r="C273" s="145"/>
      <c r="D273" s="146"/>
      <c r="E273" s="85"/>
      <c r="F273" s="22"/>
      <c r="G273" s="23"/>
      <c r="H273" s="24"/>
      <c r="I273" s="143">
        <f t="shared" si="36"/>
        <v>0</v>
      </c>
      <c r="J273" s="26"/>
      <c r="K273" s="27"/>
      <c r="L273" s="18"/>
      <c r="M273" s="18"/>
    </row>
    <row r="274" spans="1:13" s="10" customFormat="1" ht="12.75">
      <c r="A274" s="90" t="s">
        <v>214</v>
      </c>
      <c r="B274" s="28" t="s">
        <v>490</v>
      </c>
      <c r="C274" s="39" t="s">
        <v>497</v>
      </c>
      <c r="D274" s="40">
        <v>1.37</v>
      </c>
      <c r="E274" s="87">
        <v>0.28999999999999998</v>
      </c>
      <c r="F274" s="42">
        <f t="shared" si="31"/>
        <v>1.6600000000000001</v>
      </c>
      <c r="G274" s="43">
        <f t="shared" si="30"/>
        <v>2.3619669999999999</v>
      </c>
      <c r="H274" s="44">
        <f t="shared" si="32"/>
        <v>2.36</v>
      </c>
      <c r="I274" s="143">
        <f t="shared" si="36"/>
        <v>1.95</v>
      </c>
      <c r="J274" s="45">
        <f t="shared" si="33"/>
        <v>0.40999999999999992</v>
      </c>
      <c r="K274" s="46">
        <f t="shared" si="34"/>
        <v>-1.967000000000052E-3</v>
      </c>
      <c r="L274" s="18"/>
      <c r="M274" s="18"/>
    </row>
    <row r="275" spans="1:13" s="10" customFormat="1" ht="12.75">
      <c r="A275" s="90" t="s">
        <v>215</v>
      </c>
      <c r="B275" s="28" t="s">
        <v>491</v>
      </c>
      <c r="C275" s="47" t="s">
        <v>497</v>
      </c>
      <c r="D275" s="48">
        <v>1.73</v>
      </c>
      <c r="E275" s="121">
        <v>0.36</v>
      </c>
      <c r="F275" s="50">
        <f t="shared" si="31"/>
        <v>2.09</v>
      </c>
      <c r="G275" s="51">
        <f t="shared" si="30"/>
        <v>2.9738020000000001</v>
      </c>
      <c r="H275" s="52">
        <f t="shared" si="32"/>
        <v>2.97</v>
      </c>
      <c r="I275" s="143">
        <f t="shared" si="36"/>
        <v>2.4500000000000002</v>
      </c>
      <c r="J275" s="53">
        <f t="shared" si="33"/>
        <v>0.52</v>
      </c>
      <c r="K275" s="54">
        <f t="shared" si="34"/>
        <v>-3.801999999999861E-3</v>
      </c>
      <c r="L275" s="18"/>
      <c r="M275" s="18"/>
    </row>
    <row r="276" spans="1:13" s="10" customFormat="1" ht="25.5">
      <c r="A276" s="90" t="s">
        <v>216</v>
      </c>
      <c r="B276" s="28" t="s">
        <v>492</v>
      </c>
      <c r="C276" s="58" t="s">
        <v>497</v>
      </c>
      <c r="D276" s="59">
        <v>2.37</v>
      </c>
      <c r="E276" s="89">
        <v>0.5</v>
      </c>
      <c r="F276" s="61">
        <f t="shared" si="31"/>
        <v>2.87</v>
      </c>
      <c r="G276" s="62">
        <f t="shared" si="30"/>
        <v>4.0836420000000002</v>
      </c>
      <c r="H276" s="63">
        <f t="shared" si="32"/>
        <v>4.08</v>
      </c>
      <c r="I276" s="143">
        <f t="shared" si="36"/>
        <v>3.37</v>
      </c>
      <c r="J276" s="64">
        <f t="shared" si="33"/>
        <v>0.71</v>
      </c>
      <c r="K276" s="65">
        <f t="shared" si="34"/>
        <v>-3.6420000000001451E-3</v>
      </c>
      <c r="L276" s="18"/>
      <c r="M276" s="18"/>
    </row>
    <row r="277" spans="1:13" s="10" customFormat="1" ht="25.5">
      <c r="A277" s="90" t="s">
        <v>498</v>
      </c>
      <c r="B277" s="37" t="s">
        <v>499</v>
      </c>
      <c r="C277" s="145"/>
      <c r="D277" s="146"/>
      <c r="E277" s="85"/>
      <c r="F277" s="22"/>
      <c r="G277" s="23"/>
      <c r="H277" s="24"/>
      <c r="I277" s="22"/>
      <c r="J277" s="26"/>
      <c r="K277" s="27"/>
      <c r="L277" s="18"/>
      <c r="M277" s="18"/>
    </row>
    <row r="278" spans="1:13" s="10" customFormat="1" ht="12.75">
      <c r="A278" s="90" t="s">
        <v>217</v>
      </c>
      <c r="B278" s="28" t="s">
        <v>490</v>
      </c>
      <c r="C278" s="39" t="s">
        <v>497</v>
      </c>
      <c r="D278" s="40">
        <v>0.41</v>
      </c>
      <c r="E278" s="87">
        <v>0.09</v>
      </c>
      <c r="F278" s="42">
        <f t="shared" si="31"/>
        <v>0.5</v>
      </c>
      <c r="G278" s="43">
        <f t="shared" si="30"/>
        <v>0.71143599999999996</v>
      </c>
      <c r="H278" s="44">
        <f t="shared" si="32"/>
        <v>0.71</v>
      </c>
      <c r="I278" s="143">
        <f t="shared" ref="I278:I301" si="37">ROUND(H278/1.21,2)</f>
        <v>0.59</v>
      </c>
      <c r="J278" s="45">
        <f t="shared" si="33"/>
        <v>0.12</v>
      </c>
      <c r="K278" s="46">
        <f t="shared" si="34"/>
        <v>-1.4359999999999928E-3</v>
      </c>
      <c r="L278" s="18"/>
      <c r="M278" s="18"/>
    </row>
    <row r="279" spans="1:13" s="10" customFormat="1" ht="12.75">
      <c r="A279" s="90" t="s">
        <v>218</v>
      </c>
      <c r="B279" s="28" t="s">
        <v>491</v>
      </c>
      <c r="C279" s="47" t="s">
        <v>497</v>
      </c>
      <c r="D279" s="48">
        <v>0.77</v>
      </c>
      <c r="E279" s="121">
        <v>0.16</v>
      </c>
      <c r="F279" s="50">
        <f t="shared" si="31"/>
        <v>0.93</v>
      </c>
      <c r="G279" s="51">
        <f t="shared" si="30"/>
        <v>1.3232710000000001</v>
      </c>
      <c r="H279" s="52">
        <f t="shared" si="32"/>
        <v>1.32</v>
      </c>
      <c r="I279" s="143">
        <f t="shared" si="37"/>
        <v>1.0900000000000001</v>
      </c>
      <c r="J279" s="53">
        <f t="shared" si="33"/>
        <v>0.22999999999999998</v>
      </c>
      <c r="K279" s="54">
        <f t="shared" si="34"/>
        <v>-3.2710000000000239E-3</v>
      </c>
      <c r="L279" s="18"/>
      <c r="M279" s="18"/>
    </row>
    <row r="280" spans="1:13" s="10" customFormat="1" ht="25.5">
      <c r="A280" s="90" t="s">
        <v>219</v>
      </c>
      <c r="B280" s="28" t="s">
        <v>492</v>
      </c>
      <c r="C280" s="47" t="s">
        <v>497</v>
      </c>
      <c r="D280" s="48">
        <v>1.1499999999999999</v>
      </c>
      <c r="E280" s="121">
        <v>0.24</v>
      </c>
      <c r="F280" s="50">
        <f t="shared" si="31"/>
        <v>1.39</v>
      </c>
      <c r="G280" s="51">
        <f t="shared" si="30"/>
        <v>1.977792</v>
      </c>
      <c r="H280" s="52">
        <f t="shared" si="32"/>
        <v>1.98</v>
      </c>
      <c r="I280" s="143">
        <f t="shared" si="37"/>
        <v>1.64</v>
      </c>
      <c r="J280" s="53">
        <f t="shared" si="33"/>
        <v>0.34000000000000008</v>
      </c>
      <c r="K280" s="54">
        <f t="shared" si="34"/>
        <v>2.2079999999999878E-3</v>
      </c>
      <c r="L280" s="18"/>
      <c r="M280" s="18"/>
    </row>
    <row r="281" spans="1:13" s="10" customFormat="1" ht="12.75">
      <c r="A281" s="90" t="s">
        <v>220</v>
      </c>
      <c r="B281" s="28" t="s">
        <v>500</v>
      </c>
      <c r="C281" s="47" t="s">
        <v>602</v>
      </c>
      <c r="D281" s="48">
        <v>0.35</v>
      </c>
      <c r="E281" s="121">
        <v>7.0000000000000007E-2</v>
      </c>
      <c r="F281" s="50">
        <f t="shared" si="31"/>
        <v>0.42</v>
      </c>
      <c r="G281" s="51">
        <f t="shared" si="30"/>
        <v>0.59760599999999997</v>
      </c>
      <c r="H281" s="52">
        <f t="shared" si="32"/>
        <v>0.6</v>
      </c>
      <c r="I281" s="143">
        <f t="shared" si="37"/>
        <v>0.5</v>
      </c>
      <c r="J281" s="53">
        <f t="shared" si="33"/>
        <v>9.9999999999999978E-2</v>
      </c>
      <c r="K281" s="54">
        <f t="shared" si="34"/>
        <v>2.3940000000000072E-3</v>
      </c>
      <c r="L281" s="18"/>
      <c r="M281" s="18"/>
    </row>
    <row r="282" spans="1:13" s="10" customFormat="1" ht="25.5">
      <c r="A282" s="90" t="s">
        <v>221</v>
      </c>
      <c r="B282" s="28" t="s">
        <v>501</v>
      </c>
      <c r="C282" s="47" t="s">
        <v>296</v>
      </c>
      <c r="D282" s="48">
        <v>0.1</v>
      </c>
      <c r="E282" s="121">
        <v>0.02</v>
      </c>
      <c r="F282" s="50">
        <f t="shared" si="31"/>
        <v>0.12000000000000001</v>
      </c>
      <c r="G282" s="51">
        <f t="shared" si="30"/>
        <v>0.17074500000000001</v>
      </c>
      <c r="H282" s="52">
        <f t="shared" si="32"/>
        <v>0.17</v>
      </c>
      <c r="I282" s="143">
        <f t="shared" si="37"/>
        <v>0.14000000000000001</v>
      </c>
      <c r="J282" s="53">
        <f t="shared" si="33"/>
        <v>0.03</v>
      </c>
      <c r="K282" s="54">
        <f t="shared" si="34"/>
        <v>-7.4499999999999567E-4</v>
      </c>
      <c r="L282" s="18"/>
      <c r="M282" s="18"/>
    </row>
    <row r="283" spans="1:13" s="10" customFormat="1" ht="12.75">
      <c r="A283" s="90" t="s">
        <v>222</v>
      </c>
      <c r="B283" s="28" t="s">
        <v>502</v>
      </c>
      <c r="C283" s="47" t="s">
        <v>284</v>
      </c>
      <c r="D283" s="48">
        <v>1.79</v>
      </c>
      <c r="E283" s="121">
        <v>0.38</v>
      </c>
      <c r="F283" s="50">
        <f t="shared" si="31"/>
        <v>2.17</v>
      </c>
      <c r="G283" s="51">
        <f t="shared" si="30"/>
        <v>3.0876320000000002</v>
      </c>
      <c r="H283" s="52">
        <f t="shared" si="32"/>
        <v>3.09</v>
      </c>
      <c r="I283" s="143">
        <f t="shared" si="37"/>
        <v>2.5499999999999998</v>
      </c>
      <c r="J283" s="53">
        <f t="shared" si="33"/>
        <v>0.54</v>
      </c>
      <c r="K283" s="54">
        <f t="shared" si="34"/>
        <v>2.3679999999997037E-3</v>
      </c>
      <c r="L283" s="18"/>
      <c r="M283" s="18"/>
    </row>
    <row r="284" spans="1:13" s="10" customFormat="1" ht="12.75">
      <c r="A284" s="90" t="s">
        <v>223</v>
      </c>
      <c r="B284" s="28" t="s">
        <v>503</v>
      </c>
      <c r="C284" s="47" t="s">
        <v>504</v>
      </c>
      <c r="D284" s="48">
        <v>0.34</v>
      </c>
      <c r="E284" s="121">
        <v>7.0000000000000007E-2</v>
      </c>
      <c r="F284" s="50">
        <f t="shared" si="31"/>
        <v>0.41000000000000003</v>
      </c>
      <c r="G284" s="51">
        <f t="shared" si="30"/>
        <v>0.58337700000000003</v>
      </c>
      <c r="H284" s="52">
        <f t="shared" si="32"/>
        <v>0.57999999999999996</v>
      </c>
      <c r="I284" s="143">
        <f t="shared" si="37"/>
        <v>0.48</v>
      </c>
      <c r="J284" s="53">
        <f t="shared" si="33"/>
        <v>9.9999999999999978E-2</v>
      </c>
      <c r="K284" s="54">
        <f t="shared" si="34"/>
        <v>-3.3770000000000744E-3</v>
      </c>
      <c r="L284" s="18"/>
      <c r="M284" s="18"/>
    </row>
    <row r="285" spans="1:13" s="10" customFormat="1" ht="38.25">
      <c r="A285" s="90" t="s">
        <v>224</v>
      </c>
      <c r="B285" s="28" t="s">
        <v>505</v>
      </c>
      <c r="C285" s="47" t="s">
        <v>296</v>
      </c>
      <c r="D285" s="48">
        <v>0.1</v>
      </c>
      <c r="E285" s="121">
        <v>0.02</v>
      </c>
      <c r="F285" s="50">
        <f t="shared" si="31"/>
        <v>0.12000000000000001</v>
      </c>
      <c r="G285" s="51">
        <f t="shared" si="30"/>
        <v>0.17074500000000001</v>
      </c>
      <c r="H285" s="52">
        <f t="shared" si="32"/>
        <v>0.17</v>
      </c>
      <c r="I285" s="143">
        <f t="shared" si="37"/>
        <v>0.14000000000000001</v>
      </c>
      <c r="J285" s="53">
        <f t="shared" si="33"/>
        <v>0.03</v>
      </c>
      <c r="K285" s="54">
        <f t="shared" si="34"/>
        <v>-7.4499999999999567E-4</v>
      </c>
      <c r="L285" s="18"/>
      <c r="M285" s="18"/>
    </row>
    <row r="286" spans="1:13" s="10" customFormat="1" ht="38.25">
      <c r="A286" s="90" t="s">
        <v>225</v>
      </c>
      <c r="B286" s="28" t="s">
        <v>506</v>
      </c>
      <c r="C286" s="47" t="s">
        <v>296</v>
      </c>
      <c r="D286" s="48">
        <v>0.23</v>
      </c>
      <c r="E286" s="121">
        <v>0.05</v>
      </c>
      <c r="F286" s="50">
        <f t="shared" si="31"/>
        <v>0.28000000000000003</v>
      </c>
      <c r="G286" s="51">
        <f t="shared" si="30"/>
        <v>0.39840399999999998</v>
      </c>
      <c r="H286" s="52">
        <f t="shared" si="32"/>
        <v>0.4</v>
      </c>
      <c r="I286" s="143">
        <f t="shared" si="37"/>
        <v>0.33</v>
      </c>
      <c r="J286" s="53">
        <f t="shared" si="33"/>
        <v>7.0000000000000007E-2</v>
      </c>
      <c r="K286" s="54">
        <f t="shared" si="34"/>
        <v>1.5960000000000418E-3</v>
      </c>
      <c r="L286" s="18"/>
      <c r="M286" s="18"/>
    </row>
    <row r="287" spans="1:13" s="10" customFormat="1" ht="25.5">
      <c r="A287" s="90" t="s">
        <v>226</v>
      </c>
      <c r="B287" s="28" t="s">
        <v>507</v>
      </c>
      <c r="C287" s="47" t="s">
        <v>316</v>
      </c>
      <c r="D287" s="48">
        <v>0.55000000000000004</v>
      </c>
      <c r="E287" s="121">
        <v>0.12</v>
      </c>
      <c r="F287" s="50">
        <f t="shared" si="31"/>
        <v>0.67</v>
      </c>
      <c r="G287" s="51">
        <f t="shared" si="30"/>
        <v>0.95332399999999995</v>
      </c>
      <c r="H287" s="52">
        <f t="shared" si="32"/>
        <v>0.95</v>
      </c>
      <c r="I287" s="143">
        <f t="shared" si="37"/>
        <v>0.79</v>
      </c>
      <c r="J287" s="53">
        <f t="shared" si="33"/>
        <v>0.15999999999999992</v>
      </c>
      <c r="K287" s="54">
        <f t="shared" si="34"/>
        <v>-3.3239999999999936E-3</v>
      </c>
      <c r="L287" s="18"/>
      <c r="M287" s="18"/>
    </row>
    <row r="288" spans="1:13" s="10" customFormat="1" ht="38.25">
      <c r="A288" s="90" t="s">
        <v>227</v>
      </c>
      <c r="B288" s="28" t="s">
        <v>508</v>
      </c>
      <c r="C288" s="47" t="s">
        <v>316</v>
      </c>
      <c r="D288" s="48">
        <v>0.16</v>
      </c>
      <c r="E288" s="121">
        <v>0.03</v>
      </c>
      <c r="F288" s="50">
        <f t="shared" si="31"/>
        <v>0.19</v>
      </c>
      <c r="G288" s="51">
        <f t="shared" si="30"/>
        <v>0.27034599999999998</v>
      </c>
      <c r="H288" s="52">
        <f t="shared" si="32"/>
        <v>0.27</v>
      </c>
      <c r="I288" s="143">
        <f t="shared" si="37"/>
        <v>0.22</v>
      </c>
      <c r="J288" s="53">
        <f t="shared" si="33"/>
        <v>5.0000000000000017E-2</v>
      </c>
      <c r="K288" s="54">
        <f t="shared" si="34"/>
        <v>-3.4599999999995745E-4</v>
      </c>
      <c r="L288" s="18"/>
      <c r="M288" s="18"/>
    </row>
    <row r="289" spans="1:13" s="10" customFormat="1" ht="25.5">
      <c r="A289" s="90" t="s">
        <v>228</v>
      </c>
      <c r="B289" s="28" t="s">
        <v>509</v>
      </c>
      <c r="C289" s="47" t="s">
        <v>296</v>
      </c>
      <c r="D289" s="48">
        <v>0.16</v>
      </c>
      <c r="E289" s="121">
        <v>0.03</v>
      </c>
      <c r="F289" s="50">
        <f t="shared" si="31"/>
        <v>0.19</v>
      </c>
      <c r="G289" s="51">
        <f t="shared" si="30"/>
        <v>0.27034599999999998</v>
      </c>
      <c r="H289" s="52">
        <f t="shared" si="32"/>
        <v>0.27</v>
      </c>
      <c r="I289" s="143">
        <f t="shared" si="37"/>
        <v>0.22</v>
      </c>
      <c r="J289" s="53">
        <f t="shared" si="33"/>
        <v>5.0000000000000017E-2</v>
      </c>
      <c r="K289" s="54">
        <f t="shared" si="34"/>
        <v>-3.4599999999995745E-4</v>
      </c>
      <c r="L289" s="18"/>
      <c r="M289" s="18"/>
    </row>
    <row r="290" spans="1:13" s="10" customFormat="1" ht="38.25">
      <c r="A290" s="90" t="s">
        <v>229</v>
      </c>
      <c r="B290" s="28" t="s">
        <v>510</v>
      </c>
      <c r="C290" s="47" t="s">
        <v>316</v>
      </c>
      <c r="D290" s="48">
        <v>0.47</v>
      </c>
      <c r="E290" s="121">
        <v>0.1</v>
      </c>
      <c r="F290" s="50">
        <f t="shared" si="31"/>
        <v>0.56999999999999995</v>
      </c>
      <c r="G290" s="51">
        <f t="shared" si="30"/>
        <v>0.81103700000000001</v>
      </c>
      <c r="H290" s="52">
        <f t="shared" si="32"/>
        <v>0.81</v>
      </c>
      <c r="I290" s="143">
        <f t="shared" si="37"/>
        <v>0.67</v>
      </c>
      <c r="J290" s="53">
        <f t="shared" si="33"/>
        <v>0.14000000000000001</v>
      </c>
      <c r="K290" s="54">
        <f t="shared" si="34"/>
        <v>-1.0369999999999546E-3</v>
      </c>
      <c r="L290" s="18"/>
      <c r="M290" s="18"/>
    </row>
    <row r="291" spans="1:13" s="10" customFormat="1" ht="25.5">
      <c r="A291" s="90" t="s">
        <v>230</v>
      </c>
      <c r="B291" s="28" t="s">
        <v>511</v>
      </c>
      <c r="C291" s="58" t="s">
        <v>284</v>
      </c>
      <c r="D291" s="48">
        <v>0.87</v>
      </c>
      <c r="E291" s="89">
        <v>0.18</v>
      </c>
      <c r="F291" s="61">
        <f t="shared" si="31"/>
        <v>1.05</v>
      </c>
      <c r="G291" s="62">
        <f t="shared" si="30"/>
        <v>1.4940150000000001</v>
      </c>
      <c r="H291" s="63">
        <f t="shared" si="32"/>
        <v>1.49</v>
      </c>
      <c r="I291" s="143">
        <f t="shared" si="37"/>
        <v>1.23</v>
      </c>
      <c r="J291" s="64">
        <f t="shared" si="33"/>
        <v>0.26</v>
      </c>
      <c r="K291" s="65">
        <f t="shared" si="34"/>
        <v>-4.0150000000001018E-3</v>
      </c>
      <c r="L291" s="18"/>
      <c r="M291" s="18"/>
    </row>
    <row r="292" spans="1:13" s="10" customFormat="1" ht="27.75" customHeight="1">
      <c r="A292" s="104" t="s">
        <v>231</v>
      </c>
      <c r="B292" s="104" t="s">
        <v>512</v>
      </c>
      <c r="C292" s="47" t="s">
        <v>610</v>
      </c>
      <c r="D292" s="59">
        <v>74.430000000000007</v>
      </c>
      <c r="E292" s="121">
        <v>15.63</v>
      </c>
      <c r="F292" s="50">
        <f t="shared" si="31"/>
        <v>90.06</v>
      </c>
      <c r="G292" s="51">
        <f t="shared" si="30"/>
        <v>128.143835</v>
      </c>
      <c r="H292" s="52">
        <f t="shared" si="32"/>
        <v>128.13999999999999</v>
      </c>
      <c r="I292" s="143">
        <f t="shared" si="37"/>
        <v>105.9</v>
      </c>
      <c r="J292" s="53">
        <f t="shared" si="33"/>
        <v>22.239999999999981</v>
      </c>
      <c r="K292" s="54">
        <f t="shared" si="34"/>
        <v>-3.8350000000093587E-3</v>
      </c>
      <c r="L292" s="18"/>
      <c r="M292" s="18"/>
    </row>
    <row r="293" spans="1:13" s="10" customFormat="1" ht="38.25">
      <c r="A293" s="90" t="s">
        <v>232</v>
      </c>
      <c r="B293" s="28" t="s">
        <v>513</v>
      </c>
      <c r="C293" s="39" t="s">
        <v>296</v>
      </c>
      <c r="D293" s="48">
        <v>0.08</v>
      </c>
      <c r="E293" s="121">
        <v>0.02</v>
      </c>
      <c r="F293" s="50">
        <f t="shared" si="31"/>
        <v>0.1</v>
      </c>
      <c r="G293" s="51">
        <f t="shared" si="30"/>
        <v>0.142287</v>
      </c>
      <c r="H293" s="52">
        <f t="shared" si="32"/>
        <v>0.14000000000000001</v>
      </c>
      <c r="I293" s="143">
        <f t="shared" si="37"/>
        <v>0.12</v>
      </c>
      <c r="J293" s="53">
        <f t="shared" si="33"/>
        <v>2.0000000000000018E-2</v>
      </c>
      <c r="K293" s="54">
        <f t="shared" si="34"/>
        <v>-2.2869999999999835E-3</v>
      </c>
      <c r="L293" s="18"/>
      <c r="M293" s="18"/>
    </row>
    <row r="294" spans="1:13" s="10" customFormat="1" ht="25.5">
      <c r="A294" s="90" t="s">
        <v>233</v>
      </c>
      <c r="B294" s="28" t="s">
        <v>514</v>
      </c>
      <c r="C294" s="47" t="s">
        <v>515</v>
      </c>
      <c r="D294" s="48">
        <v>37.26</v>
      </c>
      <c r="E294" s="121">
        <v>7.82</v>
      </c>
      <c r="F294" s="50">
        <f t="shared" si="31"/>
        <v>45.08</v>
      </c>
      <c r="G294" s="51">
        <f t="shared" si="30"/>
        <v>64.143061000000003</v>
      </c>
      <c r="H294" s="52">
        <f t="shared" si="32"/>
        <v>64.14</v>
      </c>
      <c r="I294" s="143">
        <f t="shared" si="37"/>
        <v>53.01</v>
      </c>
      <c r="J294" s="53">
        <f t="shared" si="33"/>
        <v>11.130000000000003</v>
      </c>
      <c r="K294" s="54">
        <f t="shared" si="34"/>
        <v>-3.0610000000024229E-3</v>
      </c>
      <c r="L294" s="18"/>
      <c r="M294" s="18"/>
    </row>
    <row r="295" spans="1:13" s="10" customFormat="1" ht="38.25">
      <c r="A295" s="90" t="s">
        <v>234</v>
      </c>
      <c r="B295" s="28" t="s">
        <v>516</v>
      </c>
      <c r="C295" s="47" t="s">
        <v>517</v>
      </c>
      <c r="D295" s="48">
        <v>24.08</v>
      </c>
      <c r="E295" s="121">
        <v>5.0599999999999996</v>
      </c>
      <c r="F295" s="50">
        <f t="shared" si="31"/>
        <v>29.139999999999997</v>
      </c>
      <c r="G295" s="51">
        <f t="shared" si="30"/>
        <v>41.462485000000001</v>
      </c>
      <c r="H295" s="52">
        <f t="shared" si="32"/>
        <v>41.46</v>
      </c>
      <c r="I295" s="143">
        <f t="shared" si="37"/>
        <v>34.26</v>
      </c>
      <c r="J295" s="53">
        <f t="shared" si="33"/>
        <v>7.2000000000000028</v>
      </c>
      <c r="K295" s="54">
        <f t="shared" si="34"/>
        <v>-2.4850000000000705E-3</v>
      </c>
      <c r="L295" s="18"/>
      <c r="M295" s="18"/>
    </row>
    <row r="296" spans="1:13" s="10" customFormat="1" ht="51">
      <c r="A296" s="90" t="s">
        <v>235</v>
      </c>
      <c r="B296" s="28" t="s">
        <v>518</v>
      </c>
      <c r="C296" s="47" t="s">
        <v>515</v>
      </c>
      <c r="D296" s="48">
        <v>11.62</v>
      </c>
      <c r="E296" s="121">
        <v>2.44</v>
      </c>
      <c r="F296" s="50">
        <f t="shared" si="31"/>
        <v>14.059999999999999</v>
      </c>
      <c r="G296" s="51">
        <f t="shared" si="30"/>
        <v>20.005578</v>
      </c>
      <c r="H296" s="52">
        <f t="shared" si="32"/>
        <v>20.010000000000002</v>
      </c>
      <c r="I296" s="143">
        <f t="shared" si="37"/>
        <v>16.54</v>
      </c>
      <c r="J296" s="53">
        <f t="shared" si="33"/>
        <v>3.4700000000000024</v>
      </c>
      <c r="K296" s="54">
        <f t="shared" si="34"/>
        <v>4.4220000000017023E-3</v>
      </c>
      <c r="L296" s="18"/>
      <c r="M296" s="18"/>
    </row>
    <row r="297" spans="1:13" s="10" customFormat="1" ht="38.25">
      <c r="A297" s="90" t="s">
        <v>236</v>
      </c>
      <c r="B297" s="28" t="s">
        <v>519</v>
      </c>
      <c r="C297" s="47" t="s">
        <v>515</v>
      </c>
      <c r="D297" s="48">
        <v>4.6900000000000004</v>
      </c>
      <c r="E297" s="121">
        <v>0.98</v>
      </c>
      <c r="F297" s="50">
        <f t="shared" si="31"/>
        <v>5.67</v>
      </c>
      <c r="G297" s="51">
        <f t="shared" si="30"/>
        <v>8.0676830000000006</v>
      </c>
      <c r="H297" s="52">
        <f t="shared" si="32"/>
        <v>8.07</v>
      </c>
      <c r="I297" s="143">
        <f t="shared" si="37"/>
        <v>6.67</v>
      </c>
      <c r="J297" s="53">
        <f t="shared" si="33"/>
        <v>1.4000000000000004</v>
      </c>
      <c r="K297" s="54">
        <f t="shared" si="34"/>
        <v>2.3169999999996804E-3</v>
      </c>
      <c r="L297" s="18"/>
      <c r="M297" s="18"/>
    </row>
    <row r="298" spans="1:13" s="10" customFormat="1" ht="12.75">
      <c r="A298" s="90" t="s">
        <v>237</v>
      </c>
      <c r="B298" s="28" t="s">
        <v>520</v>
      </c>
      <c r="C298" s="47" t="s">
        <v>296</v>
      </c>
      <c r="D298" s="48">
        <v>0.08</v>
      </c>
      <c r="E298" s="121">
        <v>0.02</v>
      </c>
      <c r="F298" s="50">
        <f t="shared" si="31"/>
        <v>0.1</v>
      </c>
      <c r="G298" s="51">
        <f t="shared" si="30"/>
        <v>0.142287</v>
      </c>
      <c r="H298" s="52">
        <f t="shared" si="32"/>
        <v>0.14000000000000001</v>
      </c>
      <c r="I298" s="143">
        <f t="shared" si="37"/>
        <v>0.12</v>
      </c>
      <c r="J298" s="53">
        <f t="shared" si="33"/>
        <v>2.0000000000000018E-2</v>
      </c>
      <c r="K298" s="54">
        <f t="shared" si="34"/>
        <v>-2.2869999999999835E-3</v>
      </c>
      <c r="L298" s="18"/>
      <c r="M298" s="18"/>
    </row>
    <row r="299" spans="1:13" s="10" customFormat="1" ht="38.25">
      <c r="A299" s="90" t="s">
        <v>238</v>
      </c>
      <c r="B299" s="28" t="s">
        <v>521</v>
      </c>
      <c r="C299" s="47" t="s">
        <v>522</v>
      </c>
      <c r="D299" s="48">
        <v>0.28999999999999998</v>
      </c>
      <c r="E299" s="121">
        <v>0.06</v>
      </c>
      <c r="F299" s="50">
        <f t="shared" si="31"/>
        <v>0.35</v>
      </c>
      <c r="G299" s="51">
        <f t="shared" si="30"/>
        <v>0.49800499999999998</v>
      </c>
      <c r="H299" s="52">
        <f t="shared" si="32"/>
        <v>0.5</v>
      </c>
      <c r="I299" s="143">
        <f t="shared" si="37"/>
        <v>0.41</v>
      </c>
      <c r="J299" s="53">
        <f t="shared" si="33"/>
        <v>9.0000000000000024E-2</v>
      </c>
      <c r="K299" s="54">
        <f t="shared" si="34"/>
        <v>1.9950000000000245E-3</v>
      </c>
      <c r="L299" s="18"/>
      <c r="M299" s="18"/>
    </row>
    <row r="300" spans="1:13" s="10" customFormat="1" ht="25.5">
      <c r="A300" s="90" t="s">
        <v>239</v>
      </c>
      <c r="B300" s="28" t="s">
        <v>523</v>
      </c>
      <c r="C300" s="47" t="s">
        <v>497</v>
      </c>
      <c r="D300" s="48">
        <v>1.53</v>
      </c>
      <c r="E300" s="121">
        <v>0.32</v>
      </c>
      <c r="F300" s="50">
        <f t="shared" si="31"/>
        <v>1.85</v>
      </c>
      <c r="G300" s="51">
        <f t="shared" si="30"/>
        <v>2.6323129999999999</v>
      </c>
      <c r="H300" s="52">
        <f t="shared" si="32"/>
        <v>2.63</v>
      </c>
      <c r="I300" s="143">
        <f t="shared" si="37"/>
        <v>2.17</v>
      </c>
      <c r="J300" s="53">
        <f t="shared" si="33"/>
        <v>0.45999999999999996</v>
      </c>
      <c r="K300" s="54">
        <f t="shared" si="34"/>
        <v>-2.3130000000000095E-3</v>
      </c>
      <c r="L300" s="18"/>
      <c r="M300" s="18"/>
    </row>
    <row r="301" spans="1:13" s="10" customFormat="1" ht="12.75">
      <c r="A301" s="90" t="s">
        <v>240</v>
      </c>
      <c r="B301" s="28" t="s">
        <v>524</v>
      </c>
      <c r="C301" s="58" t="s">
        <v>296</v>
      </c>
      <c r="D301" s="59">
        <v>0.75</v>
      </c>
      <c r="E301" s="89">
        <v>0.16</v>
      </c>
      <c r="F301" s="61">
        <f t="shared" si="31"/>
        <v>0.91</v>
      </c>
      <c r="G301" s="62">
        <f t="shared" si="30"/>
        <v>1.294813</v>
      </c>
      <c r="H301" s="63">
        <f t="shared" si="32"/>
        <v>1.29</v>
      </c>
      <c r="I301" s="143">
        <f t="shared" si="37"/>
        <v>1.07</v>
      </c>
      <c r="J301" s="64">
        <f t="shared" si="33"/>
        <v>0.21999999999999997</v>
      </c>
      <c r="K301" s="65">
        <f t="shared" si="34"/>
        <v>-4.8129999999999562E-3</v>
      </c>
      <c r="L301" s="18"/>
      <c r="M301" s="18"/>
    </row>
    <row r="302" spans="1:13" s="10" customFormat="1" ht="51">
      <c r="A302" s="90" t="s">
        <v>525</v>
      </c>
      <c r="B302" s="37" t="s">
        <v>526</v>
      </c>
      <c r="C302" s="145"/>
      <c r="D302" s="146"/>
      <c r="E302" s="85"/>
      <c r="F302" s="22"/>
      <c r="G302" s="23"/>
      <c r="H302" s="24"/>
      <c r="I302" s="22"/>
      <c r="J302" s="26"/>
      <c r="K302" s="27"/>
      <c r="L302" s="18"/>
      <c r="M302" s="18"/>
    </row>
    <row r="303" spans="1:13" s="10" customFormat="1" ht="25.5">
      <c r="A303" s="90" t="s">
        <v>241</v>
      </c>
      <c r="B303" s="28" t="s">
        <v>527</v>
      </c>
      <c r="C303" s="39" t="s">
        <v>528</v>
      </c>
      <c r="D303" s="40">
        <v>1.1200000000000001</v>
      </c>
      <c r="E303" s="87">
        <v>0.24</v>
      </c>
      <c r="F303" s="42">
        <f t="shared" si="31"/>
        <v>1.36</v>
      </c>
      <c r="G303" s="43">
        <f t="shared" si="30"/>
        <v>1.935106</v>
      </c>
      <c r="H303" s="44">
        <f t="shared" si="32"/>
        <v>1.94</v>
      </c>
      <c r="I303" s="143">
        <f>ROUND(H303/1.21,2)</f>
        <v>1.6</v>
      </c>
      <c r="J303" s="45">
        <f t="shared" si="33"/>
        <v>0.33999999999999986</v>
      </c>
      <c r="K303" s="46">
        <f t="shared" si="34"/>
        <v>4.8939999999999539E-3</v>
      </c>
      <c r="L303" s="18"/>
      <c r="M303" s="18"/>
    </row>
    <row r="304" spans="1:13" s="10" customFormat="1" ht="25.5">
      <c r="A304" s="90" t="s">
        <v>242</v>
      </c>
      <c r="B304" s="28" t="s">
        <v>529</v>
      </c>
      <c r="C304" s="47" t="s">
        <v>528</v>
      </c>
      <c r="D304" s="48">
        <v>2.66</v>
      </c>
      <c r="E304" s="121">
        <v>0.56000000000000005</v>
      </c>
      <c r="F304" s="50">
        <f t="shared" si="31"/>
        <v>3.22</v>
      </c>
      <c r="G304" s="51">
        <f t="shared" si="30"/>
        <v>4.5816470000000002</v>
      </c>
      <c r="H304" s="52">
        <f t="shared" si="32"/>
        <v>4.58</v>
      </c>
      <c r="I304" s="143">
        <f>ROUND(H304/1.21,2)</f>
        <v>3.79</v>
      </c>
      <c r="J304" s="53">
        <f t="shared" si="33"/>
        <v>0.79</v>
      </c>
      <c r="K304" s="54">
        <f t="shared" si="34"/>
        <v>-1.6470000000001761E-3</v>
      </c>
      <c r="L304" s="18"/>
      <c r="M304" s="18"/>
    </row>
    <row r="305" spans="1:13" s="10" customFormat="1" ht="51">
      <c r="A305" s="90" t="s">
        <v>243</v>
      </c>
      <c r="B305" s="28" t="s">
        <v>530</v>
      </c>
      <c r="C305" s="58" t="s">
        <v>522</v>
      </c>
      <c r="D305" s="59">
        <v>0.26</v>
      </c>
      <c r="E305" s="89">
        <v>0.05</v>
      </c>
      <c r="F305" s="61">
        <f t="shared" si="31"/>
        <v>0.31</v>
      </c>
      <c r="G305" s="62">
        <f t="shared" si="30"/>
        <v>0.44108999999999998</v>
      </c>
      <c r="H305" s="63">
        <f t="shared" si="32"/>
        <v>0.44</v>
      </c>
      <c r="I305" s="143">
        <f>ROUND(H305/1.21,2)</f>
        <v>0.36</v>
      </c>
      <c r="J305" s="64">
        <f t="shared" si="33"/>
        <v>8.0000000000000016E-2</v>
      </c>
      <c r="K305" s="65">
        <f t="shared" si="34"/>
        <v>-1.0899999999999799E-3</v>
      </c>
      <c r="L305" s="18"/>
      <c r="M305" s="18"/>
    </row>
    <row r="306" spans="1:13" s="10" customFormat="1" ht="63.75">
      <c r="A306" s="90" t="s">
        <v>531</v>
      </c>
      <c r="B306" s="37" t="s">
        <v>532</v>
      </c>
      <c r="C306" s="145"/>
      <c r="D306" s="146"/>
      <c r="E306" s="85"/>
      <c r="F306" s="22"/>
      <c r="G306" s="23"/>
      <c r="H306" s="24"/>
      <c r="I306" s="22"/>
      <c r="J306" s="26"/>
      <c r="K306" s="27"/>
      <c r="L306" s="18"/>
      <c r="M306" s="18"/>
    </row>
    <row r="307" spans="1:13" s="10" customFormat="1" ht="38.25">
      <c r="A307" s="90" t="s">
        <v>244</v>
      </c>
      <c r="B307" s="28" t="s">
        <v>651</v>
      </c>
      <c r="C307" s="39" t="s">
        <v>652</v>
      </c>
      <c r="D307" s="40">
        <v>6.03</v>
      </c>
      <c r="E307" s="87">
        <v>1.27</v>
      </c>
      <c r="F307" s="42">
        <f t="shared" si="31"/>
        <v>7.3000000000000007</v>
      </c>
      <c r="G307" s="43">
        <f t="shared" si="30"/>
        <v>10.386964000000001</v>
      </c>
      <c r="H307" s="44">
        <f t="shared" si="32"/>
        <v>10.39</v>
      </c>
      <c r="I307" s="143">
        <f>ROUND(H307/1.21,2)</f>
        <v>8.59</v>
      </c>
      <c r="J307" s="45">
        <f t="shared" si="33"/>
        <v>1.8000000000000007</v>
      </c>
      <c r="K307" s="46">
        <f t="shared" si="34"/>
        <v>3.0359999999998166E-3</v>
      </c>
      <c r="L307" s="18"/>
      <c r="M307" s="18"/>
    </row>
    <row r="308" spans="1:13" s="10" customFormat="1" ht="54">
      <c r="A308" s="90" t="s">
        <v>245</v>
      </c>
      <c r="B308" s="28" t="s">
        <v>678</v>
      </c>
      <c r="C308" s="47" t="s">
        <v>652</v>
      </c>
      <c r="D308" s="48">
        <v>4.3899999999999997</v>
      </c>
      <c r="E308" s="121">
        <v>0.92</v>
      </c>
      <c r="F308" s="50">
        <f t="shared" si="31"/>
        <v>5.31</v>
      </c>
      <c r="G308" s="51">
        <f t="shared" ref="G308:G357" si="38">ROUND(F308/0.702804,6)</f>
        <v>7.5554490000000003</v>
      </c>
      <c r="H308" s="52">
        <f t="shared" si="32"/>
        <v>7.56</v>
      </c>
      <c r="I308" s="143">
        <f>ROUND(H308/1.21,2)</f>
        <v>6.25</v>
      </c>
      <c r="J308" s="53">
        <f t="shared" si="33"/>
        <v>1.3099999999999996</v>
      </c>
      <c r="K308" s="54">
        <f t="shared" si="34"/>
        <v>4.5509999999993056E-3</v>
      </c>
      <c r="L308" s="18"/>
      <c r="M308" s="18"/>
    </row>
    <row r="309" spans="1:13" s="10" customFormat="1" ht="41.25">
      <c r="A309" s="90" t="s">
        <v>246</v>
      </c>
      <c r="B309" s="28" t="s">
        <v>653</v>
      </c>
      <c r="C309" s="58" t="s">
        <v>654</v>
      </c>
      <c r="D309" s="59">
        <v>3.98</v>
      </c>
      <c r="E309" s="89">
        <v>0.84</v>
      </c>
      <c r="F309" s="61">
        <f t="shared" si="31"/>
        <v>4.82</v>
      </c>
      <c r="G309" s="62">
        <f t="shared" si="38"/>
        <v>6.8582419999999997</v>
      </c>
      <c r="H309" s="63">
        <f t="shared" si="32"/>
        <v>6.86</v>
      </c>
      <c r="I309" s="143">
        <f>ROUND(H309/1.21,2)</f>
        <v>5.67</v>
      </c>
      <c r="J309" s="64">
        <f t="shared" si="33"/>
        <v>1.1900000000000004</v>
      </c>
      <c r="K309" s="65">
        <f t="shared" si="34"/>
        <v>1.7580000000005924E-3</v>
      </c>
      <c r="L309" s="18"/>
      <c r="M309" s="18"/>
    </row>
    <row r="310" spans="1:13" s="10" customFormat="1" ht="38.25">
      <c r="A310" s="90" t="s">
        <v>533</v>
      </c>
      <c r="B310" s="37" t="s">
        <v>534</v>
      </c>
      <c r="C310" s="145"/>
      <c r="D310" s="146"/>
      <c r="E310" s="85"/>
      <c r="F310" s="22"/>
      <c r="G310" s="23"/>
      <c r="H310" s="24"/>
      <c r="I310" s="22"/>
      <c r="J310" s="26"/>
      <c r="K310" s="27"/>
      <c r="L310" s="18"/>
      <c r="M310" s="18"/>
    </row>
    <row r="311" spans="1:13" s="10" customFormat="1" ht="38.25">
      <c r="A311" s="90" t="s">
        <v>247</v>
      </c>
      <c r="B311" s="28" t="s">
        <v>655</v>
      </c>
      <c r="C311" s="39" t="s">
        <v>656</v>
      </c>
      <c r="D311" s="40">
        <v>1744.5</v>
      </c>
      <c r="E311" s="87">
        <v>366.35</v>
      </c>
      <c r="F311" s="42">
        <f t="shared" si="31"/>
        <v>2110.85</v>
      </c>
      <c r="G311" s="134">
        <f t="shared" si="38"/>
        <v>3003.468961</v>
      </c>
      <c r="H311" s="44">
        <f t="shared" si="32"/>
        <v>3003.47</v>
      </c>
      <c r="I311" s="143">
        <f>ROUND(H311/1.21,2)</f>
        <v>2482.21</v>
      </c>
      <c r="J311" s="45">
        <f t="shared" si="33"/>
        <v>521.25999999999976</v>
      </c>
      <c r="K311" s="46">
        <f t="shared" si="34"/>
        <v>1.0389999997642008E-3</v>
      </c>
      <c r="L311" s="18"/>
      <c r="M311" s="18"/>
    </row>
    <row r="312" spans="1:13" s="10" customFormat="1" ht="28.5">
      <c r="A312" s="90" t="s">
        <v>248</v>
      </c>
      <c r="B312" s="28" t="s">
        <v>657</v>
      </c>
      <c r="C312" s="47" t="s">
        <v>656</v>
      </c>
      <c r="D312" s="48">
        <v>1744.5</v>
      </c>
      <c r="E312" s="121">
        <v>366.35</v>
      </c>
      <c r="F312" s="50">
        <f t="shared" si="31"/>
        <v>2110.85</v>
      </c>
      <c r="G312" s="135">
        <f t="shared" si="38"/>
        <v>3003.468961</v>
      </c>
      <c r="H312" s="52">
        <f t="shared" si="32"/>
        <v>3003.47</v>
      </c>
      <c r="I312" s="143">
        <f>ROUND(H312/1.21,2)</f>
        <v>2482.21</v>
      </c>
      <c r="J312" s="53">
        <f t="shared" si="33"/>
        <v>521.25999999999976</v>
      </c>
      <c r="K312" s="54">
        <f t="shared" si="34"/>
        <v>1.0389999997642008E-3</v>
      </c>
      <c r="L312" s="18"/>
      <c r="M312" s="18"/>
    </row>
    <row r="313" spans="1:13" s="10" customFormat="1" ht="28.5">
      <c r="A313" s="90" t="s">
        <v>249</v>
      </c>
      <c r="B313" s="28" t="s">
        <v>658</v>
      </c>
      <c r="C313" s="47" t="s">
        <v>656</v>
      </c>
      <c r="D313" s="48">
        <v>465.2</v>
      </c>
      <c r="E313" s="121">
        <v>97.69</v>
      </c>
      <c r="F313" s="50">
        <f t="shared" si="31"/>
        <v>562.89</v>
      </c>
      <c r="G313" s="51">
        <f t="shared" si="38"/>
        <v>800.92031299999996</v>
      </c>
      <c r="H313" s="52">
        <f t="shared" si="32"/>
        <v>800.92</v>
      </c>
      <c r="I313" s="143">
        <f>ROUND(H313/1.21,2)</f>
        <v>661.92</v>
      </c>
      <c r="J313" s="53">
        <f t="shared" si="33"/>
        <v>139</v>
      </c>
      <c r="K313" s="54">
        <f t="shared" si="34"/>
        <v>-3.1300000000555883E-4</v>
      </c>
      <c r="L313" s="18"/>
      <c r="M313" s="18"/>
    </row>
    <row r="314" spans="1:13" s="10" customFormat="1" ht="28.5">
      <c r="A314" s="90" t="s">
        <v>250</v>
      </c>
      <c r="B314" s="28" t="s">
        <v>535</v>
      </c>
      <c r="C314" s="58" t="s">
        <v>656</v>
      </c>
      <c r="D314" s="59">
        <v>1744.5</v>
      </c>
      <c r="E314" s="89">
        <v>366.35</v>
      </c>
      <c r="F314" s="61">
        <f t="shared" si="31"/>
        <v>2110.85</v>
      </c>
      <c r="G314" s="136">
        <f t="shared" si="38"/>
        <v>3003.468961</v>
      </c>
      <c r="H314" s="63">
        <f t="shared" si="32"/>
        <v>3003.47</v>
      </c>
      <c r="I314" s="143">
        <f>ROUND(H314/1.21,2)</f>
        <v>2482.21</v>
      </c>
      <c r="J314" s="64">
        <f t="shared" si="33"/>
        <v>521.25999999999976</v>
      </c>
      <c r="K314" s="65">
        <f t="shared" si="34"/>
        <v>1.0389999997642008E-3</v>
      </c>
      <c r="L314" s="18"/>
      <c r="M314" s="18"/>
    </row>
    <row r="315" spans="1:13" s="10" customFormat="1" ht="51">
      <c r="A315" s="90" t="s">
        <v>536</v>
      </c>
      <c r="B315" s="37" t="s">
        <v>537</v>
      </c>
      <c r="C315" s="145"/>
      <c r="D315" s="146"/>
      <c r="E315" s="85"/>
      <c r="F315" s="22"/>
      <c r="G315" s="23"/>
      <c r="H315" s="24"/>
      <c r="I315" s="22"/>
      <c r="J315" s="26"/>
      <c r="K315" s="27"/>
      <c r="L315" s="18"/>
      <c r="M315" s="18"/>
    </row>
    <row r="316" spans="1:13" s="10" customFormat="1" ht="12.75">
      <c r="A316" s="90" t="s">
        <v>251</v>
      </c>
      <c r="B316" s="28" t="s">
        <v>538</v>
      </c>
      <c r="C316" s="47" t="s">
        <v>296</v>
      </c>
      <c r="D316" s="48">
        <v>5.91</v>
      </c>
      <c r="E316" s="121">
        <v>1.24</v>
      </c>
      <c r="F316" s="50">
        <f t="shared" ref="F316:F357" si="39">D316+E316</f>
        <v>7.15</v>
      </c>
      <c r="G316" s="51">
        <f t="shared" si="38"/>
        <v>10.173533000000001</v>
      </c>
      <c r="H316" s="52">
        <f t="shared" ref="H316:H357" si="40">ROUND(F316/0.702804,2)</f>
        <v>10.17</v>
      </c>
      <c r="I316" s="143">
        <f>ROUND(H316/1.21,2)</f>
        <v>8.4</v>
      </c>
      <c r="J316" s="53">
        <f t="shared" ref="J316:J357" si="41">H316-I316</f>
        <v>1.7699999999999996</v>
      </c>
      <c r="K316" s="54">
        <f t="shared" ref="K316:K357" si="42">H316-G316</f>
        <v>-3.5330000000008965E-3</v>
      </c>
      <c r="L316" s="18"/>
      <c r="M316" s="18"/>
    </row>
    <row r="317" spans="1:13" s="10" customFormat="1" ht="12.75">
      <c r="A317" s="90" t="s">
        <v>252</v>
      </c>
      <c r="B317" s="28" t="s">
        <v>539</v>
      </c>
      <c r="C317" s="58" t="s">
        <v>296</v>
      </c>
      <c r="D317" s="59">
        <v>2.66</v>
      </c>
      <c r="E317" s="89">
        <v>0.56000000000000005</v>
      </c>
      <c r="F317" s="61">
        <f t="shared" si="39"/>
        <v>3.22</v>
      </c>
      <c r="G317" s="62">
        <f t="shared" si="38"/>
        <v>4.5816470000000002</v>
      </c>
      <c r="H317" s="63">
        <f t="shared" si="40"/>
        <v>4.58</v>
      </c>
      <c r="I317" s="143">
        <f>ROUND(H317/1.21,2)</f>
        <v>3.79</v>
      </c>
      <c r="J317" s="64">
        <f t="shared" si="41"/>
        <v>0.79</v>
      </c>
      <c r="K317" s="65">
        <f t="shared" si="42"/>
        <v>-1.6470000000001761E-3</v>
      </c>
      <c r="L317" s="18"/>
      <c r="M317" s="18"/>
    </row>
    <row r="318" spans="1:13" s="10" customFormat="1" ht="38.25">
      <c r="A318" s="90" t="s">
        <v>540</v>
      </c>
      <c r="B318" s="37" t="s">
        <v>541</v>
      </c>
      <c r="C318" s="145"/>
      <c r="D318" s="146"/>
      <c r="E318" s="85"/>
      <c r="F318" s="22"/>
      <c r="G318" s="23"/>
      <c r="H318" s="24"/>
      <c r="I318" s="22"/>
      <c r="J318" s="26"/>
      <c r="K318" s="27"/>
      <c r="L318" s="18"/>
      <c r="M318" s="18"/>
    </row>
    <row r="319" spans="1:13" s="10" customFormat="1" ht="15.75">
      <c r="A319" s="90" t="s">
        <v>253</v>
      </c>
      <c r="B319" s="28" t="s">
        <v>659</v>
      </c>
      <c r="C319" s="39" t="s">
        <v>652</v>
      </c>
      <c r="D319" s="40">
        <v>6.03</v>
      </c>
      <c r="E319" s="87">
        <v>1.27</v>
      </c>
      <c r="F319" s="42">
        <f t="shared" si="39"/>
        <v>7.3000000000000007</v>
      </c>
      <c r="G319" s="43">
        <f t="shared" si="38"/>
        <v>10.386964000000001</v>
      </c>
      <c r="H319" s="44">
        <f t="shared" si="40"/>
        <v>10.39</v>
      </c>
      <c r="I319" s="143">
        <f>ROUND(H319/1.21,2)</f>
        <v>8.59</v>
      </c>
      <c r="J319" s="45">
        <f t="shared" si="41"/>
        <v>1.8000000000000007</v>
      </c>
      <c r="K319" s="46">
        <f t="shared" si="42"/>
        <v>3.0359999999998166E-3</v>
      </c>
      <c r="L319" s="18"/>
      <c r="M319" s="18"/>
    </row>
    <row r="320" spans="1:13" s="10" customFormat="1" ht="15.75">
      <c r="A320" s="90" t="s">
        <v>254</v>
      </c>
      <c r="B320" s="28" t="s">
        <v>660</v>
      </c>
      <c r="C320" s="47" t="s">
        <v>652</v>
      </c>
      <c r="D320" s="48">
        <v>4.3899999999999997</v>
      </c>
      <c r="E320" s="121">
        <v>0.92</v>
      </c>
      <c r="F320" s="50">
        <f t="shared" si="39"/>
        <v>5.31</v>
      </c>
      <c r="G320" s="51">
        <f t="shared" si="38"/>
        <v>7.5554490000000003</v>
      </c>
      <c r="H320" s="52">
        <f t="shared" si="40"/>
        <v>7.56</v>
      </c>
      <c r="I320" s="143">
        <f>ROUND(H320/1.21,2)</f>
        <v>6.25</v>
      </c>
      <c r="J320" s="53">
        <f t="shared" si="41"/>
        <v>1.3099999999999996</v>
      </c>
      <c r="K320" s="54">
        <f t="shared" si="42"/>
        <v>4.5509999999993056E-3</v>
      </c>
      <c r="L320" s="18"/>
      <c r="M320" s="18"/>
    </row>
    <row r="321" spans="1:13" s="10" customFormat="1" ht="15.75">
      <c r="A321" s="90" t="s">
        <v>255</v>
      </c>
      <c r="B321" s="28" t="s">
        <v>542</v>
      </c>
      <c r="C321" s="47" t="s">
        <v>654</v>
      </c>
      <c r="D321" s="48">
        <v>3.98</v>
      </c>
      <c r="E321" s="121">
        <v>0.84</v>
      </c>
      <c r="F321" s="50">
        <f t="shared" si="39"/>
        <v>4.82</v>
      </c>
      <c r="G321" s="51">
        <f t="shared" si="38"/>
        <v>6.8582419999999997</v>
      </c>
      <c r="H321" s="52">
        <f t="shared" si="40"/>
        <v>6.86</v>
      </c>
      <c r="I321" s="143">
        <f>ROUND(H321/1.21,2)</f>
        <v>5.67</v>
      </c>
      <c r="J321" s="53">
        <f t="shared" si="41"/>
        <v>1.1900000000000004</v>
      </c>
      <c r="K321" s="54">
        <f t="shared" si="42"/>
        <v>1.7580000000005924E-3</v>
      </c>
      <c r="L321" s="18"/>
      <c r="M321" s="18"/>
    </row>
    <row r="322" spans="1:13" s="10" customFormat="1" ht="25.5">
      <c r="A322" s="90" t="s">
        <v>256</v>
      </c>
      <c r="B322" s="28" t="s">
        <v>543</v>
      </c>
      <c r="C322" s="58" t="s">
        <v>303</v>
      </c>
      <c r="D322" s="59">
        <v>6.42</v>
      </c>
      <c r="E322" s="89">
        <v>1.35</v>
      </c>
      <c r="F322" s="61">
        <f t="shared" si="39"/>
        <v>7.77</v>
      </c>
      <c r="G322" s="62">
        <f t="shared" si="38"/>
        <v>11.055714</v>
      </c>
      <c r="H322" s="63">
        <f t="shared" si="40"/>
        <v>11.06</v>
      </c>
      <c r="I322" s="143">
        <f>ROUND(H322/1.21,2)</f>
        <v>9.14</v>
      </c>
      <c r="J322" s="64">
        <f t="shared" si="41"/>
        <v>1.92</v>
      </c>
      <c r="K322" s="65">
        <f t="shared" si="42"/>
        <v>4.2860000000004561E-3</v>
      </c>
      <c r="L322" s="18"/>
      <c r="M322" s="18"/>
    </row>
    <row r="323" spans="1:13" s="10" customFormat="1" ht="25.5">
      <c r="A323" s="90" t="s">
        <v>544</v>
      </c>
      <c r="B323" s="37" t="s">
        <v>545</v>
      </c>
      <c r="C323" s="152"/>
      <c r="D323" s="153"/>
      <c r="E323" s="123"/>
      <c r="F323" s="72"/>
      <c r="G323" s="73"/>
      <c r="H323" s="74"/>
      <c r="I323" s="72"/>
      <c r="J323" s="75"/>
      <c r="K323" s="76"/>
      <c r="L323" s="18"/>
      <c r="M323" s="18"/>
    </row>
    <row r="324" spans="1:13" s="10" customFormat="1" ht="25.5">
      <c r="A324" s="90" t="s">
        <v>546</v>
      </c>
      <c r="B324" s="37" t="s">
        <v>547</v>
      </c>
      <c r="C324" s="156"/>
      <c r="D324" s="157"/>
      <c r="E324" s="124"/>
      <c r="F324" s="79"/>
      <c r="G324" s="80"/>
      <c r="H324" s="81"/>
      <c r="I324" s="79"/>
      <c r="J324" s="82"/>
      <c r="K324" s="83"/>
      <c r="L324" s="18"/>
      <c r="M324" s="18"/>
    </row>
    <row r="325" spans="1:13" s="10" customFormat="1" ht="25.5">
      <c r="A325" s="90" t="s">
        <v>257</v>
      </c>
      <c r="B325" s="28" t="s">
        <v>548</v>
      </c>
      <c r="C325" s="39" t="s">
        <v>549</v>
      </c>
      <c r="D325" s="40">
        <v>0.35</v>
      </c>
      <c r="E325" s="87">
        <v>7.0000000000000007E-2</v>
      </c>
      <c r="F325" s="42">
        <f t="shared" si="39"/>
        <v>0.42</v>
      </c>
      <c r="G325" s="43">
        <f t="shared" si="38"/>
        <v>0.59760599999999997</v>
      </c>
      <c r="H325" s="44">
        <f t="shared" si="40"/>
        <v>0.6</v>
      </c>
      <c r="I325" s="143">
        <f>ROUND(H325/1.21,2)</f>
        <v>0.5</v>
      </c>
      <c r="J325" s="45">
        <f t="shared" si="41"/>
        <v>9.9999999999999978E-2</v>
      </c>
      <c r="K325" s="46">
        <f t="shared" si="42"/>
        <v>2.3940000000000072E-3</v>
      </c>
      <c r="L325" s="18"/>
      <c r="M325" s="18"/>
    </row>
    <row r="326" spans="1:13" s="10" customFormat="1" ht="25.5">
      <c r="A326" s="90" t="s">
        <v>258</v>
      </c>
      <c r="B326" s="28" t="s">
        <v>550</v>
      </c>
      <c r="C326" s="47" t="s">
        <v>549</v>
      </c>
      <c r="D326" s="48">
        <v>0.48</v>
      </c>
      <c r="E326" s="121">
        <v>0.1</v>
      </c>
      <c r="F326" s="50">
        <f t="shared" si="39"/>
        <v>0.57999999999999996</v>
      </c>
      <c r="G326" s="51">
        <f t="shared" si="38"/>
        <v>0.82526600000000006</v>
      </c>
      <c r="H326" s="52">
        <f t="shared" si="40"/>
        <v>0.83</v>
      </c>
      <c r="I326" s="143">
        <f>ROUND(H326/1.21,2)</f>
        <v>0.69</v>
      </c>
      <c r="J326" s="53">
        <f t="shared" si="41"/>
        <v>0.14000000000000001</v>
      </c>
      <c r="K326" s="54">
        <f t="shared" si="42"/>
        <v>4.733999999999905E-3</v>
      </c>
      <c r="L326" s="18"/>
      <c r="M326" s="18"/>
    </row>
    <row r="327" spans="1:13" s="10" customFormat="1" ht="25.5">
      <c r="A327" s="90" t="s">
        <v>259</v>
      </c>
      <c r="B327" s="28" t="s">
        <v>551</v>
      </c>
      <c r="C327" s="47" t="s">
        <v>549</v>
      </c>
      <c r="D327" s="48">
        <v>0.62</v>
      </c>
      <c r="E327" s="121">
        <v>0.13</v>
      </c>
      <c r="F327" s="50">
        <f t="shared" si="39"/>
        <v>0.75</v>
      </c>
      <c r="G327" s="51">
        <f t="shared" si="38"/>
        <v>1.0671539999999999</v>
      </c>
      <c r="H327" s="52">
        <f t="shared" si="40"/>
        <v>1.07</v>
      </c>
      <c r="I327" s="143">
        <f>ROUND(H327/1.21,2)</f>
        <v>0.88</v>
      </c>
      <c r="J327" s="53">
        <f t="shared" si="41"/>
        <v>0.19000000000000006</v>
      </c>
      <c r="K327" s="54">
        <f t="shared" si="42"/>
        <v>2.8460000000001262E-3</v>
      </c>
      <c r="L327" s="18"/>
      <c r="M327" s="18"/>
    </row>
    <row r="328" spans="1:13" s="10" customFormat="1" ht="25.5">
      <c r="A328" s="90" t="s">
        <v>260</v>
      </c>
      <c r="B328" s="28" t="s">
        <v>552</v>
      </c>
      <c r="C328" s="58" t="s">
        <v>661</v>
      </c>
      <c r="D328" s="59">
        <v>0.35</v>
      </c>
      <c r="E328" s="89">
        <v>7.0000000000000007E-2</v>
      </c>
      <c r="F328" s="61">
        <f t="shared" si="39"/>
        <v>0.42</v>
      </c>
      <c r="G328" s="62">
        <f t="shared" si="38"/>
        <v>0.59760599999999997</v>
      </c>
      <c r="H328" s="63">
        <f t="shared" si="40"/>
        <v>0.6</v>
      </c>
      <c r="I328" s="143">
        <f>ROUND(H328/1.21,2)</f>
        <v>0.5</v>
      </c>
      <c r="J328" s="64">
        <f t="shared" si="41"/>
        <v>9.9999999999999978E-2</v>
      </c>
      <c r="K328" s="65">
        <f t="shared" si="42"/>
        <v>2.3940000000000072E-3</v>
      </c>
      <c r="L328" s="18"/>
      <c r="M328" s="18"/>
    </row>
    <row r="329" spans="1:13" s="10" customFormat="1" ht="51">
      <c r="A329" s="68" t="s">
        <v>597</v>
      </c>
      <c r="B329" s="69" t="s">
        <v>553</v>
      </c>
      <c r="C329" s="145"/>
      <c r="D329" s="146"/>
      <c r="E329" s="85"/>
      <c r="F329" s="22"/>
      <c r="G329" s="23"/>
      <c r="H329" s="24"/>
      <c r="I329" s="22"/>
      <c r="J329" s="26"/>
      <c r="K329" s="27"/>
      <c r="L329" s="18"/>
      <c r="M329" s="18"/>
    </row>
    <row r="330" spans="1:13" s="10" customFormat="1" ht="12.75">
      <c r="A330" s="90" t="s">
        <v>261</v>
      </c>
      <c r="B330" s="28" t="s">
        <v>554</v>
      </c>
      <c r="C330" s="39" t="s">
        <v>555</v>
      </c>
      <c r="D330" s="40">
        <v>4.8</v>
      </c>
      <c r="E330" s="87">
        <v>1.01</v>
      </c>
      <c r="F330" s="42">
        <f t="shared" si="39"/>
        <v>5.81</v>
      </c>
      <c r="G330" s="43">
        <f t="shared" si="38"/>
        <v>8.2668850000000003</v>
      </c>
      <c r="H330" s="44">
        <f t="shared" si="40"/>
        <v>8.27</v>
      </c>
      <c r="I330" s="143">
        <f>ROUND(H330/1.21,2)</f>
        <v>6.83</v>
      </c>
      <c r="J330" s="45">
        <f t="shared" si="41"/>
        <v>1.4399999999999995</v>
      </c>
      <c r="K330" s="46">
        <f t="shared" si="42"/>
        <v>3.1149999999993128E-3</v>
      </c>
      <c r="L330" s="18"/>
      <c r="M330" s="18"/>
    </row>
    <row r="331" spans="1:13" s="10" customFormat="1" ht="25.5">
      <c r="A331" s="90" t="s">
        <v>262</v>
      </c>
      <c r="B331" s="28" t="s">
        <v>556</v>
      </c>
      <c r="C331" s="47" t="s">
        <v>555</v>
      </c>
      <c r="D331" s="48">
        <v>7.83</v>
      </c>
      <c r="E331" s="121">
        <v>1.64</v>
      </c>
      <c r="F331" s="50">
        <f t="shared" si="39"/>
        <v>9.4700000000000006</v>
      </c>
      <c r="G331" s="51">
        <f t="shared" si="38"/>
        <v>13.474596</v>
      </c>
      <c r="H331" s="52">
        <f t="shared" si="40"/>
        <v>13.47</v>
      </c>
      <c r="I331" s="143">
        <f>ROUND(H331/1.21,2)</f>
        <v>11.13</v>
      </c>
      <c r="J331" s="53">
        <f t="shared" si="41"/>
        <v>2.34</v>
      </c>
      <c r="K331" s="54">
        <f t="shared" si="42"/>
        <v>-4.5959999999993784E-3</v>
      </c>
      <c r="L331" s="18"/>
      <c r="M331" s="18"/>
    </row>
    <row r="332" spans="1:13" s="10" customFormat="1" ht="51">
      <c r="A332" s="68" t="s">
        <v>263</v>
      </c>
      <c r="B332" s="88" t="s">
        <v>557</v>
      </c>
      <c r="C332" s="47" t="s">
        <v>373</v>
      </c>
      <c r="D332" s="48">
        <v>38.229999999999997</v>
      </c>
      <c r="E332" s="121">
        <v>8.0299999999999994</v>
      </c>
      <c r="F332" s="50">
        <f t="shared" si="39"/>
        <v>46.26</v>
      </c>
      <c r="G332" s="51">
        <f t="shared" si="38"/>
        <v>65.822050000000004</v>
      </c>
      <c r="H332" s="52">
        <f t="shared" si="40"/>
        <v>65.819999999999993</v>
      </c>
      <c r="I332" s="143">
        <f>ROUND(H332/1.21,2)</f>
        <v>54.4</v>
      </c>
      <c r="J332" s="53">
        <f t="shared" si="41"/>
        <v>11.419999999999995</v>
      </c>
      <c r="K332" s="54">
        <f t="shared" si="42"/>
        <v>-2.0500000000112095E-3</v>
      </c>
      <c r="L332" s="18"/>
      <c r="M332" s="18"/>
    </row>
    <row r="333" spans="1:13" s="10" customFormat="1" ht="38.25">
      <c r="A333" s="68" t="s">
        <v>598</v>
      </c>
      <c r="B333" s="69" t="s">
        <v>558</v>
      </c>
      <c r="C333" s="152"/>
      <c r="D333" s="153"/>
      <c r="E333" s="123"/>
      <c r="F333" s="72"/>
      <c r="G333" s="73"/>
      <c r="H333" s="74"/>
      <c r="I333" s="72"/>
      <c r="J333" s="75"/>
      <c r="K333" s="76"/>
      <c r="L333" s="18"/>
      <c r="M333" s="18"/>
    </row>
    <row r="334" spans="1:13" s="10" customFormat="1" ht="12.75">
      <c r="A334" s="90" t="s">
        <v>559</v>
      </c>
      <c r="B334" s="37" t="s">
        <v>560</v>
      </c>
      <c r="C334" s="156"/>
      <c r="D334" s="157"/>
      <c r="E334" s="124"/>
      <c r="F334" s="79"/>
      <c r="G334" s="80"/>
      <c r="H334" s="81"/>
      <c r="I334" s="79"/>
      <c r="J334" s="82"/>
      <c r="K334" s="83"/>
      <c r="L334" s="18"/>
      <c r="M334" s="18"/>
    </row>
    <row r="335" spans="1:13" s="10" customFormat="1" ht="12.75">
      <c r="A335" s="90" t="s">
        <v>264</v>
      </c>
      <c r="B335" s="28" t="s">
        <v>561</v>
      </c>
      <c r="C335" s="39" t="s">
        <v>555</v>
      </c>
      <c r="D335" s="40">
        <v>11.93</v>
      </c>
      <c r="E335" s="41">
        <v>0</v>
      </c>
      <c r="F335" s="42">
        <f t="shared" si="39"/>
        <v>11.93</v>
      </c>
      <c r="G335" s="43">
        <f t="shared" si="38"/>
        <v>16.974861000000001</v>
      </c>
      <c r="H335" s="44">
        <f t="shared" si="40"/>
        <v>16.97</v>
      </c>
      <c r="I335" s="42">
        <f>H335</f>
        <v>16.97</v>
      </c>
      <c r="J335" s="45">
        <f t="shared" si="41"/>
        <v>0</v>
      </c>
      <c r="K335" s="46">
        <f t="shared" si="42"/>
        <v>-4.8610000000017806E-3</v>
      </c>
      <c r="L335" s="18"/>
      <c r="M335" s="18"/>
    </row>
    <row r="336" spans="1:13" s="10" customFormat="1" ht="12.75">
      <c r="A336" s="90" t="s">
        <v>265</v>
      </c>
      <c r="B336" s="28" t="s">
        <v>562</v>
      </c>
      <c r="C336" s="47" t="s">
        <v>555</v>
      </c>
      <c r="D336" s="48">
        <v>17.91</v>
      </c>
      <c r="E336" s="49">
        <v>0</v>
      </c>
      <c r="F336" s="50">
        <f t="shared" si="39"/>
        <v>17.91</v>
      </c>
      <c r="G336" s="51">
        <f t="shared" si="38"/>
        <v>25.483633999999999</v>
      </c>
      <c r="H336" s="52">
        <f t="shared" si="40"/>
        <v>25.48</v>
      </c>
      <c r="I336" s="42">
        <f>H336</f>
        <v>25.48</v>
      </c>
      <c r="J336" s="53">
        <f t="shared" si="41"/>
        <v>0</v>
      </c>
      <c r="K336" s="54">
        <f t="shared" si="42"/>
        <v>-3.6339999999981387E-3</v>
      </c>
      <c r="L336" s="18"/>
      <c r="M336" s="18"/>
    </row>
    <row r="337" spans="1:13" s="10" customFormat="1" ht="29.25" customHeight="1">
      <c r="A337" s="90" t="s">
        <v>266</v>
      </c>
      <c r="B337" s="28" t="s">
        <v>563</v>
      </c>
      <c r="C337" s="47" t="s">
        <v>603</v>
      </c>
      <c r="D337" s="48">
        <v>27.75</v>
      </c>
      <c r="E337" s="49">
        <v>0</v>
      </c>
      <c r="F337" s="50">
        <f t="shared" si="39"/>
        <v>27.75</v>
      </c>
      <c r="G337" s="51">
        <f t="shared" si="38"/>
        <v>39.484693</v>
      </c>
      <c r="H337" s="52">
        <f t="shared" si="40"/>
        <v>39.479999999999997</v>
      </c>
      <c r="I337" s="42">
        <f>H337</f>
        <v>39.479999999999997</v>
      </c>
      <c r="J337" s="53">
        <f t="shared" si="41"/>
        <v>0</v>
      </c>
      <c r="K337" s="54">
        <f t="shared" si="42"/>
        <v>-4.6930000000031669E-3</v>
      </c>
      <c r="L337" s="18"/>
      <c r="M337" s="18"/>
    </row>
    <row r="338" spans="1:13" s="10" customFormat="1" ht="12.75">
      <c r="A338" s="90" t="s">
        <v>267</v>
      </c>
      <c r="B338" s="28" t="s">
        <v>564</v>
      </c>
      <c r="C338" s="58" t="s">
        <v>565</v>
      </c>
      <c r="D338" s="59">
        <v>110.8</v>
      </c>
      <c r="E338" s="60">
        <v>0</v>
      </c>
      <c r="F338" s="61">
        <f t="shared" si="39"/>
        <v>110.8</v>
      </c>
      <c r="G338" s="62">
        <f t="shared" si="38"/>
        <v>157.65419700000001</v>
      </c>
      <c r="H338" s="63">
        <f t="shared" si="40"/>
        <v>157.65</v>
      </c>
      <c r="I338" s="42">
        <f>H338</f>
        <v>157.65</v>
      </c>
      <c r="J338" s="64">
        <f t="shared" si="41"/>
        <v>0</v>
      </c>
      <c r="K338" s="65">
        <f t="shared" si="42"/>
        <v>-4.1970000000048913E-3</v>
      </c>
      <c r="L338" s="18"/>
      <c r="M338" s="18"/>
    </row>
    <row r="339" spans="1:13" s="10" customFormat="1" ht="12.75">
      <c r="A339" s="68" t="s">
        <v>599</v>
      </c>
      <c r="B339" s="69" t="s">
        <v>566</v>
      </c>
      <c r="C339" s="145"/>
      <c r="D339" s="146"/>
      <c r="E339" s="85"/>
      <c r="F339" s="22"/>
      <c r="G339" s="23"/>
      <c r="H339" s="24"/>
      <c r="I339" s="22"/>
      <c r="J339" s="26"/>
      <c r="K339" s="27"/>
      <c r="L339" s="18"/>
      <c r="M339" s="18"/>
    </row>
    <row r="340" spans="1:13" s="10" customFormat="1" ht="25.5">
      <c r="A340" s="90" t="s">
        <v>268</v>
      </c>
      <c r="B340" s="28" t="s">
        <v>567</v>
      </c>
      <c r="C340" s="39" t="s">
        <v>459</v>
      </c>
      <c r="D340" s="40">
        <v>3.74</v>
      </c>
      <c r="E340" s="87">
        <v>0.79</v>
      </c>
      <c r="F340" s="42">
        <f t="shared" si="39"/>
        <v>4.53</v>
      </c>
      <c r="G340" s="43">
        <f t="shared" si="38"/>
        <v>6.4456090000000001</v>
      </c>
      <c r="H340" s="44">
        <f t="shared" si="40"/>
        <v>6.45</v>
      </c>
      <c r="I340" s="143">
        <f t="shared" ref="I340:I345" si="43">ROUND(H340/1.21,2)</f>
        <v>5.33</v>
      </c>
      <c r="J340" s="45">
        <f t="shared" si="41"/>
        <v>1.1200000000000001</v>
      </c>
      <c r="K340" s="46">
        <f t="shared" si="42"/>
        <v>4.3910000000000338E-3</v>
      </c>
      <c r="L340" s="18"/>
      <c r="M340" s="18"/>
    </row>
    <row r="341" spans="1:13" s="10" customFormat="1" ht="12.75">
      <c r="A341" s="90" t="s">
        <v>269</v>
      </c>
      <c r="B341" s="28" t="s">
        <v>568</v>
      </c>
      <c r="C341" s="47" t="s">
        <v>569</v>
      </c>
      <c r="D341" s="48">
        <v>27.88</v>
      </c>
      <c r="E341" s="121">
        <v>5.85</v>
      </c>
      <c r="F341" s="50">
        <f t="shared" si="39"/>
        <v>33.729999999999997</v>
      </c>
      <c r="G341" s="51">
        <f t="shared" si="38"/>
        <v>47.993465999999998</v>
      </c>
      <c r="H341" s="52">
        <f t="shared" si="40"/>
        <v>47.99</v>
      </c>
      <c r="I341" s="143">
        <f t="shared" si="43"/>
        <v>39.659999999999997</v>
      </c>
      <c r="J341" s="53">
        <f t="shared" si="41"/>
        <v>8.3300000000000054</v>
      </c>
      <c r="K341" s="54">
        <f t="shared" si="42"/>
        <v>-3.4659999999959723E-3</v>
      </c>
      <c r="L341" s="18"/>
      <c r="M341" s="18"/>
    </row>
    <row r="342" spans="1:13" s="10" customFormat="1" ht="12.75">
      <c r="A342" s="90" t="s">
        <v>270</v>
      </c>
      <c r="B342" s="28" t="s">
        <v>570</v>
      </c>
      <c r="C342" s="47" t="s">
        <v>571</v>
      </c>
      <c r="D342" s="48">
        <v>85.27</v>
      </c>
      <c r="E342" s="121">
        <v>17.91</v>
      </c>
      <c r="F342" s="50">
        <f t="shared" si="39"/>
        <v>103.17999999999999</v>
      </c>
      <c r="G342" s="51">
        <f t="shared" si="38"/>
        <v>146.811913</v>
      </c>
      <c r="H342" s="52">
        <f t="shared" si="40"/>
        <v>146.81</v>
      </c>
      <c r="I342" s="143">
        <f t="shared" si="43"/>
        <v>121.33</v>
      </c>
      <c r="J342" s="53">
        <f t="shared" si="41"/>
        <v>25.480000000000004</v>
      </c>
      <c r="K342" s="54">
        <f t="shared" si="42"/>
        <v>-1.9130000000018299E-3</v>
      </c>
      <c r="L342" s="18"/>
      <c r="M342" s="18"/>
    </row>
    <row r="343" spans="1:13" s="10" customFormat="1" ht="12.75">
      <c r="A343" s="90" t="s">
        <v>271</v>
      </c>
      <c r="B343" s="28" t="s">
        <v>572</v>
      </c>
      <c r="C343" s="47" t="s">
        <v>573</v>
      </c>
      <c r="D343" s="48">
        <v>88.83</v>
      </c>
      <c r="E343" s="121">
        <v>18.649999999999999</v>
      </c>
      <c r="F343" s="50">
        <f t="shared" si="39"/>
        <v>107.47999999999999</v>
      </c>
      <c r="G343" s="51">
        <f t="shared" si="38"/>
        <v>152.930262</v>
      </c>
      <c r="H343" s="52">
        <f t="shared" si="40"/>
        <v>152.93</v>
      </c>
      <c r="I343" s="143">
        <f t="shared" si="43"/>
        <v>126.39</v>
      </c>
      <c r="J343" s="53">
        <f t="shared" si="41"/>
        <v>26.540000000000006</v>
      </c>
      <c r="K343" s="54">
        <f t="shared" si="42"/>
        <v>-2.6199999999221291E-4</v>
      </c>
      <c r="L343" s="18"/>
      <c r="M343" s="18"/>
    </row>
    <row r="344" spans="1:13" s="10" customFormat="1" ht="12.75">
      <c r="A344" s="90" t="s">
        <v>272</v>
      </c>
      <c r="B344" s="28" t="s">
        <v>574</v>
      </c>
      <c r="C344" s="47" t="s">
        <v>296</v>
      </c>
      <c r="D344" s="48">
        <v>193.68</v>
      </c>
      <c r="E344" s="121">
        <v>40.67</v>
      </c>
      <c r="F344" s="50">
        <f t="shared" si="39"/>
        <v>234.35000000000002</v>
      </c>
      <c r="G344" s="51">
        <f t="shared" si="38"/>
        <v>333.45000900000002</v>
      </c>
      <c r="H344" s="52">
        <f t="shared" si="40"/>
        <v>333.45</v>
      </c>
      <c r="I344" s="143">
        <f t="shared" si="43"/>
        <v>275.58</v>
      </c>
      <c r="J344" s="53">
        <f t="shared" si="41"/>
        <v>57.870000000000005</v>
      </c>
      <c r="K344" s="54">
        <f t="shared" si="42"/>
        <v>-9.0000000341206032E-6</v>
      </c>
      <c r="L344" s="18"/>
      <c r="M344" s="18"/>
    </row>
    <row r="345" spans="1:13" s="10" customFormat="1" ht="12.75">
      <c r="A345" s="90" t="s">
        <v>273</v>
      </c>
      <c r="B345" s="28" t="s">
        <v>575</v>
      </c>
      <c r="C345" s="58" t="s">
        <v>576</v>
      </c>
      <c r="D345" s="59">
        <v>176.8</v>
      </c>
      <c r="E345" s="89">
        <v>37.130000000000003</v>
      </c>
      <c r="F345" s="61">
        <f t="shared" si="39"/>
        <v>213.93</v>
      </c>
      <c r="G345" s="62">
        <f t="shared" si="38"/>
        <v>304.39496600000001</v>
      </c>
      <c r="H345" s="63">
        <f t="shared" si="40"/>
        <v>304.39</v>
      </c>
      <c r="I345" s="143">
        <f t="shared" si="43"/>
        <v>251.56</v>
      </c>
      <c r="J345" s="64">
        <f t="shared" si="41"/>
        <v>52.829999999999984</v>
      </c>
      <c r="K345" s="65">
        <f t="shared" si="42"/>
        <v>-4.9660000000244509E-3</v>
      </c>
      <c r="L345" s="18"/>
      <c r="M345" s="18"/>
    </row>
    <row r="346" spans="1:13" s="10" customFormat="1" ht="12.75">
      <c r="A346" s="90" t="s">
        <v>577</v>
      </c>
      <c r="B346" s="37" t="s">
        <v>578</v>
      </c>
      <c r="C346" s="38"/>
      <c r="D346" s="25"/>
      <c r="E346" s="85"/>
      <c r="F346" s="22"/>
      <c r="G346" s="23"/>
      <c r="H346" s="24"/>
      <c r="I346" s="22"/>
      <c r="J346" s="26"/>
      <c r="K346" s="27"/>
      <c r="L346" s="18"/>
      <c r="M346" s="18"/>
    </row>
    <row r="347" spans="1:13" s="10" customFormat="1" ht="12.75">
      <c r="A347" s="90" t="s">
        <v>274</v>
      </c>
      <c r="B347" s="28" t="s">
        <v>579</v>
      </c>
      <c r="C347" s="39" t="s">
        <v>580</v>
      </c>
      <c r="D347" s="40">
        <v>12.09</v>
      </c>
      <c r="E347" s="87">
        <v>2.54</v>
      </c>
      <c r="F347" s="42">
        <f t="shared" si="39"/>
        <v>14.629999999999999</v>
      </c>
      <c r="G347" s="43">
        <f t="shared" si="38"/>
        <v>20.816614999999999</v>
      </c>
      <c r="H347" s="44">
        <f t="shared" si="40"/>
        <v>20.82</v>
      </c>
      <c r="I347" s="143">
        <f>ROUND(H347/1.21,2)</f>
        <v>17.21</v>
      </c>
      <c r="J347" s="45">
        <f t="shared" si="41"/>
        <v>3.6099999999999994</v>
      </c>
      <c r="K347" s="46">
        <f t="shared" si="42"/>
        <v>3.3850000000015257E-3</v>
      </c>
      <c r="L347" s="18"/>
      <c r="M347" s="18"/>
    </row>
    <row r="348" spans="1:13" s="10" customFormat="1" ht="12.75">
      <c r="A348" s="90" t="s">
        <v>275</v>
      </c>
      <c r="B348" s="28" t="s">
        <v>581</v>
      </c>
      <c r="C348" s="47" t="s">
        <v>580</v>
      </c>
      <c r="D348" s="48">
        <v>2.2799999999999998</v>
      </c>
      <c r="E348" s="121">
        <v>0.48</v>
      </c>
      <c r="F348" s="50">
        <f t="shared" si="39"/>
        <v>2.76</v>
      </c>
      <c r="G348" s="51">
        <f t="shared" si="38"/>
        <v>3.9271259999999999</v>
      </c>
      <c r="H348" s="52">
        <f t="shared" si="40"/>
        <v>3.93</v>
      </c>
      <c r="I348" s="143">
        <f>ROUND(H348/1.21,2)</f>
        <v>3.25</v>
      </c>
      <c r="J348" s="53">
        <f t="shared" si="41"/>
        <v>0.68000000000000016</v>
      </c>
      <c r="K348" s="54">
        <f t="shared" si="42"/>
        <v>2.8740000000002652E-3</v>
      </c>
      <c r="L348" s="18"/>
      <c r="M348" s="18"/>
    </row>
    <row r="349" spans="1:13" s="10" customFormat="1" ht="25.5">
      <c r="A349" s="90" t="s">
        <v>276</v>
      </c>
      <c r="B349" s="28" t="s">
        <v>582</v>
      </c>
      <c r="C349" s="58" t="s">
        <v>459</v>
      </c>
      <c r="D349" s="59">
        <v>1.34</v>
      </c>
      <c r="E349" s="89">
        <v>0.28000000000000003</v>
      </c>
      <c r="F349" s="61">
        <f t="shared" si="39"/>
        <v>1.62</v>
      </c>
      <c r="G349" s="62">
        <f t="shared" si="38"/>
        <v>2.3050519999999999</v>
      </c>
      <c r="H349" s="63">
        <f t="shared" si="40"/>
        <v>2.31</v>
      </c>
      <c r="I349" s="143">
        <f>ROUND(H349/1.21,2)</f>
        <v>1.91</v>
      </c>
      <c r="J349" s="64">
        <f t="shared" si="41"/>
        <v>0.40000000000000013</v>
      </c>
      <c r="K349" s="65">
        <f t="shared" si="42"/>
        <v>4.9480000000001745E-3</v>
      </c>
      <c r="L349" s="18"/>
      <c r="M349" s="18"/>
    </row>
    <row r="350" spans="1:13" s="10" customFormat="1" ht="12.75">
      <c r="A350" s="68" t="s">
        <v>600</v>
      </c>
      <c r="B350" s="69" t="s">
        <v>583</v>
      </c>
      <c r="C350" s="162"/>
      <c r="D350" s="163"/>
      <c r="E350" s="123"/>
      <c r="F350" s="72"/>
      <c r="G350" s="73"/>
      <c r="H350" s="74"/>
      <c r="I350" s="72"/>
      <c r="J350" s="75"/>
      <c r="K350" s="76"/>
      <c r="L350" s="18"/>
      <c r="M350" s="18"/>
    </row>
    <row r="351" spans="1:13" s="10" customFormat="1" ht="12.75">
      <c r="A351" s="90" t="s">
        <v>584</v>
      </c>
      <c r="B351" s="37" t="s">
        <v>585</v>
      </c>
      <c r="C351" s="164"/>
      <c r="D351" s="165"/>
      <c r="E351" s="124"/>
      <c r="F351" s="79"/>
      <c r="G351" s="80"/>
      <c r="H351" s="81"/>
      <c r="I351" s="79"/>
      <c r="J351" s="82"/>
      <c r="K351" s="83"/>
      <c r="L351" s="18"/>
      <c r="M351" s="18"/>
    </row>
    <row r="352" spans="1:13" s="10" customFormat="1" ht="12.75">
      <c r="A352" s="90" t="s">
        <v>277</v>
      </c>
      <c r="B352" s="28" t="s">
        <v>586</v>
      </c>
      <c r="C352" s="39" t="s">
        <v>296</v>
      </c>
      <c r="D352" s="40">
        <v>4.51</v>
      </c>
      <c r="E352" s="87">
        <v>0.95</v>
      </c>
      <c r="F352" s="42">
        <f t="shared" si="39"/>
        <v>5.46</v>
      </c>
      <c r="G352" s="43">
        <f t="shared" si="38"/>
        <v>7.7688800000000002</v>
      </c>
      <c r="H352" s="44">
        <f t="shared" si="40"/>
        <v>7.77</v>
      </c>
      <c r="I352" s="143">
        <f>ROUND(H352/1.21,2)</f>
        <v>6.42</v>
      </c>
      <c r="J352" s="45">
        <f t="shared" si="41"/>
        <v>1.3499999999999996</v>
      </c>
      <c r="K352" s="46">
        <f t="shared" si="42"/>
        <v>1.1199999999993437E-3</v>
      </c>
      <c r="L352" s="18"/>
      <c r="M352" s="18"/>
    </row>
    <row r="353" spans="1:13" s="10" customFormat="1" ht="12.75">
      <c r="A353" s="90" t="s">
        <v>278</v>
      </c>
      <c r="B353" s="28" t="s">
        <v>587</v>
      </c>
      <c r="C353" s="58" t="s">
        <v>296</v>
      </c>
      <c r="D353" s="59">
        <v>51.56</v>
      </c>
      <c r="E353" s="89">
        <v>10.83</v>
      </c>
      <c r="F353" s="61">
        <f t="shared" si="39"/>
        <v>62.39</v>
      </c>
      <c r="G353" s="62">
        <f t="shared" si="38"/>
        <v>88.772971999999996</v>
      </c>
      <c r="H353" s="63">
        <f t="shared" si="40"/>
        <v>88.77</v>
      </c>
      <c r="I353" s="143">
        <f>ROUND(H353/1.21,2)</f>
        <v>73.36</v>
      </c>
      <c r="J353" s="64">
        <f t="shared" si="41"/>
        <v>15.409999999999997</v>
      </c>
      <c r="K353" s="65">
        <f t="shared" si="42"/>
        <v>-2.9719999999997526E-3</v>
      </c>
      <c r="L353" s="18"/>
      <c r="M353" s="18"/>
    </row>
    <row r="354" spans="1:13" s="10" customFormat="1" ht="25.5">
      <c r="A354" s="90" t="s">
        <v>588</v>
      </c>
      <c r="B354" s="37" t="s">
        <v>589</v>
      </c>
      <c r="C354" s="38"/>
      <c r="D354" s="25"/>
      <c r="E354" s="85"/>
      <c r="F354" s="22"/>
      <c r="G354" s="23"/>
      <c r="H354" s="24"/>
      <c r="I354" s="22"/>
      <c r="J354" s="26"/>
      <c r="K354" s="27"/>
      <c r="L354" s="18"/>
      <c r="M354" s="18"/>
    </row>
    <row r="355" spans="1:13" s="10" customFormat="1" ht="12.75">
      <c r="A355" s="90" t="s">
        <v>279</v>
      </c>
      <c r="B355" s="28" t="s">
        <v>586</v>
      </c>
      <c r="C355" s="39" t="s">
        <v>296</v>
      </c>
      <c r="D355" s="40">
        <v>8.98</v>
      </c>
      <c r="E355" s="87">
        <v>1.89</v>
      </c>
      <c r="F355" s="42">
        <f t="shared" si="39"/>
        <v>10.870000000000001</v>
      </c>
      <c r="G355" s="43">
        <f t="shared" si="38"/>
        <v>15.466616999999999</v>
      </c>
      <c r="H355" s="44">
        <f t="shared" si="40"/>
        <v>15.47</v>
      </c>
      <c r="I355" s="143">
        <f>ROUND(H355/1.21,2)</f>
        <v>12.79</v>
      </c>
      <c r="J355" s="45">
        <f t="shared" si="41"/>
        <v>2.6800000000000015</v>
      </c>
      <c r="K355" s="46">
        <f t="shared" si="42"/>
        <v>3.3830000000012461E-3</v>
      </c>
      <c r="L355" s="18"/>
      <c r="M355" s="18"/>
    </row>
    <row r="356" spans="1:13" s="10" customFormat="1" ht="12.75">
      <c r="A356" s="90" t="s">
        <v>280</v>
      </c>
      <c r="B356" s="28" t="s">
        <v>587</v>
      </c>
      <c r="C356" s="47" t="s">
        <v>296</v>
      </c>
      <c r="D356" s="48">
        <v>103.1</v>
      </c>
      <c r="E356" s="121">
        <v>21.65</v>
      </c>
      <c r="F356" s="50">
        <f t="shared" si="39"/>
        <v>124.75</v>
      </c>
      <c r="G356" s="51">
        <f t="shared" si="38"/>
        <v>177.50325799999999</v>
      </c>
      <c r="H356" s="52">
        <f t="shared" si="40"/>
        <v>177.5</v>
      </c>
      <c r="I356" s="143">
        <f>ROUND(H356/1.21,2)</f>
        <v>146.69</v>
      </c>
      <c r="J356" s="53">
        <f t="shared" si="41"/>
        <v>30.810000000000002</v>
      </c>
      <c r="K356" s="54">
        <f t="shared" si="42"/>
        <v>-3.2579999999882148E-3</v>
      </c>
      <c r="L356" s="18"/>
      <c r="M356" s="18"/>
    </row>
    <row r="357" spans="1:13" s="10" customFormat="1" ht="38.25">
      <c r="A357" s="68" t="s">
        <v>281</v>
      </c>
      <c r="B357" s="88" t="s">
        <v>590</v>
      </c>
      <c r="C357" s="47" t="s">
        <v>517</v>
      </c>
      <c r="D357" s="48">
        <v>27.99</v>
      </c>
      <c r="E357" s="121">
        <v>5.88</v>
      </c>
      <c r="F357" s="50">
        <f t="shared" si="39"/>
        <v>33.869999999999997</v>
      </c>
      <c r="G357" s="51">
        <f t="shared" si="38"/>
        <v>48.192667999999998</v>
      </c>
      <c r="H357" s="52">
        <f t="shared" si="40"/>
        <v>48.19</v>
      </c>
      <c r="I357" s="143">
        <f>ROUND(H357/1.21,2)</f>
        <v>39.83</v>
      </c>
      <c r="J357" s="53">
        <f t="shared" si="41"/>
        <v>8.36</v>
      </c>
      <c r="K357" s="54">
        <f t="shared" si="42"/>
        <v>-2.6679999999998927E-3</v>
      </c>
      <c r="L357" s="18"/>
      <c r="M357" s="18"/>
    </row>
    <row r="358" spans="1:13" s="10" customFormat="1" ht="12.7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</row>
    <row r="359" spans="1:13">
      <c r="A359" s="169" t="s">
        <v>612</v>
      </c>
      <c r="B359" s="169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</row>
    <row r="360" spans="1:13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</row>
    <row r="361" spans="1:13" ht="16.5">
      <c r="A361" s="125" t="s">
        <v>662</v>
      </c>
      <c r="B361" s="125"/>
      <c r="C361" s="126"/>
      <c r="D361" s="126"/>
      <c r="E361" s="126"/>
      <c r="F361" s="126"/>
      <c r="G361" s="126"/>
      <c r="H361" s="126"/>
      <c r="I361" s="126"/>
      <c r="J361" s="126"/>
      <c r="K361" s="126"/>
      <c r="L361" s="18"/>
      <c r="M361" s="18"/>
    </row>
    <row r="362" spans="1:13" ht="16.5">
      <c r="A362" s="168" t="s">
        <v>663</v>
      </c>
      <c r="B362" s="16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</row>
    <row r="363" spans="1:13" ht="16.5">
      <c r="A363" s="127" t="s">
        <v>664</v>
      </c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</row>
    <row r="364" spans="1:13" ht="16.5">
      <c r="A364" s="127" t="s">
        <v>665</v>
      </c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</row>
    <row r="365" spans="1:13" ht="16.5">
      <c r="A365" s="127" t="s">
        <v>666</v>
      </c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</row>
    <row r="366" spans="1:13" ht="16.5">
      <c r="A366" s="127" t="s">
        <v>667</v>
      </c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</row>
    <row r="367" spans="1:13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</row>
    <row r="368" spans="1:13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</row>
    <row r="370" spans="1:7" ht="15.75">
      <c r="B370" s="5" t="s">
        <v>614</v>
      </c>
      <c r="G370" s="7" t="s">
        <v>668</v>
      </c>
    </row>
    <row r="373" spans="1:7">
      <c r="B373" s="7" t="s">
        <v>669</v>
      </c>
      <c r="G373" s="7" t="s">
        <v>670</v>
      </c>
    </row>
    <row r="375" spans="1:7">
      <c r="A375" s="6"/>
    </row>
    <row r="376" spans="1:7">
      <c r="A376" s="167">
        <v>41515</v>
      </c>
      <c r="B376" s="167"/>
    </row>
    <row r="377" spans="1:7">
      <c r="A377" s="166" t="s">
        <v>671</v>
      </c>
      <c r="B377" s="166"/>
    </row>
    <row r="378" spans="1:7">
      <c r="A378" s="166" t="s">
        <v>672</v>
      </c>
      <c r="B378" s="166"/>
    </row>
    <row r="379" spans="1:7">
      <c r="A379" s="11" t="s">
        <v>613</v>
      </c>
    </row>
  </sheetData>
  <mergeCells count="72">
    <mergeCell ref="C268:D268"/>
    <mergeCell ref="C273:D273"/>
    <mergeCell ref="C350:D351"/>
    <mergeCell ref="C339:D339"/>
    <mergeCell ref="C329:D329"/>
    <mergeCell ref="C277:D277"/>
    <mergeCell ref="C323:D324"/>
    <mergeCell ref="C318:D318"/>
    <mergeCell ref="C302:D302"/>
    <mergeCell ref="C306:D306"/>
    <mergeCell ref="C310:D310"/>
    <mergeCell ref="C315:D315"/>
    <mergeCell ref="A377:B377"/>
    <mergeCell ref="A378:B378"/>
    <mergeCell ref="A376:B376"/>
    <mergeCell ref="C333:D333"/>
    <mergeCell ref="A362:B362"/>
    <mergeCell ref="A359:B359"/>
    <mergeCell ref="C334:D334"/>
    <mergeCell ref="C257:D257"/>
    <mergeCell ref="C230:D230"/>
    <mergeCell ref="C235:D235"/>
    <mergeCell ref="C247:D248"/>
    <mergeCell ref="C185:D185"/>
    <mergeCell ref="C224:D225"/>
    <mergeCell ref="C200:D200"/>
    <mergeCell ref="C205:D206"/>
    <mergeCell ref="C216:D216"/>
    <mergeCell ref="C221:D221"/>
    <mergeCell ref="C212:D212"/>
    <mergeCell ref="C194:D195"/>
    <mergeCell ref="C264:D264"/>
    <mergeCell ref="C123:D124"/>
    <mergeCell ref="C127:D127"/>
    <mergeCell ref="C148:D148"/>
    <mergeCell ref="C152:D152"/>
    <mergeCell ref="C130:D130"/>
    <mergeCell ref="C144:D144"/>
    <mergeCell ref="C139:D140"/>
    <mergeCell ref="C133:D133"/>
    <mergeCell ref="C161:D161"/>
    <mergeCell ref="C177:D177"/>
    <mergeCell ref="C156:D156"/>
    <mergeCell ref="C136:D136"/>
    <mergeCell ref="C160:D160"/>
    <mergeCell ref="C169:D169"/>
    <mergeCell ref="C253:D253"/>
    <mergeCell ref="C109:D109"/>
    <mergeCell ref="C113:D113"/>
    <mergeCell ref="C117:D117"/>
    <mergeCell ref="C68:D68"/>
    <mergeCell ref="C71:D71"/>
    <mergeCell ref="C87:D87"/>
    <mergeCell ref="C80:D80"/>
    <mergeCell ref="C74:D74"/>
    <mergeCell ref="C105:D105"/>
    <mergeCell ref="C100:D101"/>
    <mergeCell ref="C91:D92"/>
    <mergeCell ref="I1:K1"/>
    <mergeCell ref="I3:K3"/>
    <mergeCell ref="I4:K4"/>
    <mergeCell ref="C77:D77"/>
    <mergeCell ref="A7:K7"/>
    <mergeCell ref="C10:D10"/>
    <mergeCell ref="I5:K5"/>
    <mergeCell ref="I2:K2"/>
    <mergeCell ref="C28:D28"/>
    <mergeCell ref="C35:D35"/>
    <mergeCell ref="C47:D47"/>
    <mergeCell ref="C38:D40"/>
    <mergeCell ref="C54:D54"/>
    <mergeCell ref="C61:D61"/>
  </mergeCells>
  <phoneticPr fontId="0" type="noConversion"/>
  <hyperlinks>
    <hyperlink ref="A379" r:id="rId1" display="mailto:lna@arhivi.gov.lv"/>
  </hyperlinks>
  <pageMargins left="0.70866141732283472" right="0.70866141732283472" top="0.55118110236220474" bottom="0.74803149606299213" header="0.31496062992125984" footer="0.31496062992125984"/>
  <pageSetup paperSize="9" orientation="landscape" r:id="rId2"/>
  <headerFooter>
    <oddFooter xml:space="preserve">&amp;LKMAnotp_290813_VSS_1227; Ministru kabineta noteikumu projekta "Noteikumi par Latvijas Nacionālā arhīva sniegto publisko maksas pakalpojumu cenrādi" sākotnējās ietekmes novērtējuma ziņojuma (anotācijas) pielikums&amp;C   </oddFooter>
  </headerFooter>
  <rowBreaks count="18" manualBreakCount="18">
    <brk id="15" max="16383" man="1"/>
    <brk id="36" max="16383" man="1"/>
    <brk id="64" max="16383" man="1"/>
    <brk id="87" max="10" man="1"/>
    <brk id="106" max="16383" man="1"/>
    <brk id="122" max="16383" man="1"/>
    <brk id="140" max="10" man="1"/>
    <brk id="158" max="16383" man="1"/>
    <brk id="175" max="16383" man="1"/>
    <brk id="191" max="16383" man="1"/>
    <brk id="207" max="16383" man="1"/>
    <brk id="220" max="16383" man="1"/>
    <brk id="243" max="16383" man="1"/>
    <brk id="267" max="16383" man="1"/>
    <brk id="289" max="16383" man="1"/>
    <brk id="303" max="16383" man="1"/>
    <brk id="315" max="16383" man="1"/>
    <brk id="332" max="16383" man="1"/>
  </rowBreaks>
  <cellWatches>
    <cellWatch r="F11"/>
  </cellWatches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K22" sqref="K22:K25"/>
    </sheetView>
  </sheetViews>
  <sheetFormatPr defaultRowHeight="15"/>
  <sheetData>
    <row r="1" spans="1:10">
      <c r="A1" s="170"/>
      <c r="B1" s="170"/>
      <c r="C1" s="171"/>
      <c r="D1" s="171"/>
      <c r="E1" s="171"/>
      <c r="F1" s="171"/>
      <c r="G1" s="171"/>
      <c r="H1" s="171"/>
      <c r="I1" s="172"/>
      <c r="J1" s="1"/>
    </row>
    <row r="2" spans="1:10">
      <c r="A2" s="128"/>
      <c r="B2" s="128"/>
      <c r="C2" s="128"/>
      <c r="D2" s="2"/>
      <c r="E2" s="2"/>
      <c r="F2" s="2"/>
      <c r="G2" s="2"/>
      <c r="H2" s="128"/>
      <c r="I2" s="128"/>
      <c r="J2" s="1"/>
    </row>
    <row r="3" spans="1:10">
      <c r="A3" s="129"/>
      <c r="B3" s="129"/>
      <c r="C3" s="129"/>
      <c r="D3" s="129"/>
      <c r="E3" s="129"/>
      <c r="F3" s="129"/>
      <c r="G3" s="1"/>
      <c r="H3" s="1"/>
      <c r="I3" s="1"/>
      <c r="J3" s="1"/>
    </row>
    <row r="4" spans="1:10">
      <c r="A4" s="130"/>
      <c r="B4" s="130"/>
      <c r="C4" s="131"/>
      <c r="D4" s="128"/>
      <c r="E4" s="132"/>
      <c r="F4" s="133"/>
      <c r="G4" s="1"/>
      <c r="H4" s="1"/>
      <c r="I4" s="1"/>
      <c r="J4" s="1"/>
    </row>
    <row r="5" spans="1:10">
      <c r="A5" s="130"/>
      <c r="B5" s="130"/>
      <c r="C5" s="131"/>
      <c r="D5" s="128"/>
      <c r="E5" s="132"/>
      <c r="F5" s="133"/>
      <c r="G5" s="1"/>
      <c r="H5" s="1"/>
      <c r="I5" s="1"/>
      <c r="J5" s="1"/>
    </row>
    <row r="6" spans="1:10">
      <c r="A6" s="130"/>
      <c r="B6" s="130"/>
      <c r="C6" s="131"/>
      <c r="D6" s="128"/>
      <c r="E6" s="132"/>
      <c r="F6" s="133"/>
      <c r="G6" s="1"/>
      <c r="H6" s="1"/>
      <c r="I6" s="1"/>
      <c r="J6" s="1"/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</sheetData>
  <mergeCells count="1">
    <mergeCell ref="A1:I1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40" sqref="B40"/>
    </sheetView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Ministru kabineta 2012.gada 13.novembra noteikumos Nr.763 "Noteikumi par Latvijas Nacionālā arhīva sniegto publisko maksas pakalpojumu cenrādi" ietverto skaitļu pārrēķins no latiem uz euro</dc:title>
  <dc:subject>anotācijas pielikums</dc:subject>
  <dc:creator/>
  <dc:description>T.Motorina,Tālr.67558894 lna@arhivi.gov.lv</dc:description>
  <cp:lastModifiedBy/>
  <cp:lastPrinted>2013-07-26T14:00:31Z</cp:lastPrinted>
  <dcterms:created xsi:type="dcterms:W3CDTF">2006-09-16T00:00:00Z</dcterms:created>
  <dcterms:modified xsi:type="dcterms:W3CDTF">2013-08-29T09:28:45Z</dcterms:modified>
</cp:coreProperties>
</file>