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15" windowWidth="13275" windowHeight="10140" activeTab="0"/>
  </bookViews>
  <sheets>
    <sheet name="Saturs" sheetId="1" r:id="rId1"/>
    <sheet name="10.1" sheetId="2" r:id="rId2"/>
    <sheet name="10.2" sheetId="3" r:id="rId3"/>
    <sheet name="10.3.1." sheetId="4" r:id="rId4"/>
    <sheet name="10.3.2." sheetId="5" r:id="rId5"/>
    <sheet name="10.3.3." sheetId="6" r:id="rId6"/>
    <sheet name="10.4.1." sheetId="7" r:id="rId7"/>
    <sheet name="10.4.2." sheetId="8" r:id="rId8"/>
    <sheet name="10.4.3." sheetId="9" r:id="rId9"/>
    <sheet name="10.5." sheetId="10" r:id="rId10"/>
    <sheet name="10.6." sheetId="11" r:id="rId11"/>
  </sheets>
  <definedNames>
    <definedName name="_xlnm.Print_Titles" localSheetId="1">'10.1'!$15:$16</definedName>
    <definedName name="_xlnm.Print_Titles" localSheetId="2">'10.2'!$15:$16</definedName>
    <definedName name="_xlnm.Print_Titles" localSheetId="3">'10.3.1.'!$15:$16</definedName>
    <definedName name="_xlnm.Print_Titles" localSheetId="4">'10.3.2.'!$15:$16</definedName>
    <definedName name="_xlnm.Print_Titles" localSheetId="5">'10.3.3.'!$15:$16</definedName>
    <definedName name="_xlnm.Print_Titles" localSheetId="6">'10.4.1.'!$15:$16</definedName>
    <definedName name="_xlnm.Print_Titles" localSheetId="7">'10.4.2.'!$16:$17</definedName>
    <definedName name="_xlnm.Print_Titles" localSheetId="8">'10.4.3.'!$16:$17</definedName>
    <definedName name="_xlnm.Print_Titles" localSheetId="9">'10.5.'!$15:$16</definedName>
    <definedName name="_xlnm.Print_Titles" localSheetId="10">'10.6.'!$15:$16</definedName>
  </definedNames>
  <calcPr fullCalcOnLoad="1"/>
</workbook>
</file>

<file path=xl/sharedStrings.xml><?xml version="1.0" encoding="utf-8"?>
<sst xmlns="http://schemas.openxmlformats.org/spreadsheetml/2006/main" count="781" uniqueCount="93">
  <si>
    <t xml:space="preserve">Publiskā pakalpojuma veids:      </t>
  </si>
  <si>
    <t>Sociālās integrācijas valsts aģentūra</t>
  </si>
  <si>
    <t>Laikposms</t>
  </si>
  <si>
    <t>Izdevumu klasifikācijas kods</t>
  </si>
  <si>
    <t>Rādītājs (materiāla/izejvielas nosaukums, atlīdzība un citi izmaksu veidi)</t>
  </si>
  <si>
    <t>Izmaksu apjoms noteiktā laikposmā viena maksas pakalpojuma veida nodrošināšanai</t>
  </si>
  <si>
    <t xml:space="preserve">Tiešās izmaksas </t>
  </si>
  <si>
    <t>Tiešās izmaksas kopā</t>
  </si>
  <si>
    <t xml:space="preserve">Netiešās izmaksas </t>
  </si>
  <si>
    <t>Netiešās izmaksas kopā</t>
  </si>
  <si>
    <t>Maksas pakalpojuma izcenojuma aprēķins</t>
  </si>
  <si>
    <t>SASKAŅOTS</t>
  </si>
  <si>
    <t>Atlīdzība</t>
  </si>
  <si>
    <t>Informācijas sistēmas uzturēšana</t>
  </si>
  <si>
    <t>Informācijas sistēmas licenču nomas izdevumi</t>
  </si>
  <si>
    <t>Pārējie informācijas tehnoloģiju pakalpojumi</t>
  </si>
  <si>
    <t> Ēku, būvju un telpu kārtējais remonts</t>
  </si>
  <si>
    <t> Transportlīdzekļu uzturēšana un remonts</t>
  </si>
  <si>
    <t> Iekārtas, inventāra un aparatūras remonts, tehniskā apkalpošana</t>
  </si>
  <si>
    <t> Ēku, būvju un telpu uzturēšana</t>
  </si>
  <si>
    <t>Apdrošināšanas izdevumi</t>
  </si>
  <si>
    <t> Pārējie remonta darbu un iestāžu uzturēšanas pakalpojumi</t>
  </si>
  <si>
    <t> Ēku, telpu īre un noma</t>
  </si>
  <si>
    <t> Transportlīdzekļu noma</t>
  </si>
  <si>
    <t> Zemes noma</t>
  </si>
  <si>
    <t> Iekārtu un inventāra īre un noma</t>
  </si>
  <si>
    <t> Pārējie iepriekš neklasificētie pakalpojumu veidi</t>
  </si>
  <si>
    <t> Biroja preces</t>
  </si>
  <si>
    <t> Inventārs</t>
  </si>
  <si>
    <t> Kurināmais</t>
  </si>
  <si>
    <t> Degviela</t>
  </si>
  <si>
    <t> Zāles, ķimikālijas, laboratorijas preces</t>
  </si>
  <si>
    <t> Medicīnas instrumenti, laboratorijas dzīvnieki un to uzturēšana</t>
  </si>
  <si>
    <t> Kārtējā remonta un iestāžu uzturēšanas materiāli</t>
  </si>
  <si>
    <t> Mīkstais inventārs</t>
  </si>
  <si>
    <t> Virtuves inventārs, trauki un galda piederumi</t>
  </si>
  <si>
    <t> Ēdināšanas izdevumi</t>
  </si>
  <si>
    <t> Mācību līdzekļi un materiāli</t>
  </si>
  <si>
    <t> Budžeta iestāžu pievienotās vērtības nodokļa maksājumi</t>
  </si>
  <si>
    <t> Budžeta iestāžu nekustamā īpašuma nodokļa (t.sk. zemes nodokļa parāda) maksājumi budžetā</t>
  </si>
  <si>
    <t>Budžeta iestāžu dabas resursu nodokļa maksājumi</t>
  </si>
  <si>
    <t> Datorprogrammas</t>
  </si>
  <si>
    <t xml:space="preserve"> Saimniecības pamatlīdzekļi</t>
  </si>
  <si>
    <t> Pārējie budžeta iestāžu pārskaitītie nodokļi un nodevas</t>
  </si>
  <si>
    <t> Datortehnika, sakaru un cita biroja tehnika</t>
  </si>
  <si>
    <t> Pamatlīdzekļu izveidošana un nepabeigtā būvniecība</t>
  </si>
  <si>
    <t> Kapitālais remonts un rekonstrukcija</t>
  </si>
  <si>
    <t> Pasta, telefona un citu sakaru pakalpojumi</t>
  </si>
  <si>
    <t> Izdevumi par ūdeni un kanalizāciju</t>
  </si>
  <si>
    <t> Izdevumi par elektroenerģiju</t>
  </si>
  <si>
    <t> Iestādes administratīvie izdevumi un ar iestādes darbības nodrošināšanu saistītie izdevumi</t>
  </si>
  <si>
    <t>Mācību, darba un dienesta komandējumi, dienesta, darba braucieni</t>
  </si>
  <si>
    <t> Izdevumi periodikas iegādei</t>
  </si>
  <si>
    <t>Pakalpojumu izmaksas kopā</t>
  </si>
  <si>
    <t>10. Autotransports un autotransporta stāvvietas</t>
  </si>
  <si>
    <t>10.1. Viena vieta automašīnai maksas stāvvietā (1 mēnesis)</t>
  </si>
  <si>
    <t>10.2. Viena vieta autobusam maksas stāvvietā  (1 mēnesis)</t>
  </si>
  <si>
    <t>10.3.1. Autobusa (astoņas vietas) iznomāšana  ar šoferi vismaz uz četrām stundām (1 stunda)</t>
  </si>
  <si>
    <t xml:space="preserve">10.4. Vieglās automašīnas (līdz 3,5 t) iznomāšana ar šoferi klientiem nobraukumam līdz 50 km, līdz 2 stundām </t>
  </si>
  <si>
    <t xml:space="preserve">10.4.1. Vieglās automašīnas (līdz 3,5 t) iznomāšana ar šoferi klientiem nobraukumam līdz 50 km, līdz 2 stundām </t>
  </si>
  <si>
    <t>10.4.2. Papildus par katru kilometru virs 50 km</t>
  </si>
  <si>
    <t>10.5. Autovadītāju kursu teorijas apmācība ( 1 stunda)</t>
  </si>
  <si>
    <t>10.6. Autovadītāju kursu praktiskā braukšana (vienas braukšanas mācību stundas ilgums 45min) (1 stunda)</t>
  </si>
  <si>
    <t>10.3.2. Autobusa (astoņas vietas) iznomāšana  ar šoferi 1 diennakts</t>
  </si>
  <si>
    <t>10.3.3. Papildus par katru kilometru virs 100 km</t>
  </si>
  <si>
    <t>Sociālās integrācijas valsts aģentūras</t>
  </si>
  <si>
    <t>direktora p.i. I.Misūna</t>
  </si>
  <si>
    <t>10.4.3. Laiks virs 2 stundām (1 stunda)</t>
  </si>
  <si>
    <t>Darba devēja valsts sociālās apdrošināšanas obligātās iemaksas, sociāla rakstura pabalsti un kompensācijas</t>
  </si>
  <si>
    <t>2013.gadā un turpmāk</t>
  </si>
  <si>
    <t xml:space="preserve">                                                                   (amats)    (vārds, uzvārds)    (paraksts)</t>
  </si>
  <si>
    <t>2013.gada 19.jūnijā</t>
  </si>
  <si>
    <t>Izmaksu apjoms noteiktā laikposmā viena maksas pakalpojuma veida nodrošināšanai (2013.gada II pusgads)</t>
  </si>
  <si>
    <t>Izmaksu apjoms noteiktā laikposmā viena maksas pakalpojuma veida nodrošināšanai (2014) un turpmākajos gados</t>
  </si>
  <si>
    <t>Maksas pakalpojuma vienību skaits noteiktā laikposmā (gab.)</t>
  </si>
  <si>
    <r>
      <t xml:space="preserve">Maksas pakalpojuma izcenojums (latos) </t>
    </r>
    <r>
      <rPr>
        <i/>
        <sz val="11"/>
        <rFont val="Times New Roman"/>
        <family val="1"/>
      </rPr>
      <t>(pakalpojuma izmaksas kopā, dalītas ar maksas pakalpojuma vienību skaitu noteiktā laikposmā)</t>
    </r>
  </si>
  <si>
    <t>Prognozētais maksas pakalpojumu skaits gadā (gab.)*</t>
  </si>
  <si>
    <r>
      <t xml:space="preserve">Prognozētie ieņēmumi gadā (latos)* </t>
    </r>
    <r>
      <rPr>
        <i/>
        <sz val="11"/>
        <rFont val="Times New Roman"/>
        <family val="1"/>
      </rPr>
      <t>(prognozētais maksas pakalpojumu skaits gadā, reizināts ar maksas pakalpojuma izcenojumu)</t>
    </r>
  </si>
  <si>
    <t>Piezīme. *Ailes neaizpilda, ja izvēlētais laikposms ir viens gads.</t>
  </si>
  <si>
    <t>(amats)   (Vārds, Uzvārds)  (paraksts)</t>
  </si>
  <si>
    <t>Aprēķinu sastādīja: SIVA Finanšu nodaļas vecākā ekonomiste Anita Ozoliņa</t>
  </si>
  <si>
    <t>Atalgojums</t>
  </si>
  <si>
    <t>Labklājības ministre</t>
  </si>
  <si>
    <t>I.Viņķele</t>
  </si>
  <si>
    <t xml:space="preserve"> I.Ķīse, 67021651</t>
  </si>
  <si>
    <t>Inese.Kise@lm.gov.lv,</t>
  </si>
  <si>
    <t>fakss 67021678</t>
  </si>
  <si>
    <t>sākotnējās ietekmes novērtējuma ziņojumam (anotācijai)</t>
  </si>
  <si>
    <t>Satura rādītājs</t>
  </si>
  <si>
    <t>9.pielikums</t>
  </si>
  <si>
    <t xml:space="preserve">Ministru kabineta noteikumu projekta "Noteikumi par Sociālās integrācijas  </t>
  </si>
  <si>
    <t xml:space="preserve">valstas aģentūras sniegto maksas pakalpojumu cenrādi" </t>
  </si>
  <si>
    <t>29.08.2013. 16:57</t>
  </si>
</sst>
</file>

<file path=xl/styles.xml><?xml version="1.0" encoding="utf-8"?>
<styleSheet xmlns="http://schemas.openxmlformats.org/spreadsheetml/2006/main">
  <numFmts count="2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_-* #,##0.00\ _L_s_-;\-* #,##0.00\ _L_s_-;_-* &quot;-&quot;??\ _L_s_-;_-@_-"/>
    <numFmt numFmtId="165" formatCode="_-* #,##0\ _L_s_-;\-* #,##0\ _L_s_-;_-* &quot;-&quot;\ _L_s_-;_-@_-"/>
    <numFmt numFmtId="166" formatCode="_-* #,##0.00\ &quot;Ls&quot;_-;\-* #,##0.00\ &quot;Ls&quot;_-;_-* &quot;-&quot;??\ &quot;Ls&quot;_-;_-@_-"/>
    <numFmt numFmtId="167" formatCode="_-* #,##0\ &quot;Ls&quot;_-;\-* #,##0\ &quot;Ls&quot;_-;_-* &quot;-&quot;\ &quot;Ls&quot;_-;_-@_-"/>
    <numFmt numFmtId="168" formatCode="0.0000000000"/>
    <numFmt numFmtId="169" formatCode="0.00000000000"/>
    <numFmt numFmtId="170" formatCode="0.00000000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"/>
  </numFmts>
  <fonts count="48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2" fillId="0" borderId="11" xfId="56" applyFont="1" applyBorder="1">
      <alignment/>
      <protection/>
    </xf>
    <xf numFmtId="0" fontId="2" fillId="0" borderId="0" xfId="56" applyFont="1">
      <alignment/>
      <protection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10" xfId="56" applyFont="1" applyBorder="1">
      <alignment/>
      <protection/>
    </xf>
    <xf numFmtId="0" fontId="2" fillId="0" borderId="0" xfId="56" applyFont="1" applyAlignment="1">
      <alignment horizontal="center"/>
      <protection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right" vertical="top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/>
    </xf>
    <xf numFmtId="2" fontId="4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/>
    </xf>
    <xf numFmtId="2" fontId="2" fillId="0" borderId="11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left" wrapText="1"/>
    </xf>
    <xf numFmtId="0" fontId="2" fillId="0" borderId="11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2" fillId="0" borderId="11" xfId="0" applyFont="1" applyBorder="1" applyAlignment="1">
      <alignment horizontal="right"/>
    </xf>
    <xf numFmtId="0" fontId="2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/>
    </xf>
    <xf numFmtId="0" fontId="2" fillId="0" borderId="0" xfId="0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172" fontId="4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2" fontId="2" fillId="0" borderId="11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2" fontId="47" fillId="0" borderId="11" xfId="0" applyNumberFormat="1" applyFont="1" applyBorder="1" applyAlignment="1">
      <alignment horizontal="center"/>
    </xf>
    <xf numFmtId="171" fontId="4" fillId="0" borderId="0" xfId="0" applyNumberFormat="1" applyFont="1" applyBorder="1" applyAlignment="1">
      <alignment horizontal="center"/>
    </xf>
    <xf numFmtId="173" fontId="4" fillId="0" borderId="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/>
    </xf>
    <xf numFmtId="0" fontId="2" fillId="0" borderId="11" xfId="0" applyFont="1" applyBorder="1" applyAlignment="1">
      <alignment horizontal="right" vertical="top" wrapText="1"/>
    </xf>
    <xf numFmtId="0" fontId="2" fillId="0" borderId="11" xfId="0" applyFont="1" applyBorder="1" applyAlignment="1">
      <alignment horizontal="right" vertical="top"/>
    </xf>
    <xf numFmtId="2" fontId="2" fillId="0" borderId="11" xfId="0" applyNumberFormat="1" applyFont="1" applyBorder="1" applyAlignment="1">
      <alignment horizontal="center" vertical="top"/>
    </xf>
    <xf numFmtId="2" fontId="4" fillId="0" borderId="11" xfId="0" applyNumberFormat="1" applyFont="1" applyBorder="1" applyAlignment="1">
      <alignment horizontal="center" vertical="top"/>
    </xf>
    <xf numFmtId="2" fontId="2" fillId="0" borderId="0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vertical="top"/>
    </xf>
    <xf numFmtId="0" fontId="4" fillId="0" borderId="11" xfId="0" applyFont="1" applyBorder="1" applyAlignment="1">
      <alignment horizontal="left" vertical="top"/>
    </xf>
    <xf numFmtId="0" fontId="2" fillId="0" borderId="11" xfId="0" applyFont="1" applyBorder="1" applyAlignment="1">
      <alignment horizontal="center" vertical="top"/>
    </xf>
    <xf numFmtId="0" fontId="2" fillId="0" borderId="11" xfId="0" applyFont="1" applyBorder="1" applyAlignment="1">
      <alignment horizontal="left" vertical="top"/>
    </xf>
    <xf numFmtId="2" fontId="47" fillId="0" borderId="11" xfId="0" applyNumberFormat="1" applyFont="1" applyBorder="1" applyAlignment="1">
      <alignment horizontal="center" vertical="top"/>
    </xf>
    <xf numFmtId="0" fontId="7" fillId="0" borderId="0" xfId="0" applyFont="1" applyAlignment="1">
      <alignment horizontal="left"/>
    </xf>
    <xf numFmtId="0" fontId="0" fillId="0" borderId="0" xfId="0" applyFont="1" applyAlignment="1">
      <alignment/>
    </xf>
    <xf numFmtId="4" fontId="9" fillId="0" borderId="0" xfId="0" applyNumberFormat="1" applyFont="1" applyAlignment="1">
      <alignment/>
    </xf>
    <xf numFmtId="0" fontId="9" fillId="0" borderId="0" xfId="0" applyFont="1" applyBorder="1" applyAlignment="1">
      <alignment horizontal="left" vertical="center" wrapText="1"/>
    </xf>
    <xf numFmtId="4" fontId="9" fillId="0" borderId="0" xfId="0" applyNumberFormat="1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56" applyFont="1" applyAlignment="1">
      <alignment wrapText="1"/>
      <protection/>
    </xf>
    <xf numFmtId="0" fontId="2" fillId="0" borderId="12" xfId="56" applyFont="1" applyBorder="1" applyAlignment="1">
      <alignment wrapText="1"/>
      <protection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52" applyFont="1" applyAlignment="1" applyProtection="1">
      <alignment horizontal="left"/>
      <protection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Inese.Kise@lm.gov.lv," TargetMode="Externa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view="pageLayout" workbookViewId="0" topLeftCell="A1">
      <selection activeCell="B15" sqref="B15:J15"/>
    </sheetView>
  </sheetViews>
  <sheetFormatPr defaultColWidth="9.140625" defaultRowHeight="12.75"/>
  <sheetData>
    <row r="1" spans="1:10" ht="15.75">
      <c r="A1" s="59"/>
      <c r="B1" s="61" t="s">
        <v>89</v>
      </c>
      <c r="C1" s="61"/>
      <c r="D1" s="61"/>
      <c r="E1" s="61"/>
      <c r="F1" s="61"/>
      <c r="G1" s="61"/>
      <c r="H1" s="61"/>
      <c r="I1" s="61"/>
      <c r="J1" s="61"/>
    </row>
    <row r="2" spans="1:10" ht="15.75">
      <c r="A2" s="61" t="s">
        <v>90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15.75">
      <c r="A3" s="61" t="s">
        <v>91</v>
      </c>
      <c r="B3" s="61"/>
      <c r="C3" s="61"/>
      <c r="D3" s="61"/>
      <c r="E3" s="61"/>
      <c r="F3" s="61"/>
      <c r="G3" s="61"/>
      <c r="H3" s="61"/>
      <c r="I3" s="61"/>
      <c r="J3" s="61"/>
    </row>
    <row r="4" spans="1:10" ht="15.75">
      <c r="A4" s="61" t="s">
        <v>87</v>
      </c>
      <c r="B4" s="61"/>
      <c r="C4" s="61"/>
      <c r="D4" s="61"/>
      <c r="E4" s="61"/>
      <c r="F4" s="61"/>
      <c r="G4" s="61"/>
      <c r="H4" s="61"/>
      <c r="I4" s="61"/>
      <c r="J4" s="61"/>
    </row>
    <row r="10" spans="4:6" ht="15.75">
      <c r="D10" s="62" t="s">
        <v>88</v>
      </c>
      <c r="E10" s="62"/>
      <c r="F10" s="62"/>
    </row>
    <row r="12" spans="2:10" ht="15" customHeight="1">
      <c r="B12" s="60" t="s">
        <v>55</v>
      </c>
      <c r="C12" s="60"/>
      <c r="D12" s="60"/>
      <c r="E12" s="60"/>
      <c r="F12" s="60"/>
      <c r="G12" s="60"/>
      <c r="H12" s="60"/>
      <c r="I12" s="60"/>
      <c r="J12" s="60"/>
    </row>
    <row r="13" spans="2:10" ht="15" customHeight="1">
      <c r="B13" s="60" t="s">
        <v>56</v>
      </c>
      <c r="C13" s="60"/>
      <c r="D13" s="60"/>
      <c r="E13" s="60"/>
      <c r="F13" s="60"/>
      <c r="G13" s="60"/>
      <c r="H13" s="60"/>
      <c r="I13" s="60"/>
      <c r="J13" s="60"/>
    </row>
    <row r="14" spans="2:10" ht="15" customHeight="1">
      <c r="B14" s="60" t="s">
        <v>57</v>
      </c>
      <c r="C14" s="60"/>
      <c r="D14" s="60"/>
      <c r="E14" s="60"/>
      <c r="F14" s="60"/>
      <c r="G14" s="60"/>
      <c r="H14" s="60"/>
      <c r="I14" s="60"/>
      <c r="J14" s="60"/>
    </row>
    <row r="15" spans="2:10" ht="15" customHeight="1">
      <c r="B15" s="60" t="s">
        <v>63</v>
      </c>
      <c r="C15" s="60"/>
      <c r="D15" s="60"/>
      <c r="E15" s="60"/>
      <c r="F15" s="60"/>
      <c r="G15" s="60"/>
      <c r="H15" s="60"/>
      <c r="I15" s="60"/>
      <c r="J15" s="60"/>
    </row>
    <row r="16" spans="2:10" ht="15" customHeight="1">
      <c r="B16" s="60" t="s">
        <v>64</v>
      </c>
      <c r="C16" s="60"/>
      <c r="D16" s="60"/>
      <c r="E16" s="60"/>
      <c r="F16" s="60"/>
      <c r="G16" s="60"/>
      <c r="H16" s="60"/>
      <c r="I16" s="60"/>
      <c r="J16" s="60"/>
    </row>
    <row r="17" spans="2:10" ht="29.25" customHeight="1">
      <c r="B17" s="60" t="s">
        <v>59</v>
      </c>
      <c r="C17" s="60"/>
      <c r="D17" s="60"/>
      <c r="E17" s="60"/>
      <c r="F17" s="60"/>
      <c r="G17" s="60"/>
      <c r="H17" s="60"/>
      <c r="I17" s="60"/>
      <c r="J17" s="60"/>
    </row>
    <row r="18" spans="2:10" ht="15" customHeight="1">
      <c r="B18" s="63" t="s">
        <v>60</v>
      </c>
      <c r="C18" s="63"/>
      <c r="D18" s="63"/>
      <c r="E18" s="63"/>
      <c r="F18" s="63"/>
      <c r="G18" s="63"/>
      <c r="H18" s="63"/>
      <c r="I18" s="63"/>
      <c r="J18" s="63"/>
    </row>
    <row r="19" spans="2:10" ht="15" customHeight="1">
      <c r="B19" s="63" t="s">
        <v>67</v>
      </c>
      <c r="C19" s="63"/>
      <c r="D19" s="63"/>
      <c r="E19" s="63"/>
      <c r="F19" s="63"/>
      <c r="G19" s="63"/>
      <c r="H19" s="63"/>
      <c r="I19" s="63"/>
      <c r="J19" s="63"/>
    </row>
    <row r="20" spans="2:10" ht="15" customHeight="1">
      <c r="B20" s="60" t="s">
        <v>61</v>
      </c>
      <c r="C20" s="60"/>
      <c r="D20" s="60"/>
      <c r="E20" s="60"/>
      <c r="F20" s="60"/>
      <c r="G20" s="60"/>
      <c r="H20" s="60"/>
      <c r="I20" s="60"/>
      <c r="J20" s="60"/>
    </row>
    <row r="21" spans="2:10" ht="27" customHeight="1">
      <c r="B21" s="60" t="s">
        <v>62</v>
      </c>
      <c r="C21" s="60"/>
      <c r="D21" s="60"/>
      <c r="E21" s="60"/>
      <c r="F21" s="60"/>
      <c r="G21" s="60"/>
      <c r="H21" s="60"/>
      <c r="I21" s="60"/>
      <c r="J21" s="60"/>
    </row>
  </sheetData>
  <sheetProtection/>
  <mergeCells count="15">
    <mergeCell ref="B20:J20"/>
    <mergeCell ref="B21:J21"/>
    <mergeCell ref="B16:J16"/>
    <mergeCell ref="B17:J17"/>
    <mergeCell ref="B18:J18"/>
    <mergeCell ref="B19:J19"/>
    <mergeCell ref="B14:J14"/>
    <mergeCell ref="B15:J15"/>
    <mergeCell ref="B13:J13"/>
    <mergeCell ref="B1:J1"/>
    <mergeCell ref="A2:J2"/>
    <mergeCell ref="A3:J3"/>
    <mergeCell ref="A4:J4"/>
    <mergeCell ref="D10:F10"/>
    <mergeCell ref="B12:J12"/>
  </mergeCells>
  <printOptions/>
  <pageMargins left="0.7" right="0.7" top="0.75" bottom="0.75" header="0.3" footer="0.3"/>
  <pageSetup horizontalDpi="600" verticalDpi="600" orientation="portrait" paperSize="9" scale="95" r:id="rId1"/>
  <headerFooter>
    <oddFooter>&amp;C&amp;"Times New Roman,Regular"&amp;11&amp;F; Noteikumi par Sociālās integrācijas valsts aģentūras sniegto maksas pakalpojumu cenrādi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3"/>
  <sheetViews>
    <sheetView view="pageLayout" workbookViewId="0" topLeftCell="A1">
      <selection activeCell="D57" sqref="D57"/>
    </sheetView>
  </sheetViews>
  <sheetFormatPr defaultColWidth="9.140625" defaultRowHeight="12.75"/>
  <cols>
    <col min="1" max="1" width="15.7109375" style="9" customWidth="1"/>
    <col min="2" max="2" width="50.57421875" style="9" customWidth="1"/>
    <col min="3" max="3" width="19.00390625" style="9" hidden="1" customWidth="1"/>
    <col min="4" max="4" width="20.57421875" style="9" customWidth="1"/>
    <col min="5" max="5" width="19.8515625" style="9" customWidth="1"/>
    <col min="6" max="16384" width="9.140625" style="9" customWidth="1"/>
  </cols>
  <sheetData>
    <row r="1" spans="2:5" ht="15">
      <c r="B1" s="65"/>
      <c r="C1" s="65"/>
      <c r="D1" s="66"/>
      <c r="E1" s="1" t="s">
        <v>11</v>
      </c>
    </row>
    <row r="2" spans="2:5" ht="15">
      <c r="B2" s="37"/>
      <c r="C2" s="37"/>
      <c r="D2" s="37"/>
      <c r="E2" s="2" t="s">
        <v>65</v>
      </c>
    </row>
    <row r="3" spans="2:5" ht="15">
      <c r="B3" s="65"/>
      <c r="C3" s="65"/>
      <c r="D3" s="66"/>
      <c r="E3" s="2" t="s">
        <v>66</v>
      </c>
    </row>
    <row r="4" spans="2:5" ht="15">
      <c r="B4" s="1"/>
      <c r="C4" s="15"/>
      <c r="E4" s="1" t="s">
        <v>70</v>
      </c>
    </row>
    <row r="5" spans="2:5" ht="15">
      <c r="B5" s="67"/>
      <c r="C5" s="68"/>
      <c r="D5" s="68"/>
      <c r="E5" s="1" t="s">
        <v>71</v>
      </c>
    </row>
    <row r="6" spans="2:5" ht="15.75" customHeight="1">
      <c r="B6" s="65"/>
      <c r="C6" s="65"/>
      <c r="D6" s="66"/>
      <c r="E6" s="16"/>
    </row>
    <row r="7" spans="1:5" ht="15.75">
      <c r="A7" s="69" t="s">
        <v>10</v>
      </c>
      <c r="B7" s="69"/>
      <c r="C7" s="69"/>
      <c r="D7" s="69"/>
      <c r="E7" s="69"/>
    </row>
    <row r="8" spans="2:3" ht="15">
      <c r="B8" s="72"/>
      <c r="C8" s="72"/>
    </row>
    <row r="9" spans="1:3" ht="15">
      <c r="A9" s="64" t="s">
        <v>1</v>
      </c>
      <c r="B9" s="64"/>
      <c r="C9" s="64"/>
    </row>
    <row r="10" spans="1:3" ht="15">
      <c r="A10" s="64" t="s">
        <v>0</v>
      </c>
      <c r="B10" s="64"/>
      <c r="C10" s="64"/>
    </row>
    <row r="11" spans="1:3" ht="15">
      <c r="A11" s="18"/>
      <c r="B11" s="64" t="s">
        <v>54</v>
      </c>
      <c r="C11" s="64"/>
    </row>
    <row r="12" spans="1:3" ht="17.25" customHeight="1">
      <c r="A12" s="18"/>
      <c r="B12" s="64" t="s">
        <v>61</v>
      </c>
      <c r="C12" s="64"/>
    </row>
    <row r="13" spans="1:3" ht="15">
      <c r="A13" s="18" t="s">
        <v>2</v>
      </c>
      <c r="B13" s="18" t="s">
        <v>69</v>
      </c>
      <c r="C13" s="18"/>
    </row>
    <row r="14" spans="2:3" ht="15">
      <c r="B14" s="19"/>
      <c r="C14" s="15"/>
    </row>
    <row r="15" spans="1:5" ht="90">
      <c r="A15" s="3" t="s">
        <v>3</v>
      </c>
      <c r="B15" s="3" t="s">
        <v>4</v>
      </c>
      <c r="C15" s="3" t="s">
        <v>5</v>
      </c>
      <c r="D15" s="3" t="s">
        <v>72</v>
      </c>
      <c r="E15" s="3" t="s">
        <v>73</v>
      </c>
    </row>
    <row r="16" spans="1:5" ht="15">
      <c r="A16" s="20">
        <v>1</v>
      </c>
      <c r="B16" s="21">
        <v>2</v>
      </c>
      <c r="C16" s="20">
        <v>3</v>
      </c>
      <c r="D16" s="21">
        <v>3</v>
      </c>
      <c r="E16" s="21">
        <v>4</v>
      </c>
    </row>
    <row r="17" spans="1:5" ht="15">
      <c r="A17" s="20"/>
      <c r="B17" s="22" t="s">
        <v>6</v>
      </c>
      <c r="C17" s="23"/>
      <c r="D17" s="24"/>
      <c r="E17" s="24"/>
    </row>
    <row r="18" spans="1:5" ht="15">
      <c r="A18" s="44">
        <v>1100</v>
      </c>
      <c r="B18" s="25" t="s">
        <v>81</v>
      </c>
      <c r="C18" s="26">
        <v>410.31</v>
      </c>
      <c r="D18" s="47">
        <f>C18/464*40</f>
        <v>35.37155172413793</v>
      </c>
      <c r="E18" s="47">
        <f>C18/464*50</f>
        <v>44.21443965517241</v>
      </c>
    </row>
    <row r="19" spans="1:5" ht="30">
      <c r="A19" s="44">
        <v>1200</v>
      </c>
      <c r="B19" s="27" t="s">
        <v>68</v>
      </c>
      <c r="C19" s="28">
        <v>98.84</v>
      </c>
      <c r="D19" s="47">
        <f aca="true" t="shared" si="0" ref="D19:D65">C19/464*40</f>
        <v>8.520689655172415</v>
      </c>
      <c r="E19" s="47">
        <f aca="true" t="shared" si="1" ref="E19:E65">C19/464*50</f>
        <v>10.650862068965518</v>
      </c>
    </row>
    <row r="20" spans="1:5" ht="15" hidden="1">
      <c r="A20" s="45">
        <v>2341</v>
      </c>
      <c r="B20" s="27" t="s">
        <v>31</v>
      </c>
      <c r="C20" s="40"/>
      <c r="D20" s="47">
        <f t="shared" si="0"/>
        <v>0</v>
      </c>
      <c r="E20" s="47">
        <f t="shared" si="1"/>
        <v>0</v>
      </c>
    </row>
    <row r="21" spans="1:5" ht="30" hidden="1">
      <c r="A21" s="44">
        <v>2249</v>
      </c>
      <c r="B21" s="27" t="s">
        <v>21</v>
      </c>
      <c r="C21" s="40"/>
      <c r="D21" s="47">
        <f t="shared" si="0"/>
        <v>0</v>
      </c>
      <c r="E21" s="47">
        <f t="shared" si="1"/>
        <v>0</v>
      </c>
    </row>
    <row r="22" spans="1:5" ht="15.75" customHeight="1">
      <c r="A22" s="44">
        <v>2279</v>
      </c>
      <c r="B22" s="27" t="s">
        <v>26</v>
      </c>
      <c r="C22" s="26">
        <v>82.17</v>
      </c>
      <c r="D22" s="47">
        <f t="shared" si="0"/>
        <v>7.083620689655172</v>
      </c>
      <c r="E22" s="47">
        <f t="shared" si="1"/>
        <v>8.854525862068966</v>
      </c>
    </row>
    <row r="23" spans="1:5" ht="15" hidden="1">
      <c r="A23" s="44">
        <v>2322</v>
      </c>
      <c r="B23" s="27" t="s">
        <v>30</v>
      </c>
      <c r="C23" s="26">
        <v>0</v>
      </c>
      <c r="D23" s="47">
        <f t="shared" si="0"/>
        <v>0</v>
      </c>
      <c r="E23" s="47">
        <f t="shared" si="1"/>
        <v>0</v>
      </c>
    </row>
    <row r="24" spans="1:5" ht="15">
      <c r="A24" s="44"/>
      <c r="B24" s="30" t="s">
        <v>7</v>
      </c>
      <c r="C24" s="29">
        <f>SUM(C18:C23)</f>
        <v>591.3199999999999</v>
      </c>
      <c r="D24" s="48">
        <f>SUM(D18:D23)</f>
        <v>50.97586206896552</v>
      </c>
      <c r="E24" s="48">
        <f>SUM(E18:E23)</f>
        <v>63.7198275862069</v>
      </c>
    </row>
    <row r="25" spans="1:5" ht="15">
      <c r="A25" s="46"/>
      <c r="B25" s="25" t="s">
        <v>8</v>
      </c>
      <c r="C25" s="26"/>
      <c r="D25" s="47">
        <f t="shared" si="0"/>
        <v>0</v>
      </c>
      <c r="E25" s="47">
        <f t="shared" si="1"/>
        <v>0</v>
      </c>
    </row>
    <row r="26" spans="1:5" ht="15">
      <c r="A26" s="44">
        <v>1100</v>
      </c>
      <c r="B26" s="25" t="s">
        <v>81</v>
      </c>
      <c r="C26" s="26">
        <v>734.95</v>
      </c>
      <c r="D26" s="47">
        <f t="shared" si="0"/>
        <v>63.35775862068965</v>
      </c>
      <c r="E26" s="47">
        <f t="shared" si="1"/>
        <v>79.19719827586206</v>
      </c>
    </row>
    <row r="27" spans="1:5" ht="30">
      <c r="A27" s="44">
        <v>1200</v>
      </c>
      <c r="B27" s="27" t="s">
        <v>68</v>
      </c>
      <c r="C27" s="28">
        <v>177.05</v>
      </c>
      <c r="D27" s="47">
        <f t="shared" si="0"/>
        <v>15.262931034482762</v>
      </c>
      <c r="E27" s="47">
        <f t="shared" si="1"/>
        <v>19.078663793103452</v>
      </c>
    </row>
    <row r="28" spans="1:5" ht="30" hidden="1">
      <c r="A28" s="44">
        <v>2100</v>
      </c>
      <c r="B28" s="32" t="s">
        <v>51</v>
      </c>
      <c r="C28" s="26">
        <v>0</v>
      </c>
      <c r="D28" s="47">
        <f t="shared" si="0"/>
        <v>0</v>
      </c>
      <c r="E28" s="47">
        <f t="shared" si="1"/>
        <v>0</v>
      </c>
    </row>
    <row r="29" spans="1:5" ht="15">
      <c r="A29" s="45">
        <v>2210</v>
      </c>
      <c r="B29" s="27" t="s">
        <v>47</v>
      </c>
      <c r="C29" s="26">
        <v>26.2</v>
      </c>
      <c r="D29" s="47">
        <f t="shared" si="0"/>
        <v>2.2586206896551726</v>
      </c>
      <c r="E29" s="47">
        <f t="shared" si="1"/>
        <v>2.8232758620689657</v>
      </c>
    </row>
    <row r="30" spans="1:5" ht="15">
      <c r="A30" s="44">
        <v>2222</v>
      </c>
      <c r="B30" s="27" t="s">
        <v>48</v>
      </c>
      <c r="C30" s="26">
        <v>34.4</v>
      </c>
      <c r="D30" s="47">
        <f t="shared" si="0"/>
        <v>2.96551724137931</v>
      </c>
      <c r="E30" s="47">
        <f t="shared" si="1"/>
        <v>3.706896551724138</v>
      </c>
    </row>
    <row r="31" spans="1:5" ht="15">
      <c r="A31" s="44">
        <v>2223</v>
      </c>
      <c r="B31" s="27" t="s">
        <v>49</v>
      </c>
      <c r="C31" s="26">
        <v>70.7</v>
      </c>
      <c r="D31" s="47">
        <f t="shared" si="0"/>
        <v>6.094827586206897</v>
      </c>
      <c r="E31" s="47">
        <f t="shared" si="1"/>
        <v>7.618534482758621</v>
      </c>
    </row>
    <row r="32" spans="1:5" ht="30">
      <c r="A32" s="44">
        <v>2230</v>
      </c>
      <c r="B32" s="27" t="s">
        <v>50</v>
      </c>
      <c r="C32" s="26">
        <v>3.9</v>
      </c>
      <c r="D32" s="47">
        <f t="shared" si="0"/>
        <v>0.3362068965517241</v>
      </c>
      <c r="E32" s="47">
        <f t="shared" si="1"/>
        <v>0.42025862068965514</v>
      </c>
    </row>
    <row r="33" spans="1:5" ht="15" hidden="1">
      <c r="A33" s="44">
        <v>2241</v>
      </c>
      <c r="B33" s="27" t="s">
        <v>16</v>
      </c>
      <c r="C33" s="26"/>
      <c r="D33" s="47">
        <f t="shared" si="0"/>
        <v>0</v>
      </c>
      <c r="E33" s="47">
        <f t="shared" si="1"/>
        <v>0</v>
      </c>
    </row>
    <row r="34" spans="1:5" ht="15">
      <c r="A34" s="44">
        <v>2242</v>
      </c>
      <c r="B34" s="27" t="s">
        <v>17</v>
      </c>
      <c r="C34" s="26">
        <v>1.4</v>
      </c>
      <c r="D34" s="47">
        <f t="shared" si="0"/>
        <v>0.12068965517241378</v>
      </c>
      <c r="E34" s="47">
        <f t="shared" si="1"/>
        <v>0.15086206896551724</v>
      </c>
    </row>
    <row r="35" spans="1:5" ht="30">
      <c r="A35" s="44">
        <v>2243</v>
      </c>
      <c r="B35" s="27" t="s">
        <v>18</v>
      </c>
      <c r="C35" s="26">
        <v>5.1</v>
      </c>
      <c r="D35" s="47">
        <f t="shared" si="0"/>
        <v>0.4396551724137931</v>
      </c>
      <c r="E35" s="47">
        <f t="shared" si="1"/>
        <v>0.5495689655172413</v>
      </c>
    </row>
    <row r="36" spans="1:5" ht="15">
      <c r="A36" s="44">
        <v>2244</v>
      </c>
      <c r="B36" s="27" t="s">
        <v>19</v>
      </c>
      <c r="C36" s="26">
        <v>75.6</v>
      </c>
      <c r="D36" s="47">
        <f t="shared" si="0"/>
        <v>6.517241379310344</v>
      </c>
      <c r="E36" s="47">
        <f t="shared" si="1"/>
        <v>8.14655172413793</v>
      </c>
    </row>
    <row r="37" spans="1:5" ht="15">
      <c r="A37" s="44">
        <v>2247</v>
      </c>
      <c r="B37" s="22" t="s">
        <v>20</v>
      </c>
      <c r="C37" s="26">
        <v>0.4</v>
      </c>
      <c r="D37" s="47">
        <f t="shared" si="0"/>
        <v>0.03448275862068966</v>
      </c>
      <c r="E37" s="47">
        <f t="shared" si="1"/>
        <v>0.04310344827586207</v>
      </c>
    </row>
    <row r="38" spans="1:5" ht="14.25" customHeight="1">
      <c r="A38" s="44">
        <v>2249</v>
      </c>
      <c r="B38" s="27" t="s">
        <v>21</v>
      </c>
      <c r="C38" s="26">
        <v>1.8</v>
      </c>
      <c r="D38" s="47">
        <f t="shared" si="0"/>
        <v>0.15517241379310345</v>
      </c>
      <c r="E38" s="47">
        <f t="shared" si="1"/>
        <v>0.1939655172413793</v>
      </c>
    </row>
    <row r="39" spans="1:5" ht="15">
      <c r="A39" s="44">
        <v>2251</v>
      </c>
      <c r="B39" s="27" t="s">
        <v>13</v>
      </c>
      <c r="C39" s="26">
        <v>6.1</v>
      </c>
      <c r="D39" s="47">
        <f t="shared" si="0"/>
        <v>0.5258620689655171</v>
      </c>
      <c r="E39" s="47">
        <f t="shared" si="1"/>
        <v>0.6573275862068965</v>
      </c>
    </row>
    <row r="40" spans="1:5" ht="15" hidden="1">
      <c r="A40" s="44">
        <v>2252</v>
      </c>
      <c r="B40" s="27" t="s">
        <v>14</v>
      </c>
      <c r="C40" s="26"/>
      <c r="D40" s="47">
        <f t="shared" si="0"/>
        <v>0</v>
      </c>
      <c r="E40" s="47">
        <f t="shared" si="1"/>
        <v>0</v>
      </c>
    </row>
    <row r="41" spans="1:5" ht="15" hidden="1">
      <c r="A41" s="44">
        <v>2259</v>
      </c>
      <c r="B41" s="27" t="s">
        <v>15</v>
      </c>
      <c r="C41" s="26"/>
      <c r="D41" s="47">
        <f t="shared" si="0"/>
        <v>0</v>
      </c>
      <c r="E41" s="47">
        <f t="shared" si="1"/>
        <v>0</v>
      </c>
    </row>
    <row r="42" spans="1:5" ht="15">
      <c r="A42" s="44">
        <v>2261</v>
      </c>
      <c r="B42" s="27" t="s">
        <v>22</v>
      </c>
      <c r="C42" s="26">
        <v>0.9</v>
      </c>
      <c r="D42" s="47">
        <f t="shared" si="0"/>
        <v>0.07758620689655173</v>
      </c>
      <c r="E42" s="47">
        <f t="shared" si="1"/>
        <v>0.09698275862068965</v>
      </c>
    </row>
    <row r="43" spans="1:5" ht="15">
      <c r="A43" s="44">
        <v>2262</v>
      </c>
      <c r="B43" s="27" t="s">
        <v>23</v>
      </c>
      <c r="C43" s="26">
        <v>2.2</v>
      </c>
      <c r="D43" s="47">
        <f t="shared" si="0"/>
        <v>0.18965517241379315</v>
      </c>
      <c r="E43" s="47">
        <f t="shared" si="1"/>
        <v>0.2370689655172414</v>
      </c>
    </row>
    <row r="44" spans="1:5" ht="15">
      <c r="A44" s="44">
        <v>2263</v>
      </c>
      <c r="B44" s="27" t="s">
        <v>24</v>
      </c>
      <c r="C44" s="26">
        <v>15.6</v>
      </c>
      <c r="D44" s="47">
        <f t="shared" si="0"/>
        <v>1.3448275862068964</v>
      </c>
      <c r="E44" s="47">
        <f t="shared" si="1"/>
        <v>1.6810344827586206</v>
      </c>
    </row>
    <row r="45" spans="1:5" ht="15">
      <c r="A45" s="44">
        <v>2264</v>
      </c>
      <c r="B45" s="27" t="s">
        <v>25</v>
      </c>
      <c r="C45" s="26">
        <v>0.1</v>
      </c>
      <c r="D45" s="47">
        <f t="shared" si="0"/>
        <v>0.008620689655172415</v>
      </c>
      <c r="E45" s="47">
        <f t="shared" si="1"/>
        <v>0.010775862068965518</v>
      </c>
    </row>
    <row r="46" spans="1:5" ht="17.25" customHeight="1">
      <c r="A46" s="44">
        <v>2279</v>
      </c>
      <c r="B46" s="27" t="s">
        <v>26</v>
      </c>
      <c r="C46" s="26">
        <v>2.5</v>
      </c>
      <c r="D46" s="47">
        <f t="shared" si="0"/>
        <v>0.21551724137931036</v>
      </c>
      <c r="E46" s="47">
        <f t="shared" si="1"/>
        <v>0.26939655172413796</v>
      </c>
    </row>
    <row r="47" spans="1:5" ht="15">
      <c r="A47" s="44">
        <v>2311</v>
      </c>
      <c r="B47" s="27" t="s">
        <v>27</v>
      </c>
      <c r="C47" s="26">
        <v>16.76</v>
      </c>
      <c r="D47" s="47">
        <f t="shared" si="0"/>
        <v>1.4448275862068964</v>
      </c>
      <c r="E47" s="47">
        <f t="shared" si="1"/>
        <v>1.8060344827586208</v>
      </c>
    </row>
    <row r="48" spans="1:5" ht="15">
      <c r="A48" s="44">
        <v>2312</v>
      </c>
      <c r="B48" s="27" t="s">
        <v>28</v>
      </c>
      <c r="C48" s="26">
        <v>0.3</v>
      </c>
      <c r="D48" s="47">
        <f t="shared" si="0"/>
        <v>0.02586206896551724</v>
      </c>
      <c r="E48" s="47">
        <f t="shared" si="1"/>
        <v>0.032327586206896554</v>
      </c>
    </row>
    <row r="49" spans="1:5" ht="15">
      <c r="A49" s="44">
        <v>2321</v>
      </c>
      <c r="B49" s="27" t="s">
        <v>29</v>
      </c>
      <c r="C49" s="26">
        <v>115.6</v>
      </c>
      <c r="D49" s="26">
        <f t="shared" si="0"/>
        <v>9.96551724137931</v>
      </c>
      <c r="E49" s="26">
        <f t="shared" si="1"/>
        <v>12.456896551724137</v>
      </c>
    </row>
    <row r="50" spans="1:5" ht="15">
      <c r="A50" s="24">
        <v>2322</v>
      </c>
      <c r="B50" s="27" t="s">
        <v>30</v>
      </c>
      <c r="C50" s="26">
        <v>11.3</v>
      </c>
      <c r="D50" s="26">
        <f t="shared" si="0"/>
        <v>0.9741379310344828</v>
      </c>
      <c r="E50" s="26">
        <f t="shared" si="1"/>
        <v>1.2176724137931034</v>
      </c>
    </row>
    <row r="51" spans="1:5" ht="15" hidden="1">
      <c r="A51" s="24">
        <v>2341</v>
      </c>
      <c r="B51" s="27" t="s">
        <v>31</v>
      </c>
      <c r="C51" s="26"/>
      <c r="D51" s="26">
        <f t="shared" si="0"/>
        <v>0</v>
      </c>
      <c r="E51" s="26">
        <f t="shared" si="1"/>
        <v>0</v>
      </c>
    </row>
    <row r="52" spans="1:5" ht="30" hidden="1">
      <c r="A52" s="24">
        <v>2344</v>
      </c>
      <c r="B52" s="27" t="s">
        <v>32</v>
      </c>
      <c r="C52" s="26"/>
      <c r="D52" s="26">
        <f t="shared" si="0"/>
        <v>0</v>
      </c>
      <c r="E52" s="26">
        <f t="shared" si="1"/>
        <v>0</v>
      </c>
    </row>
    <row r="53" spans="1:5" ht="17.25" customHeight="1">
      <c r="A53" s="24">
        <v>2350</v>
      </c>
      <c r="B53" s="27" t="s">
        <v>33</v>
      </c>
      <c r="C53" s="26">
        <v>14.5</v>
      </c>
      <c r="D53" s="26">
        <f t="shared" si="0"/>
        <v>1.25</v>
      </c>
      <c r="E53" s="26">
        <f t="shared" si="1"/>
        <v>1.5625</v>
      </c>
    </row>
    <row r="54" spans="1:5" ht="15">
      <c r="A54" s="24">
        <v>2361</v>
      </c>
      <c r="B54" s="27" t="s">
        <v>34</v>
      </c>
      <c r="C54" s="26">
        <v>0.7</v>
      </c>
      <c r="D54" s="26">
        <f t="shared" si="0"/>
        <v>0.06034482758620689</v>
      </c>
      <c r="E54" s="26">
        <f t="shared" si="1"/>
        <v>0.07543103448275862</v>
      </c>
    </row>
    <row r="55" spans="1:5" ht="15" hidden="1">
      <c r="A55" s="24">
        <v>2362</v>
      </c>
      <c r="B55" s="27" t="s">
        <v>35</v>
      </c>
      <c r="C55" s="26"/>
      <c r="D55" s="26">
        <f t="shared" si="0"/>
        <v>0</v>
      </c>
      <c r="E55" s="26">
        <f t="shared" si="1"/>
        <v>0</v>
      </c>
    </row>
    <row r="56" spans="1:5" ht="15" hidden="1">
      <c r="A56" s="24">
        <v>2363</v>
      </c>
      <c r="B56" s="27" t="s">
        <v>36</v>
      </c>
      <c r="C56" s="26"/>
      <c r="D56" s="26">
        <f t="shared" si="0"/>
        <v>0</v>
      </c>
      <c r="E56" s="26">
        <f t="shared" si="1"/>
        <v>0</v>
      </c>
    </row>
    <row r="57" spans="1:5" ht="15">
      <c r="A57" s="24">
        <v>2370</v>
      </c>
      <c r="B57" s="27" t="s">
        <v>37</v>
      </c>
      <c r="C57" s="26">
        <v>15</v>
      </c>
      <c r="D57" s="26">
        <f t="shared" si="0"/>
        <v>1.293103448275862</v>
      </c>
      <c r="E57" s="26">
        <f t="shared" si="1"/>
        <v>1.6163793103448276</v>
      </c>
    </row>
    <row r="58" spans="1:5" ht="15">
      <c r="A58" s="24">
        <v>2400</v>
      </c>
      <c r="B58" s="27" t="s">
        <v>52</v>
      </c>
      <c r="C58" s="26">
        <v>0.6</v>
      </c>
      <c r="D58" s="26">
        <f t="shared" si="0"/>
        <v>0.05172413793103448</v>
      </c>
      <c r="E58" s="26">
        <f t="shared" si="1"/>
        <v>0.06465517241379311</v>
      </c>
    </row>
    <row r="59" spans="1:5" ht="15">
      <c r="A59" s="24">
        <v>2512</v>
      </c>
      <c r="B59" s="27" t="s">
        <v>38</v>
      </c>
      <c r="C59" s="26">
        <v>406.52</v>
      </c>
      <c r="D59" s="26">
        <f t="shared" si="0"/>
        <v>35.0448275862069</v>
      </c>
      <c r="E59" s="26">
        <f t="shared" si="1"/>
        <v>43.80603448275862</v>
      </c>
    </row>
    <row r="60" spans="1:5" ht="35.25" customHeight="1">
      <c r="A60" s="44">
        <v>2513</v>
      </c>
      <c r="B60" s="27" t="s">
        <v>39</v>
      </c>
      <c r="C60" s="26">
        <v>7.5</v>
      </c>
      <c r="D60" s="47">
        <f t="shared" si="0"/>
        <v>0.646551724137931</v>
      </c>
      <c r="E60" s="47">
        <f t="shared" si="1"/>
        <v>0.8081896551724138</v>
      </c>
    </row>
    <row r="61" spans="1:5" ht="15">
      <c r="A61" s="44">
        <v>2515</v>
      </c>
      <c r="B61" s="27" t="s">
        <v>40</v>
      </c>
      <c r="C61" s="26">
        <v>0.4</v>
      </c>
      <c r="D61" s="47">
        <f t="shared" si="0"/>
        <v>0.03448275862068966</v>
      </c>
      <c r="E61" s="47">
        <f t="shared" si="1"/>
        <v>0.04310344827586207</v>
      </c>
    </row>
    <row r="62" spans="1:5" ht="15">
      <c r="A62" s="44">
        <v>2519</v>
      </c>
      <c r="B62" s="27" t="s">
        <v>43</v>
      </c>
      <c r="C62" s="26">
        <v>1.8</v>
      </c>
      <c r="D62" s="47">
        <f t="shared" si="0"/>
        <v>0.15517241379310345</v>
      </c>
      <c r="E62" s="47">
        <f t="shared" si="1"/>
        <v>0.1939655172413793</v>
      </c>
    </row>
    <row r="63" spans="1:5" ht="15" hidden="1">
      <c r="A63" s="44">
        <v>6240</v>
      </c>
      <c r="B63" s="27"/>
      <c r="C63" s="26"/>
      <c r="D63" s="47">
        <f t="shared" si="0"/>
        <v>0</v>
      </c>
      <c r="E63" s="47">
        <f t="shared" si="1"/>
        <v>0</v>
      </c>
    </row>
    <row r="64" spans="1:5" ht="15" hidden="1">
      <c r="A64" s="44">
        <v>6290</v>
      </c>
      <c r="B64" s="27"/>
      <c r="C64" s="26"/>
      <c r="D64" s="47">
        <f t="shared" si="0"/>
        <v>0</v>
      </c>
      <c r="E64" s="47">
        <f t="shared" si="1"/>
        <v>0</v>
      </c>
    </row>
    <row r="65" spans="1:5" ht="15">
      <c r="A65" s="44">
        <v>5121</v>
      </c>
      <c r="B65" s="27" t="s">
        <v>41</v>
      </c>
      <c r="C65" s="26">
        <v>2</v>
      </c>
      <c r="D65" s="47">
        <f t="shared" si="0"/>
        <v>0.1724137931034483</v>
      </c>
      <c r="E65" s="47">
        <f t="shared" si="1"/>
        <v>0.21551724137931033</v>
      </c>
    </row>
    <row r="66" spans="1:5" ht="15" hidden="1">
      <c r="A66" s="24">
        <v>5232</v>
      </c>
      <c r="B66" s="27" t="s">
        <v>42</v>
      </c>
      <c r="C66" s="26">
        <v>0</v>
      </c>
      <c r="D66" s="47">
        <f>C66/200*300</f>
        <v>0</v>
      </c>
      <c r="E66" s="47">
        <f>C66/200*300</f>
        <v>0</v>
      </c>
    </row>
    <row r="67" spans="1:5" ht="15" hidden="1">
      <c r="A67" s="24">
        <v>5238</v>
      </c>
      <c r="B67" s="27" t="s">
        <v>44</v>
      </c>
      <c r="C67" s="26">
        <v>0</v>
      </c>
      <c r="D67" s="47">
        <f>C67/200*300</f>
        <v>0</v>
      </c>
      <c r="E67" s="47">
        <f>C67/200*300</f>
        <v>0</v>
      </c>
    </row>
    <row r="68" spans="1:5" ht="15" hidden="1">
      <c r="A68" s="24">
        <v>5240</v>
      </c>
      <c r="B68" s="27" t="s">
        <v>45</v>
      </c>
      <c r="C68" s="26">
        <v>0</v>
      </c>
      <c r="D68" s="47">
        <f>C68/200*300</f>
        <v>0</v>
      </c>
      <c r="E68" s="47">
        <f>C68/200*300</f>
        <v>0</v>
      </c>
    </row>
    <row r="69" spans="1:5" ht="15" hidden="1">
      <c r="A69" s="24">
        <v>5250</v>
      </c>
      <c r="B69" s="27" t="s">
        <v>46</v>
      </c>
      <c r="C69" s="26"/>
      <c r="D69" s="47">
        <f>C69/200*300</f>
        <v>0</v>
      </c>
      <c r="E69" s="47">
        <f>C69/200*300</f>
        <v>0</v>
      </c>
    </row>
    <row r="70" spans="1:5" ht="15">
      <c r="A70" s="31"/>
      <c r="B70" s="33" t="s">
        <v>9</v>
      </c>
      <c r="C70" s="29">
        <f>SUM(C26:C69)</f>
        <v>1751.8799999999997</v>
      </c>
      <c r="D70" s="48">
        <f>SUM(D26:D69)</f>
        <v>151.02413793103455</v>
      </c>
      <c r="E70" s="48">
        <f>SUM(E26:E69)</f>
        <v>188.78017241379308</v>
      </c>
    </row>
    <row r="71" spans="1:5" ht="15">
      <c r="A71" s="31"/>
      <c r="B71" s="33" t="s">
        <v>53</v>
      </c>
      <c r="C71" s="29">
        <f>C70+C24</f>
        <v>2343.2</v>
      </c>
      <c r="D71" s="48">
        <f>D70+D24</f>
        <v>202.00000000000006</v>
      </c>
      <c r="E71" s="48">
        <f>E70+E24</f>
        <v>252.49999999999997</v>
      </c>
    </row>
    <row r="72" spans="1:5" ht="15">
      <c r="A72" s="34"/>
      <c r="B72" s="16"/>
      <c r="C72" s="35"/>
      <c r="D72" s="35"/>
      <c r="E72" s="35"/>
    </row>
    <row r="73" spans="1:5" ht="15.75" customHeight="1">
      <c r="A73" s="70" t="s">
        <v>74</v>
      </c>
      <c r="B73" s="71"/>
      <c r="C73" s="14">
        <v>464</v>
      </c>
      <c r="D73" s="3">
        <v>40</v>
      </c>
      <c r="E73" s="3">
        <v>50</v>
      </c>
    </row>
    <row r="74" spans="1:5" ht="15">
      <c r="A74" s="70" t="s">
        <v>75</v>
      </c>
      <c r="B74" s="71"/>
      <c r="C74" s="41">
        <f>C71/C73</f>
        <v>5.05</v>
      </c>
      <c r="D74" s="29">
        <f>D71/D73</f>
        <v>5.050000000000002</v>
      </c>
      <c r="E74" s="29">
        <f>E71/E73</f>
        <v>5.05</v>
      </c>
    </row>
    <row r="75" spans="1:5" ht="14.25" customHeight="1">
      <c r="A75" s="16"/>
      <c r="B75" s="7"/>
      <c r="C75" s="7"/>
      <c r="D75" s="42"/>
      <c r="E75" s="42"/>
    </row>
    <row r="76" spans="1:5" s="5" customFormat="1" ht="19.5" customHeight="1">
      <c r="A76" s="70" t="s">
        <v>76</v>
      </c>
      <c r="B76" s="71"/>
      <c r="C76" s="4"/>
      <c r="D76" s="4"/>
      <c r="E76" s="4"/>
    </row>
    <row r="77" spans="1:5" s="5" customFormat="1" ht="31.5" customHeight="1">
      <c r="A77" s="70" t="s">
        <v>77</v>
      </c>
      <c r="B77" s="71"/>
      <c r="C77" s="4"/>
      <c r="D77" s="4"/>
      <c r="E77" s="4"/>
    </row>
    <row r="78" spans="1:3" ht="13.5" customHeight="1">
      <c r="A78" s="6"/>
      <c r="B78" s="7"/>
      <c r="C78" s="8"/>
    </row>
    <row r="79" s="5" customFormat="1" ht="17.25" customHeight="1">
      <c r="A79" s="5" t="s">
        <v>78</v>
      </c>
    </row>
    <row r="80" s="5" customFormat="1" ht="12.75" customHeight="1"/>
    <row r="81" spans="1:2" s="5" customFormat="1" ht="15" customHeight="1">
      <c r="A81" s="5" t="s">
        <v>80</v>
      </c>
      <c r="B81" s="10"/>
    </row>
    <row r="82" s="5" customFormat="1" ht="14.25" customHeight="1">
      <c r="B82" s="11" t="s">
        <v>79</v>
      </c>
    </row>
    <row r="83" spans="2:5" ht="15">
      <c r="B83" s="65"/>
      <c r="C83" s="65"/>
      <c r="D83" s="7"/>
      <c r="E83" s="7"/>
    </row>
  </sheetData>
  <sheetProtection/>
  <mergeCells count="15">
    <mergeCell ref="B1:D1"/>
    <mergeCell ref="A10:C10"/>
    <mergeCell ref="B6:D6"/>
    <mergeCell ref="B11:C11"/>
    <mergeCell ref="B12:C12"/>
    <mergeCell ref="A73:B73"/>
    <mergeCell ref="A74:B74"/>
    <mergeCell ref="B83:C83"/>
    <mergeCell ref="B3:D3"/>
    <mergeCell ref="B5:D5"/>
    <mergeCell ref="A76:B76"/>
    <mergeCell ref="A77:B77"/>
    <mergeCell ref="A7:E7"/>
    <mergeCell ref="B8:C8"/>
    <mergeCell ref="A9:C9"/>
  </mergeCells>
  <printOptions/>
  <pageMargins left="0.7480314960629921" right="0.7480314960629921" top="0.984251968503937" bottom="0.984251968503937" header="0.5118110236220472" footer="0.5118110236220472"/>
  <pageSetup firstPageNumber="15" useFirstPageNumber="1" fitToHeight="0" fitToWidth="1" horizontalDpi="600" verticalDpi="600" orientation="portrait" paperSize="9" scale="82" r:id="rId1"/>
  <headerFooter alignWithMargins="0">
    <oddHeader>&amp;C&amp;"Times New Roman,Regular"&amp;11&amp;P</oddHeader>
    <oddFooter>&amp;C&amp;"Times New Roman,Regular"&amp;11&amp;F; Noteikumi par Sociālās integrācijas valsts aģentūras sniegto maksas pakalpojumu cenrādi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1"/>
  <sheetViews>
    <sheetView view="pageLayout" workbookViewId="0" topLeftCell="A1">
      <selection activeCell="A87" sqref="A87:B87"/>
    </sheetView>
  </sheetViews>
  <sheetFormatPr defaultColWidth="9.140625" defaultRowHeight="12.75"/>
  <cols>
    <col min="1" max="1" width="15.7109375" style="9" customWidth="1"/>
    <col min="2" max="2" width="47.421875" style="9" customWidth="1"/>
    <col min="3" max="3" width="19.00390625" style="9" hidden="1" customWidth="1"/>
    <col min="4" max="4" width="20.57421875" style="9" customWidth="1"/>
    <col min="5" max="5" width="19.8515625" style="9" customWidth="1"/>
    <col min="6" max="16384" width="9.140625" style="9" customWidth="1"/>
  </cols>
  <sheetData>
    <row r="1" spans="2:5" ht="15">
      <c r="B1" s="65"/>
      <c r="C1" s="65"/>
      <c r="D1" s="66"/>
      <c r="E1" s="1" t="s">
        <v>11</v>
      </c>
    </row>
    <row r="2" spans="2:5" ht="15">
      <c r="B2" s="37"/>
      <c r="C2" s="37"/>
      <c r="D2" s="37"/>
      <c r="E2" s="2" t="s">
        <v>65</v>
      </c>
    </row>
    <row r="3" spans="2:5" ht="15">
      <c r="B3" s="65"/>
      <c r="C3" s="65"/>
      <c r="D3" s="66"/>
      <c r="E3" s="2" t="s">
        <v>66</v>
      </c>
    </row>
    <row r="4" spans="2:5" ht="15">
      <c r="B4" s="1"/>
      <c r="C4" s="15"/>
      <c r="E4" s="1" t="s">
        <v>70</v>
      </c>
    </row>
    <row r="5" spans="2:5" ht="15">
      <c r="B5" s="67"/>
      <c r="C5" s="68"/>
      <c r="D5" s="68"/>
      <c r="E5" s="1" t="s">
        <v>71</v>
      </c>
    </row>
    <row r="6" spans="2:5" ht="15.75" customHeight="1">
      <c r="B6" s="65"/>
      <c r="C6" s="65"/>
      <c r="D6" s="66"/>
      <c r="E6" s="16"/>
    </row>
    <row r="7" spans="1:5" ht="15.75">
      <c r="A7" s="69" t="s">
        <v>10</v>
      </c>
      <c r="B7" s="69"/>
      <c r="C7" s="69"/>
      <c r="D7" s="69"/>
      <c r="E7" s="69"/>
    </row>
    <row r="8" spans="2:3" ht="15">
      <c r="B8" s="72"/>
      <c r="C8" s="72"/>
    </row>
    <row r="9" spans="1:3" ht="15">
      <c r="A9" s="64" t="s">
        <v>1</v>
      </c>
      <c r="B9" s="64"/>
      <c r="C9" s="64"/>
    </row>
    <row r="10" spans="1:3" ht="15">
      <c r="A10" s="64" t="s">
        <v>0</v>
      </c>
      <c r="B10" s="64"/>
      <c r="C10" s="64"/>
    </row>
    <row r="11" spans="1:3" ht="15">
      <c r="A11" s="18"/>
      <c r="B11" s="64" t="s">
        <v>54</v>
      </c>
      <c r="C11" s="64"/>
    </row>
    <row r="12" spans="1:5" ht="15" customHeight="1">
      <c r="A12" s="18"/>
      <c r="B12" s="64" t="s">
        <v>62</v>
      </c>
      <c r="C12" s="64"/>
      <c r="D12" s="64"/>
      <c r="E12" s="64"/>
    </row>
    <row r="13" spans="1:3" ht="15">
      <c r="A13" s="18" t="s">
        <v>2</v>
      </c>
      <c r="B13" s="18" t="s">
        <v>69</v>
      </c>
      <c r="C13" s="18"/>
    </row>
    <row r="14" spans="2:3" ht="15">
      <c r="B14" s="19"/>
      <c r="C14" s="15"/>
    </row>
    <row r="15" spans="1:5" ht="90">
      <c r="A15" s="3" t="s">
        <v>3</v>
      </c>
      <c r="B15" s="3" t="s">
        <v>4</v>
      </c>
      <c r="C15" s="3" t="s">
        <v>5</v>
      </c>
      <c r="D15" s="3" t="s">
        <v>72</v>
      </c>
      <c r="E15" s="3" t="s">
        <v>73</v>
      </c>
    </row>
    <row r="16" spans="1:5" ht="15">
      <c r="A16" s="20">
        <v>1</v>
      </c>
      <c r="B16" s="21">
        <v>2</v>
      </c>
      <c r="C16" s="20">
        <v>3</v>
      </c>
      <c r="D16" s="21">
        <v>3</v>
      </c>
      <c r="E16" s="21">
        <v>4</v>
      </c>
    </row>
    <row r="17" spans="1:5" ht="15">
      <c r="A17" s="20"/>
      <c r="B17" s="22" t="s">
        <v>6</v>
      </c>
      <c r="C17" s="23"/>
      <c r="D17" s="24"/>
      <c r="E17" s="24"/>
    </row>
    <row r="18" spans="1:5" ht="15">
      <c r="A18" s="44">
        <v>1100</v>
      </c>
      <c r="B18" s="44" t="s">
        <v>81</v>
      </c>
      <c r="C18" s="47">
        <v>479.76</v>
      </c>
      <c r="D18" s="47">
        <f>C18/134*90</f>
        <v>322.2268656716418</v>
      </c>
      <c r="E18" s="47">
        <f>C18/134*135</f>
        <v>483.3402985074627</v>
      </c>
    </row>
    <row r="19" spans="1:5" ht="30">
      <c r="A19" s="44">
        <v>1200</v>
      </c>
      <c r="B19" s="51" t="s">
        <v>68</v>
      </c>
      <c r="C19" s="54">
        <v>115.57</v>
      </c>
      <c r="D19" s="47">
        <f aca="true" t="shared" si="0" ref="D19:D68">C19/134*90</f>
        <v>77.62164179104478</v>
      </c>
      <c r="E19" s="47">
        <f aca="true" t="shared" si="1" ref="E19:E68">C19/134*135</f>
        <v>116.43246268656716</v>
      </c>
    </row>
    <row r="20" spans="1:5" ht="15" hidden="1">
      <c r="A20" s="45">
        <v>2341</v>
      </c>
      <c r="B20" s="51" t="s">
        <v>31</v>
      </c>
      <c r="C20" s="56"/>
      <c r="D20" s="47">
        <f t="shared" si="0"/>
        <v>0</v>
      </c>
      <c r="E20" s="47">
        <f t="shared" si="1"/>
        <v>0</v>
      </c>
    </row>
    <row r="21" spans="1:5" ht="30" hidden="1">
      <c r="A21" s="44">
        <v>2249</v>
      </c>
      <c r="B21" s="51" t="s">
        <v>21</v>
      </c>
      <c r="C21" s="56"/>
      <c r="D21" s="47">
        <f t="shared" si="0"/>
        <v>0</v>
      </c>
      <c r="E21" s="47">
        <f t="shared" si="1"/>
        <v>0</v>
      </c>
    </row>
    <row r="22" spans="1:5" ht="15">
      <c r="A22" s="44">
        <v>2322</v>
      </c>
      <c r="B22" s="51" t="s">
        <v>30</v>
      </c>
      <c r="C22" s="47">
        <v>436.02</v>
      </c>
      <c r="D22" s="47">
        <f t="shared" si="0"/>
        <v>292.84925373134325</v>
      </c>
      <c r="E22" s="47">
        <f t="shared" si="1"/>
        <v>439.2738805970149</v>
      </c>
    </row>
    <row r="23" spans="1:5" ht="15">
      <c r="A23" s="44"/>
      <c r="B23" s="53" t="s">
        <v>7</v>
      </c>
      <c r="C23" s="48">
        <f>SUM(C18:C22)</f>
        <v>1031.35</v>
      </c>
      <c r="D23" s="48">
        <f>SUM(D18:D22)</f>
        <v>692.6977611940299</v>
      </c>
      <c r="E23" s="48">
        <f>SUM(E18:E22)</f>
        <v>1039.0466417910447</v>
      </c>
    </row>
    <row r="24" spans="1:5" ht="15">
      <c r="A24" s="46"/>
      <c r="B24" s="44" t="s">
        <v>8</v>
      </c>
      <c r="C24" s="47"/>
      <c r="D24" s="47"/>
      <c r="E24" s="47"/>
    </row>
    <row r="25" spans="1:5" ht="15">
      <c r="A25" s="44">
        <v>1100</v>
      </c>
      <c r="B25" s="44" t="s">
        <v>81</v>
      </c>
      <c r="C25" s="47">
        <v>222.42</v>
      </c>
      <c r="D25" s="47">
        <f t="shared" si="0"/>
        <v>149.3865671641791</v>
      </c>
      <c r="E25" s="47">
        <f t="shared" si="1"/>
        <v>224.07985074626865</v>
      </c>
    </row>
    <row r="26" spans="1:5" ht="30">
      <c r="A26" s="44">
        <v>1200</v>
      </c>
      <c r="B26" s="51" t="s">
        <v>68</v>
      </c>
      <c r="C26" s="54">
        <v>53.58</v>
      </c>
      <c r="D26" s="47">
        <f t="shared" si="0"/>
        <v>35.9865671641791</v>
      </c>
      <c r="E26" s="47">
        <f t="shared" si="1"/>
        <v>53.97985074626865</v>
      </c>
    </row>
    <row r="27" spans="1:5" ht="30" hidden="1">
      <c r="A27" s="44">
        <v>2100</v>
      </c>
      <c r="B27" s="32" t="s">
        <v>51</v>
      </c>
      <c r="C27" s="47">
        <v>0</v>
      </c>
      <c r="D27" s="47">
        <f t="shared" si="0"/>
        <v>0</v>
      </c>
      <c r="E27" s="47">
        <f t="shared" si="1"/>
        <v>0</v>
      </c>
    </row>
    <row r="28" spans="1:5" ht="15">
      <c r="A28" s="45">
        <v>2210</v>
      </c>
      <c r="B28" s="51" t="s">
        <v>47</v>
      </c>
      <c r="C28" s="47">
        <v>2</v>
      </c>
      <c r="D28" s="47">
        <f t="shared" si="0"/>
        <v>1.3432835820895521</v>
      </c>
      <c r="E28" s="47">
        <f t="shared" si="1"/>
        <v>2.014925373134328</v>
      </c>
    </row>
    <row r="29" spans="1:5" ht="15">
      <c r="A29" s="44">
        <v>2222</v>
      </c>
      <c r="B29" s="51" t="s">
        <v>48</v>
      </c>
      <c r="C29" s="47">
        <v>12</v>
      </c>
      <c r="D29" s="47">
        <f t="shared" si="0"/>
        <v>8.059701492537313</v>
      </c>
      <c r="E29" s="47">
        <f t="shared" si="1"/>
        <v>12.08955223880597</v>
      </c>
    </row>
    <row r="30" spans="1:5" ht="15">
      <c r="A30" s="44">
        <v>2223</v>
      </c>
      <c r="B30" s="51" t="s">
        <v>49</v>
      </c>
      <c r="C30" s="47">
        <v>24</v>
      </c>
      <c r="D30" s="47">
        <f t="shared" si="0"/>
        <v>16.119402985074625</v>
      </c>
      <c r="E30" s="47">
        <f t="shared" si="1"/>
        <v>24.17910447761194</v>
      </c>
    </row>
    <row r="31" spans="1:5" ht="30">
      <c r="A31" s="44">
        <v>2230</v>
      </c>
      <c r="B31" s="51" t="s">
        <v>50</v>
      </c>
      <c r="C31" s="47">
        <v>1</v>
      </c>
      <c r="D31" s="47">
        <f t="shared" si="0"/>
        <v>0.6716417910447761</v>
      </c>
      <c r="E31" s="47">
        <f t="shared" si="1"/>
        <v>1.007462686567164</v>
      </c>
    </row>
    <row r="32" spans="1:5" ht="15" hidden="1">
      <c r="A32" s="44">
        <v>2241</v>
      </c>
      <c r="B32" s="51" t="s">
        <v>16</v>
      </c>
      <c r="C32" s="47"/>
      <c r="D32" s="47">
        <f t="shared" si="0"/>
        <v>0</v>
      </c>
      <c r="E32" s="47">
        <f t="shared" si="1"/>
        <v>0</v>
      </c>
    </row>
    <row r="33" spans="1:5" ht="15">
      <c r="A33" s="44">
        <v>2242</v>
      </c>
      <c r="B33" s="51" t="s">
        <v>17</v>
      </c>
      <c r="C33" s="47">
        <v>30</v>
      </c>
      <c r="D33" s="47">
        <f t="shared" si="0"/>
        <v>20.149253731343283</v>
      </c>
      <c r="E33" s="47">
        <f t="shared" si="1"/>
        <v>30.223880597014926</v>
      </c>
    </row>
    <row r="34" spans="1:5" ht="30">
      <c r="A34" s="44">
        <v>2243</v>
      </c>
      <c r="B34" s="51" t="s">
        <v>18</v>
      </c>
      <c r="C34" s="47">
        <v>2</v>
      </c>
      <c r="D34" s="47">
        <f t="shared" si="0"/>
        <v>1.3432835820895521</v>
      </c>
      <c r="E34" s="47">
        <f t="shared" si="1"/>
        <v>2.014925373134328</v>
      </c>
    </row>
    <row r="35" spans="1:5" ht="15">
      <c r="A35" s="44">
        <v>2244</v>
      </c>
      <c r="B35" s="51" t="s">
        <v>19</v>
      </c>
      <c r="C35" s="47">
        <v>14.04</v>
      </c>
      <c r="D35" s="47">
        <f t="shared" si="0"/>
        <v>9.429850746268656</v>
      </c>
      <c r="E35" s="47">
        <f t="shared" si="1"/>
        <v>14.144776119402984</v>
      </c>
    </row>
    <row r="36" spans="1:5" ht="15">
      <c r="A36" s="44">
        <v>2247</v>
      </c>
      <c r="B36" s="55" t="s">
        <v>20</v>
      </c>
      <c r="C36" s="47">
        <v>9</v>
      </c>
      <c r="D36" s="47">
        <f t="shared" si="0"/>
        <v>6.044776119402985</v>
      </c>
      <c r="E36" s="47">
        <f t="shared" si="1"/>
        <v>9.067164179104477</v>
      </c>
    </row>
    <row r="37" spans="1:5" ht="30">
      <c r="A37" s="44">
        <v>2249</v>
      </c>
      <c r="B37" s="51" t="s">
        <v>21</v>
      </c>
      <c r="C37" s="47">
        <v>1</v>
      </c>
      <c r="D37" s="47">
        <f t="shared" si="0"/>
        <v>0.6716417910447761</v>
      </c>
      <c r="E37" s="47">
        <f t="shared" si="1"/>
        <v>1.007462686567164</v>
      </c>
    </row>
    <row r="38" spans="1:5" ht="15" hidden="1">
      <c r="A38" s="44">
        <v>2251</v>
      </c>
      <c r="B38" s="51" t="s">
        <v>13</v>
      </c>
      <c r="C38" s="47">
        <v>0</v>
      </c>
      <c r="D38" s="47">
        <f t="shared" si="0"/>
        <v>0</v>
      </c>
      <c r="E38" s="47">
        <f t="shared" si="1"/>
        <v>0</v>
      </c>
    </row>
    <row r="39" spans="1:5" ht="15" hidden="1">
      <c r="A39" s="44">
        <v>2252</v>
      </c>
      <c r="B39" s="51" t="s">
        <v>14</v>
      </c>
      <c r="C39" s="47"/>
      <c r="D39" s="47">
        <f t="shared" si="0"/>
        <v>0</v>
      </c>
      <c r="E39" s="47">
        <f t="shared" si="1"/>
        <v>0</v>
      </c>
    </row>
    <row r="40" spans="1:5" ht="15" hidden="1">
      <c r="A40" s="44">
        <v>2259</v>
      </c>
      <c r="B40" s="51" t="s">
        <v>15</v>
      </c>
      <c r="C40" s="47"/>
      <c r="D40" s="47">
        <f t="shared" si="0"/>
        <v>0</v>
      </c>
      <c r="E40" s="47">
        <f t="shared" si="1"/>
        <v>0</v>
      </c>
    </row>
    <row r="41" spans="1:5" ht="15" hidden="1">
      <c r="A41" s="44">
        <v>2261</v>
      </c>
      <c r="B41" s="51" t="s">
        <v>22</v>
      </c>
      <c r="C41" s="47"/>
      <c r="D41" s="47">
        <f t="shared" si="0"/>
        <v>0</v>
      </c>
      <c r="E41" s="47">
        <f t="shared" si="1"/>
        <v>0</v>
      </c>
    </row>
    <row r="42" spans="1:5" ht="15">
      <c r="A42" s="44">
        <v>2262</v>
      </c>
      <c r="B42" s="51" t="s">
        <v>23</v>
      </c>
      <c r="C42" s="47">
        <v>1</v>
      </c>
      <c r="D42" s="47">
        <f t="shared" si="0"/>
        <v>0.6716417910447761</v>
      </c>
      <c r="E42" s="47">
        <f t="shared" si="1"/>
        <v>1.007462686567164</v>
      </c>
    </row>
    <row r="43" spans="1:5" ht="15">
      <c r="A43" s="44">
        <v>2263</v>
      </c>
      <c r="B43" s="51" t="s">
        <v>24</v>
      </c>
      <c r="C43" s="47">
        <v>5</v>
      </c>
      <c r="D43" s="47">
        <f t="shared" si="0"/>
        <v>3.3582089552238803</v>
      </c>
      <c r="E43" s="47">
        <f t="shared" si="1"/>
        <v>5.037313432835821</v>
      </c>
    </row>
    <row r="44" spans="1:5" ht="15" hidden="1">
      <c r="A44" s="44">
        <v>2264</v>
      </c>
      <c r="B44" s="51" t="s">
        <v>25</v>
      </c>
      <c r="C44" s="47">
        <v>0</v>
      </c>
      <c r="D44" s="47">
        <f t="shared" si="0"/>
        <v>0</v>
      </c>
      <c r="E44" s="47">
        <f t="shared" si="1"/>
        <v>0</v>
      </c>
    </row>
    <row r="45" spans="1:5" ht="15">
      <c r="A45" s="44">
        <v>2279</v>
      </c>
      <c r="B45" s="51" t="s">
        <v>26</v>
      </c>
      <c r="C45" s="47">
        <v>6.03</v>
      </c>
      <c r="D45" s="47">
        <f t="shared" si="0"/>
        <v>4.050000000000001</v>
      </c>
      <c r="E45" s="47">
        <f t="shared" si="1"/>
        <v>6.075000000000001</v>
      </c>
    </row>
    <row r="46" spans="1:5" ht="15">
      <c r="A46" s="44">
        <v>2311</v>
      </c>
      <c r="B46" s="51" t="s">
        <v>27</v>
      </c>
      <c r="C46" s="47">
        <v>1</v>
      </c>
      <c r="D46" s="47">
        <f t="shared" si="0"/>
        <v>0.6716417910447761</v>
      </c>
      <c r="E46" s="47">
        <f t="shared" si="1"/>
        <v>1.007462686567164</v>
      </c>
    </row>
    <row r="47" spans="1:5" ht="15">
      <c r="A47" s="44">
        <v>2312</v>
      </c>
      <c r="B47" s="51" t="s">
        <v>28</v>
      </c>
      <c r="C47" s="47">
        <v>1</v>
      </c>
      <c r="D47" s="47">
        <f t="shared" si="0"/>
        <v>0.6716417910447761</v>
      </c>
      <c r="E47" s="47">
        <f t="shared" si="1"/>
        <v>1.007462686567164</v>
      </c>
    </row>
    <row r="48" spans="1:5" ht="15">
      <c r="A48" s="44">
        <v>2321</v>
      </c>
      <c r="B48" s="51" t="s">
        <v>29</v>
      </c>
      <c r="C48" s="47">
        <v>34</v>
      </c>
      <c r="D48" s="47">
        <f t="shared" si="0"/>
        <v>22.83582089552239</v>
      </c>
      <c r="E48" s="47">
        <f t="shared" si="1"/>
        <v>34.25373134328358</v>
      </c>
    </row>
    <row r="49" spans="1:5" ht="15">
      <c r="A49" s="44">
        <v>2322</v>
      </c>
      <c r="B49" s="51" t="s">
        <v>30</v>
      </c>
      <c r="C49" s="47">
        <v>58</v>
      </c>
      <c r="D49" s="47">
        <f t="shared" si="0"/>
        <v>38.95522388059701</v>
      </c>
      <c r="E49" s="47">
        <f t="shared" si="1"/>
        <v>58.43283582089552</v>
      </c>
    </row>
    <row r="50" spans="1:5" ht="15" hidden="1">
      <c r="A50" s="44">
        <v>2341</v>
      </c>
      <c r="B50" s="51" t="s">
        <v>31</v>
      </c>
      <c r="C50" s="47">
        <v>0</v>
      </c>
      <c r="D50" s="47">
        <f t="shared" si="0"/>
        <v>0</v>
      </c>
      <c r="E50" s="47">
        <f t="shared" si="1"/>
        <v>0</v>
      </c>
    </row>
    <row r="51" spans="1:5" ht="30" hidden="1">
      <c r="A51" s="44">
        <v>2344</v>
      </c>
      <c r="B51" s="51" t="s">
        <v>32</v>
      </c>
      <c r="C51" s="47"/>
      <c r="D51" s="47">
        <f t="shared" si="0"/>
        <v>0</v>
      </c>
      <c r="E51" s="47">
        <f t="shared" si="1"/>
        <v>0</v>
      </c>
    </row>
    <row r="52" spans="1:5" ht="17.25" customHeight="1">
      <c r="A52" s="44">
        <v>2350</v>
      </c>
      <c r="B52" s="51" t="s">
        <v>33</v>
      </c>
      <c r="C52" s="47">
        <v>5</v>
      </c>
      <c r="D52" s="47">
        <f t="shared" si="0"/>
        <v>3.3582089552238803</v>
      </c>
      <c r="E52" s="47">
        <f t="shared" si="1"/>
        <v>5.037313432835821</v>
      </c>
    </row>
    <row r="53" spans="1:5" ht="15">
      <c r="A53" s="44">
        <v>2361</v>
      </c>
      <c r="B53" s="51" t="s">
        <v>34</v>
      </c>
      <c r="C53" s="47">
        <v>0</v>
      </c>
      <c r="D53" s="47">
        <f t="shared" si="0"/>
        <v>0</v>
      </c>
      <c r="E53" s="47">
        <f t="shared" si="1"/>
        <v>0</v>
      </c>
    </row>
    <row r="54" spans="1:5" ht="15">
      <c r="A54" s="44">
        <v>2362</v>
      </c>
      <c r="B54" s="51" t="s">
        <v>35</v>
      </c>
      <c r="C54" s="47"/>
      <c r="D54" s="47">
        <f t="shared" si="0"/>
        <v>0</v>
      </c>
      <c r="E54" s="47">
        <f t="shared" si="1"/>
        <v>0</v>
      </c>
    </row>
    <row r="55" spans="1:5" ht="15">
      <c r="A55" s="44">
        <v>2363</v>
      </c>
      <c r="B55" s="51" t="s">
        <v>36</v>
      </c>
      <c r="C55" s="47"/>
      <c r="D55" s="47">
        <f t="shared" si="0"/>
        <v>0</v>
      </c>
      <c r="E55" s="47">
        <f t="shared" si="1"/>
        <v>0</v>
      </c>
    </row>
    <row r="56" spans="1:5" ht="15">
      <c r="A56" s="44">
        <v>2370</v>
      </c>
      <c r="B56" s="51" t="s">
        <v>37</v>
      </c>
      <c r="C56" s="47">
        <v>16</v>
      </c>
      <c r="D56" s="47">
        <f t="shared" si="0"/>
        <v>10.746268656716417</v>
      </c>
      <c r="E56" s="47">
        <f t="shared" si="1"/>
        <v>16.119402985074625</v>
      </c>
    </row>
    <row r="57" spans="1:5" ht="15">
      <c r="A57" s="44">
        <v>2400</v>
      </c>
      <c r="B57" s="51" t="s">
        <v>52</v>
      </c>
      <c r="C57" s="47">
        <v>0</v>
      </c>
      <c r="D57" s="47">
        <f t="shared" si="0"/>
        <v>0</v>
      </c>
      <c r="E57" s="47">
        <f t="shared" si="1"/>
        <v>0</v>
      </c>
    </row>
    <row r="58" spans="1:5" ht="30">
      <c r="A58" s="44">
        <v>2512</v>
      </c>
      <c r="B58" s="51" t="s">
        <v>38</v>
      </c>
      <c r="C58" s="47">
        <v>325.58</v>
      </c>
      <c r="D58" s="47">
        <f t="shared" si="0"/>
        <v>218.6731343283582</v>
      </c>
      <c r="E58" s="47">
        <f t="shared" si="1"/>
        <v>328.0097014925373</v>
      </c>
    </row>
    <row r="59" spans="1:5" ht="30" customHeight="1">
      <c r="A59" s="44">
        <v>2513</v>
      </c>
      <c r="B59" s="51" t="s">
        <v>39</v>
      </c>
      <c r="C59" s="47">
        <v>3</v>
      </c>
      <c r="D59" s="47">
        <f t="shared" si="0"/>
        <v>2.014925373134328</v>
      </c>
      <c r="E59" s="47">
        <f t="shared" si="1"/>
        <v>3.0223880597014925</v>
      </c>
    </row>
    <row r="60" spans="1:5" ht="15" hidden="1">
      <c r="A60" s="44">
        <v>2515</v>
      </c>
      <c r="B60" s="51" t="s">
        <v>40</v>
      </c>
      <c r="C60" s="47">
        <v>0</v>
      </c>
      <c r="D60" s="47">
        <f t="shared" si="0"/>
        <v>0</v>
      </c>
      <c r="E60" s="47">
        <f t="shared" si="1"/>
        <v>0</v>
      </c>
    </row>
    <row r="61" spans="1:5" ht="14.25" customHeight="1">
      <c r="A61" s="44">
        <v>2519</v>
      </c>
      <c r="B61" s="51" t="s">
        <v>43</v>
      </c>
      <c r="C61" s="47">
        <v>18</v>
      </c>
      <c r="D61" s="47">
        <f t="shared" si="0"/>
        <v>12.08955223880597</v>
      </c>
      <c r="E61" s="47">
        <f t="shared" si="1"/>
        <v>18.134328358208954</v>
      </c>
    </row>
    <row r="62" spans="1:5" ht="15" hidden="1">
      <c r="A62" s="44">
        <v>6240</v>
      </c>
      <c r="B62" s="51"/>
      <c r="C62" s="47"/>
      <c r="D62" s="47">
        <f t="shared" si="0"/>
        <v>0</v>
      </c>
      <c r="E62" s="47">
        <f t="shared" si="1"/>
        <v>0</v>
      </c>
    </row>
    <row r="63" spans="1:5" ht="15" hidden="1">
      <c r="A63" s="44">
        <v>6290</v>
      </c>
      <c r="B63" s="51"/>
      <c r="C63" s="47"/>
      <c r="D63" s="47">
        <f t="shared" si="0"/>
        <v>0</v>
      </c>
      <c r="E63" s="47">
        <f t="shared" si="1"/>
        <v>0</v>
      </c>
    </row>
    <row r="64" spans="1:5" ht="15" hidden="1">
      <c r="A64" s="44">
        <v>5121</v>
      </c>
      <c r="B64" s="51" t="s">
        <v>41</v>
      </c>
      <c r="C64" s="47">
        <v>0</v>
      </c>
      <c r="D64" s="47">
        <f t="shared" si="0"/>
        <v>0</v>
      </c>
      <c r="E64" s="47">
        <f t="shared" si="1"/>
        <v>0</v>
      </c>
    </row>
    <row r="65" spans="1:5" ht="15" hidden="1">
      <c r="A65" s="44">
        <v>5232</v>
      </c>
      <c r="B65" s="51" t="s">
        <v>42</v>
      </c>
      <c r="C65" s="47">
        <v>0</v>
      </c>
      <c r="D65" s="47">
        <f t="shared" si="0"/>
        <v>0</v>
      </c>
      <c r="E65" s="47">
        <f t="shared" si="1"/>
        <v>0</v>
      </c>
    </row>
    <row r="66" spans="1:5" ht="15" hidden="1">
      <c r="A66" s="44">
        <v>5238</v>
      </c>
      <c r="B66" s="51" t="s">
        <v>44</v>
      </c>
      <c r="C66" s="47">
        <v>0</v>
      </c>
      <c r="D66" s="47">
        <f t="shared" si="0"/>
        <v>0</v>
      </c>
      <c r="E66" s="47">
        <f t="shared" si="1"/>
        <v>0</v>
      </c>
    </row>
    <row r="67" spans="1:5" ht="15" hidden="1">
      <c r="A67" s="44">
        <v>5240</v>
      </c>
      <c r="B67" s="51" t="s">
        <v>45</v>
      </c>
      <c r="C67" s="47">
        <v>0</v>
      </c>
      <c r="D67" s="47">
        <f t="shared" si="0"/>
        <v>0</v>
      </c>
      <c r="E67" s="47">
        <f t="shared" si="1"/>
        <v>0</v>
      </c>
    </row>
    <row r="68" spans="1:5" ht="15" hidden="1">
      <c r="A68" s="44">
        <v>5250</v>
      </c>
      <c r="B68" s="51" t="s">
        <v>46</v>
      </c>
      <c r="C68" s="47"/>
      <c r="D68" s="47">
        <f t="shared" si="0"/>
        <v>0</v>
      </c>
      <c r="E68" s="47">
        <f t="shared" si="1"/>
        <v>0</v>
      </c>
    </row>
    <row r="69" spans="1:5" ht="15">
      <c r="A69" s="46"/>
      <c r="B69" s="52" t="s">
        <v>9</v>
      </c>
      <c r="C69" s="48">
        <f>SUM(C25:C68)</f>
        <v>844.65</v>
      </c>
      <c r="D69" s="48">
        <f>SUM(D25:D68)</f>
        <v>567.3022388059701</v>
      </c>
      <c r="E69" s="48">
        <f>SUM(E25:E68)</f>
        <v>850.9533582089553</v>
      </c>
    </row>
    <row r="70" spans="1:5" ht="15">
      <c r="A70" s="46"/>
      <c r="B70" s="52" t="s">
        <v>53</v>
      </c>
      <c r="C70" s="48">
        <f>C69+C23</f>
        <v>1876</v>
      </c>
      <c r="D70" s="48">
        <f>D69+D23</f>
        <v>1260</v>
      </c>
      <c r="E70" s="48">
        <f>E69+E23</f>
        <v>1890</v>
      </c>
    </row>
    <row r="71" spans="1:5" ht="15">
      <c r="A71" s="34"/>
      <c r="B71" s="16"/>
      <c r="C71" s="35"/>
      <c r="D71" s="35"/>
      <c r="E71" s="35"/>
    </row>
    <row r="72" spans="1:5" ht="15.75" customHeight="1">
      <c r="A72" s="70" t="s">
        <v>74</v>
      </c>
      <c r="B72" s="71"/>
      <c r="C72" s="14">
        <v>134</v>
      </c>
      <c r="D72" s="3">
        <v>90</v>
      </c>
      <c r="E72" s="3">
        <v>135</v>
      </c>
    </row>
    <row r="73" spans="1:5" ht="31.5" customHeight="1">
      <c r="A73" s="70" t="s">
        <v>75</v>
      </c>
      <c r="B73" s="71"/>
      <c r="C73" s="36">
        <f>C70/C72</f>
        <v>14</v>
      </c>
      <c r="D73" s="29">
        <f>D70/D72</f>
        <v>14</v>
      </c>
      <c r="E73" s="29">
        <f>E70/E72</f>
        <v>14</v>
      </c>
    </row>
    <row r="74" spans="1:5" ht="15">
      <c r="A74" s="16"/>
      <c r="B74" s="7"/>
      <c r="C74" s="7"/>
      <c r="D74" s="7"/>
      <c r="E74" s="7"/>
    </row>
    <row r="75" spans="1:5" s="5" customFormat="1" ht="19.5" customHeight="1">
      <c r="A75" s="70" t="s">
        <v>76</v>
      </c>
      <c r="B75" s="71"/>
      <c r="C75" s="4"/>
      <c r="D75" s="4"/>
      <c r="E75" s="4"/>
    </row>
    <row r="76" spans="1:5" s="5" customFormat="1" ht="31.5" customHeight="1">
      <c r="A76" s="70" t="s">
        <v>77</v>
      </c>
      <c r="B76" s="71"/>
      <c r="C76" s="4"/>
      <c r="D76" s="4"/>
      <c r="E76" s="4"/>
    </row>
    <row r="77" spans="1:3" ht="13.5" customHeight="1">
      <c r="A77" s="6"/>
      <c r="B77" s="7"/>
      <c r="C77" s="8"/>
    </row>
    <row r="78" s="5" customFormat="1" ht="17.25" customHeight="1">
      <c r="A78" s="5" t="s">
        <v>78</v>
      </c>
    </row>
    <row r="79" s="5" customFormat="1" ht="12.75" customHeight="1"/>
    <row r="80" spans="1:2" s="5" customFormat="1" ht="15" customHeight="1">
      <c r="A80" s="5" t="s">
        <v>80</v>
      </c>
      <c r="B80" s="10"/>
    </row>
    <row r="81" s="5" customFormat="1" ht="14.25" customHeight="1">
      <c r="B81" s="11" t="s">
        <v>79</v>
      </c>
    </row>
    <row r="82" spans="4:5" ht="15">
      <c r="D82" s="7"/>
      <c r="E82" s="7"/>
    </row>
    <row r="84" spans="1:5" ht="18.75">
      <c r="A84" s="78" t="s">
        <v>82</v>
      </c>
      <c r="B84" s="78"/>
      <c r="C84"/>
      <c r="D84" s="77" t="s">
        <v>83</v>
      </c>
      <c r="E84" s="77"/>
    </row>
    <row r="85" spans="1:4" ht="15">
      <c r="A85" s="57"/>
      <c r="B85" s="57"/>
      <c r="C85"/>
      <c r="D85"/>
    </row>
    <row r="86" spans="1:4" ht="15">
      <c r="A86" s="57"/>
      <c r="B86" s="57"/>
      <c r="C86"/>
      <c r="D86"/>
    </row>
    <row r="87" spans="1:4" ht="15">
      <c r="A87" s="74" t="s">
        <v>92</v>
      </c>
      <c r="B87" s="74"/>
      <c r="C87"/>
      <c r="D87"/>
    </row>
    <row r="88" spans="1:4" ht="15">
      <c r="A88" s="57"/>
      <c r="B88" s="57"/>
      <c r="C88"/>
      <c r="D88"/>
    </row>
    <row r="89" spans="1:4" ht="15">
      <c r="A89" s="75" t="s">
        <v>84</v>
      </c>
      <c r="B89" s="75"/>
      <c r="C89"/>
      <c r="D89"/>
    </row>
    <row r="90" spans="1:4" ht="15">
      <c r="A90" s="76" t="s">
        <v>85</v>
      </c>
      <c r="B90" s="74"/>
      <c r="C90" s="58"/>
      <c r="D90"/>
    </row>
    <row r="91" spans="1:4" ht="15">
      <c r="A91" s="74" t="s">
        <v>86</v>
      </c>
      <c r="B91" s="74"/>
      <c r="C91"/>
      <c r="D91"/>
    </row>
  </sheetData>
  <sheetProtection/>
  <mergeCells count="20">
    <mergeCell ref="A89:B89"/>
    <mergeCell ref="A90:B90"/>
    <mergeCell ref="A91:B91"/>
    <mergeCell ref="D84:E84"/>
    <mergeCell ref="B12:E12"/>
    <mergeCell ref="A75:B75"/>
    <mergeCell ref="A76:B76"/>
    <mergeCell ref="A84:B84"/>
    <mergeCell ref="A73:B73"/>
    <mergeCell ref="A72:B72"/>
    <mergeCell ref="B3:D3"/>
    <mergeCell ref="B5:D5"/>
    <mergeCell ref="B8:C8"/>
    <mergeCell ref="A9:C9"/>
    <mergeCell ref="A87:B87"/>
    <mergeCell ref="B1:D1"/>
    <mergeCell ref="A10:C10"/>
    <mergeCell ref="B6:D6"/>
    <mergeCell ref="B11:C11"/>
    <mergeCell ref="A7:E7"/>
  </mergeCells>
  <hyperlinks>
    <hyperlink ref="A90" r:id="rId1" display="Inese.Kise@lm.gov.lv,"/>
  </hyperlinks>
  <printOptions/>
  <pageMargins left="0.7480314960629921" right="0.7480314960629921" top="0.984251968503937" bottom="0.984251968503937" header="0.5118110236220472" footer="0.5118110236220472"/>
  <pageSetup firstPageNumber="17" useFirstPageNumber="1" fitToHeight="0" fitToWidth="1" horizontalDpi="600" verticalDpi="600" orientation="portrait" paperSize="9" scale="85" r:id="rId2"/>
  <headerFooter alignWithMargins="0">
    <oddHeader>&amp;C&amp;"Times New Roman,Regular"&amp;11&amp;P</oddHeader>
    <oddFooter>&amp;C&amp;"Times New Roman,Regular"&amp;11&amp;F; Noteikumi par Sociālās integrācijas valsts aģentūras sniegto maksas pakalpojumu cenrādi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7"/>
  <sheetViews>
    <sheetView view="pageLayout" workbookViewId="0" topLeftCell="A1">
      <selection activeCell="D62" sqref="D62"/>
    </sheetView>
  </sheetViews>
  <sheetFormatPr defaultColWidth="9.140625" defaultRowHeight="12.75"/>
  <cols>
    <col min="1" max="1" width="15.7109375" style="9" customWidth="1"/>
    <col min="2" max="2" width="51.57421875" style="9" customWidth="1"/>
    <col min="3" max="3" width="19.00390625" style="9" hidden="1" customWidth="1"/>
    <col min="4" max="4" width="21.140625" style="9" customWidth="1"/>
    <col min="5" max="5" width="20.7109375" style="9" customWidth="1"/>
    <col min="6" max="16384" width="9.140625" style="9" customWidth="1"/>
  </cols>
  <sheetData>
    <row r="1" spans="2:5" ht="15">
      <c r="B1" s="65"/>
      <c r="C1" s="65"/>
      <c r="D1" s="66"/>
      <c r="E1" s="1" t="s">
        <v>11</v>
      </c>
    </row>
    <row r="2" spans="2:5" ht="15">
      <c r="B2" s="37"/>
      <c r="C2" s="37"/>
      <c r="D2" s="37"/>
      <c r="E2" s="2" t="s">
        <v>65</v>
      </c>
    </row>
    <row r="3" spans="2:5" ht="15">
      <c r="B3" s="37"/>
      <c r="C3" s="37"/>
      <c r="D3" s="37"/>
      <c r="E3" s="2" t="s">
        <v>66</v>
      </c>
    </row>
    <row r="4" spans="2:5" ht="15">
      <c r="B4" s="1"/>
      <c r="C4" s="15"/>
      <c r="E4" s="1" t="s">
        <v>70</v>
      </c>
    </row>
    <row r="5" spans="2:5" ht="15">
      <c r="B5" s="67"/>
      <c r="C5" s="68"/>
      <c r="D5" s="68"/>
      <c r="E5" s="1" t="s">
        <v>71</v>
      </c>
    </row>
    <row r="6" spans="2:5" ht="15.75" customHeight="1">
      <c r="B6" s="65"/>
      <c r="C6" s="65"/>
      <c r="D6" s="66"/>
      <c r="E6" s="16"/>
    </row>
    <row r="7" spans="1:5" ht="15.75">
      <c r="A7" s="69" t="s">
        <v>10</v>
      </c>
      <c r="B7" s="69"/>
      <c r="C7" s="69"/>
      <c r="D7" s="69"/>
      <c r="E7" s="69"/>
    </row>
    <row r="8" spans="1:3" ht="15">
      <c r="A8" s="17"/>
      <c r="B8" s="17"/>
      <c r="C8" s="17"/>
    </row>
    <row r="9" spans="1:3" ht="15">
      <c r="A9" s="64" t="s">
        <v>1</v>
      </c>
      <c r="B9" s="64"/>
      <c r="C9" s="64"/>
    </row>
    <row r="10" spans="1:3" ht="15.75" customHeight="1">
      <c r="A10" s="64" t="s">
        <v>0</v>
      </c>
      <c r="B10" s="64"/>
      <c r="C10" s="64"/>
    </row>
    <row r="11" spans="1:3" ht="12" customHeight="1">
      <c r="A11" s="18"/>
      <c r="B11" s="64" t="s">
        <v>54</v>
      </c>
      <c r="C11" s="64"/>
    </row>
    <row r="12" spans="1:3" ht="15">
      <c r="A12" s="18"/>
      <c r="B12" s="64" t="s">
        <v>55</v>
      </c>
      <c r="C12" s="64"/>
    </row>
    <row r="13" spans="1:3" ht="15.75" customHeight="1">
      <c r="A13" s="18" t="s">
        <v>2</v>
      </c>
      <c r="B13" s="18" t="s">
        <v>69</v>
      </c>
      <c r="C13" s="18"/>
    </row>
    <row r="14" spans="2:3" ht="15">
      <c r="B14" s="19"/>
      <c r="C14" s="15"/>
    </row>
    <row r="15" spans="1:5" ht="90.75" customHeight="1">
      <c r="A15" s="3" t="s">
        <v>3</v>
      </c>
      <c r="B15" s="3" t="s">
        <v>4</v>
      </c>
      <c r="C15" s="3" t="s">
        <v>5</v>
      </c>
      <c r="D15" s="3" t="s">
        <v>72</v>
      </c>
      <c r="E15" s="3" t="s">
        <v>73</v>
      </c>
    </row>
    <row r="16" spans="1:5" ht="15">
      <c r="A16" s="20">
        <v>1</v>
      </c>
      <c r="B16" s="21">
        <v>2</v>
      </c>
      <c r="C16" s="20">
        <v>3</v>
      </c>
      <c r="D16" s="21">
        <v>3</v>
      </c>
      <c r="E16" s="21">
        <v>4</v>
      </c>
    </row>
    <row r="17" spans="1:5" ht="15">
      <c r="A17" s="43"/>
      <c r="B17" s="22" t="s">
        <v>6</v>
      </c>
      <c r="C17" s="23"/>
      <c r="D17" s="24"/>
      <c r="E17" s="24"/>
    </row>
    <row r="18" spans="1:5" ht="15">
      <c r="A18" s="44">
        <v>1100</v>
      </c>
      <c r="B18" s="25" t="s">
        <v>81</v>
      </c>
      <c r="C18" s="26">
        <v>181.32</v>
      </c>
      <c r="D18" s="26">
        <f>C18/128*75</f>
        <v>106.2421875</v>
      </c>
      <c r="E18" s="26">
        <f>C18/128*145</f>
        <v>205.40156249999998</v>
      </c>
    </row>
    <row r="19" spans="1:5" ht="30">
      <c r="A19" s="44">
        <v>1200</v>
      </c>
      <c r="B19" s="27" t="s">
        <v>68</v>
      </c>
      <c r="C19" s="28">
        <v>43.68</v>
      </c>
      <c r="D19" s="26">
        <f>C19/128*75</f>
        <v>25.59375</v>
      </c>
      <c r="E19" s="26">
        <f>C19/128*145</f>
        <v>49.48125</v>
      </c>
    </row>
    <row r="20" spans="1:5" ht="15" hidden="1">
      <c r="A20" s="44">
        <v>2222</v>
      </c>
      <c r="B20" s="27" t="s">
        <v>48</v>
      </c>
      <c r="C20" s="26">
        <v>0</v>
      </c>
      <c r="D20" s="26">
        <f>C20/4570*150</f>
        <v>0</v>
      </c>
      <c r="E20" s="26">
        <f>C20/4570*700</f>
        <v>0</v>
      </c>
    </row>
    <row r="21" spans="1:5" ht="30" hidden="1">
      <c r="A21" s="44">
        <v>2243</v>
      </c>
      <c r="B21" s="27" t="s">
        <v>18</v>
      </c>
      <c r="C21" s="26">
        <v>0</v>
      </c>
      <c r="D21" s="26">
        <f>C21/4570*150</f>
        <v>0</v>
      </c>
      <c r="E21" s="26">
        <f>C21/4570*700</f>
        <v>0</v>
      </c>
    </row>
    <row r="22" spans="1:5" ht="15" hidden="1">
      <c r="A22" s="44">
        <v>2350</v>
      </c>
      <c r="B22" s="27" t="s">
        <v>33</v>
      </c>
      <c r="C22" s="26">
        <v>0</v>
      </c>
      <c r="D22" s="24"/>
      <c r="E22" s="38">
        <f>C22-D22</f>
        <v>0</v>
      </c>
    </row>
    <row r="23" spans="1:5" ht="15.75" customHeight="1" hidden="1">
      <c r="A23" s="45">
        <v>2341</v>
      </c>
      <c r="B23" s="27" t="s">
        <v>31</v>
      </c>
      <c r="C23" s="24"/>
      <c r="D23" s="29"/>
      <c r="E23" s="29"/>
    </row>
    <row r="24" spans="1:5" ht="30" customHeight="1" hidden="1">
      <c r="A24" s="44">
        <v>2249</v>
      </c>
      <c r="B24" s="27" t="s">
        <v>21</v>
      </c>
      <c r="C24" s="26">
        <v>0</v>
      </c>
      <c r="D24" s="26">
        <f>C24/128*75</f>
        <v>0</v>
      </c>
      <c r="E24" s="26">
        <f>C24/128*145</f>
        <v>0</v>
      </c>
    </row>
    <row r="25" spans="1:5" ht="15" hidden="1">
      <c r="A25" s="44"/>
      <c r="B25" s="25"/>
      <c r="C25" s="26"/>
      <c r="D25" s="26">
        <f>C25/128*75</f>
        <v>0</v>
      </c>
      <c r="E25" s="26">
        <f>C25/128*145</f>
        <v>0</v>
      </c>
    </row>
    <row r="26" spans="1:5" ht="14.25" customHeight="1">
      <c r="A26" s="44">
        <v>2263</v>
      </c>
      <c r="B26" s="27" t="s">
        <v>24</v>
      </c>
      <c r="C26" s="26">
        <v>111.4</v>
      </c>
      <c r="D26" s="26">
        <f>C26/128*75</f>
        <v>65.2734375</v>
      </c>
      <c r="E26" s="26">
        <f>C26/128*145</f>
        <v>126.1953125</v>
      </c>
    </row>
    <row r="27" spans="1:5" ht="30.75" customHeight="1">
      <c r="A27" s="44">
        <v>2513</v>
      </c>
      <c r="B27" s="27" t="s">
        <v>39</v>
      </c>
      <c r="C27" s="26">
        <v>67</v>
      </c>
      <c r="D27" s="26">
        <f>C27/128*75</f>
        <v>39.2578125</v>
      </c>
      <c r="E27" s="26">
        <f>C27/128*145</f>
        <v>75.8984375</v>
      </c>
    </row>
    <row r="28" spans="1:5" ht="15">
      <c r="A28" s="44"/>
      <c r="B28" s="30" t="s">
        <v>7</v>
      </c>
      <c r="C28" s="29">
        <f>SUM(C18:C27)</f>
        <v>403.4</v>
      </c>
      <c r="D28" s="29">
        <f>SUM(D18:D27)</f>
        <v>236.3671875</v>
      </c>
      <c r="E28" s="29">
        <f>SUM(E18:E27)</f>
        <v>456.9765625</v>
      </c>
    </row>
    <row r="29" spans="1:5" ht="15">
      <c r="A29" s="46"/>
      <c r="B29" s="25" t="s">
        <v>8</v>
      </c>
      <c r="C29" s="26"/>
      <c r="D29" s="26"/>
      <c r="E29" s="26"/>
    </row>
    <row r="30" spans="1:5" ht="15">
      <c r="A30" s="44">
        <v>1100</v>
      </c>
      <c r="B30" s="25" t="s">
        <v>81</v>
      </c>
      <c r="C30" s="26">
        <v>394.87</v>
      </c>
      <c r="D30" s="26">
        <f aca="true" t="shared" si="0" ref="D30:D73">C30/128*75</f>
        <v>231.369140625</v>
      </c>
      <c r="E30" s="26">
        <f aca="true" t="shared" si="1" ref="E30:E70">C30/128*145</f>
        <v>447.313671875</v>
      </c>
    </row>
    <row r="31" spans="1:5" ht="30">
      <c r="A31" s="44">
        <v>1200</v>
      </c>
      <c r="B31" s="27" t="s">
        <v>68</v>
      </c>
      <c r="C31" s="28">
        <v>95.13</v>
      </c>
      <c r="D31" s="26">
        <f t="shared" si="0"/>
        <v>55.740234375</v>
      </c>
      <c r="E31" s="26">
        <f t="shared" si="1"/>
        <v>107.76445312499999</v>
      </c>
    </row>
    <row r="32" spans="1:5" ht="30" hidden="1">
      <c r="A32" s="44">
        <v>2100</v>
      </c>
      <c r="B32" s="32" t="s">
        <v>51</v>
      </c>
      <c r="C32" s="26"/>
      <c r="D32" s="26">
        <f t="shared" si="0"/>
        <v>0</v>
      </c>
      <c r="E32" s="26">
        <f t="shared" si="1"/>
        <v>0</v>
      </c>
    </row>
    <row r="33" spans="1:5" ht="15">
      <c r="A33" s="45">
        <v>2210</v>
      </c>
      <c r="B33" s="27" t="s">
        <v>47</v>
      </c>
      <c r="C33" s="26">
        <v>56</v>
      </c>
      <c r="D33" s="26">
        <f t="shared" si="0"/>
        <v>32.8125</v>
      </c>
      <c r="E33" s="26">
        <f t="shared" si="1"/>
        <v>63.4375</v>
      </c>
    </row>
    <row r="34" spans="1:5" ht="15">
      <c r="A34" s="44">
        <v>2222</v>
      </c>
      <c r="B34" s="27" t="s">
        <v>48</v>
      </c>
      <c r="C34" s="26">
        <v>308</v>
      </c>
      <c r="D34" s="26">
        <f t="shared" si="0"/>
        <v>180.46875</v>
      </c>
      <c r="E34" s="26">
        <f t="shared" si="1"/>
        <v>348.90625</v>
      </c>
    </row>
    <row r="35" spans="1:5" ht="15">
      <c r="A35" s="44">
        <v>2223</v>
      </c>
      <c r="B35" s="27" t="s">
        <v>49</v>
      </c>
      <c r="C35" s="26">
        <v>632</v>
      </c>
      <c r="D35" s="26">
        <f t="shared" si="0"/>
        <v>370.3125</v>
      </c>
      <c r="E35" s="26">
        <f t="shared" si="1"/>
        <v>715.9375</v>
      </c>
    </row>
    <row r="36" spans="1:5" ht="30">
      <c r="A36" s="44">
        <v>2230</v>
      </c>
      <c r="B36" s="27" t="s">
        <v>50</v>
      </c>
      <c r="C36" s="26">
        <v>35</v>
      </c>
      <c r="D36" s="26">
        <f t="shared" si="0"/>
        <v>20.5078125</v>
      </c>
      <c r="E36" s="26">
        <f t="shared" si="1"/>
        <v>39.6484375</v>
      </c>
    </row>
    <row r="37" spans="1:5" ht="15" hidden="1">
      <c r="A37" s="44">
        <v>2241</v>
      </c>
      <c r="B37" s="27" t="s">
        <v>16</v>
      </c>
      <c r="C37" s="26"/>
      <c r="D37" s="26">
        <f t="shared" si="0"/>
        <v>0</v>
      </c>
      <c r="E37" s="26">
        <f t="shared" si="1"/>
        <v>0</v>
      </c>
    </row>
    <row r="38" spans="1:5" ht="15">
      <c r="A38" s="44">
        <v>2242</v>
      </c>
      <c r="B38" s="27" t="s">
        <v>17</v>
      </c>
      <c r="C38" s="26">
        <v>13</v>
      </c>
      <c r="D38" s="26">
        <f t="shared" si="0"/>
        <v>7.6171875</v>
      </c>
      <c r="E38" s="26">
        <f t="shared" si="1"/>
        <v>14.7265625</v>
      </c>
    </row>
    <row r="39" spans="1:5" ht="29.25" customHeight="1">
      <c r="A39" s="44">
        <v>2243</v>
      </c>
      <c r="B39" s="27" t="s">
        <v>18</v>
      </c>
      <c r="C39" s="26">
        <v>46</v>
      </c>
      <c r="D39" s="26">
        <f t="shared" si="0"/>
        <v>26.953125</v>
      </c>
      <c r="E39" s="26">
        <f t="shared" si="1"/>
        <v>52.109375</v>
      </c>
    </row>
    <row r="40" spans="1:5" ht="15">
      <c r="A40" s="44">
        <v>2244</v>
      </c>
      <c r="B40" s="27" t="s">
        <v>19</v>
      </c>
      <c r="C40" s="26">
        <v>73.93</v>
      </c>
      <c r="D40" s="26">
        <f t="shared" si="0"/>
        <v>43.31835937500001</v>
      </c>
      <c r="E40" s="26">
        <f t="shared" si="1"/>
        <v>83.748828125</v>
      </c>
    </row>
    <row r="41" spans="1:5" ht="15">
      <c r="A41" s="44">
        <v>2247</v>
      </c>
      <c r="B41" s="22" t="s">
        <v>20</v>
      </c>
      <c r="C41" s="26">
        <v>4</v>
      </c>
      <c r="D41" s="26">
        <f t="shared" si="0"/>
        <v>2.34375</v>
      </c>
      <c r="E41" s="26">
        <f t="shared" si="1"/>
        <v>4.53125</v>
      </c>
    </row>
    <row r="42" spans="1:5" ht="14.25" customHeight="1">
      <c r="A42" s="44">
        <v>2249</v>
      </c>
      <c r="B42" s="27" t="s">
        <v>21</v>
      </c>
      <c r="C42" s="26">
        <v>16</v>
      </c>
      <c r="D42" s="26">
        <f t="shared" si="0"/>
        <v>9.375</v>
      </c>
      <c r="E42" s="26">
        <f t="shared" si="1"/>
        <v>18.125</v>
      </c>
    </row>
    <row r="43" spans="1:5" ht="15">
      <c r="A43" s="44">
        <v>2251</v>
      </c>
      <c r="B43" s="27" t="s">
        <v>13</v>
      </c>
      <c r="C43" s="26">
        <v>10</v>
      </c>
      <c r="D43" s="26">
        <f t="shared" si="0"/>
        <v>5.859375</v>
      </c>
      <c r="E43" s="26">
        <f t="shared" si="1"/>
        <v>11.328125</v>
      </c>
    </row>
    <row r="44" spans="1:5" ht="15" hidden="1">
      <c r="A44" s="44">
        <v>2252</v>
      </c>
      <c r="B44" s="27" t="s">
        <v>14</v>
      </c>
      <c r="C44" s="26"/>
      <c r="D44" s="26">
        <f t="shared" si="0"/>
        <v>0</v>
      </c>
      <c r="E44" s="26">
        <f t="shared" si="1"/>
        <v>0</v>
      </c>
    </row>
    <row r="45" spans="1:5" ht="15" hidden="1">
      <c r="A45" s="44">
        <v>2259</v>
      </c>
      <c r="B45" s="27" t="s">
        <v>15</v>
      </c>
      <c r="C45" s="26"/>
      <c r="D45" s="26">
        <f t="shared" si="0"/>
        <v>0</v>
      </c>
      <c r="E45" s="26">
        <f t="shared" si="1"/>
        <v>0</v>
      </c>
    </row>
    <row r="46" spans="1:5" ht="15">
      <c r="A46" s="44">
        <v>2261</v>
      </c>
      <c r="B46" s="27" t="s">
        <v>22</v>
      </c>
      <c r="C46" s="26">
        <v>8</v>
      </c>
      <c r="D46" s="26">
        <f t="shared" si="0"/>
        <v>4.6875</v>
      </c>
      <c r="E46" s="26">
        <f t="shared" si="1"/>
        <v>9.0625</v>
      </c>
    </row>
    <row r="47" spans="1:5" ht="15">
      <c r="A47" s="44">
        <v>2262</v>
      </c>
      <c r="B47" s="27" t="s">
        <v>23</v>
      </c>
      <c r="C47" s="26">
        <v>38</v>
      </c>
      <c r="D47" s="26">
        <f t="shared" si="0"/>
        <v>22.265625</v>
      </c>
      <c r="E47" s="26">
        <f t="shared" si="1"/>
        <v>43.046875</v>
      </c>
    </row>
    <row r="48" spans="1:5" ht="15">
      <c r="A48" s="44">
        <v>2263</v>
      </c>
      <c r="B48" s="27" t="s">
        <v>24</v>
      </c>
      <c r="C48" s="26">
        <v>39</v>
      </c>
      <c r="D48" s="26">
        <f t="shared" si="0"/>
        <v>22.8515625</v>
      </c>
      <c r="E48" s="26">
        <f t="shared" si="1"/>
        <v>44.1796875</v>
      </c>
    </row>
    <row r="49" spans="1:5" ht="15">
      <c r="A49" s="44">
        <v>2264</v>
      </c>
      <c r="B49" s="27" t="s">
        <v>25</v>
      </c>
      <c r="C49" s="26">
        <v>1</v>
      </c>
      <c r="D49" s="26">
        <f t="shared" si="0"/>
        <v>0.5859375</v>
      </c>
      <c r="E49" s="26">
        <f t="shared" si="1"/>
        <v>1.1328125</v>
      </c>
    </row>
    <row r="50" spans="1:5" ht="17.25" customHeight="1">
      <c r="A50" s="44">
        <v>2279</v>
      </c>
      <c r="B50" s="27" t="s">
        <v>26</v>
      </c>
      <c r="C50" s="26">
        <v>48.93</v>
      </c>
      <c r="D50" s="26">
        <f t="shared" si="0"/>
        <v>28.669921875</v>
      </c>
      <c r="E50" s="26">
        <f t="shared" si="1"/>
        <v>55.428515625</v>
      </c>
    </row>
    <row r="51" spans="1:5" ht="15">
      <c r="A51" s="44">
        <v>2311</v>
      </c>
      <c r="B51" s="27" t="s">
        <v>27</v>
      </c>
      <c r="C51" s="26">
        <v>19</v>
      </c>
      <c r="D51" s="26">
        <f t="shared" si="0"/>
        <v>11.1328125</v>
      </c>
      <c r="E51" s="26">
        <f t="shared" si="1"/>
        <v>21.5234375</v>
      </c>
    </row>
    <row r="52" spans="1:5" ht="15">
      <c r="A52" s="44">
        <v>2312</v>
      </c>
      <c r="B52" s="27" t="s">
        <v>28</v>
      </c>
      <c r="C52" s="26">
        <v>27</v>
      </c>
      <c r="D52" s="26">
        <f t="shared" si="0"/>
        <v>15.8203125</v>
      </c>
      <c r="E52" s="26">
        <f t="shared" si="1"/>
        <v>30.5859375</v>
      </c>
    </row>
    <row r="53" spans="1:5" ht="15">
      <c r="A53" s="44">
        <v>2321</v>
      </c>
      <c r="B53" s="27" t="s">
        <v>29</v>
      </c>
      <c r="C53" s="26">
        <v>657</v>
      </c>
      <c r="D53" s="26">
        <f t="shared" si="0"/>
        <v>384.9609375</v>
      </c>
      <c r="E53" s="26">
        <f t="shared" si="1"/>
        <v>744.2578125</v>
      </c>
    </row>
    <row r="54" spans="1:5" ht="15">
      <c r="A54" s="44">
        <v>2322</v>
      </c>
      <c r="B54" s="27" t="s">
        <v>30</v>
      </c>
      <c r="C54" s="26">
        <v>51</v>
      </c>
      <c r="D54" s="26">
        <f t="shared" si="0"/>
        <v>29.8828125</v>
      </c>
      <c r="E54" s="26">
        <f t="shared" si="1"/>
        <v>57.7734375</v>
      </c>
    </row>
    <row r="55" spans="1:5" ht="15" hidden="1">
      <c r="A55" s="44">
        <v>2341</v>
      </c>
      <c r="B55" s="27" t="s">
        <v>31</v>
      </c>
      <c r="C55" s="26">
        <v>0</v>
      </c>
      <c r="D55" s="26">
        <f t="shared" si="0"/>
        <v>0</v>
      </c>
      <c r="E55" s="26">
        <f t="shared" si="1"/>
        <v>0</v>
      </c>
    </row>
    <row r="56" spans="1:5" ht="30" hidden="1">
      <c r="A56" s="44">
        <v>2344</v>
      </c>
      <c r="B56" s="27" t="s">
        <v>32</v>
      </c>
      <c r="C56" s="26">
        <v>0</v>
      </c>
      <c r="D56" s="26">
        <f t="shared" si="0"/>
        <v>0</v>
      </c>
      <c r="E56" s="26">
        <f t="shared" si="1"/>
        <v>0</v>
      </c>
    </row>
    <row r="57" spans="1:5" ht="16.5" customHeight="1">
      <c r="A57" s="44">
        <v>2350</v>
      </c>
      <c r="B57" s="27" t="s">
        <v>33</v>
      </c>
      <c r="C57" s="26">
        <v>130</v>
      </c>
      <c r="D57" s="26">
        <f t="shared" si="0"/>
        <v>76.171875</v>
      </c>
      <c r="E57" s="26">
        <f t="shared" si="1"/>
        <v>147.265625</v>
      </c>
    </row>
    <row r="58" spans="1:5" ht="15">
      <c r="A58" s="44">
        <v>2361</v>
      </c>
      <c r="B58" s="27" t="s">
        <v>34</v>
      </c>
      <c r="C58" s="26">
        <v>6</v>
      </c>
      <c r="D58" s="26">
        <f t="shared" si="0"/>
        <v>3.515625</v>
      </c>
      <c r="E58" s="26">
        <f t="shared" si="1"/>
        <v>6.796875</v>
      </c>
    </row>
    <row r="59" spans="1:5" ht="15" hidden="1">
      <c r="A59" s="44">
        <v>2362</v>
      </c>
      <c r="B59" s="27" t="s">
        <v>35</v>
      </c>
      <c r="C59" s="26"/>
      <c r="D59" s="26">
        <f t="shared" si="0"/>
        <v>0</v>
      </c>
      <c r="E59" s="26">
        <f t="shared" si="1"/>
        <v>0</v>
      </c>
    </row>
    <row r="60" spans="1:5" ht="15" hidden="1">
      <c r="A60" s="44">
        <v>2363</v>
      </c>
      <c r="B60" s="27" t="s">
        <v>36</v>
      </c>
      <c r="C60" s="26"/>
      <c r="D60" s="26">
        <f t="shared" si="0"/>
        <v>0</v>
      </c>
      <c r="E60" s="26">
        <f t="shared" si="1"/>
        <v>0</v>
      </c>
    </row>
    <row r="61" spans="1:5" ht="15" hidden="1">
      <c r="A61" s="44">
        <v>2370</v>
      </c>
      <c r="B61" s="27" t="s">
        <v>37</v>
      </c>
      <c r="C61" s="26"/>
      <c r="D61" s="26">
        <f t="shared" si="0"/>
        <v>0</v>
      </c>
      <c r="E61" s="26">
        <f t="shared" si="1"/>
        <v>0</v>
      </c>
    </row>
    <row r="62" spans="1:5" ht="15">
      <c r="A62" s="44">
        <v>2400</v>
      </c>
      <c r="B62" s="27" t="s">
        <v>52</v>
      </c>
      <c r="C62" s="26">
        <v>6</v>
      </c>
      <c r="D62" s="26">
        <f t="shared" si="0"/>
        <v>3.515625</v>
      </c>
      <c r="E62" s="26">
        <f t="shared" si="1"/>
        <v>6.796875</v>
      </c>
    </row>
    <row r="63" spans="1:5" ht="15">
      <c r="A63" s="44">
        <v>2512</v>
      </c>
      <c r="B63" s="27" t="s">
        <v>38</v>
      </c>
      <c r="C63" s="26">
        <v>673.14</v>
      </c>
      <c r="D63" s="26">
        <f t="shared" si="0"/>
        <v>394.41796875</v>
      </c>
      <c r="E63" s="26">
        <f t="shared" si="1"/>
        <v>762.54140625</v>
      </c>
    </row>
    <row r="64" spans="1:5" ht="31.5" customHeight="1" hidden="1">
      <c r="A64" s="44">
        <v>2513</v>
      </c>
      <c r="B64" s="27" t="s">
        <v>39</v>
      </c>
      <c r="C64" s="26">
        <v>0</v>
      </c>
      <c r="D64" s="26">
        <f t="shared" si="0"/>
        <v>0</v>
      </c>
      <c r="E64" s="26">
        <f t="shared" si="1"/>
        <v>0</v>
      </c>
    </row>
    <row r="65" spans="1:5" ht="15">
      <c r="A65" s="44">
        <v>2515</v>
      </c>
      <c r="B65" s="27" t="s">
        <v>40</v>
      </c>
      <c r="C65" s="26">
        <v>4</v>
      </c>
      <c r="D65" s="26">
        <f t="shared" si="0"/>
        <v>2.34375</v>
      </c>
      <c r="E65" s="26">
        <f t="shared" si="1"/>
        <v>4.53125</v>
      </c>
    </row>
    <row r="66" spans="1:5" ht="15">
      <c r="A66" s="44">
        <v>2519</v>
      </c>
      <c r="B66" s="27" t="s">
        <v>43</v>
      </c>
      <c r="C66" s="26">
        <v>8</v>
      </c>
      <c r="D66" s="26">
        <f t="shared" si="0"/>
        <v>4.6875</v>
      </c>
      <c r="E66" s="26">
        <f t="shared" si="1"/>
        <v>9.0625</v>
      </c>
    </row>
    <row r="67" spans="1:5" ht="15" hidden="1">
      <c r="A67" s="44">
        <v>6240</v>
      </c>
      <c r="B67" s="27"/>
      <c r="C67" s="26"/>
      <c r="D67" s="26">
        <f t="shared" si="0"/>
        <v>0</v>
      </c>
      <c r="E67" s="26">
        <f t="shared" si="1"/>
        <v>0</v>
      </c>
    </row>
    <row r="68" spans="1:5" ht="15" hidden="1">
      <c r="A68" s="44">
        <v>6290</v>
      </c>
      <c r="B68" s="27"/>
      <c r="C68" s="26"/>
      <c r="D68" s="26">
        <f t="shared" si="0"/>
        <v>0</v>
      </c>
      <c r="E68" s="26">
        <f t="shared" si="1"/>
        <v>0</v>
      </c>
    </row>
    <row r="69" spans="1:5" ht="15">
      <c r="A69" s="44">
        <v>5121</v>
      </c>
      <c r="B69" s="27" t="s">
        <v>41</v>
      </c>
      <c r="C69" s="26">
        <v>27</v>
      </c>
      <c r="D69" s="26">
        <f t="shared" si="0"/>
        <v>15.8203125</v>
      </c>
      <c r="E69" s="26">
        <f t="shared" si="1"/>
        <v>30.5859375</v>
      </c>
    </row>
    <row r="70" spans="1:5" ht="15">
      <c r="A70" s="44">
        <v>5232</v>
      </c>
      <c r="B70" s="27" t="s">
        <v>42</v>
      </c>
      <c r="C70" s="26">
        <v>48</v>
      </c>
      <c r="D70" s="26">
        <f t="shared" si="0"/>
        <v>28.125</v>
      </c>
      <c r="E70" s="26">
        <f t="shared" si="1"/>
        <v>54.375</v>
      </c>
    </row>
    <row r="71" spans="1:5" ht="15" hidden="1">
      <c r="A71" s="44">
        <v>5238</v>
      </c>
      <c r="B71" s="27" t="s">
        <v>44</v>
      </c>
      <c r="C71" s="26">
        <v>0</v>
      </c>
      <c r="D71" s="26">
        <f t="shared" si="0"/>
        <v>0</v>
      </c>
      <c r="E71" s="26">
        <f>C71/128*145</f>
        <v>0</v>
      </c>
    </row>
    <row r="72" spans="1:5" ht="15" hidden="1">
      <c r="A72" s="44">
        <v>5240</v>
      </c>
      <c r="B72" s="27" t="s">
        <v>45</v>
      </c>
      <c r="C72" s="26">
        <v>0</v>
      </c>
      <c r="D72" s="26">
        <f t="shared" si="0"/>
        <v>0</v>
      </c>
      <c r="E72" s="26">
        <f>C72/128*145</f>
        <v>0</v>
      </c>
    </row>
    <row r="73" spans="1:5" ht="15" hidden="1">
      <c r="A73" s="44">
        <v>5250</v>
      </c>
      <c r="B73" s="27" t="s">
        <v>46</v>
      </c>
      <c r="C73" s="26">
        <v>0</v>
      </c>
      <c r="D73" s="26">
        <f t="shared" si="0"/>
        <v>0</v>
      </c>
      <c r="E73" s="26">
        <f>C73/128*145</f>
        <v>0</v>
      </c>
    </row>
    <row r="74" spans="1:5" ht="15">
      <c r="A74" s="46"/>
      <c r="B74" s="33" t="s">
        <v>9</v>
      </c>
      <c r="C74" s="29">
        <f>SUM(C30:C73)</f>
        <v>3475</v>
      </c>
      <c r="D74" s="29">
        <f>SUM(D30:D73)</f>
        <v>2036.1328125</v>
      </c>
      <c r="E74" s="29">
        <f>SUM(E30:E73)</f>
        <v>3936.5234375</v>
      </c>
    </row>
    <row r="75" spans="1:5" ht="15">
      <c r="A75" s="31"/>
      <c r="B75" s="33" t="s">
        <v>53</v>
      </c>
      <c r="C75" s="29">
        <f>C74+C28</f>
        <v>3878.4</v>
      </c>
      <c r="D75" s="29">
        <f>D74+D28</f>
        <v>2272.5</v>
      </c>
      <c r="E75" s="29">
        <f>E74+E28</f>
        <v>4393.5</v>
      </c>
    </row>
    <row r="76" spans="1:5" ht="15">
      <c r="A76" s="34"/>
      <c r="B76" s="16"/>
      <c r="C76" s="35"/>
      <c r="D76" s="35"/>
      <c r="E76" s="35"/>
    </row>
    <row r="77" spans="1:5" ht="15.75" customHeight="1">
      <c r="A77" s="70" t="s">
        <v>74</v>
      </c>
      <c r="B77" s="71"/>
      <c r="C77" s="14">
        <v>128</v>
      </c>
      <c r="D77" s="3">
        <v>75</v>
      </c>
      <c r="E77" s="3">
        <v>145</v>
      </c>
    </row>
    <row r="78" spans="1:5" ht="15.75" customHeight="1">
      <c r="A78" s="70" t="s">
        <v>75</v>
      </c>
      <c r="B78" s="71"/>
      <c r="C78" s="36">
        <f>C75/C77</f>
        <v>30.3</v>
      </c>
      <c r="D78" s="29">
        <f>D75/D77</f>
        <v>30.3</v>
      </c>
      <c r="E78" s="29">
        <f>E75/E77</f>
        <v>30.3</v>
      </c>
    </row>
    <row r="79" spans="4:5" ht="15">
      <c r="D79" s="39"/>
      <c r="E79" s="39"/>
    </row>
    <row r="81" spans="1:5" s="5" customFormat="1" ht="19.5" customHeight="1">
      <c r="A81" s="70" t="s">
        <v>76</v>
      </c>
      <c r="B81" s="71"/>
      <c r="C81" s="4"/>
      <c r="D81" s="4"/>
      <c r="E81" s="4"/>
    </row>
    <row r="82" spans="1:5" s="5" customFormat="1" ht="31.5" customHeight="1">
      <c r="A82" s="70" t="s">
        <v>77</v>
      </c>
      <c r="B82" s="71"/>
      <c r="C82" s="4"/>
      <c r="D82" s="4"/>
      <c r="E82" s="4"/>
    </row>
    <row r="83" spans="1:3" ht="13.5" customHeight="1">
      <c r="A83" s="6"/>
      <c r="B83" s="7"/>
      <c r="C83" s="8"/>
    </row>
    <row r="84" s="5" customFormat="1" ht="17.25" customHeight="1">
      <c r="A84" s="5" t="s">
        <v>78</v>
      </c>
    </row>
    <row r="85" s="5" customFormat="1" ht="12.75" customHeight="1"/>
    <row r="86" spans="1:2" s="5" customFormat="1" ht="15" customHeight="1">
      <c r="A86" s="5" t="s">
        <v>80</v>
      </c>
      <c r="B86" s="10"/>
    </row>
    <row r="87" s="5" customFormat="1" ht="14.25" customHeight="1">
      <c r="B87" s="11" t="s">
        <v>79</v>
      </c>
    </row>
  </sheetData>
  <sheetProtection/>
  <mergeCells count="12">
    <mergeCell ref="A81:B81"/>
    <mergeCell ref="A82:B82"/>
    <mergeCell ref="B11:C11"/>
    <mergeCell ref="B12:C12"/>
    <mergeCell ref="A78:B78"/>
    <mergeCell ref="A77:B77"/>
    <mergeCell ref="A9:C9"/>
    <mergeCell ref="B1:D1"/>
    <mergeCell ref="A10:C10"/>
    <mergeCell ref="B5:D5"/>
    <mergeCell ref="B6:D6"/>
    <mergeCell ref="A7:E7"/>
  </mergeCells>
  <printOptions/>
  <pageMargins left="0.7480314960629921" right="0.7480314960629921" top="0.984251968503937" bottom="0.984251968503937" header="0.5118110236220472" footer="0.5118110236220472"/>
  <pageSetup firstPageNumber="2" useFirstPageNumber="1" fitToHeight="0" fitToWidth="1" horizontalDpi="600" verticalDpi="600" orientation="portrait" paperSize="9" scale="80" r:id="rId1"/>
  <headerFooter alignWithMargins="0">
    <oddHeader>&amp;C&amp;"Times New Roman,Regular"&amp;11&amp;P</oddHeader>
    <oddFooter>&amp;C&amp;"Times New Roman,Regular"&amp;11&amp;F; Noteikumi par Sociālās integrācijas valsts aģentūras sniegto maksas pakalpojumu cenrādi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6"/>
  <sheetViews>
    <sheetView view="pageLayout" workbookViewId="0" topLeftCell="A1">
      <selection activeCell="E9" sqref="E9"/>
    </sheetView>
  </sheetViews>
  <sheetFormatPr defaultColWidth="9.140625" defaultRowHeight="12.75"/>
  <cols>
    <col min="1" max="1" width="15.7109375" style="9" customWidth="1"/>
    <col min="2" max="2" width="55.7109375" style="9" customWidth="1"/>
    <col min="3" max="3" width="19.00390625" style="9" hidden="1" customWidth="1"/>
    <col min="4" max="4" width="21.140625" style="9" customWidth="1"/>
    <col min="5" max="5" width="20.7109375" style="9" customWidth="1"/>
    <col min="6" max="16384" width="9.140625" style="9" customWidth="1"/>
  </cols>
  <sheetData>
    <row r="1" spans="2:5" ht="15">
      <c r="B1" s="65"/>
      <c r="C1" s="65"/>
      <c r="D1" s="66"/>
      <c r="E1" s="1" t="s">
        <v>11</v>
      </c>
    </row>
    <row r="2" spans="2:5" ht="15">
      <c r="B2" s="37"/>
      <c r="C2" s="37"/>
      <c r="D2" s="37"/>
      <c r="E2" s="2" t="s">
        <v>65</v>
      </c>
    </row>
    <row r="3" spans="2:5" ht="15">
      <c r="B3" s="65"/>
      <c r="C3" s="65"/>
      <c r="D3" s="66"/>
      <c r="E3" s="2" t="s">
        <v>66</v>
      </c>
    </row>
    <row r="4" spans="2:5" ht="15">
      <c r="B4" s="1"/>
      <c r="C4" s="15"/>
      <c r="E4" s="1" t="s">
        <v>70</v>
      </c>
    </row>
    <row r="5" spans="2:5" ht="15">
      <c r="B5" s="67"/>
      <c r="C5" s="68"/>
      <c r="D5" s="68"/>
      <c r="E5" s="1" t="s">
        <v>71</v>
      </c>
    </row>
    <row r="6" spans="2:5" ht="15.75" customHeight="1">
      <c r="B6" s="65"/>
      <c r="C6" s="65"/>
      <c r="D6" s="66"/>
      <c r="E6" s="16"/>
    </row>
    <row r="7" spans="1:5" s="16" customFormat="1" ht="15.75">
      <c r="A7" s="69" t="s">
        <v>10</v>
      </c>
      <c r="B7" s="69"/>
      <c r="C7" s="69"/>
      <c r="D7" s="69"/>
      <c r="E7" s="69"/>
    </row>
    <row r="8" spans="1:5" s="16" customFormat="1" ht="15.75" customHeight="1">
      <c r="A8" s="9"/>
      <c r="B8" s="72"/>
      <c r="C8" s="72"/>
      <c r="D8" s="9"/>
      <c r="E8" s="9"/>
    </row>
    <row r="9" spans="1:5" s="16" customFormat="1" ht="15">
      <c r="A9" s="64" t="s">
        <v>1</v>
      </c>
      <c r="B9" s="64"/>
      <c r="C9" s="64"/>
      <c r="D9" s="9"/>
      <c r="E9" s="9"/>
    </row>
    <row r="10" spans="1:5" s="16" customFormat="1" ht="15.75" customHeight="1">
      <c r="A10" s="64" t="s">
        <v>0</v>
      </c>
      <c r="B10" s="64"/>
      <c r="C10" s="64"/>
      <c r="D10" s="9"/>
      <c r="E10" s="9"/>
    </row>
    <row r="11" spans="1:5" s="16" customFormat="1" ht="15">
      <c r="A11" s="18"/>
      <c r="B11" s="64" t="s">
        <v>54</v>
      </c>
      <c r="C11" s="64"/>
      <c r="D11" s="9"/>
      <c r="E11" s="9"/>
    </row>
    <row r="12" spans="1:5" s="16" customFormat="1" ht="15">
      <c r="A12" s="18"/>
      <c r="B12" s="64" t="s">
        <v>56</v>
      </c>
      <c r="C12" s="64"/>
      <c r="D12" s="9"/>
      <c r="E12" s="9"/>
    </row>
    <row r="13" spans="1:5" s="16" customFormat="1" ht="15">
      <c r="A13" s="18" t="s">
        <v>2</v>
      </c>
      <c r="B13" s="18" t="s">
        <v>69</v>
      </c>
      <c r="C13" s="18"/>
      <c r="D13" s="9"/>
      <c r="E13" s="9"/>
    </row>
    <row r="14" spans="1:5" s="16" customFormat="1" ht="15">
      <c r="A14" s="9"/>
      <c r="B14" s="19"/>
      <c r="C14" s="15"/>
      <c r="D14" s="9"/>
      <c r="E14" s="9"/>
    </row>
    <row r="15" spans="1:5" ht="93.75" customHeight="1">
      <c r="A15" s="3" t="s">
        <v>3</v>
      </c>
      <c r="B15" s="3" t="s">
        <v>4</v>
      </c>
      <c r="C15" s="3" t="s">
        <v>5</v>
      </c>
      <c r="D15" s="3" t="s">
        <v>72</v>
      </c>
      <c r="E15" s="3" t="s">
        <v>73</v>
      </c>
    </row>
    <row r="16" spans="1:5" ht="15">
      <c r="A16" s="20">
        <v>1</v>
      </c>
      <c r="B16" s="21">
        <v>2</v>
      </c>
      <c r="C16" s="20">
        <v>3</v>
      </c>
      <c r="D16" s="21">
        <v>3</v>
      </c>
      <c r="E16" s="21">
        <v>4</v>
      </c>
    </row>
    <row r="17" spans="1:5" ht="15">
      <c r="A17" s="20"/>
      <c r="B17" s="22" t="s">
        <v>6</v>
      </c>
      <c r="C17" s="23"/>
      <c r="D17" s="44"/>
      <c r="E17" s="44"/>
    </row>
    <row r="18" spans="1:5" ht="15">
      <c r="A18" s="44">
        <v>1100</v>
      </c>
      <c r="B18" s="25" t="s">
        <v>81</v>
      </c>
      <c r="C18" s="26">
        <v>40.59</v>
      </c>
      <c r="D18" s="47">
        <f>C18/12*6</f>
        <v>20.295</v>
      </c>
      <c r="E18" s="47">
        <f>C18/12*12</f>
        <v>40.59</v>
      </c>
    </row>
    <row r="19" spans="1:5" ht="30">
      <c r="A19" s="44">
        <v>1200</v>
      </c>
      <c r="B19" s="27" t="s">
        <v>68</v>
      </c>
      <c r="C19" s="28">
        <v>9.78</v>
      </c>
      <c r="D19" s="47">
        <f aca="true" t="shared" si="0" ref="D19:D28">C19/12*6</f>
        <v>4.89</v>
      </c>
      <c r="E19" s="47">
        <f aca="true" t="shared" si="1" ref="E19:E28">C19/12*12</f>
        <v>9.78</v>
      </c>
    </row>
    <row r="20" spans="1:5" ht="15" hidden="1">
      <c r="A20" s="44">
        <v>2222</v>
      </c>
      <c r="B20" s="27" t="s">
        <v>48</v>
      </c>
      <c r="C20" s="26">
        <v>0</v>
      </c>
      <c r="D20" s="47">
        <f t="shared" si="0"/>
        <v>0</v>
      </c>
      <c r="E20" s="47">
        <f t="shared" si="1"/>
        <v>0</v>
      </c>
    </row>
    <row r="21" spans="1:5" ht="30" hidden="1">
      <c r="A21" s="44">
        <v>2243</v>
      </c>
      <c r="B21" s="27" t="s">
        <v>18</v>
      </c>
      <c r="C21" s="26">
        <v>0</v>
      </c>
      <c r="D21" s="47">
        <f t="shared" si="0"/>
        <v>0</v>
      </c>
      <c r="E21" s="47">
        <f t="shared" si="1"/>
        <v>0</v>
      </c>
    </row>
    <row r="22" spans="1:5" ht="15" hidden="1">
      <c r="A22" s="44">
        <v>2350</v>
      </c>
      <c r="B22" s="27" t="s">
        <v>33</v>
      </c>
      <c r="C22" s="26">
        <v>0</v>
      </c>
      <c r="D22" s="47">
        <f t="shared" si="0"/>
        <v>0</v>
      </c>
      <c r="E22" s="47">
        <f t="shared" si="1"/>
        <v>0</v>
      </c>
    </row>
    <row r="23" spans="1:5" ht="15.75" customHeight="1" hidden="1">
      <c r="A23" s="45">
        <v>2341</v>
      </c>
      <c r="B23" s="27" t="s">
        <v>31</v>
      </c>
      <c r="C23" s="24"/>
      <c r="D23" s="47">
        <f t="shared" si="0"/>
        <v>0</v>
      </c>
      <c r="E23" s="47">
        <f t="shared" si="1"/>
        <v>0</v>
      </c>
    </row>
    <row r="24" spans="1:5" ht="30" customHeight="1" hidden="1">
      <c r="A24" s="44">
        <v>2249</v>
      </c>
      <c r="B24" s="27" t="s">
        <v>21</v>
      </c>
      <c r="C24" s="26">
        <v>0</v>
      </c>
      <c r="D24" s="47">
        <f t="shared" si="0"/>
        <v>0</v>
      </c>
      <c r="E24" s="47">
        <f t="shared" si="1"/>
        <v>0</v>
      </c>
    </row>
    <row r="25" spans="1:5" ht="15" hidden="1">
      <c r="A25" s="44"/>
      <c r="B25" s="25"/>
      <c r="C25" s="26"/>
      <c r="D25" s="47">
        <f t="shared" si="0"/>
        <v>0</v>
      </c>
      <c r="E25" s="47">
        <f t="shared" si="1"/>
        <v>0</v>
      </c>
    </row>
    <row r="26" spans="1:5" ht="15" hidden="1">
      <c r="A26" s="44"/>
      <c r="B26" s="25"/>
      <c r="C26" s="26"/>
      <c r="D26" s="47">
        <f t="shared" si="0"/>
        <v>0</v>
      </c>
      <c r="E26" s="47">
        <f t="shared" si="1"/>
        <v>0</v>
      </c>
    </row>
    <row r="27" spans="1:5" ht="14.25" customHeight="1">
      <c r="A27" s="44">
        <v>2263</v>
      </c>
      <c r="B27" s="27" t="s">
        <v>24</v>
      </c>
      <c r="C27" s="26">
        <v>20.9</v>
      </c>
      <c r="D27" s="47">
        <f t="shared" si="0"/>
        <v>10.45</v>
      </c>
      <c r="E27" s="47">
        <f t="shared" si="1"/>
        <v>20.9</v>
      </c>
    </row>
    <row r="28" spans="1:5" ht="30.75" customHeight="1">
      <c r="A28" s="44">
        <v>2513</v>
      </c>
      <c r="B28" s="27" t="s">
        <v>39</v>
      </c>
      <c r="C28" s="26">
        <v>18.5</v>
      </c>
      <c r="D28" s="47">
        <f t="shared" si="0"/>
        <v>9.25</v>
      </c>
      <c r="E28" s="47">
        <f t="shared" si="1"/>
        <v>18.5</v>
      </c>
    </row>
    <row r="29" spans="1:5" ht="15">
      <c r="A29" s="44"/>
      <c r="B29" s="30" t="s">
        <v>7</v>
      </c>
      <c r="C29" s="29">
        <f>SUM(C18:C28)</f>
        <v>89.77000000000001</v>
      </c>
      <c r="D29" s="48">
        <f>SUM(D18:D28)</f>
        <v>44.885000000000005</v>
      </c>
      <c r="E29" s="48">
        <f>SUM(E18:E28)</f>
        <v>89.77000000000001</v>
      </c>
    </row>
    <row r="30" spans="1:5" ht="15">
      <c r="A30" s="46"/>
      <c r="B30" s="25" t="s">
        <v>8</v>
      </c>
      <c r="C30" s="26"/>
      <c r="D30" s="47"/>
      <c r="E30" s="47"/>
    </row>
    <row r="31" spans="1:5" ht="15">
      <c r="A31" s="44">
        <v>1100</v>
      </c>
      <c r="B31" s="25" t="s">
        <v>81</v>
      </c>
      <c r="C31" s="26">
        <v>153.92</v>
      </c>
      <c r="D31" s="47">
        <f aca="true" t="shared" si="2" ref="D31:D73">C31/12*6</f>
        <v>76.96</v>
      </c>
      <c r="E31" s="47">
        <f aca="true" t="shared" si="3" ref="E31:E73">C31/12*12</f>
        <v>153.92</v>
      </c>
    </row>
    <row r="32" spans="1:5" ht="30">
      <c r="A32" s="44">
        <v>1200</v>
      </c>
      <c r="B32" s="27" t="s">
        <v>68</v>
      </c>
      <c r="C32" s="28">
        <v>37.08</v>
      </c>
      <c r="D32" s="47">
        <f t="shared" si="2"/>
        <v>18.54</v>
      </c>
      <c r="E32" s="47">
        <f t="shared" si="3"/>
        <v>37.08</v>
      </c>
    </row>
    <row r="33" spans="1:5" ht="30" hidden="1">
      <c r="A33" s="44">
        <v>2100</v>
      </c>
      <c r="B33" s="32" t="s">
        <v>51</v>
      </c>
      <c r="C33" s="26"/>
      <c r="D33" s="47">
        <f t="shared" si="2"/>
        <v>0</v>
      </c>
      <c r="E33" s="47">
        <f t="shared" si="3"/>
        <v>0</v>
      </c>
    </row>
    <row r="34" spans="1:5" ht="15">
      <c r="A34" s="45">
        <v>2210</v>
      </c>
      <c r="B34" s="27" t="s">
        <v>47</v>
      </c>
      <c r="C34" s="26">
        <v>5</v>
      </c>
      <c r="D34" s="47">
        <f t="shared" si="2"/>
        <v>2.5</v>
      </c>
      <c r="E34" s="47">
        <f t="shared" si="3"/>
        <v>5</v>
      </c>
    </row>
    <row r="35" spans="1:5" ht="15">
      <c r="A35" s="44">
        <v>2222</v>
      </c>
      <c r="B35" s="27" t="s">
        <v>48</v>
      </c>
      <c r="C35" s="26">
        <v>29</v>
      </c>
      <c r="D35" s="47">
        <f t="shared" si="2"/>
        <v>14.5</v>
      </c>
      <c r="E35" s="47">
        <f t="shared" si="3"/>
        <v>29</v>
      </c>
    </row>
    <row r="36" spans="1:5" ht="15">
      <c r="A36" s="44">
        <v>2223</v>
      </c>
      <c r="B36" s="27" t="s">
        <v>49</v>
      </c>
      <c r="C36" s="26">
        <v>59</v>
      </c>
      <c r="D36" s="47">
        <f t="shared" si="2"/>
        <v>29.5</v>
      </c>
      <c r="E36" s="47">
        <f t="shared" si="3"/>
        <v>59</v>
      </c>
    </row>
    <row r="37" spans="1:5" ht="30">
      <c r="A37" s="44">
        <v>2230</v>
      </c>
      <c r="B37" s="27" t="s">
        <v>50</v>
      </c>
      <c r="C37" s="26">
        <v>3</v>
      </c>
      <c r="D37" s="47">
        <f t="shared" si="2"/>
        <v>1.5</v>
      </c>
      <c r="E37" s="47">
        <f t="shared" si="3"/>
        <v>3</v>
      </c>
    </row>
    <row r="38" spans="1:5" ht="15" hidden="1">
      <c r="A38" s="44">
        <v>2241</v>
      </c>
      <c r="B38" s="27" t="s">
        <v>16</v>
      </c>
      <c r="C38" s="26"/>
      <c r="D38" s="47">
        <f t="shared" si="2"/>
        <v>0</v>
      </c>
      <c r="E38" s="47">
        <f t="shared" si="3"/>
        <v>0</v>
      </c>
    </row>
    <row r="39" spans="1:5" ht="15">
      <c r="A39" s="44">
        <v>2242</v>
      </c>
      <c r="B39" s="27" t="s">
        <v>17</v>
      </c>
      <c r="C39" s="26">
        <v>1</v>
      </c>
      <c r="D39" s="47">
        <f t="shared" si="2"/>
        <v>0.5</v>
      </c>
      <c r="E39" s="47">
        <f t="shared" si="3"/>
        <v>1</v>
      </c>
    </row>
    <row r="40" spans="1:5" ht="13.5" customHeight="1">
      <c r="A40" s="44">
        <v>2243</v>
      </c>
      <c r="B40" s="27" t="s">
        <v>18</v>
      </c>
      <c r="C40" s="26">
        <v>4</v>
      </c>
      <c r="D40" s="47">
        <f t="shared" si="2"/>
        <v>2</v>
      </c>
      <c r="E40" s="47">
        <f t="shared" si="3"/>
        <v>4</v>
      </c>
    </row>
    <row r="41" spans="1:5" ht="15">
      <c r="A41" s="44">
        <v>2244</v>
      </c>
      <c r="B41" s="27" t="s">
        <v>19</v>
      </c>
      <c r="C41" s="26">
        <v>23</v>
      </c>
      <c r="D41" s="47">
        <f t="shared" si="2"/>
        <v>11.5</v>
      </c>
      <c r="E41" s="47">
        <f t="shared" si="3"/>
        <v>23</v>
      </c>
    </row>
    <row r="42" spans="1:5" ht="15" hidden="1">
      <c r="A42" s="44">
        <v>2247</v>
      </c>
      <c r="B42" s="22" t="s">
        <v>20</v>
      </c>
      <c r="C42" s="26">
        <v>0</v>
      </c>
      <c r="D42" s="47">
        <f t="shared" si="2"/>
        <v>0</v>
      </c>
      <c r="E42" s="47">
        <f t="shared" si="3"/>
        <v>0</v>
      </c>
    </row>
    <row r="43" spans="1:5" ht="15">
      <c r="A43" s="44">
        <v>2249</v>
      </c>
      <c r="B43" s="27" t="s">
        <v>21</v>
      </c>
      <c r="C43" s="26">
        <v>2</v>
      </c>
      <c r="D43" s="47">
        <f t="shared" si="2"/>
        <v>1</v>
      </c>
      <c r="E43" s="47">
        <f t="shared" si="3"/>
        <v>2</v>
      </c>
    </row>
    <row r="44" spans="1:5" ht="15">
      <c r="A44" s="44">
        <v>2251</v>
      </c>
      <c r="B44" s="27" t="s">
        <v>13</v>
      </c>
      <c r="C44" s="26">
        <v>1</v>
      </c>
      <c r="D44" s="47">
        <f t="shared" si="2"/>
        <v>0.5</v>
      </c>
      <c r="E44" s="47">
        <f t="shared" si="3"/>
        <v>1</v>
      </c>
    </row>
    <row r="45" spans="1:5" ht="15" hidden="1">
      <c r="A45" s="44">
        <v>2252</v>
      </c>
      <c r="B45" s="27" t="s">
        <v>14</v>
      </c>
      <c r="C45" s="26"/>
      <c r="D45" s="47">
        <f t="shared" si="2"/>
        <v>0</v>
      </c>
      <c r="E45" s="47">
        <f t="shared" si="3"/>
        <v>0</v>
      </c>
    </row>
    <row r="46" spans="1:5" ht="15" hidden="1">
      <c r="A46" s="44">
        <v>2259</v>
      </c>
      <c r="B46" s="27" t="s">
        <v>15</v>
      </c>
      <c r="C46" s="26"/>
      <c r="D46" s="47">
        <f t="shared" si="2"/>
        <v>0</v>
      </c>
      <c r="E46" s="47">
        <f t="shared" si="3"/>
        <v>0</v>
      </c>
    </row>
    <row r="47" spans="1:5" ht="15" hidden="1">
      <c r="A47" s="44">
        <v>2261</v>
      </c>
      <c r="B47" s="27" t="s">
        <v>22</v>
      </c>
      <c r="C47" s="26">
        <v>0</v>
      </c>
      <c r="D47" s="47">
        <f t="shared" si="2"/>
        <v>0</v>
      </c>
      <c r="E47" s="47">
        <f t="shared" si="3"/>
        <v>0</v>
      </c>
    </row>
    <row r="48" spans="1:5" ht="15">
      <c r="A48" s="44">
        <v>2262</v>
      </c>
      <c r="B48" s="27" t="s">
        <v>23</v>
      </c>
      <c r="C48" s="26">
        <v>4</v>
      </c>
      <c r="D48" s="47">
        <f t="shared" si="2"/>
        <v>2</v>
      </c>
      <c r="E48" s="47">
        <f t="shared" si="3"/>
        <v>4</v>
      </c>
    </row>
    <row r="49" spans="1:5" ht="15" hidden="1">
      <c r="A49" s="44">
        <v>2263</v>
      </c>
      <c r="B49" s="27" t="s">
        <v>24</v>
      </c>
      <c r="C49" s="26">
        <v>0</v>
      </c>
      <c r="D49" s="47">
        <f t="shared" si="2"/>
        <v>0</v>
      </c>
      <c r="E49" s="47">
        <f t="shared" si="3"/>
        <v>0</v>
      </c>
    </row>
    <row r="50" spans="1:5" ht="15">
      <c r="A50" s="44">
        <v>2264</v>
      </c>
      <c r="B50" s="27" t="s">
        <v>25</v>
      </c>
      <c r="C50" s="26">
        <v>4</v>
      </c>
      <c r="D50" s="47">
        <f t="shared" si="2"/>
        <v>2</v>
      </c>
      <c r="E50" s="47">
        <f t="shared" si="3"/>
        <v>4</v>
      </c>
    </row>
    <row r="51" spans="1:5" ht="17.25" customHeight="1">
      <c r="A51" s="44">
        <v>2279</v>
      </c>
      <c r="B51" s="27" t="s">
        <v>26</v>
      </c>
      <c r="C51" s="26">
        <v>14</v>
      </c>
      <c r="D51" s="47">
        <f t="shared" si="2"/>
        <v>7</v>
      </c>
      <c r="E51" s="47">
        <f t="shared" si="3"/>
        <v>14</v>
      </c>
    </row>
    <row r="52" spans="1:5" ht="15">
      <c r="A52" s="44">
        <v>2311</v>
      </c>
      <c r="B52" s="27" t="s">
        <v>27</v>
      </c>
      <c r="C52" s="26">
        <v>1</v>
      </c>
      <c r="D52" s="47">
        <f t="shared" si="2"/>
        <v>0.5</v>
      </c>
      <c r="E52" s="47">
        <f t="shared" si="3"/>
        <v>1</v>
      </c>
    </row>
    <row r="53" spans="1:5" ht="15">
      <c r="A53" s="44">
        <v>2312</v>
      </c>
      <c r="B53" s="27" t="s">
        <v>28</v>
      </c>
      <c r="C53" s="26">
        <v>3</v>
      </c>
      <c r="D53" s="47">
        <f t="shared" si="2"/>
        <v>1.5</v>
      </c>
      <c r="E53" s="47">
        <f t="shared" si="3"/>
        <v>3</v>
      </c>
    </row>
    <row r="54" spans="1:5" ht="15">
      <c r="A54" s="24">
        <v>2321</v>
      </c>
      <c r="B54" s="27" t="s">
        <v>29</v>
      </c>
      <c r="C54" s="26">
        <v>27</v>
      </c>
      <c r="D54" s="47">
        <f t="shared" si="2"/>
        <v>13.5</v>
      </c>
      <c r="E54" s="47">
        <f t="shared" si="3"/>
        <v>27</v>
      </c>
    </row>
    <row r="55" spans="1:5" ht="15">
      <c r="A55" s="24">
        <v>2322</v>
      </c>
      <c r="B55" s="27" t="s">
        <v>30</v>
      </c>
      <c r="C55" s="26">
        <v>9</v>
      </c>
      <c r="D55" s="47">
        <f t="shared" si="2"/>
        <v>4.5</v>
      </c>
      <c r="E55" s="47">
        <f t="shared" si="3"/>
        <v>9</v>
      </c>
    </row>
    <row r="56" spans="1:5" ht="15" hidden="1">
      <c r="A56" s="24">
        <v>2341</v>
      </c>
      <c r="B56" s="27" t="s">
        <v>31</v>
      </c>
      <c r="C56" s="26">
        <v>0</v>
      </c>
      <c r="D56" s="47">
        <f t="shared" si="2"/>
        <v>0</v>
      </c>
      <c r="E56" s="47">
        <f t="shared" si="3"/>
        <v>0</v>
      </c>
    </row>
    <row r="57" spans="1:5" ht="15" hidden="1">
      <c r="A57" s="24">
        <v>2344</v>
      </c>
      <c r="B57" s="27" t="s">
        <v>32</v>
      </c>
      <c r="C57" s="26">
        <v>0</v>
      </c>
      <c r="D57" s="47">
        <f t="shared" si="2"/>
        <v>0</v>
      </c>
      <c r="E57" s="47">
        <f t="shared" si="3"/>
        <v>0</v>
      </c>
    </row>
    <row r="58" spans="1:5" ht="16.5" customHeight="1">
      <c r="A58" s="24">
        <v>2350</v>
      </c>
      <c r="B58" s="27" t="s">
        <v>33</v>
      </c>
      <c r="C58" s="26">
        <v>12</v>
      </c>
      <c r="D58" s="47">
        <f t="shared" si="2"/>
        <v>6</v>
      </c>
      <c r="E58" s="47">
        <f t="shared" si="3"/>
        <v>12</v>
      </c>
    </row>
    <row r="59" spans="1:5" ht="15">
      <c r="A59" s="44">
        <v>2361</v>
      </c>
      <c r="B59" s="27" t="s">
        <v>34</v>
      </c>
      <c r="C59" s="26">
        <v>1</v>
      </c>
      <c r="D59" s="47">
        <f t="shared" si="2"/>
        <v>0.5</v>
      </c>
      <c r="E59" s="47">
        <f t="shared" si="3"/>
        <v>1</v>
      </c>
    </row>
    <row r="60" spans="1:5" ht="15" hidden="1">
      <c r="A60" s="44">
        <v>2362</v>
      </c>
      <c r="B60" s="27" t="s">
        <v>35</v>
      </c>
      <c r="C60" s="26"/>
      <c r="D60" s="47">
        <f t="shared" si="2"/>
        <v>0</v>
      </c>
      <c r="E60" s="47">
        <f t="shared" si="3"/>
        <v>0</v>
      </c>
    </row>
    <row r="61" spans="1:5" ht="15" hidden="1">
      <c r="A61" s="44">
        <v>2363</v>
      </c>
      <c r="B61" s="27" t="s">
        <v>36</v>
      </c>
      <c r="C61" s="26"/>
      <c r="D61" s="47">
        <f t="shared" si="2"/>
        <v>0</v>
      </c>
      <c r="E61" s="47">
        <f t="shared" si="3"/>
        <v>0</v>
      </c>
    </row>
    <row r="62" spans="1:5" ht="15" hidden="1">
      <c r="A62" s="44">
        <v>2370</v>
      </c>
      <c r="B62" s="27" t="s">
        <v>37</v>
      </c>
      <c r="C62" s="26"/>
      <c r="D62" s="47">
        <f t="shared" si="2"/>
        <v>0</v>
      </c>
      <c r="E62" s="47">
        <f t="shared" si="3"/>
        <v>0</v>
      </c>
    </row>
    <row r="63" spans="1:5" ht="15">
      <c r="A63" s="44">
        <v>2400</v>
      </c>
      <c r="B63" s="27" t="s">
        <v>52</v>
      </c>
      <c r="C63" s="26">
        <v>1</v>
      </c>
      <c r="D63" s="47">
        <f t="shared" si="2"/>
        <v>0.5</v>
      </c>
      <c r="E63" s="47">
        <f t="shared" si="3"/>
        <v>1</v>
      </c>
    </row>
    <row r="64" spans="1:5" ht="15">
      <c r="A64" s="44">
        <v>2512</v>
      </c>
      <c r="B64" s="27" t="s">
        <v>38</v>
      </c>
      <c r="C64" s="26">
        <v>104.11</v>
      </c>
      <c r="D64" s="47">
        <f t="shared" si="2"/>
        <v>52.055</v>
      </c>
      <c r="E64" s="47">
        <f t="shared" si="3"/>
        <v>104.11</v>
      </c>
    </row>
    <row r="65" spans="1:5" ht="31.5" customHeight="1">
      <c r="A65" s="44">
        <v>2513</v>
      </c>
      <c r="B65" s="27" t="s">
        <v>39</v>
      </c>
      <c r="C65" s="26">
        <v>2</v>
      </c>
      <c r="D65" s="47">
        <f t="shared" si="2"/>
        <v>1</v>
      </c>
      <c r="E65" s="47">
        <f t="shared" si="3"/>
        <v>2</v>
      </c>
    </row>
    <row r="66" spans="1:5" ht="15">
      <c r="A66" s="44">
        <v>2515</v>
      </c>
      <c r="B66" s="27" t="s">
        <v>40</v>
      </c>
      <c r="C66" s="26">
        <v>6</v>
      </c>
      <c r="D66" s="47">
        <f t="shared" si="2"/>
        <v>3</v>
      </c>
      <c r="E66" s="47">
        <f t="shared" si="3"/>
        <v>6</v>
      </c>
    </row>
    <row r="67" spans="1:5" ht="15">
      <c r="A67" s="44">
        <v>2519</v>
      </c>
      <c r="B67" s="27" t="s">
        <v>43</v>
      </c>
      <c r="C67" s="26">
        <v>2</v>
      </c>
      <c r="D67" s="47">
        <f t="shared" si="2"/>
        <v>1</v>
      </c>
      <c r="E67" s="47">
        <f t="shared" si="3"/>
        <v>2</v>
      </c>
    </row>
    <row r="68" spans="1:5" ht="15" hidden="1">
      <c r="A68" s="44">
        <v>6240</v>
      </c>
      <c r="B68" s="27"/>
      <c r="C68" s="26"/>
      <c r="D68" s="47">
        <f t="shared" si="2"/>
        <v>0</v>
      </c>
      <c r="E68" s="47">
        <f t="shared" si="3"/>
        <v>0</v>
      </c>
    </row>
    <row r="69" spans="1:5" ht="15" hidden="1">
      <c r="A69" s="44">
        <v>6290</v>
      </c>
      <c r="B69" s="27"/>
      <c r="C69" s="26"/>
      <c r="D69" s="47">
        <f t="shared" si="2"/>
        <v>0</v>
      </c>
      <c r="E69" s="47">
        <f t="shared" si="3"/>
        <v>0</v>
      </c>
    </row>
    <row r="70" spans="1:5" ht="15">
      <c r="A70" s="44">
        <v>5121</v>
      </c>
      <c r="B70" s="27" t="s">
        <v>41</v>
      </c>
      <c r="C70" s="26">
        <v>2</v>
      </c>
      <c r="D70" s="47">
        <f t="shared" si="2"/>
        <v>1</v>
      </c>
      <c r="E70" s="47">
        <f t="shared" si="3"/>
        <v>2</v>
      </c>
    </row>
    <row r="71" spans="1:5" ht="15">
      <c r="A71" s="24">
        <v>5232</v>
      </c>
      <c r="B71" s="27" t="s">
        <v>42</v>
      </c>
      <c r="C71" s="26">
        <v>0</v>
      </c>
      <c r="D71" s="47">
        <f t="shared" si="2"/>
        <v>0</v>
      </c>
      <c r="E71" s="47">
        <f t="shared" si="3"/>
        <v>0</v>
      </c>
    </row>
    <row r="72" spans="1:5" ht="15">
      <c r="A72" s="24">
        <v>5238</v>
      </c>
      <c r="B72" s="27" t="s">
        <v>44</v>
      </c>
      <c r="C72" s="26">
        <v>0</v>
      </c>
      <c r="D72" s="47">
        <f t="shared" si="2"/>
        <v>0</v>
      </c>
      <c r="E72" s="47">
        <f t="shared" si="3"/>
        <v>0</v>
      </c>
    </row>
    <row r="73" spans="1:5" ht="15" hidden="1">
      <c r="A73" s="24">
        <v>5240</v>
      </c>
      <c r="B73" s="27" t="s">
        <v>45</v>
      </c>
      <c r="C73" s="26">
        <v>0</v>
      </c>
      <c r="D73" s="47">
        <f t="shared" si="2"/>
        <v>0</v>
      </c>
      <c r="E73" s="47">
        <f t="shared" si="3"/>
        <v>0</v>
      </c>
    </row>
    <row r="74" spans="1:5" ht="15">
      <c r="A74" s="31"/>
      <c r="B74" s="33" t="s">
        <v>9</v>
      </c>
      <c r="C74" s="29">
        <f>SUM(C31:C73)</f>
        <v>510.11</v>
      </c>
      <c r="D74" s="48">
        <f>SUM(D31:D73)</f>
        <v>255.055</v>
      </c>
      <c r="E74" s="48">
        <f>SUM(E31:E73)</f>
        <v>510.11</v>
      </c>
    </row>
    <row r="75" spans="1:5" ht="15">
      <c r="A75" s="31"/>
      <c r="B75" s="33" t="s">
        <v>53</v>
      </c>
      <c r="C75" s="29">
        <f>C74+C29</f>
        <v>599.88</v>
      </c>
      <c r="D75" s="48">
        <f>D74+D29</f>
        <v>299.94</v>
      </c>
      <c r="E75" s="48">
        <f>E74+E29</f>
        <v>599.88</v>
      </c>
    </row>
    <row r="76" spans="1:5" ht="15">
      <c r="A76" s="34"/>
      <c r="B76" s="16"/>
      <c r="C76" s="35"/>
      <c r="D76" s="35"/>
      <c r="E76" s="35"/>
    </row>
    <row r="77" spans="1:5" ht="15.75" customHeight="1">
      <c r="A77" s="70" t="s">
        <v>74</v>
      </c>
      <c r="B77" s="71"/>
      <c r="C77" s="14">
        <v>12</v>
      </c>
      <c r="D77" s="3">
        <v>6</v>
      </c>
      <c r="E77" s="3">
        <v>12</v>
      </c>
    </row>
    <row r="78" spans="1:5" ht="42.75" customHeight="1">
      <c r="A78" s="70" t="s">
        <v>75</v>
      </c>
      <c r="B78" s="71"/>
      <c r="C78" s="36">
        <f>C75/C77</f>
        <v>49.99</v>
      </c>
      <c r="D78" s="29">
        <f>D75/D77</f>
        <v>49.99</v>
      </c>
      <c r="E78" s="29">
        <f>E75/E77</f>
        <v>49.99</v>
      </c>
    </row>
    <row r="79" spans="1:3" ht="15">
      <c r="A79" s="16"/>
      <c r="B79" s="7"/>
      <c r="C79" s="7"/>
    </row>
    <row r="80" spans="1:5" s="5" customFormat="1" ht="19.5" customHeight="1">
      <c r="A80" s="70" t="s">
        <v>76</v>
      </c>
      <c r="B80" s="71"/>
      <c r="C80" s="4"/>
      <c r="D80" s="4"/>
      <c r="E80" s="4"/>
    </row>
    <row r="81" spans="1:5" s="5" customFormat="1" ht="31.5" customHeight="1">
      <c r="A81" s="70" t="s">
        <v>77</v>
      </c>
      <c r="B81" s="71"/>
      <c r="C81" s="4"/>
      <c r="D81" s="4"/>
      <c r="E81" s="4"/>
    </row>
    <row r="82" spans="1:3" ht="13.5" customHeight="1">
      <c r="A82" s="6"/>
      <c r="B82" s="7"/>
      <c r="C82" s="8"/>
    </row>
    <row r="83" s="5" customFormat="1" ht="17.25" customHeight="1">
      <c r="A83" s="5" t="s">
        <v>78</v>
      </c>
    </row>
    <row r="84" s="5" customFormat="1" ht="12.75" customHeight="1"/>
    <row r="85" spans="1:2" s="5" customFormat="1" ht="15" customHeight="1">
      <c r="A85" s="5" t="s">
        <v>80</v>
      </c>
      <c r="B85" s="10"/>
    </row>
    <row r="86" s="5" customFormat="1" ht="14.25" customHeight="1">
      <c r="B86" s="11" t="s">
        <v>79</v>
      </c>
    </row>
  </sheetData>
  <sheetProtection/>
  <mergeCells count="14">
    <mergeCell ref="A80:B80"/>
    <mergeCell ref="A81:B81"/>
    <mergeCell ref="A78:B78"/>
    <mergeCell ref="B8:C8"/>
    <mergeCell ref="A9:C9"/>
    <mergeCell ref="A10:C10"/>
    <mergeCell ref="B6:D6"/>
    <mergeCell ref="B1:D1"/>
    <mergeCell ref="B11:C11"/>
    <mergeCell ref="B12:C12"/>
    <mergeCell ref="A77:B77"/>
    <mergeCell ref="B3:D3"/>
    <mergeCell ref="B5:D5"/>
    <mergeCell ref="A7:E7"/>
  </mergeCells>
  <printOptions/>
  <pageMargins left="0.7480314960629921" right="0.7480314960629921" top="0.984251968503937" bottom="0.984251968503937" header="0.5118110236220472" footer="0.5118110236220472"/>
  <pageSetup firstPageNumber="4" useFirstPageNumber="1" fitToHeight="0" fitToWidth="1" horizontalDpi="600" verticalDpi="600" orientation="portrait" paperSize="9" scale="77" r:id="rId1"/>
  <headerFooter alignWithMargins="0">
    <oddHeader>&amp;C&amp;"Times New Roman,Regular"&amp;11&amp;P</oddHeader>
    <oddFooter>&amp;C&amp;"Times New Roman,Regular"&amp;11&amp;F; Noteikumi par Sociālās integrācijas valsts aģentūras sniegto maksas pakalpojumu cenrādi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3"/>
  <sheetViews>
    <sheetView view="pageLayout" workbookViewId="0" topLeftCell="A1">
      <selection activeCell="B58" sqref="B58:B60"/>
    </sheetView>
  </sheetViews>
  <sheetFormatPr defaultColWidth="9.140625" defaultRowHeight="12.75"/>
  <cols>
    <col min="1" max="1" width="15.7109375" style="9" customWidth="1"/>
    <col min="2" max="2" width="43.140625" style="9" customWidth="1"/>
    <col min="3" max="3" width="19.00390625" style="9" hidden="1" customWidth="1"/>
    <col min="4" max="4" width="21.140625" style="9" customWidth="1"/>
    <col min="5" max="5" width="20.7109375" style="9" customWidth="1"/>
    <col min="6" max="16384" width="9.140625" style="9" customWidth="1"/>
  </cols>
  <sheetData>
    <row r="1" spans="2:5" ht="15">
      <c r="B1" s="65"/>
      <c r="C1" s="65"/>
      <c r="D1" s="66"/>
      <c r="E1" s="1" t="s">
        <v>11</v>
      </c>
    </row>
    <row r="2" spans="2:5" ht="15">
      <c r="B2" s="37"/>
      <c r="C2" s="37"/>
      <c r="D2" s="37"/>
      <c r="E2" s="2" t="s">
        <v>65</v>
      </c>
    </row>
    <row r="3" spans="2:5" ht="15">
      <c r="B3" s="65"/>
      <c r="C3" s="65"/>
      <c r="D3" s="66"/>
      <c r="E3" s="2" t="s">
        <v>66</v>
      </c>
    </row>
    <row r="4" spans="2:5" ht="15">
      <c r="B4" s="1"/>
      <c r="C4" s="15"/>
      <c r="E4" s="1" t="s">
        <v>70</v>
      </c>
    </row>
    <row r="5" spans="2:5" ht="15">
      <c r="B5" s="67"/>
      <c r="C5" s="68"/>
      <c r="D5" s="68"/>
      <c r="E5" s="1" t="s">
        <v>71</v>
      </c>
    </row>
    <row r="6" spans="2:5" ht="15.75" customHeight="1">
      <c r="B6" s="65"/>
      <c r="C6" s="65"/>
      <c r="D6" s="66"/>
      <c r="E6" s="16"/>
    </row>
    <row r="7" spans="1:5" ht="15.75">
      <c r="A7" s="69" t="s">
        <v>10</v>
      </c>
      <c r="B7" s="69"/>
      <c r="C7" s="69"/>
      <c r="D7" s="69"/>
      <c r="E7" s="69"/>
    </row>
    <row r="8" spans="2:3" ht="15">
      <c r="B8" s="72"/>
      <c r="C8" s="72"/>
    </row>
    <row r="9" spans="1:3" ht="15">
      <c r="A9" s="64" t="s">
        <v>1</v>
      </c>
      <c r="B9" s="64"/>
      <c r="C9" s="64"/>
    </row>
    <row r="10" spans="1:3" ht="15">
      <c r="A10" s="64" t="s">
        <v>0</v>
      </c>
      <c r="B10" s="64"/>
      <c r="C10" s="64"/>
    </row>
    <row r="11" spans="1:3" ht="15">
      <c r="A11" s="18"/>
      <c r="B11" s="64" t="s">
        <v>54</v>
      </c>
      <c r="C11" s="64"/>
    </row>
    <row r="12" spans="1:5" ht="15" customHeight="1">
      <c r="A12" s="18"/>
      <c r="B12" s="64" t="s">
        <v>57</v>
      </c>
      <c r="C12" s="64"/>
      <c r="D12" s="64"/>
      <c r="E12" s="64"/>
    </row>
    <row r="13" spans="1:3" ht="15">
      <c r="A13" s="18" t="s">
        <v>2</v>
      </c>
      <c r="B13" s="18" t="s">
        <v>69</v>
      </c>
      <c r="C13" s="18"/>
    </row>
    <row r="14" spans="2:3" ht="15">
      <c r="B14" s="19"/>
      <c r="C14" s="15"/>
    </row>
    <row r="15" spans="1:5" ht="90">
      <c r="A15" s="3" t="s">
        <v>3</v>
      </c>
      <c r="B15" s="3" t="s">
        <v>4</v>
      </c>
      <c r="C15" s="3" t="s">
        <v>5</v>
      </c>
      <c r="D15" s="3" t="s">
        <v>72</v>
      </c>
      <c r="E15" s="3" t="s">
        <v>73</v>
      </c>
    </row>
    <row r="16" spans="1:5" ht="15">
      <c r="A16" s="20">
        <v>1</v>
      </c>
      <c r="B16" s="21">
        <v>2</v>
      </c>
      <c r="C16" s="20">
        <v>3</v>
      </c>
      <c r="D16" s="21">
        <v>3</v>
      </c>
      <c r="E16" s="21">
        <v>4</v>
      </c>
    </row>
    <row r="17" spans="1:5" ht="15">
      <c r="A17" s="20"/>
      <c r="B17" s="22" t="s">
        <v>6</v>
      </c>
      <c r="C17" s="23"/>
      <c r="D17" s="24"/>
      <c r="E17" s="24"/>
    </row>
    <row r="18" spans="1:5" ht="15">
      <c r="A18" s="44">
        <v>1100</v>
      </c>
      <c r="B18" s="25" t="s">
        <v>81</v>
      </c>
      <c r="C18" s="26">
        <v>147.52</v>
      </c>
      <c r="D18" s="47">
        <f aca="true" t="shared" si="0" ref="D18:D23">C18/81*20</f>
        <v>36.424691358024695</v>
      </c>
      <c r="E18" s="47">
        <f aca="true" t="shared" si="1" ref="E18:E23">C18/81*81</f>
        <v>147.52</v>
      </c>
    </row>
    <row r="19" spans="1:5" ht="45">
      <c r="A19" s="44">
        <v>1200</v>
      </c>
      <c r="B19" s="27" t="s">
        <v>68</v>
      </c>
      <c r="C19" s="28">
        <v>35.54</v>
      </c>
      <c r="D19" s="47">
        <f t="shared" si="0"/>
        <v>8.775308641975307</v>
      </c>
      <c r="E19" s="47">
        <f t="shared" si="1"/>
        <v>35.54</v>
      </c>
    </row>
    <row r="20" spans="1:5" ht="15">
      <c r="A20" s="44">
        <v>2242</v>
      </c>
      <c r="B20" s="27" t="s">
        <v>17</v>
      </c>
      <c r="C20" s="26">
        <v>63.99</v>
      </c>
      <c r="D20" s="47">
        <f t="shared" si="0"/>
        <v>15.8</v>
      </c>
      <c r="E20" s="47">
        <f t="shared" si="1"/>
        <v>63.99</v>
      </c>
    </row>
    <row r="21" spans="1:5" ht="15">
      <c r="A21" s="44">
        <v>2322</v>
      </c>
      <c r="B21" s="27" t="s">
        <v>30</v>
      </c>
      <c r="C21" s="26">
        <v>192.78</v>
      </c>
      <c r="D21" s="47">
        <f t="shared" si="0"/>
        <v>47.599999999999994</v>
      </c>
      <c r="E21" s="47">
        <f t="shared" si="1"/>
        <v>192.78</v>
      </c>
    </row>
    <row r="22" spans="1:5" ht="15" hidden="1">
      <c r="A22" s="44"/>
      <c r="B22" s="27"/>
      <c r="C22" s="26"/>
      <c r="D22" s="47">
        <f t="shared" si="0"/>
        <v>0</v>
      </c>
      <c r="E22" s="47">
        <f t="shared" si="1"/>
        <v>0</v>
      </c>
    </row>
    <row r="23" spans="1:5" ht="15.75" customHeight="1" hidden="1">
      <c r="A23" s="44"/>
      <c r="B23" s="25"/>
      <c r="C23" s="26"/>
      <c r="D23" s="47">
        <f t="shared" si="0"/>
        <v>0</v>
      </c>
      <c r="E23" s="47">
        <f t="shared" si="1"/>
        <v>0</v>
      </c>
    </row>
    <row r="24" spans="1:5" ht="15.75" customHeight="1">
      <c r="A24" s="44"/>
      <c r="B24" s="30" t="s">
        <v>7</v>
      </c>
      <c r="C24" s="29">
        <f>SUM(C18:C23)</f>
        <v>439.83000000000004</v>
      </c>
      <c r="D24" s="48">
        <f>SUM(D18:D23)</f>
        <v>108.6</v>
      </c>
      <c r="E24" s="48">
        <f>SUM(E18:E23)</f>
        <v>439.83000000000004</v>
      </c>
    </row>
    <row r="25" spans="1:5" ht="15">
      <c r="A25" s="46"/>
      <c r="B25" s="25" t="s">
        <v>8</v>
      </c>
      <c r="C25" s="26"/>
      <c r="D25" s="47"/>
      <c r="E25" s="47"/>
    </row>
    <row r="26" spans="1:5" ht="15">
      <c r="A26" s="44">
        <v>1100</v>
      </c>
      <c r="B26" s="25" t="s">
        <v>81</v>
      </c>
      <c r="C26" s="26">
        <v>27.8</v>
      </c>
      <c r="D26" s="47">
        <f aca="true" t="shared" si="2" ref="D26:D65">C26/81*20</f>
        <v>6.864197530864198</v>
      </c>
      <c r="E26" s="47">
        <f aca="true" t="shared" si="3" ref="E26:E65">C26/81*81</f>
        <v>27.8</v>
      </c>
    </row>
    <row r="27" spans="1:5" ht="45">
      <c r="A27" s="44">
        <v>1200</v>
      </c>
      <c r="B27" s="27" t="s">
        <v>68</v>
      </c>
      <c r="C27" s="28">
        <v>6.7</v>
      </c>
      <c r="D27" s="47">
        <f t="shared" si="2"/>
        <v>1.654320987654321</v>
      </c>
      <c r="E27" s="47">
        <f t="shared" si="3"/>
        <v>6.7</v>
      </c>
    </row>
    <row r="28" spans="1:5" ht="30" hidden="1">
      <c r="A28" s="44">
        <v>2100</v>
      </c>
      <c r="B28" s="32" t="s">
        <v>51</v>
      </c>
      <c r="C28" s="26"/>
      <c r="D28" s="47">
        <f t="shared" si="2"/>
        <v>0</v>
      </c>
      <c r="E28" s="47">
        <f t="shared" si="3"/>
        <v>0</v>
      </c>
    </row>
    <row r="29" spans="1:5" ht="15">
      <c r="A29" s="45">
        <v>2210</v>
      </c>
      <c r="B29" s="27" t="s">
        <v>47</v>
      </c>
      <c r="C29" s="26">
        <v>12</v>
      </c>
      <c r="D29" s="47">
        <f t="shared" si="2"/>
        <v>2.962962962962963</v>
      </c>
      <c r="E29" s="47">
        <f t="shared" si="3"/>
        <v>12</v>
      </c>
    </row>
    <row r="30" spans="1:5" ht="15">
      <c r="A30" s="44">
        <v>2222</v>
      </c>
      <c r="B30" s="27" t="s">
        <v>48</v>
      </c>
      <c r="C30" s="26">
        <v>5</v>
      </c>
      <c r="D30" s="47">
        <f t="shared" si="2"/>
        <v>1.2345679012345678</v>
      </c>
      <c r="E30" s="47">
        <f t="shared" si="3"/>
        <v>5</v>
      </c>
    </row>
    <row r="31" spans="1:5" ht="15">
      <c r="A31" s="44">
        <v>2223</v>
      </c>
      <c r="B31" s="27" t="s">
        <v>49</v>
      </c>
      <c r="C31" s="26">
        <v>5</v>
      </c>
      <c r="D31" s="47">
        <f t="shared" si="2"/>
        <v>1.2345679012345678</v>
      </c>
      <c r="E31" s="47">
        <f t="shared" si="3"/>
        <v>5</v>
      </c>
    </row>
    <row r="32" spans="1:5" ht="30">
      <c r="A32" s="44">
        <v>2230</v>
      </c>
      <c r="B32" s="27" t="s">
        <v>50</v>
      </c>
      <c r="C32" s="26">
        <v>2</v>
      </c>
      <c r="D32" s="47">
        <f t="shared" si="2"/>
        <v>0.49382716049382713</v>
      </c>
      <c r="E32" s="47">
        <f t="shared" si="3"/>
        <v>2</v>
      </c>
    </row>
    <row r="33" spans="1:5" ht="15" hidden="1">
      <c r="A33" s="44">
        <v>2241</v>
      </c>
      <c r="B33" s="27" t="s">
        <v>16</v>
      </c>
      <c r="C33" s="26"/>
      <c r="D33" s="47">
        <f t="shared" si="2"/>
        <v>0</v>
      </c>
      <c r="E33" s="47">
        <f t="shared" si="3"/>
        <v>0</v>
      </c>
    </row>
    <row r="34" spans="1:5" ht="15" hidden="1">
      <c r="A34" s="44">
        <v>2242</v>
      </c>
      <c r="B34" s="27" t="s">
        <v>17</v>
      </c>
      <c r="C34" s="26">
        <v>0</v>
      </c>
      <c r="D34" s="47">
        <f t="shared" si="2"/>
        <v>0</v>
      </c>
      <c r="E34" s="47">
        <f t="shared" si="3"/>
        <v>0</v>
      </c>
    </row>
    <row r="35" spans="1:5" ht="27.75" customHeight="1">
      <c r="A35" s="44">
        <v>2243</v>
      </c>
      <c r="B35" s="27" t="s">
        <v>18</v>
      </c>
      <c r="C35" s="26">
        <v>1</v>
      </c>
      <c r="D35" s="47">
        <f t="shared" si="2"/>
        <v>0.24691358024691357</v>
      </c>
      <c r="E35" s="47">
        <f t="shared" si="3"/>
        <v>1</v>
      </c>
    </row>
    <row r="36" spans="1:5" ht="15">
      <c r="A36" s="44">
        <v>2244</v>
      </c>
      <c r="B36" s="27" t="s">
        <v>19</v>
      </c>
      <c r="C36" s="26">
        <v>2.16</v>
      </c>
      <c r="D36" s="47">
        <f t="shared" si="2"/>
        <v>0.5333333333333333</v>
      </c>
      <c r="E36" s="47">
        <f t="shared" si="3"/>
        <v>2.16</v>
      </c>
    </row>
    <row r="37" spans="1:5" ht="15" hidden="1">
      <c r="A37" s="44">
        <v>2247</v>
      </c>
      <c r="B37" s="22" t="s">
        <v>20</v>
      </c>
      <c r="C37" s="26">
        <v>0</v>
      </c>
      <c r="D37" s="47">
        <f t="shared" si="2"/>
        <v>0</v>
      </c>
      <c r="E37" s="47">
        <f t="shared" si="3"/>
        <v>0</v>
      </c>
    </row>
    <row r="38" spans="1:5" ht="30" hidden="1">
      <c r="A38" s="44">
        <v>2249</v>
      </c>
      <c r="B38" s="27" t="s">
        <v>21</v>
      </c>
      <c r="C38" s="26">
        <v>0</v>
      </c>
      <c r="D38" s="47">
        <f t="shared" si="2"/>
        <v>0</v>
      </c>
      <c r="E38" s="47">
        <f t="shared" si="3"/>
        <v>0</v>
      </c>
    </row>
    <row r="39" spans="1:5" ht="15">
      <c r="A39" s="44">
        <v>2251</v>
      </c>
      <c r="B39" s="27" t="s">
        <v>13</v>
      </c>
      <c r="C39" s="26">
        <v>1</v>
      </c>
      <c r="D39" s="47">
        <f t="shared" si="2"/>
        <v>0.24691358024691357</v>
      </c>
      <c r="E39" s="47">
        <f t="shared" si="3"/>
        <v>1</v>
      </c>
    </row>
    <row r="40" spans="1:5" ht="15" hidden="1">
      <c r="A40" s="44">
        <v>2252</v>
      </c>
      <c r="B40" s="27" t="s">
        <v>14</v>
      </c>
      <c r="C40" s="26"/>
      <c r="D40" s="47">
        <f t="shared" si="2"/>
        <v>0</v>
      </c>
      <c r="E40" s="47">
        <f t="shared" si="3"/>
        <v>0</v>
      </c>
    </row>
    <row r="41" spans="1:5" ht="15" hidden="1">
      <c r="A41" s="44">
        <v>2259</v>
      </c>
      <c r="B41" s="27" t="s">
        <v>15</v>
      </c>
      <c r="C41" s="26"/>
      <c r="D41" s="47">
        <f t="shared" si="2"/>
        <v>0</v>
      </c>
      <c r="E41" s="47">
        <f t="shared" si="3"/>
        <v>0</v>
      </c>
    </row>
    <row r="42" spans="1:5" ht="15">
      <c r="A42" s="44">
        <v>2261</v>
      </c>
      <c r="B42" s="27" t="s">
        <v>22</v>
      </c>
      <c r="C42" s="26">
        <v>1</v>
      </c>
      <c r="D42" s="47">
        <f t="shared" si="2"/>
        <v>0.24691358024691357</v>
      </c>
      <c r="E42" s="47">
        <f t="shared" si="3"/>
        <v>1</v>
      </c>
    </row>
    <row r="43" spans="1:5" ht="15" hidden="1">
      <c r="A43" s="44">
        <v>2262</v>
      </c>
      <c r="B43" s="27" t="s">
        <v>23</v>
      </c>
      <c r="C43" s="26">
        <v>0</v>
      </c>
      <c r="D43" s="47">
        <f t="shared" si="2"/>
        <v>0</v>
      </c>
      <c r="E43" s="47">
        <f t="shared" si="3"/>
        <v>0</v>
      </c>
    </row>
    <row r="44" spans="1:5" ht="15">
      <c r="A44" s="44">
        <v>2263</v>
      </c>
      <c r="B44" s="27" t="s">
        <v>24</v>
      </c>
      <c r="C44" s="26">
        <v>2</v>
      </c>
      <c r="D44" s="47">
        <f t="shared" si="2"/>
        <v>0.49382716049382713</v>
      </c>
      <c r="E44" s="47">
        <f t="shared" si="3"/>
        <v>2</v>
      </c>
    </row>
    <row r="45" spans="1:5" ht="15" hidden="1">
      <c r="A45" s="44">
        <v>2264</v>
      </c>
      <c r="B45" s="27" t="s">
        <v>25</v>
      </c>
      <c r="C45" s="26">
        <v>0</v>
      </c>
      <c r="D45" s="47">
        <f t="shared" si="2"/>
        <v>0</v>
      </c>
      <c r="E45" s="47">
        <f t="shared" si="3"/>
        <v>0</v>
      </c>
    </row>
    <row r="46" spans="1:5" ht="15">
      <c r="A46" s="44">
        <v>2279</v>
      </c>
      <c r="B46" s="27" t="s">
        <v>26</v>
      </c>
      <c r="C46" s="26">
        <v>1.2</v>
      </c>
      <c r="D46" s="47">
        <f t="shared" si="2"/>
        <v>0.2962962962962963</v>
      </c>
      <c r="E46" s="47">
        <f t="shared" si="3"/>
        <v>1.2</v>
      </c>
    </row>
    <row r="47" spans="1:5" ht="15">
      <c r="A47" s="44">
        <v>2311</v>
      </c>
      <c r="B47" s="27" t="s">
        <v>27</v>
      </c>
      <c r="C47" s="26">
        <v>4</v>
      </c>
      <c r="D47" s="47">
        <f t="shared" si="2"/>
        <v>0.9876543209876543</v>
      </c>
      <c r="E47" s="47">
        <f t="shared" si="3"/>
        <v>4</v>
      </c>
    </row>
    <row r="48" spans="1:5" ht="15">
      <c r="A48" s="44">
        <v>2312</v>
      </c>
      <c r="B48" s="27" t="s">
        <v>28</v>
      </c>
      <c r="C48" s="26">
        <v>7</v>
      </c>
      <c r="D48" s="47">
        <f t="shared" si="2"/>
        <v>1.728395061728395</v>
      </c>
      <c r="E48" s="47">
        <f t="shared" si="3"/>
        <v>7</v>
      </c>
    </row>
    <row r="49" spans="1:5" ht="15" hidden="1">
      <c r="A49" s="44">
        <v>2321</v>
      </c>
      <c r="B49" s="27" t="s">
        <v>29</v>
      </c>
      <c r="C49" s="26">
        <v>0</v>
      </c>
      <c r="D49" s="47">
        <f t="shared" si="2"/>
        <v>0</v>
      </c>
      <c r="E49" s="47">
        <f t="shared" si="3"/>
        <v>0</v>
      </c>
    </row>
    <row r="50" spans="1:5" ht="15" hidden="1">
      <c r="A50" s="44">
        <v>2322</v>
      </c>
      <c r="B50" s="27" t="s">
        <v>30</v>
      </c>
      <c r="C50" s="26">
        <v>0</v>
      </c>
      <c r="D50" s="47">
        <f t="shared" si="2"/>
        <v>0</v>
      </c>
      <c r="E50" s="47">
        <f t="shared" si="3"/>
        <v>0</v>
      </c>
    </row>
    <row r="51" spans="1:5" ht="15" hidden="1">
      <c r="A51" s="44">
        <v>2341</v>
      </c>
      <c r="B51" s="27" t="s">
        <v>31</v>
      </c>
      <c r="C51" s="26">
        <v>0</v>
      </c>
      <c r="D51" s="47">
        <f t="shared" si="2"/>
        <v>0</v>
      </c>
      <c r="E51" s="47">
        <f t="shared" si="3"/>
        <v>0</v>
      </c>
    </row>
    <row r="52" spans="1:5" ht="30" hidden="1">
      <c r="A52" s="44">
        <v>2344</v>
      </c>
      <c r="B52" s="27" t="s">
        <v>32</v>
      </c>
      <c r="C52" s="26">
        <v>0</v>
      </c>
      <c r="D52" s="47">
        <f t="shared" si="2"/>
        <v>0</v>
      </c>
      <c r="E52" s="47">
        <f t="shared" si="3"/>
        <v>0</v>
      </c>
    </row>
    <row r="53" spans="1:5" ht="17.25" customHeight="1">
      <c r="A53" s="44">
        <v>2350</v>
      </c>
      <c r="B53" s="27" t="s">
        <v>33</v>
      </c>
      <c r="C53" s="26">
        <v>21</v>
      </c>
      <c r="D53" s="47">
        <f t="shared" si="2"/>
        <v>5.185185185185185</v>
      </c>
      <c r="E53" s="47">
        <f t="shared" si="3"/>
        <v>21</v>
      </c>
    </row>
    <row r="54" spans="1:5" ht="15">
      <c r="A54" s="44">
        <v>2361</v>
      </c>
      <c r="B54" s="27" t="s">
        <v>34</v>
      </c>
      <c r="C54" s="26">
        <v>1</v>
      </c>
      <c r="D54" s="47">
        <f t="shared" si="2"/>
        <v>0.24691358024691357</v>
      </c>
      <c r="E54" s="47">
        <f t="shared" si="3"/>
        <v>1</v>
      </c>
    </row>
    <row r="55" spans="1:5" ht="15" hidden="1">
      <c r="A55" s="44">
        <v>2362</v>
      </c>
      <c r="B55" s="27" t="s">
        <v>35</v>
      </c>
      <c r="C55" s="26"/>
      <c r="D55" s="47">
        <f t="shared" si="2"/>
        <v>0</v>
      </c>
      <c r="E55" s="47">
        <f t="shared" si="3"/>
        <v>0</v>
      </c>
    </row>
    <row r="56" spans="1:5" ht="15" hidden="1">
      <c r="A56" s="44">
        <v>2363</v>
      </c>
      <c r="B56" s="27" t="s">
        <v>36</v>
      </c>
      <c r="C56" s="26"/>
      <c r="D56" s="47">
        <f t="shared" si="2"/>
        <v>0</v>
      </c>
      <c r="E56" s="47">
        <f t="shared" si="3"/>
        <v>0</v>
      </c>
    </row>
    <row r="57" spans="1:5" ht="15" hidden="1">
      <c r="A57" s="44">
        <v>2370</v>
      </c>
      <c r="B57" s="27" t="s">
        <v>37</v>
      </c>
      <c r="C57" s="26"/>
      <c r="D57" s="47">
        <f t="shared" si="2"/>
        <v>0</v>
      </c>
      <c r="E57" s="47">
        <f t="shared" si="3"/>
        <v>0</v>
      </c>
    </row>
    <row r="58" spans="1:5" ht="15">
      <c r="A58" s="44">
        <v>2400</v>
      </c>
      <c r="B58" s="27" t="s">
        <v>52</v>
      </c>
      <c r="C58" s="26">
        <v>1</v>
      </c>
      <c r="D58" s="47">
        <f t="shared" si="2"/>
        <v>0.24691358024691357</v>
      </c>
      <c r="E58" s="47">
        <f t="shared" si="3"/>
        <v>1</v>
      </c>
    </row>
    <row r="59" spans="1:5" ht="28.5" customHeight="1">
      <c r="A59" s="44">
        <v>2512</v>
      </c>
      <c r="B59" s="27" t="s">
        <v>38</v>
      </c>
      <c r="C59" s="26">
        <v>117.9</v>
      </c>
      <c r="D59" s="47">
        <f t="shared" si="2"/>
        <v>29.111111111111114</v>
      </c>
      <c r="E59" s="47">
        <f t="shared" si="3"/>
        <v>117.9</v>
      </c>
    </row>
    <row r="60" spans="1:5" ht="31.5" customHeight="1">
      <c r="A60" s="44">
        <v>2513</v>
      </c>
      <c r="B60" s="27" t="s">
        <v>39</v>
      </c>
      <c r="C60" s="26">
        <v>2</v>
      </c>
      <c r="D60" s="47">
        <f t="shared" si="2"/>
        <v>0.49382716049382713</v>
      </c>
      <c r="E60" s="47">
        <f t="shared" si="3"/>
        <v>2</v>
      </c>
    </row>
    <row r="61" spans="1:5" ht="14.25" customHeight="1">
      <c r="A61" s="44">
        <v>2515</v>
      </c>
      <c r="B61" s="27" t="s">
        <v>40</v>
      </c>
      <c r="C61" s="26">
        <v>1</v>
      </c>
      <c r="D61" s="47">
        <f t="shared" si="2"/>
        <v>0.24691358024691357</v>
      </c>
      <c r="E61" s="47">
        <f t="shared" si="3"/>
        <v>1</v>
      </c>
    </row>
    <row r="62" spans="1:5" ht="30">
      <c r="A62" s="44">
        <v>2519</v>
      </c>
      <c r="B62" s="27" t="s">
        <v>43</v>
      </c>
      <c r="C62" s="26">
        <v>16</v>
      </c>
      <c r="D62" s="47">
        <f t="shared" si="2"/>
        <v>3.950617283950617</v>
      </c>
      <c r="E62" s="47">
        <f t="shared" si="3"/>
        <v>16</v>
      </c>
    </row>
    <row r="63" spans="1:5" ht="15" hidden="1">
      <c r="A63" s="44">
        <v>6240</v>
      </c>
      <c r="B63" s="27"/>
      <c r="C63" s="26"/>
      <c r="D63" s="47">
        <f t="shared" si="2"/>
        <v>0</v>
      </c>
      <c r="E63" s="47">
        <f t="shared" si="3"/>
        <v>0</v>
      </c>
    </row>
    <row r="64" spans="1:5" ht="15" hidden="1">
      <c r="A64" s="44">
        <v>6290</v>
      </c>
      <c r="B64" s="27"/>
      <c r="C64" s="26"/>
      <c r="D64" s="47">
        <f t="shared" si="2"/>
        <v>0</v>
      </c>
      <c r="E64" s="47">
        <f t="shared" si="3"/>
        <v>0</v>
      </c>
    </row>
    <row r="65" spans="1:5" ht="15">
      <c r="A65" s="44">
        <v>5121</v>
      </c>
      <c r="B65" s="27" t="s">
        <v>41</v>
      </c>
      <c r="C65" s="26">
        <v>2</v>
      </c>
      <c r="D65" s="47">
        <f t="shared" si="2"/>
        <v>0.49382716049382713</v>
      </c>
      <c r="E65" s="47">
        <f t="shared" si="3"/>
        <v>2</v>
      </c>
    </row>
    <row r="66" spans="1:5" ht="15" hidden="1">
      <c r="A66" s="24">
        <v>5232</v>
      </c>
      <c r="B66" s="27" t="s">
        <v>42</v>
      </c>
      <c r="C66" s="26">
        <v>0</v>
      </c>
      <c r="D66" s="47">
        <f>C66/12*6</f>
        <v>0</v>
      </c>
      <c r="E66" s="47">
        <f>C66/12*12</f>
        <v>0</v>
      </c>
    </row>
    <row r="67" spans="1:5" ht="15" hidden="1">
      <c r="A67" s="24">
        <v>5238</v>
      </c>
      <c r="B67" s="27" t="s">
        <v>44</v>
      </c>
      <c r="C67" s="26">
        <v>0</v>
      </c>
      <c r="D67" s="47">
        <f>C67/12*6</f>
        <v>0</v>
      </c>
      <c r="E67" s="47">
        <f>C67/12*12</f>
        <v>0</v>
      </c>
    </row>
    <row r="68" spans="1:5" ht="30" hidden="1">
      <c r="A68" s="24">
        <v>5240</v>
      </c>
      <c r="B68" s="27" t="s">
        <v>45</v>
      </c>
      <c r="C68" s="26">
        <v>0</v>
      </c>
      <c r="D68" s="47">
        <f>C68/12*6</f>
        <v>0</v>
      </c>
      <c r="E68" s="47">
        <f>C68/12*12</f>
        <v>0</v>
      </c>
    </row>
    <row r="69" spans="1:5" ht="15" hidden="1">
      <c r="A69" s="24">
        <v>5250</v>
      </c>
      <c r="B69" s="27" t="s">
        <v>46</v>
      </c>
      <c r="C69" s="26">
        <v>0</v>
      </c>
      <c r="D69" s="47">
        <f>C69/12*6</f>
        <v>0</v>
      </c>
      <c r="E69" s="47">
        <f>C69/12*12</f>
        <v>0</v>
      </c>
    </row>
    <row r="70" spans="1:5" ht="15">
      <c r="A70" s="31"/>
      <c r="B70" s="33" t="s">
        <v>9</v>
      </c>
      <c r="C70" s="29">
        <f>SUM(C26:C69)</f>
        <v>239.76</v>
      </c>
      <c r="D70" s="48">
        <f>SUM(D26:D69)</f>
        <v>59.20000000000001</v>
      </c>
      <c r="E70" s="48">
        <f>SUM(E26:E69)</f>
        <v>239.76</v>
      </c>
    </row>
    <row r="71" spans="1:5" ht="15">
      <c r="A71" s="31"/>
      <c r="B71" s="33" t="s">
        <v>53</v>
      </c>
      <c r="C71" s="29">
        <f>C70+C24</f>
        <v>679.59</v>
      </c>
      <c r="D71" s="48">
        <f>D70+D24</f>
        <v>167.8</v>
      </c>
      <c r="E71" s="48">
        <f>E70+E24</f>
        <v>679.59</v>
      </c>
    </row>
    <row r="72" spans="1:5" ht="15">
      <c r="A72" s="34"/>
      <c r="B72" s="16"/>
      <c r="C72" s="35"/>
      <c r="D72" s="49"/>
      <c r="E72" s="49"/>
    </row>
    <row r="73" spans="1:5" ht="15.75" customHeight="1">
      <c r="A73" s="70" t="s">
        <v>74</v>
      </c>
      <c r="B73" s="71"/>
      <c r="C73" s="14">
        <v>81</v>
      </c>
      <c r="D73" s="50">
        <v>20</v>
      </c>
      <c r="E73" s="50">
        <v>81</v>
      </c>
    </row>
    <row r="74" spans="1:5" ht="15.75" customHeight="1">
      <c r="A74" s="70" t="s">
        <v>75</v>
      </c>
      <c r="B74" s="71"/>
      <c r="C74" s="36">
        <f>C71/C73</f>
        <v>8.39</v>
      </c>
      <c r="D74" s="48">
        <f>D71/D73</f>
        <v>8.39</v>
      </c>
      <c r="E74" s="48">
        <f>E71/E73</f>
        <v>8.39</v>
      </c>
    </row>
    <row r="75" spans="1:5" ht="15">
      <c r="A75" s="12"/>
      <c r="B75" s="13"/>
      <c r="C75" s="7"/>
      <c r="D75" s="7"/>
      <c r="E75" s="7"/>
    </row>
    <row r="76" spans="1:5" s="5" customFormat="1" ht="19.5" customHeight="1">
      <c r="A76" s="70" t="s">
        <v>76</v>
      </c>
      <c r="B76" s="71"/>
      <c r="C76" s="4"/>
      <c r="D76" s="4"/>
      <c r="E76" s="4"/>
    </row>
    <row r="77" spans="1:5" s="5" customFormat="1" ht="31.5" customHeight="1">
      <c r="A77" s="70" t="s">
        <v>77</v>
      </c>
      <c r="B77" s="71"/>
      <c r="C77" s="4"/>
      <c r="D77" s="4"/>
      <c r="E77" s="4"/>
    </row>
    <row r="78" spans="1:3" ht="13.5" customHeight="1">
      <c r="A78" s="6"/>
      <c r="B78" s="7"/>
      <c r="C78" s="8"/>
    </row>
    <row r="79" s="5" customFormat="1" ht="17.25" customHeight="1">
      <c r="A79" s="5" t="s">
        <v>78</v>
      </c>
    </row>
    <row r="80" s="5" customFormat="1" ht="12.75" customHeight="1"/>
    <row r="81" spans="1:2" s="5" customFormat="1" ht="15" customHeight="1">
      <c r="A81" s="5" t="s">
        <v>80</v>
      </c>
      <c r="B81" s="10"/>
    </row>
    <row r="82" s="5" customFormat="1" ht="14.25" customHeight="1">
      <c r="B82" s="11" t="s">
        <v>79</v>
      </c>
    </row>
    <row r="83" spans="2:3" ht="15">
      <c r="B83" s="65"/>
      <c r="C83" s="65"/>
    </row>
  </sheetData>
  <sheetProtection/>
  <mergeCells count="15">
    <mergeCell ref="A74:B74"/>
    <mergeCell ref="B83:C83"/>
    <mergeCell ref="A73:B73"/>
    <mergeCell ref="B8:C8"/>
    <mergeCell ref="A9:C9"/>
    <mergeCell ref="A76:B76"/>
    <mergeCell ref="A77:B77"/>
    <mergeCell ref="B12:E12"/>
    <mergeCell ref="B1:D1"/>
    <mergeCell ref="A10:C10"/>
    <mergeCell ref="B3:D3"/>
    <mergeCell ref="B5:D5"/>
    <mergeCell ref="B6:D6"/>
    <mergeCell ref="B11:C11"/>
    <mergeCell ref="A7:E7"/>
  </mergeCells>
  <printOptions/>
  <pageMargins left="0.7480314960629921" right="0.7480314960629921" top="0.984251968503937" bottom="0.984251968503937" header="0.5118110236220472" footer="0.5118110236220472"/>
  <pageSetup firstPageNumber="6" useFirstPageNumber="1" fitToHeight="0" fitToWidth="1" horizontalDpi="600" verticalDpi="600" orientation="portrait" paperSize="9" scale="87" r:id="rId1"/>
  <headerFooter alignWithMargins="0">
    <oddHeader>&amp;C&amp;"Times New Roman,Regular"&amp;11&amp;P</oddHeader>
    <oddFooter>&amp;C&amp;"Times New Roman,Regular"&amp;11&amp;F; Noteikumi par Sociālās integrācijas valsts aģentūras sniegto maksas pakalpojumu cenrādi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4"/>
  <sheetViews>
    <sheetView view="pageLayout" workbookViewId="0" topLeftCell="A1">
      <selection activeCell="A7" sqref="A7:E7"/>
    </sheetView>
  </sheetViews>
  <sheetFormatPr defaultColWidth="9.140625" defaultRowHeight="12.75"/>
  <cols>
    <col min="1" max="1" width="15.7109375" style="9" customWidth="1"/>
    <col min="2" max="2" width="49.8515625" style="9" customWidth="1"/>
    <col min="3" max="3" width="19.00390625" style="9" hidden="1" customWidth="1"/>
    <col min="4" max="4" width="21.140625" style="9" customWidth="1"/>
    <col min="5" max="5" width="20.7109375" style="9" customWidth="1"/>
    <col min="6" max="16384" width="9.140625" style="9" customWidth="1"/>
  </cols>
  <sheetData>
    <row r="1" spans="2:5" ht="15">
      <c r="B1" s="65"/>
      <c r="C1" s="65"/>
      <c r="D1" s="66"/>
      <c r="E1" s="1" t="s">
        <v>11</v>
      </c>
    </row>
    <row r="2" spans="2:5" ht="15">
      <c r="B2" s="37"/>
      <c r="C2" s="37"/>
      <c r="D2" s="37"/>
      <c r="E2" s="2" t="s">
        <v>65</v>
      </c>
    </row>
    <row r="3" spans="2:5" ht="15">
      <c r="B3" s="65"/>
      <c r="C3" s="65"/>
      <c r="D3" s="66"/>
      <c r="E3" s="2" t="s">
        <v>66</v>
      </c>
    </row>
    <row r="4" spans="2:5" ht="15">
      <c r="B4" s="1"/>
      <c r="C4" s="15"/>
      <c r="E4" s="1" t="s">
        <v>70</v>
      </c>
    </row>
    <row r="5" spans="2:5" ht="15">
      <c r="B5" s="67"/>
      <c r="C5" s="68"/>
      <c r="D5" s="68"/>
      <c r="E5" s="1" t="s">
        <v>71</v>
      </c>
    </row>
    <row r="6" spans="2:5" ht="15.75" customHeight="1">
      <c r="B6" s="65"/>
      <c r="C6" s="65"/>
      <c r="D6" s="66"/>
      <c r="E6" s="16"/>
    </row>
    <row r="7" spans="1:5" ht="15.75" customHeight="1">
      <c r="A7" s="69" t="s">
        <v>10</v>
      </c>
      <c r="B7" s="69"/>
      <c r="C7" s="69"/>
      <c r="D7" s="69"/>
      <c r="E7" s="69"/>
    </row>
    <row r="8" spans="2:3" ht="15.75" customHeight="1">
      <c r="B8" s="72"/>
      <c r="C8" s="72"/>
    </row>
    <row r="9" spans="1:3" ht="15.75" customHeight="1">
      <c r="A9" s="64" t="s">
        <v>1</v>
      </c>
      <c r="B9" s="64"/>
      <c r="C9" s="64"/>
    </row>
    <row r="10" spans="1:3" ht="15.75" customHeight="1">
      <c r="A10" s="64" t="s">
        <v>0</v>
      </c>
      <c r="B10" s="64"/>
      <c r="C10" s="64"/>
    </row>
    <row r="11" spans="1:3" ht="15.75" customHeight="1">
      <c r="A11" s="18"/>
      <c r="B11" s="64" t="s">
        <v>54</v>
      </c>
      <c r="C11" s="64"/>
    </row>
    <row r="12" spans="1:5" ht="18" customHeight="1">
      <c r="A12" s="18"/>
      <c r="B12" s="64" t="s">
        <v>63</v>
      </c>
      <c r="C12" s="64"/>
      <c r="D12" s="64"/>
      <c r="E12" s="64"/>
    </row>
    <row r="13" spans="1:3" ht="15">
      <c r="A13" s="18" t="s">
        <v>2</v>
      </c>
      <c r="B13" s="18" t="s">
        <v>69</v>
      </c>
      <c r="C13" s="18"/>
    </row>
    <row r="14" spans="2:3" ht="15">
      <c r="B14" s="19"/>
      <c r="C14" s="15"/>
    </row>
    <row r="15" spans="1:5" ht="90">
      <c r="A15" s="3" t="s">
        <v>3</v>
      </c>
      <c r="B15" s="3" t="s">
        <v>4</v>
      </c>
      <c r="C15" s="3" t="s">
        <v>5</v>
      </c>
      <c r="D15" s="3" t="s">
        <v>72</v>
      </c>
      <c r="E15" s="3" t="s">
        <v>73</v>
      </c>
    </row>
    <row r="16" spans="1:5" ht="15">
      <c r="A16" s="20">
        <v>1</v>
      </c>
      <c r="B16" s="21">
        <v>2</v>
      </c>
      <c r="C16" s="20">
        <v>3</v>
      </c>
      <c r="D16" s="21">
        <v>3</v>
      </c>
      <c r="E16" s="21">
        <v>4</v>
      </c>
    </row>
    <row r="17" spans="1:5" ht="15">
      <c r="A17" s="43"/>
      <c r="B17" s="22" t="s">
        <v>6</v>
      </c>
      <c r="C17" s="23"/>
      <c r="D17" s="24"/>
      <c r="E17" s="24"/>
    </row>
    <row r="18" spans="1:5" ht="15">
      <c r="A18" s="44">
        <v>1100</v>
      </c>
      <c r="B18" s="25" t="s">
        <v>81</v>
      </c>
      <c r="C18" s="26">
        <v>218.71</v>
      </c>
      <c r="D18" s="47">
        <f>C18/5*5</f>
        <v>218.71000000000004</v>
      </c>
      <c r="E18" s="47">
        <f>C18/5*5</f>
        <v>218.71000000000004</v>
      </c>
    </row>
    <row r="19" spans="1:5" ht="30">
      <c r="A19" s="44">
        <v>1200</v>
      </c>
      <c r="B19" s="27" t="s">
        <v>68</v>
      </c>
      <c r="C19" s="28">
        <v>52.69</v>
      </c>
      <c r="D19" s="47">
        <f aca="true" t="shared" si="0" ref="D19:D66">C19/5*5</f>
        <v>52.69</v>
      </c>
      <c r="E19" s="47">
        <f aca="true" t="shared" si="1" ref="E19:E66">C19/5*5</f>
        <v>52.69</v>
      </c>
    </row>
    <row r="20" spans="1:5" ht="30">
      <c r="A20" s="44">
        <v>2100</v>
      </c>
      <c r="B20" s="32" t="s">
        <v>51</v>
      </c>
      <c r="C20" s="26">
        <v>20</v>
      </c>
      <c r="D20" s="47">
        <f t="shared" si="0"/>
        <v>20</v>
      </c>
      <c r="E20" s="47">
        <f t="shared" si="1"/>
        <v>20</v>
      </c>
    </row>
    <row r="21" spans="1:5" ht="15">
      <c r="A21" s="44">
        <v>2242</v>
      </c>
      <c r="B21" s="27" t="s">
        <v>17</v>
      </c>
      <c r="C21" s="26">
        <v>39.5</v>
      </c>
      <c r="D21" s="47">
        <f t="shared" si="0"/>
        <v>39.5</v>
      </c>
      <c r="E21" s="47">
        <f t="shared" si="1"/>
        <v>39.5</v>
      </c>
    </row>
    <row r="22" spans="1:5" ht="15">
      <c r="A22" s="44">
        <v>2322</v>
      </c>
      <c r="B22" s="27" t="s">
        <v>30</v>
      </c>
      <c r="C22" s="26">
        <v>47.5</v>
      </c>
      <c r="D22" s="47">
        <f t="shared" si="0"/>
        <v>47.5</v>
      </c>
      <c r="E22" s="47">
        <f t="shared" si="1"/>
        <v>47.5</v>
      </c>
    </row>
    <row r="23" spans="1:5" ht="15" hidden="1">
      <c r="A23" s="44"/>
      <c r="B23" s="27"/>
      <c r="C23" s="26"/>
      <c r="D23" s="47"/>
      <c r="E23" s="47"/>
    </row>
    <row r="24" spans="1:5" ht="15.75" customHeight="1" hidden="1">
      <c r="A24" s="44"/>
      <c r="B24" s="25"/>
      <c r="C24" s="26"/>
      <c r="D24" s="47"/>
      <c r="E24" s="47"/>
    </row>
    <row r="25" spans="1:5" ht="15.75" customHeight="1">
      <c r="A25" s="44"/>
      <c r="B25" s="30" t="s">
        <v>7</v>
      </c>
      <c r="C25" s="29">
        <f>SUM(C18:C24)</f>
        <v>378.4</v>
      </c>
      <c r="D25" s="48">
        <f>SUM(D18:D24)</f>
        <v>378.40000000000003</v>
      </c>
      <c r="E25" s="48">
        <f>SUM(E18:E24)</f>
        <v>378.40000000000003</v>
      </c>
    </row>
    <row r="26" spans="1:5" ht="15">
      <c r="A26" s="46"/>
      <c r="B26" s="25" t="s">
        <v>8</v>
      </c>
      <c r="C26" s="26"/>
      <c r="D26" s="47"/>
      <c r="E26" s="47"/>
    </row>
    <row r="27" spans="1:5" ht="15">
      <c r="A27" s="44">
        <v>1100</v>
      </c>
      <c r="B27" s="25" t="s">
        <v>81</v>
      </c>
      <c r="C27" s="26">
        <v>53.71</v>
      </c>
      <c r="D27" s="47">
        <f t="shared" si="0"/>
        <v>53.71000000000001</v>
      </c>
      <c r="E27" s="47">
        <f t="shared" si="1"/>
        <v>53.71000000000001</v>
      </c>
    </row>
    <row r="28" spans="1:5" ht="30">
      <c r="A28" s="44">
        <v>1200</v>
      </c>
      <c r="B28" s="27" t="s">
        <v>68</v>
      </c>
      <c r="C28" s="28">
        <v>12.94</v>
      </c>
      <c r="D28" s="47">
        <f t="shared" si="0"/>
        <v>12.940000000000001</v>
      </c>
      <c r="E28" s="47">
        <f t="shared" si="1"/>
        <v>12.940000000000001</v>
      </c>
    </row>
    <row r="29" spans="1:5" ht="30" hidden="1">
      <c r="A29" s="44">
        <v>2100</v>
      </c>
      <c r="B29" s="32" t="s">
        <v>51</v>
      </c>
      <c r="C29" s="26"/>
      <c r="D29" s="47">
        <f t="shared" si="0"/>
        <v>0</v>
      </c>
      <c r="E29" s="47">
        <f t="shared" si="1"/>
        <v>0</v>
      </c>
    </row>
    <row r="30" spans="1:5" ht="15">
      <c r="A30" s="45">
        <v>2210</v>
      </c>
      <c r="B30" s="27" t="s">
        <v>47</v>
      </c>
      <c r="C30" s="26">
        <v>9.5</v>
      </c>
      <c r="D30" s="47">
        <f t="shared" si="0"/>
        <v>9.5</v>
      </c>
      <c r="E30" s="47">
        <f t="shared" si="1"/>
        <v>9.5</v>
      </c>
    </row>
    <row r="31" spans="1:5" ht="15">
      <c r="A31" s="44">
        <v>2222</v>
      </c>
      <c r="B31" s="27" t="s">
        <v>48</v>
      </c>
      <c r="C31" s="26">
        <v>2.5</v>
      </c>
      <c r="D31" s="47">
        <f t="shared" si="0"/>
        <v>2.5</v>
      </c>
      <c r="E31" s="47">
        <f t="shared" si="1"/>
        <v>2.5</v>
      </c>
    </row>
    <row r="32" spans="1:5" ht="15">
      <c r="A32" s="44">
        <v>2223</v>
      </c>
      <c r="B32" s="27" t="s">
        <v>49</v>
      </c>
      <c r="C32" s="26">
        <v>2.5</v>
      </c>
      <c r="D32" s="47">
        <f t="shared" si="0"/>
        <v>2.5</v>
      </c>
      <c r="E32" s="47">
        <f t="shared" si="1"/>
        <v>2.5</v>
      </c>
    </row>
    <row r="33" spans="1:5" ht="30">
      <c r="A33" s="44">
        <v>2230</v>
      </c>
      <c r="B33" s="27" t="s">
        <v>50</v>
      </c>
      <c r="C33" s="26">
        <v>1</v>
      </c>
      <c r="D33" s="47">
        <f t="shared" si="0"/>
        <v>1</v>
      </c>
      <c r="E33" s="47">
        <f t="shared" si="1"/>
        <v>1</v>
      </c>
    </row>
    <row r="34" spans="1:5" ht="15" hidden="1">
      <c r="A34" s="44">
        <v>2241</v>
      </c>
      <c r="B34" s="27" t="s">
        <v>16</v>
      </c>
      <c r="C34" s="26"/>
      <c r="D34" s="47">
        <f t="shared" si="0"/>
        <v>0</v>
      </c>
      <c r="E34" s="47">
        <f t="shared" si="1"/>
        <v>0</v>
      </c>
    </row>
    <row r="35" spans="1:5" ht="15" hidden="1">
      <c r="A35" s="44">
        <v>2242</v>
      </c>
      <c r="B35" s="27" t="s">
        <v>17</v>
      </c>
      <c r="C35" s="26">
        <v>0</v>
      </c>
      <c r="D35" s="47">
        <f t="shared" si="0"/>
        <v>0</v>
      </c>
      <c r="E35" s="47">
        <f t="shared" si="1"/>
        <v>0</v>
      </c>
    </row>
    <row r="36" spans="1:5" ht="30">
      <c r="A36" s="44">
        <v>2243</v>
      </c>
      <c r="B36" s="27" t="s">
        <v>18</v>
      </c>
      <c r="C36" s="26">
        <v>0.5</v>
      </c>
      <c r="D36" s="47">
        <f t="shared" si="0"/>
        <v>0.5</v>
      </c>
      <c r="E36" s="47">
        <f t="shared" si="1"/>
        <v>0.5</v>
      </c>
    </row>
    <row r="37" spans="1:5" ht="15">
      <c r="A37" s="44">
        <v>2244</v>
      </c>
      <c r="B37" s="27" t="s">
        <v>19</v>
      </c>
      <c r="C37" s="26">
        <v>1.01</v>
      </c>
      <c r="D37" s="47">
        <f t="shared" si="0"/>
        <v>1.01</v>
      </c>
      <c r="E37" s="47">
        <f t="shared" si="1"/>
        <v>1.01</v>
      </c>
    </row>
    <row r="38" spans="1:5" ht="15" hidden="1">
      <c r="A38" s="44">
        <v>2247</v>
      </c>
      <c r="B38" s="22" t="s">
        <v>20</v>
      </c>
      <c r="C38" s="26">
        <v>0</v>
      </c>
      <c r="D38" s="47">
        <f t="shared" si="0"/>
        <v>0</v>
      </c>
      <c r="E38" s="47">
        <f t="shared" si="1"/>
        <v>0</v>
      </c>
    </row>
    <row r="39" spans="1:5" ht="30" hidden="1">
      <c r="A39" s="44">
        <v>2249</v>
      </c>
      <c r="B39" s="27" t="s">
        <v>21</v>
      </c>
      <c r="C39" s="26">
        <v>0</v>
      </c>
      <c r="D39" s="47">
        <f t="shared" si="0"/>
        <v>0</v>
      </c>
      <c r="E39" s="47">
        <f t="shared" si="1"/>
        <v>0</v>
      </c>
    </row>
    <row r="40" spans="1:5" ht="15">
      <c r="A40" s="44">
        <v>2251</v>
      </c>
      <c r="B40" s="27" t="s">
        <v>13</v>
      </c>
      <c r="C40" s="26">
        <v>0.5</v>
      </c>
      <c r="D40" s="47">
        <f t="shared" si="0"/>
        <v>0.5</v>
      </c>
      <c r="E40" s="47">
        <f t="shared" si="1"/>
        <v>0.5</v>
      </c>
    </row>
    <row r="41" spans="1:5" ht="15" hidden="1">
      <c r="A41" s="44">
        <v>2252</v>
      </c>
      <c r="B41" s="27" t="s">
        <v>14</v>
      </c>
      <c r="C41" s="26"/>
      <c r="D41" s="47">
        <f t="shared" si="0"/>
        <v>0</v>
      </c>
      <c r="E41" s="47">
        <f t="shared" si="1"/>
        <v>0</v>
      </c>
    </row>
    <row r="42" spans="1:5" ht="15" hidden="1">
      <c r="A42" s="44">
        <v>2259</v>
      </c>
      <c r="B42" s="27" t="s">
        <v>15</v>
      </c>
      <c r="C42" s="26"/>
      <c r="D42" s="47">
        <f t="shared" si="0"/>
        <v>0</v>
      </c>
      <c r="E42" s="47">
        <f t="shared" si="1"/>
        <v>0</v>
      </c>
    </row>
    <row r="43" spans="1:5" ht="15">
      <c r="A43" s="44">
        <v>2261</v>
      </c>
      <c r="B43" s="27" t="s">
        <v>22</v>
      </c>
      <c r="C43" s="26">
        <v>0.5</v>
      </c>
      <c r="D43" s="47">
        <f t="shared" si="0"/>
        <v>0.5</v>
      </c>
      <c r="E43" s="47">
        <f t="shared" si="1"/>
        <v>0.5</v>
      </c>
    </row>
    <row r="44" spans="1:5" ht="15" hidden="1">
      <c r="A44" s="44">
        <v>2262</v>
      </c>
      <c r="B44" s="27" t="s">
        <v>23</v>
      </c>
      <c r="C44" s="26">
        <v>0</v>
      </c>
      <c r="D44" s="47">
        <f t="shared" si="0"/>
        <v>0</v>
      </c>
      <c r="E44" s="47">
        <f t="shared" si="1"/>
        <v>0</v>
      </c>
    </row>
    <row r="45" spans="1:5" ht="15">
      <c r="A45" s="44">
        <v>2263</v>
      </c>
      <c r="B45" s="27" t="s">
        <v>24</v>
      </c>
      <c r="C45" s="26">
        <v>1</v>
      </c>
      <c r="D45" s="47">
        <f t="shared" si="0"/>
        <v>1</v>
      </c>
      <c r="E45" s="47">
        <f t="shared" si="1"/>
        <v>1</v>
      </c>
    </row>
    <row r="46" spans="1:5" ht="15" hidden="1">
      <c r="A46" s="44">
        <v>2264</v>
      </c>
      <c r="B46" s="27" t="s">
        <v>25</v>
      </c>
      <c r="C46" s="26">
        <v>0</v>
      </c>
      <c r="D46" s="47">
        <f t="shared" si="0"/>
        <v>0</v>
      </c>
      <c r="E46" s="47">
        <f t="shared" si="1"/>
        <v>0</v>
      </c>
    </row>
    <row r="47" spans="1:5" ht="15">
      <c r="A47" s="44">
        <v>2279</v>
      </c>
      <c r="B47" s="27" t="s">
        <v>26</v>
      </c>
      <c r="C47" s="26">
        <v>0.5</v>
      </c>
      <c r="D47" s="47">
        <f t="shared" si="0"/>
        <v>0.5</v>
      </c>
      <c r="E47" s="47">
        <f t="shared" si="1"/>
        <v>0.5</v>
      </c>
    </row>
    <row r="48" spans="1:5" ht="15">
      <c r="A48" s="44">
        <v>2311</v>
      </c>
      <c r="B48" s="27" t="s">
        <v>27</v>
      </c>
      <c r="C48" s="26">
        <v>2</v>
      </c>
      <c r="D48" s="47">
        <f t="shared" si="0"/>
        <v>2</v>
      </c>
      <c r="E48" s="47">
        <f t="shared" si="1"/>
        <v>2</v>
      </c>
    </row>
    <row r="49" spans="1:5" ht="15">
      <c r="A49" s="44">
        <v>2312</v>
      </c>
      <c r="B49" s="27" t="s">
        <v>28</v>
      </c>
      <c r="C49" s="26">
        <v>3.5</v>
      </c>
      <c r="D49" s="47">
        <f t="shared" si="0"/>
        <v>3.5</v>
      </c>
      <c r="E49" s="47">
        <f t="shared" si="1"/>
        <v>3.5</v>
      </c>
    </row>
    <row r="50" spans="1:5" ht="15" hidden="1">
      <c r="A50" s="44">
        <v>2321</v>
      </c>
      <c r="B50" s="27" t="s">
        <v>29</v>
      </c>
      <c r="C50" s="26">
        <v>0</v>
      </c>
      <c r="D50" s="47">
        <f t="shared" si="0"/>
        <v>0</v>
      </c>
      <c r="E50" s="47">
        <f t="shared" si="1"/>
        <v>0</v>
      </c>
    </row>
    <row r="51" spans="1:5" ht="15" hidden="1">
      <c r="A51" s="44">
        <v>2322</v>
      </c>
      <c r="B51" s="27" t="s">
        <v>30</v>
      </c>
      <c r="C51" s="26">
        <v>0</v>
      </c>
      <c r="D51" s="47">
        <f t="shared" si="0"/>
        <v>0</v>
      </c>
      <c r="E51" s="47">
        <f t="shared" si="1"/>
        <v>0</v>
      </c>
    </row>
    <row r="52" spans="1:5" ht="15" hidden="1">
      <c r="A52" s="44">
        <v>2341</v>
      </c>
      <c r="B52" s="27" t="s">
        <v>31</v>
      </c>
      <c r="C52" s="26">
        <v>0</v>
      </c>
      <c r="D52" s="47">
        <f t="shared" si="0"/>
        <v>0</v>
      </c>
      <c r="E52" s="47">
        <f t="shared" si="1"/>
        <v>0</v>
      </c>
    </row>
    <row r="53" spans="1:5" ht="30" hidden="1">
      <c r="A53" s="44">
        <v>2344</v>
      </c>
      <c r="B53" s="27" t="s">
        <v>32</v>
      </c>
      <c r="C53" s="26">
        <v>0</v>
      </c>
      <c r="D53" s="47">
        <f t="shared" si="0"/>
        <v>0</v>
      </c>
      <c r="E53" s="47">
        <f t="shared" si="1"/>
        <v>0</v>
      </c>
    </row>
    <row r="54" spans="1:5" ht="15">
      <c r="A54" s="44">
        <v>2350</v>
      </c>
      <c r="B54" s="27" t="s">
        <v>33</v>
      </c>
      <c r="C54" s="26">
        <v>1.39</v>
      </c>
      <c r="D54" s="47">
        <f t="shared" si="0"/>
        <v>1.39</v>
      </c>
      <c r="E54" s="47">
        <f t="shared" si="1"/>
        <v>1.39</v>
      </c>
    </row>
    <row r="55" spans="1:5" ht="15">
      <c r="A55" s="44">
        <v>2361</v>
      </c>
      <c r="B55" s="27" t="s">
        <v>34</v>
      </c>
      <c r="C55" s="26">
        <v>0.5</v>
      </c>
      <c r="D55" s="47">
        <f t="shared" si="0"/>
        <v>0.5</v>
      </c>
      <c r="E55" s="47">
        <f t="shared" si="1"/>
        <v>0.5</v>
      </c>
    </row>
    <row r="56" spans="1:5" ht="15" hidden="1">
      <c r="A56" s="44">
        <v>2362</v>
      </c>
      <c r="B56" s="27" t="s">
        <v>35</v>
      </c>
      <c r="C56" s="26"/>
      <c r="D56" s="47">
        <f t="shared" si="0"/>
        <v>0</v>
      </c>
      <c r="E56" s="47">
        <f t="shared" si="1"/>
        <v>0</v>
      </c>
    </row>
    <row r="57" spans="1:5" ht="15" hidden="1">
      <c r="A57" s="44">
        <v>2363</v>
      </c>
      <c r="B57" s="27" t="s">
        <v>36</v>
      </c>
      <c r="C57" s="26"/>
      <c r="D57" s="47">
        <f t="shared" si="0"/>
        <v>0</v>
      </c>
      <c r="E57" s="47">
        <f t="shared" si="1"/>
        <v>0</v>
      </c>
    </row>
    <row r="58" spans="1:5" ht="15" hidden="1">
      <c r="A58" s="44">
        <v>2370</v>
      </c>
      <c r="B58" s="27" t="s">
        <v>37</v>
      </c>
      <c r="C58" s="26"/>
      <c r="D58" s="47">
        <f t="shared" si="0"/>
        <v>0</v>
      </c>
      <c r="E58" s="47">
        <f t="shared" si="1"/>
        <v>0</v>
      </c>
    </row>
    <row r="59" spans="1:5" ht="15">
      <c r="A59" s="44">
        <v>2400</v>
      </c>
      <c r="B59" s="27" t="s">
        <v>52</v>
      </c>
      <c r="C59" s="26">
        <v>0.5</v>
      </c>
      <c r="D59" s="47">
        <f t="shared" si="0"/>
        <v>0.5</v>
      </c>
      <c r="E59" s="47">
        <f t="shared" si="1"/>
        <v>0.5</v>
      </c>
    </row>
    <row r="60" spans="1:5" ht="15" customHeight="1">
      <c r="A60" s="44">
        <v>2512</v>
      </c>
      <c r="B60" s="27" t="s">
        <v>38</v>
      </c>
      <c r="C60" s="26">
        <v>101.4</v>
      </c>
      <c r="D60" s="47">
        <f t="shared" si="0"/>
        <v>101.4</v>
      </c>
      <c r="E60" s="47">
        <f t="shared" si="1"/>
        <v>101.4</v>
      </c>
    </row>
    <row r="61" spans="1:5" ht="31.5" customHeight="1">
      <c r="A61" s="44">
        <v>2513</v>
      </c>
      <c r="B61" s="27" t="s">
        <v>39</v>
      </c>
      <c r="C61" s="26">
        <v>1</v>
      </c>
      <c r="D61" s="47">
        <f t="shared" si="0"/>
        <v>1</v>
      </c>
      <c r="E61" s="47">
        <f t="shared" si="1"/>
        <v>1</v>
      </c>
    </row>
    <row r="62" spans="1:5" ht="15">
      <c r="A62" s="44">
        <v>2515</v>
      </c>
      <c r="B62" s="27" t="s">
        <v>40</v>
      </c>
      <c r="C62" s="26">
        <v>0.5</v>
      </c>
      <c r="D62" s="47">
        <f t="shared" si="0"/>
        <v>0.5</v>
      </c>
      <c r="E62" s="47">
        <f t="shared" si="1"/>
        <v>0.5</v>
      </c>
    </row>
    <row r="63" spans="1:5" ht="15">
      <c r="A63" s="44">
        <v>2519</v>
      </c>
      <c r="B63" s="27" t="s">
        <v>43</v>
      </c>
      <c r="C63" s="26">
        <v>7.9</v>
      </c>
      <c r="D63" s="47">
        <f t="shared" si="0"/>
        <v>7.9</v>
      </c>
      <c r="E63" s="47">
        <f t="shared" si="1"/>
        <v>7.9</v>
      </c>
    </row>
    <row r="64" spans="1:5" ht="15" hidden="1">
      <c r="A64" s="44">
        <v>6240</v>
      </c>
      <c r="B64" s="27"/>
      <c r="C64" s="26"/>
      <c r="D64" s="47">
        <f t="shared" si="0"/>
        <v>0</v>
      </c>
      <c r="E64" s="47">
        <f t="shared" si="1"/>
        <v>0</v>
      </c>
    </row>
    <row r="65" spans="1:5" ht="15" hidden="1">
      <c r="A65" s="44">
        <v>6290</v>
      </c>
      <c r="B65" s="27"/>
      <c r="C65" s="26"/>
      <c r="D65" s="47">
        <f t="shared" si="0"/>
        <v>0</v>
      </c>
      <c r="E65" s="47">
        <f t="shared" si="1"/>
        <v>0</v>
      </c>
    </row>
    <row r="66" spans="1:5" ht="15">
      <c r="A66" s="44">
        <v>5121</v>
      </c>
      <c r="B66" s="27" t="s">
        <v>41</v>
      </c>
      <c r="C66" s="26">
        <v>1</v>
      </c>
      <c r="D66" s="47">
        <f t="shared" si="0"/>
        <v>1</v>
      </c>
      <c r="E66" s="47">
        <f t="shared" si="1"/>
        <v>1</v>
      </c>
    </row>
    <row r="67" spans="1:5" ht="15" hidden="1">
      <c r="A67" s="44">
        <v>5232</v>
      </c>
      <c r="B67" s="27" t="s">
        <v>42</v>
      </c>
      <c r="C67" s="26">
        <v>0</v>
      </c>
      <c r="D67" s="47">
        <f>C67/12*6</f>
        <v>0</v>
      </c>
      <c r="E67" s="47">
        <f>C67/12*12</f>
        <v>0</v>
      </c>
    </row>
    <row r="68" spans="1:5" ht="15" hidden="1">
      <c r="A68" s="44">
        <v>5238</v>
      </c>
      <c r="B68" s="27" t="s">
        <v>44</v>
      </c>
      <c r="C68" s="26">
        <v>0</v>
      </c>
      <c r="D68" s="47">
        <f>C68/12*6</f>
        <v>0</v>
      </c>
      <c r="E68" s="47">
        <f>C68/12*12</f>
        <v>0</v>
      </c>
    </row>
    <row r="69" spans="1:5" ht="15" hidden="1">
      <c r="A69" s="44">
        <v>5240</v>
      </c>
      <c r="B69" s="27" t="s">
        <v>45</v>
      </c>
      <c r="C69" s="26">
        <v>0</v>
      </c>
      <c r="D69" s="47">
        <f>C69/12*6</f>
        <v>0</v>
      </c>
      <c r="E69" s="47">
        <f>C69/12*12</f>
        <v>0</v>
      </c>
    </row>
    <row r="70" spans="1:5" ht="15" hidden="1">
      <c r="A70" s="44">
        <v>5250</v>
      </c>
      <c r="B70" s="27" t="s">
        <v>46</v>
      </c>
      <c r="C70" s="26">
        <v>0</v>
      </c>
      <c r="D70" s="47">
        <f>C70/5*5</f>
        <v>0</v>
      </c>
      <c r="E70" s="47">
        <f>C70/5*5</f>
        <v>0</v>
      </c>
    </row>
    <row r="71" spans="1:5" ht="15">
      <c r="A71" s="31"/>
      <c r="B71" s="33" t="s">
        <v>9</v>
      </c>
      <c r="C71" s="29">
        <f>SUM(C27:C70)</f>
        <v>205.85000000000002</v>
      </c>
      <c r="D71" s="48">
        <f>SUM(D27:D70)</f>
        <v>205.85000000000002</v>
      </c>
      <c r="E71" s="48">
        <f>SUM(E27:E70)</f>
        <v>205.85000000000002</v>
      </c>
    </row>
    <row r="72" spans="1:5" ht="15">
      <c r="A72" s="31"/>
      <c r="B72" s="33" t="s">
        <v>53</v>
      </c>
      <c r="C72" s="29">
        <f>C71+C25</f>
        <v>584.25</v>
      </c>
      <c r="D72" s="48">
        <f>D71+D25</f>
        <v>584.25</v>
      </c>
      <c r="E72" s="48">
        <f>E71+E25</f>
        <v>584.25</v>
      </c>
    </row>
    <row r="73" spans="1:5" ht="15">
      <c r="A73" s="34"/>
      <c r="B73" s="16"/>
      <c r="C73" s="35"/>
      <c r="D73" s="35"/>
      <c r="E73" s="35"/>
    </row>
    <row r="74" spans="1:5" ht="15.75" customHeight="1">
      <c r="A74" s="70" t="s">
        <v>74</v>
      </c>
      <c r="B74" s="71"/>
      <c r="C74" s="14">
        <v>5</v>
      </c>
      <c r="D74" s="3">
        <v>5</v>
      </c>
      <c r="E74" s="3">
        <v>5</v>
      </c>
    </row>
    <row r="75" spans="1:5" ht="15.75" customHeight="1">
      <c r="A75" s="70" t="s">
        <v>75</v>
      </c>
      <c r="B75" s="71"/>
      <c r="C75" s="42">
        <f>C72/C74</f>
        <v>116.85</v>
      </c>
      <c r="D75" s="29">
        <f>D72/D74</f>
        <v>116.85</v>
      </c>
      <c r="E75" s="29">
        <f>E72/E74</f>
        <v>116.85</v>
      </c>
    </row>
    <row r="76" spans="1:5" ht="15">
      <c r="A76" s="16"/>
      <c r="B76" s="7"/>
      <c r="C76" s="7"/>
      <c r="D76" s="8"/>
      <c r="E76" s="8"/>
    </row>
    <row r="77" spans="1:5" s="5" customFormat="1" ht="19.5" customHeight="1">
      <c r="A77" s="70" t="s">
        <v>76</v>
      </c>
      <c r="B77" s="71"/>
      <c r="C77" s="4"/>
      <c r="D77" s="4"/>
      <c r="E77" s="4"/>
    </row>
    <row r="78" spans="1:5" s="5" customFormat="1" ht="31.5" customHeight="1">
      <c r="A78" s="70" t="s">
        <v>77</v>
      </c>
      <c r="B78" s="71"/>
      <c r="C78" s="4"/>
      <c r="D78" s="4"/>
      <c r="E78" s="4"/>
    </row>
    <row r="79" spans="1:3" ht="13.5" customHeight="1">
      <c r="A79" s="6"/>
      <c r="B79" s="7"/>
      <c r="C79" s="8"/>
    </row>
    <row r="80" s="5" customFormat="1" ht="17.25" customHeight="1">
      <c r="A80" s="5" t="s">
        <v>78</v>
      </c>
    </row>
    <row r="81" s="5" customFormat="1" ht="12.75" customHeight="1"/>
    <row r="82" spans="1:2" s="5" customFormat="1" ht="15" customHeight="1">
      <c r="A82" s="5" t="s">
        <v>80</v>
      </c>
      <c r="B82" s="10"/>
    </row>
    <row r="83" s="5" customFormat="1" ht="14.25" customHeight="1">
      <c r="B83" s="11" t="s">
        <v>79</v>
      </c>
    </row>
    <row r="84" spans="2:5" ht="15">
      <c r="B84" s="65"/>
      <c r="C84" s="65"/>
      <c r="D84" s="8"/>
      <c r="E84" s="8"/>
    </row>
  </sheetData>
  <sheetProtection/>
  <mergeCells count="15">
    <mergeCell ref="A78:B78"/>
    <mergeCell ref="B84:C84"/>
    <mergeCell ref="A74:B74"/>
    <mergeCell ref="A75:B75"/>
    <mergeCell ref="A10:C10"/>
    <mergeCell ref="A77:B77"/>
    <mergeCell ref="B12:E12"/>
    <mergeCell ref="B8:C8"/>
    <mergeCell ref="A9:C9"/>
    <mergeCell ref="B1:D1"/>
    <mergeCell ref="B11:C11"/>
    <mergeCell ref="B3:D3"/>
    <mergeCell ref="B5:D5"/>
    <mergeCell ref="B6:D6"/>
    <mergeCell ref="A7:E7"/>
  </mergeCells>
  <printOptions/>
  <pageMargins left="0.7480314960629921" right="0.7480314960629921" top="0.984251968503937" bottom="0.984251968503937" header="0.5118110236220472" footer="0.5118110236220472"/>
  <pageSetup firstPageNumber="8" useFirstPageNumber="1" fitToHeight="0" fitToWidth="1" horizontalDpi="600" verticalDpi="600" orientation="portrait" paperSize="9" scale="82" r:id="rId1"/>
  <headerFooter alignWithMargins="0">
    <oddHeader>&amp;C&amp;"Times New Roman,Regular"&amp;11&amp;P</oddHeader>
    <oddFooter>&amp;C&amp;"Times New Roman,Regular"&amp;11&amp;F; Noteikumi par Sociālās integrācijas valsts aģentūras sniegto maksas pakalpojumu cenrādi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3"/>
  <sheetViews>
    <sheetView view="pageLayout" workbookViewId="0" topLeftCell="A1">
      <selection activeCell="D85" sqref="D85"/>
    </sheetView>
  </sheetViews>
  <sheetFormatPr defaultColWidth="9.140625" defaultRowHeight="12.75"/>
  <cols>
    <col min="1" max="1" width="15.7109375" style="9" customWidth="1"/>
    <col min="2" max="2" width="50.7109375" style="9" customWidth="1"/>
    <col min="3" max="3" width="19.00390625" style="9" hidden="1" customWidth="1"/>
    <col min="4" max="4" width="20.57421875" style="9" customWidth="1"/>
    <col min="5" max="5" width="19.8515625" style="9" customWidth="1"/>
    <col min="6" max="16384" width="9.140625" style="9" customWidth="1"/>
  </cols>
  <sheetData>
    <row r="1" spans="2:5" ht="15">
      <c r="B1" s="65"/>
      <c r="C1" s="65"/>
      <c r="D1" s="66"/>
      <c r="E1" s="1" t="s">
        <v>11</v>
      </c>
    </row>
    <row r="2" spans="2:5" ht="15">
      <c r="B2" s="37"/>
      <c r="C2" s="37"/>
      <c r="D2" s="37"/>
      <c r="E2" s="2" t="s">
        <v>65</v>
      </c>
    </row>
    <row r="3" spans="2:5" ht="15">
      <c r="B3" s="65"/>
      <c r="C3" s="65"/>
      <c r="D3" s="66"/>
      <c r="E3" s="2" t="s">
        <v>66</v>
      </c>
    </row>
    <row r="4" spans="2:5" ht="15">
      <c r="B4" s="1"/>
      <c r="C4" s="15"/>
      <c r="E4" s="1" t="s">
        <v>70</v>
      </c>
    </row>
    <row r="5" spans="2:5" ht="15">
      <c r="B5" s="67"/>
      <c r="C5" s="68"/>
      <c r="D5" s="68"/>
      <c r="E5" s="1" t="s">
        <v>71</v>
      </c>
    </row>
    <row r="6" spans="2:5" ht="15.75" customHeight="1">
      <c r="B6" s="65"/>
      <c r="C6" s="65"/>
      <c r="D6" s="66"/>
      <c r="E6" s="16"/>
    </row>
    <row r="7" spans="1:5" ht="15.75" customHeight="1">
      <c r="A7" s="69" t="s">
        <v>10</v>
      </c>
      <c r="B7" s="69"/>
      <c r="C7" s="69"/>
      <c r="D7" s="69"/>
      <c r="E7" s="69"/>
    </row>
    <row r="8" spans="2:3" ht="15.75" customHeight="1">
      <c r="B8" s="72"/>
      <c r="C8" s="72"/>
    </row>
    <row r="9" spans="1:3" ht="15.75" customHeight="1">
      <c r="A9" s="64" t="s">
        <v>1</v>
      </c>
      <c r="B9" s="64"/>
      <c r="C9" s="64"/>
    </row>
    <row r="10" spans="1:3" ht="15.75" customHeight="1">
      <c r="A10" s="64" t="s">
        <v>0</v>
      </c>
      <c r="B10" s="64"/>
      <c r="C10" s="64"/>
    </row>
    <row r="11" spans="1:3" ht="15">
      <c r="A11" s="18"/>
      <c r="B11" s="64" t="s">
        <v>54</v>
      </c>
      <c r="C11" s="64"/>
    </row>
    <row r="12" spans="1:3" ht="17.25" customHeight="1">
      <c r="A12" s="18"/>
      <c r="B12" s="64" t="s">
        <v>64</v>
      </c>
      <c r="C12" s="64"/>
    </row>
    <row r="13" spans="1:3" ht="15">
      <c r="A13" s="18" t="s">
        <v>2</v>
      </c>
      <c r="B13" s="18" t="s">
        <v>69</v>
      </c>
      <c r="C13" s="18"/>
    </row>
    <row r="14" spans="2:3" ht="15">
      <c r="B14" s="19"/>
      <c r="C14" s="15"/>
    </row>
    <row r="15" spans="1:5" ht="90">
      <c r="A15" s="3" t="s">
        <v>3</v>
      </c>
      <c r="B15" s="3" t="s">
        <v>4</v>
      </c>
      <c r="C15" s="3" t="s">
        <v>5</v>
      </c>
      <c r="D15" s="3" t="s">
        <v>72</v>
      </c>
      <c r="E15" s="3" t="s">
        <v>73</v>
      </c>
    </row>
    <row r="16" spans="1:5" ht="15">
      <c r="A16" s="20">
        <v>1</v>
      </c>
      <c r="B16" s="21">
        <v>2</v>
      </c>
      <c r="C16" s="20">
        <v>3</v>
      </c>
      <c r="D16" s="21">
        <v>3</v>
      </c>
      <c r="E16" s="21">
        <v>4</v>
      </c>
    </row>
    <row r="17" spans="1:5" ht="15">
      <c r="A17" s="20"/>
      <c r="B17" s="22" t="s">
        <v>6</v>
      </c>
      <c r="C17" s="23"/>
      <c r="D17" s="24"/>
      <c r="E17" s="24"/>
    </row>
    <row r="18" spans="1:5" ht="15" hidden="1">
      <c r="A18" s="24">
        <v>1000</v>
      </c>
      <c r="B18" s="25" t="s">
        <v>12</v>
      </c>
      <c r="C18" s="26">
        <v>0</v>
      </c>
      <c r="D18" s="26">
        <f>C18/200*300</f>
        <v>0</v>
      </c>
      <c r="E18" s="26">
        <f>C18/200*300</f>
        <v>0</v>
      </c>
    </row>
    <row r="19" spans="1:5" ht="15">
      <c r="A19" s="44">
        <v>2322</v>
      </c>
      <c r="B19" s="27" t="s">
        <v>30</v>
      </c>
      <c r="C19" s="26">
        <v>30.62</v>
      </c>
      <c r="D19" s="47">
        <f>C19/200*300</f>
        <v>45.93000000000001</v>
      </c>
      <c r="E19" s="47">
        <f>C19/200*300</f>
        <v>45.93000000000001</v>
      </c>
    </row>
    <row r="20" spans="1:5" ht="15.75" customHeight="1" hidden="1">
      <c r="A20" s="44"/>
      <c r="B20" s="27"/>
      <c r="C20" s="26">
        <v>0</v>
      </c>
      <c r="D20" s="47">
        <f>C20/200*300</f>
        <v>0</v>
      </c>
      <c r="E20" s="47">
        <f>C20/200*300</f>
        <v>0</v>
      </c>
    </row>
    <row r="21" spans="1:5" ht="15.75" customHeight="1" hidden="1">
      <c r="A21" s="44"/>
      <c r="B21" s="25"/>
      <c r="C21" s="26"/>
      <c r="D21" s="47">
        <f>C21/200*300</f>
        <v>0</v>
      </c>
      <c r="E21" s="47">
        <f>C21/200*300</f>
        <v>0</v>
      </c>
    </row>
    <row r="22" spans="1:5" ht="15">
      <c r="A22" s="44"/>
      <c r="B22" s="30" t="s">
        <v>7</v>
      </c>
      <c r="C22" s="29">
        <f>SUM(C18:C21)</f>
        <v>30.62</v>
      </c>
      <c r="D22" s="48">
        <f>SUM(D18:D21)</f>
        <v>45.93000000000001</v>
      </c>
      <c r="E22" s="48">
        <f>SUM(E18:E21)</f>
        <v>45.93000000000001</v>
      </c>
    </row>
    <row r="23" spans="1:5" ht="15">
      <c r="A23" s="46"/>
      <c r="B23" s="25" t="s">
        <v>8</v>
      </c>
      <c r="C23" s="26"/>
      <c r="D23" s="47"/>
      <c r="E23" s="47"/>
    </row>
    <row r="24" spans="1:5" ht="15">
      <c r="A24" s="44">
        <v>1100</v>
      </c>
      <c r="B24" s="25" t="s">
        <v>81</v>
      </c>
      <c r="C24" s="26">
        <v>12.89</v>
      </c>
      <c r="D24" s="47">
        <f aca="true" t="shared" si="0" ref="D24:D67">C24/200*300</f>
        <v>19.335</v>
      </c>
      <c r="E24" s="47">
        <f aca="true" t="shared" si="1" ref="E24:E67">C24/200*300</f>
        <v>19.335</v>
      </c>
    </row>
    <row r="25" spans="1:5" ht="30">
      <c r="A25" s="44">
        <v>1200</v>
      </c>
      <c r="B25" s="27" t="s">
        <v>68</v>
      </c>
      <c r="C25" s="28">
        <v>3.11</v>
      </c>
      <c r="D25" s="47">
        <f t="shared" si="0"/>
        <v>4.665</v>
      </c>
      <c r="E25" s="47">
        <f t="shared" si="1"/>
        <v>4.665</v>
      </c>
    </row>
    <row r="26" spans="1:5" ht="30" hidden="1">
      <c r="A26" s="44">
        <v>2100</v>
      </c>
      <c r="B26" s="32" t="s">
        <v>51</v>
      </c>
      <c r="C26" s="26">
        <v>0</v>
      </c>
      <c r="D26" s="47">
        <f t="shared" si="0"/>
        <v>0</v>
      </c>
      <c r="E26" s="47">
        <f t="shared" si="1"/>
        <v>0</v>
      </c>
    </row>
    <row r="27" spans="1:5" ht="15">
      <c r="A27" s="45">
        <v>2210</v>
      </c>
      <c r="B27" s="27" t="s">
        <v>47</v>
      </c>
      <c r="C27" s="26">
        <v>6</v>
      </c>
      <c r="D27" s="47">
        <f t="shared" si="0"/>
        <v>9</v>
      </c>
      <c r="E27" s="47">
        <f t="shared" si="1"/>
        <v>9</v>
      </c>
    </row>
    <row r="28" spans="1:5" ht="15" hidden="1">
      <c r="A28" s="44">
        <v>2222</v>
      </c>
      <c r="B28" s="27" t="s">
        <v>48</v>
      </c>
      <c r="C28" s="26">
        <v>0</v>
      </c>
      <c r="D28" s="47">
        <f t="shared" si="0"/>
        <v>0</v>
      </c>
      <c r="E28" s="47">
        <f t="shared" si="1"/>
        <v>0</v>
      </c>
    </row>
    <row r="29" spans="1:5" ht="15" hidden="1">
      <c r="A29" s="44">
        <v>2223</v>
      </c>
      <c r="B29" s="27" t="s">
        <v>49</v>
      </c>
      <c r="C29" s="26">
        <v>0</v>
      </c>
      <c r="D29" s="47">
        <f t="shared" si="0"/>
        <v>0</v>
      </c>
      <c r="E29" s="47">
        <f t="shared" si="1"/>
        <v>0</v>
      </c>
    </row>
    <row r="30" spans="1:5" ht="30">
      <c r="A30" s="44">
        <v>2230</v>
      </c>
      <c r="B30" s="27" t="s">
        <v>50</v>
      </c>
      <c r="C30" s="26">
        <v>1.04</v>
      </c>
      <c r="D30" s="47">
        <f t="shared" si="0"/>
        <v>1.5599999999999998</v>
      </c>
      <c r="E30" s="47">
        <f t="shared" si="1"/>
        <v>1.5599999999999998</v>
      </c>
    </row>
    <row r="31" spans="1:5" ht="15" hidden="1">
      <c r="A31" s="44">
        <v>2241</v>
      </c>
      <c r="B31" s="27" t="s">
        <v>16</v>
      </c>
      <c r="C31" s="26"/>
      <c r="D31" s="47">
        <f t="shared" si="0"/>
        <v>0</v>
      </c>
      <c r="E31" s="47">
        <f t="shared" si="1"/>
        <v>0</v>
      </c>
    </row>
    <row r="32" spans="1:5" ht="15" hidden="1">
      <c r="A32" s="44">
        <v>2242</v>
      </c>
      <c r="B32" s="27" t="s">
        <v>17</v>
      </c>
      <c r="C32" s="26">
        <v>0</v>
      </c>
      <c r="D32" s="47">
        <f t="shared" si="0"/>
        <v>0</v>
      </c>
      <c r="E32" s="47">
        <f t="shared" si="1"/>
        <v>0</v>
      </c>
    </row>
    <row r="33" spans="1:5" ht="30" hidden="1">
      <c r="A33" s="44">
        <v>2243</v>
      </c>
      <c r="B33" s="27" t="s">
        <v>18</v>
      </c>
      <c r="C33" s="26">
        <v>0</v>
      </c>
      <c r="D33" s="47">
        <f t="shared" si="0"/>
        <v>0</v>
      </c>
      <c r="E33" s="47">
        <f t="shared" si="1"/>
        <v>0</v>
      </c>
    </row>
    <row r="34" spans="1:5" ht="15" hidden="1">
      <c r="A34" s="44">
        <v>2244</v>
      </c>
      <c r="B34" s="27" t="s">
        <v>19</v>
      </c>
      <c r="C34" s="26">
        <v>0</v>
      </c>
      <c r="D34" s="47">
        <f t="shared" si="0"/>
        <v>0</v>
      </c>
      <c r="E34" s="47">
        <f t="shared" si="1"/>
        <v>0</v>
      </c>
    </row>
    <row r="35" spans="1:5" ht="15" hidden="1">
      <c r="A35" s="44">
        <v>2247</v>
      </c>
      <c r="B35" s="22" t="s">
        <v>20</v>
      </c>
      <c r="C35" s="26">
        <v>0</v>
      </c>
      <c r="D35" s="47">
        <f t="shared" si="0"/>
        <v>0</v>
      </c>
      <c r="E35" s="47">
        <f t="shared" si="1"/>
        <v>0</v>
      </c>
    </row>
    <row r="36" spans="1:5" ht="30" hidden="1">
      <c r="A36" s="44">
        <v>2249</v>
      </c>
      <c r="B36" s="27" t="s">
        <v>21</v>
      </c>
      <c r="C36" s="26">
        <v>0</v>
      </c>
      <c r="D36" s="47">
        <f t="shared" si="0"/>
        <v>0</v>
      </c>
      <c r="E36" s="47">
        <f t="shared" si="1"/>
        <v>0</v>
      </c>
    </row>
    <row r="37" spans="1:5" ht="15" hidden="1">
      <c r="A37" s="44">
        <v>2251</v>
      </c>
      <c r="B37" s="27" t="s">
        <v>13</v>
      </c>
      <c r="C37" s="26">
        <v>0</v>
      </c>
      <c r="D37" s="47">
        <f t="shared" si="0"/>
        <v>0</v>
      </c>
      <c r="E37" s="47">
        <f t="shared" si="1"/>
        <v>0</v>
      </c>
    </row>
    <row r="38" spans="1:5" ht="27.75" customHeight="1" hidden="1">
      <c r="A38" s="44">
        <v>2252</v>
      </c>
      <c r="B38" s="27" t="s">
        <v>14</v>
      </c>
      <c r="C38" s="26"/>
      <c r="D38" s="47">
        <f t="shared" si="0"/>
        <v>0</v>
      </c>
      <c r="E38" s="47">
        <f t="shared" si="1"/>
        <v>0</v>
      </c>
    </row>
    <row r="39" spans="1:5" ht="15" hidden="1">
      <c r="A39" s="44">
        <v>2259</v>
      </c>
      <c r="B39" s="27" t="s">
        <v>15</v>
      </c>
      <c r="C39" s="26"/>
      <c r="D39" s="47">
        <f t="shared" si="0"/>
        <v>0</v>
      </c>
      <c r="E39" s="47">
        <f t="shared" si="1"/>
        <v>0</v>
      </c>
    </row>
    <row r="40" spans="1:5" ht="15" hidden="1">
      <c r="A40" s="44">
        <v>2261</v>
      </c>
      <c r="B40" s="27" t="s">
        <v>22</v>
      </c>
      <c r="C40" s="26">
        <v>0</v>
      </c>
      <c r="D40" s="47">
        <f t="shared" si="0"/>
        <v>0</v>
      </c>
      <c r="E40" s="47">
        <f t="shared" si="1"/>
        <v>0</v>
      </c>
    </row>
    <row r="41" spans="1:5" ht="15" hidden="1">
      <c r="A41" s="44">
        <v>2262</v>
      </c>
      <c r="B41" s="27" t="s">
        <v>23</v>
      </c>
      <c r="C41" s="26">
        <v>0</v>
      </c>
      <c r="D41" s="47">
        <f t="shared" si="0"/>
        <v>0</v>
      </c>
      <c r="E41" s="47">
        <f t="shared" si="1"/>
        <v>0</v>
      </c>
    </row>
    <row r="42" spans="1:5" ht="15" hidden="1">
      <c r="A42" s="44">
        <v>2263</v>
      </c>
      <c r="B42" s="27" t="s">
        <v>24</v>
      </c>
      <c r="C42" s="26">
        <v>0</v>
      </c>
      <c r="D42" s="47">
        <f t="shared" si="0"/>
        <v>0</v>
      </c>
      <c r="E42" s="47">
        <f t="shared" si="1"/>
        <v>0</v>
      </c>
    </row>
    <row r="43" spans="1:5" ht="15" hidden="1">
      <c r="A43" s="44">
        <v>2264</v>
      </c>
      <c r="B43" s="27" t="s">
        <v>25</v>
      </c>
      <c r="C43" s="26">
        <v>0</v>
      </c>
      <c r="D43" s="47">
        <f t="shared" si="0"/>
        <v>0</v>
      </c>
      <c r="E43" s="47">
        <f t="shared" si="1"/>
        <v>0</v>
      </c>
    </row>
    <row r="44" spans="1:5" ht="15" hidden="1">
      <c r="A44" s="44">
        <v>2279</v>
      </c>
      <c r="B44" s="27" t="s">
        <v>26</v>
      </c>
      <c r="C44" s="26">
        <v>0</v>
      </c>
      <c r="D44" s="47">
        <f t="shared" si="0"/>
        <v>0</v>
      </c>
      <c r="E44" s="47">
        <f t="shared" si="1"/>
        <v>0</v>
      </c>
    </row>
    <row r="45" spans="1:5" ht="15" hidden="1">
      <c r="A45" s="44">
        <v>2311</v>
      </c>
      <c r="B45" s="27" t="s">
        <v>27</v>
      </c>
      <c r="C45" s="26">
        <v>0</v>
      </c>
      <c r="D45" s="47">
        <f t="shared" si="0"/>
        <v>0</v>
      </c>
      <c r="E45" s="47">
        <f t="shared" si="1"/>
        <v>0</v>
      </c>
    </row>
    <row r="46" spans="1:5" ht="15" hidden="1">
      <c r="A46" s="44">
        <v>2312</v>
      </c>
      <c r="B46" s="27" t="s">
        <v>28</v>
      </c>
      <c r="C46" s="26">
        <v>0</v>
      </c>
      <c r="D46" s="47">
        <f t="shared" si="0"/>
        <v>0</v>
      </c>
      <c r="E46" s="47">
        <f t="shared" si="1"/>
        <v>0</v>
      </c>
    </row>
    <row r="47" spans="1:5" ht="15" hidden="1">
      <c r="A47" s="44">
        <v>2321</v>
      </c>
      <c r="B47" s="27" t="s">
        <v>29</v>
      </c>
      <c r="C47" s="26">
        <v>0</v>
      </c>
      <c r="D47" s="47">
        <f t="shared" si="0"/>
        <v>0</v>
      </c>
      <c r="E47" s="47">
        <f t="shared" si="1"/>
        <v>0</v>
      </c>
    </row>
    <row r="48" spans="1:5" ht="15" hidden="1">
      <c r="A48" s="44">
        <v>2322</v>
      </c>
      <c r="B48" s="27" t="s">
        <v>30</v>
      </c>
      <c r="C48" s="26">
        <v>0</v>
      </c>
      <c r="D48" s="47">
        <f t="shared" si="0"/>
        <v>0</v>
      </c>
      <c r="E48" s="47">
        <f t="shared" si="1"/>
        <v>0</v>
      </c>
    </row>
    <row r="49" spans="1:5" ht="15" hidden="1">
      <c r="A49" s="44">
        <v>2341</v>
      </c>
      <c r="B49" s="27" t="s">
        <v>31</v>
      </c>
      <c r="C49" s="26">
        <v>0</v>
      </c>
      <c r="D49" s="47">
        <f t="shared" si="0"/>
        <v>0</v>
      </c>
      <c r="E49" s="47">
        <f t="shared" si="1"/>
        <v>0</v>
      </c>
    </row>
    <row r="50" spans="1:5" ht="30" hidden="1">
      <c r="A50" s="44">
        <v>2344</v>
      </c>
      <c r="B50" s="27" t="s">
        <v>32</v>
      </c>
      <c r="C50" s="26">
        <v>0</v>
      </c>
      <c r="D50" s="47">
        <f t="shared" si="0"/>
        <v>0</v>
      </c>
      <c r="E50" s="47">
        <f t="shared" si="1"/>
        <v>0</v>
      </c>
    </row>
    <row r="51" spans="1:5" ht="15" hidden="1">
      <c r="A51" s="44">
        <v>2350</v>
      </c>
      <c r="B51" s="27" t="s">
        <v>33</v>
      </c>
      <c r="C51" s="26">
        <v>0</v>
      </c>
      <c r="D51" s="47">
        <f t="shared" si="0"/>
        <v>0</v>
      </c>
      <c r="E51" s="47">
        <f t="shared" si="1"/>
        <v>0</v>
      </c>
    </row>
    <row r="52" spans="1:5" ht="15" hidden="1">
      <c r="A52" s="44">
        <v>2361</v>
      </c>
      <c r="B52" s="27" t="s">
        <v>34</v>
      </c>
      <c r="C52" s="26">
        <v>0</v>
      </c>
      <c r="D52" s="47">
        <f t="shared" si="0"/>
        <v>0</v>
      </c>
      <c r="E52" s="47">
        <f t="shared" si="1"/>
        <v>0</v>
      </c>
    </row>
    <row r="53" spans="1:5" ht="15" hidden="1">
      <c r="A53" s="44">
        <v>2362</v>
      </c>
      <c r="B53" s="27" t="s">
        <v>35</v>
      </c>
      <c r="C53" s="26"/>
      <c r="D53" s="47">
        <f t="shared" si="0"/>
        <v>0</v>
      </c>
      <c r="E53" s="47">
        <f t="shared" si="1"/>
        <v>0</v>
      </c>
    </row>
    <row r="54" spans="1:5" ht="15" hidden="1">
      <c r="A54" s="44">
        <v>2363</v>
      </c>
      <c r="B54" s="27" t="s">
        <v>36</v>
      </c>
      <c r="C54" s="26"/>
      <c r="D54" s="47">
        <f t="shared" si="0"/>
        <v>0</v>
      </c>
      <c r="E54" s="47">
        <f t="shared" si="1"/>
        <v>0</v>
      </c>
    </row>
    <row r="55" spans="1:5" ht="15" hidden="1">
      <c r="A55" s="44">
        <v>2370</v>
      </c>
      <c r="B55" s="27" t="s">
        <v>37</v>
      </c>
      <c r="C55" s="26"/>
      <c r="D55" s="47">
        <f t="shared" si="0"/>
        <v>0</v>
      </c>
      <c r="E55" s="47">
        <f t="shared" si="1"/>
        <v>0</v>
      </c>
    </row>
    <row r="56" spans="1:5" ht="15" hidden="1">
      <c r="A56" s="44">
        <v>2400</v>
      </c>
      <c r="B56" s="27" t="s">
        <v>52</v>
      </c>
      <c r="C56" s="26">
        <v>0</v>
      </c>
      <c r="D56" s="47">
        <f t="shared" si="0"/>
        <v>0</v>
      </c>
      <c r="E56" s="47">
        <f t="shared" si="1"/>
        <v>0</v>
      </c>
    </row>
    <row r="57" spans="1:5" ht="15">
      <c r="A57" s="44">
        <v>2512</v>
      </c>
      <c r="B57" s="27" t="s">
        <v>38</v>
      </c>
      <c r="C57" s="26">
        <v>11.34</v>
      </c>
      <c r="D57" s="47">
        <f t="shared" si="0"/>
        <v>17.01</v>
      </c>
      <c r="E57" s="47">
        <f t="shared" si="1"/>
        <v>17.01</v>
      </c>
    </row>
    <row r="58" spans="1:5" ht="30" hidden="1">
      <c r="A58" s="44">
        <v>2513</v>
      </c>
      <c r="B58" s="27" t="s">
        <v>39</v>
      </c>
      <c r="C58" s="26">
        <v>0</v>
      </c>
      <c r="D58" s="47">
        <f t="shared" si="0"/>
        <v>0</v>
      </c>
      <c r="E58" s="47">
        <f t="shared" si="1"/>
        <v>0</v>
      </c>
    </row>
    <row r="59" spans="1:5" ht="15" hidden="1">
      <c r="A59" s="44">
        <v>2515</v>
      </c>
      <c r="B59" s="27" t="s">
        <v>40</v>
      </c>
      <c r="C59" s="26">
        <v>0</v>
      </c>
      <c r="D59" s="47">
        <f t="shared" si="0"/>
        <v>0</v>
      </c>
      <c r="E59" s="47">
        <f t="shared" si="1"/>
        <v>0</v>
      </c>
    </row>
    <row r="60" spans="1:5" ht="15" hidden="1">
      <c r="A60" s="44">
        <v>2519</v>
      </c>
      <c r="B60" s="27" t="s">
        <v>43</v>
      </c>
      <c r="C60" s="26">
        <v>0</v>
      </c>
      <c r="D60" s="47">
        <f t="shared" si="0"/>
        <v>0</v>
      </c>
      <c r="E60" s="47">
        <f t="shared" si="1"/>
        <v>0</v>
      </c>
    </row>
    <row r="61" spans="1:5" ht="15" hidden="1">
      <c r="A61" s="44">
        <v>6240</v>
      </c>
      <c r="B61" s="27"/>
      <c r="C61" s="26"/>
      <c r="D61" s="47">
        <f t="shared" si="0"/>
        <v>0</v>
      </c>
      <c r="E61" s="47">
        <f t="shared" si="1"/>
        <v>0</v>
      </c>
    </row>
    <row r="62" spans="1:5" ht="15" hidden="1">
      <c r="A62" s="44">
        <v>6290</v>
      </c>
      <c r="B62" s="27"/>
      <c r="C62" s="26"/>
      <c r="D62" s="47">
        <f t="shared" si="0"/>
        <v>0</v>
      </c>
      <c r="E62" s="47">
        <f t="shared" si="1"/>
        <v>0</v>
      </c>
    </row>
    <row r="63" spans="1:5" ht="15">
      <c r="A63" s="44">
        <v>5121</v>
      </c>
      <c r="B63" s="27" t="s">
        <v>41</v>
      </c>
      <c r="C63" s="26">
        <v>1</v>
      </c>
      <c r="D63" s="47">
        <f t="shared" si="0"/>
        <v>1.5</v>
      </c>
      <c r="E63" s="47">
        <f t="shared" si="1"/>
        <v>1.5</v>
      </c>
    </row>
    <row r="64" spans="1:5" ht="15" hidden="1">
      <c r="A64" s="44">
        <v>5232</v>
      </c>
      <c r="B64" s="27" t="s">
        <v>42</v>
      </c>
      <c r="C64" s="26">
        <v>0</v>
      </c>
      <c r="D64" s="47">
        <f t="shared" si="0"/>
        <v>0</v>
      </c>
      <c r="E64" s="47">
        <f t="shared" si="1"/>
        <v>0</v>
      </c>
    </row>
    <row r="65" spans="1:5" ht="15" hidden="1">
      <c r="A65" s="44">
        <v>5238</v>
      </c>
      <c r="B65" s="27" t="s">
        <v>44</v>
      </c>
      <c r="C65" s="26">
        <v>0</v>
      </c>
      <c r="D65" s="47">
        <f t="shared" si="0"/>
        <v>0</v>
      </c>
      <c r="E65" s="47">
        <f t="shared" si="1"/>
        <v>0</v>
      </c>
    </row>
    <row r="66" spans="1:5" ht="15" hidden="1">
      <c r="A66" s="44">
        <v>5240</v>
      </c>
      <c r="B66" s="27" t="s">
        <v>45</v>
      </c>
      <c r="C66" s="26">
        <v>0</v>
      </c>
      <c r="D66" s="47">
        <f t="shared" si="0"/>
        <v>0</v>
      </c>
      <c r="E66" s="47">
        <f t="shared" si="1"/>
        <v>0</v>
      </c>
    </row>
    <row r="67" spans="1:5" ht="15" hidden="1">
      <c r="A67" s="44">
        <v>5250</v>
      </c>
      <c r="B67" s="27" t="s">
        <v>46</v>
      </c>
      <c r="C67" s="26">
        <v>0</v>
      </c>
      <c r="D67" s="47">
        <f t="shared" si="0"/>
        <v>0</v>
      </c>
      <c r="E67" s="47">
        <f t="shared" si="1"/>
        <v>0</v>
      </c>
    </row>
    <row r="68" spans="1:5" ht="15">
      <c r="A68" s="46"/>
      <c r="B68" s="33" t="s">
        <v>9</v>
      </c>
      <c r="C68" s="29">
        <f>SUM(C24:C67)</f>
        <v>35.379999999999995</v>
      </c>
      <c r="D68" s="48">
        <f>SUM(D24:D67)</f>
        <v>53.07000000000001</v>
      </c>
      <c r="E68" s="48">
        <f>SUM(E24:E67)</f>
        <v>53.07000000000001</v>
      </c>
    </row>
    <row r="69" spans="1:5" ht="15">
      <c r="A69" s="46"/>
      <c r="B69" s="33" t="s">
        <v>53</v>
      </c>
      <c r="C69" s="29">
        <f>C68+C22</f>
        <v>66</v>
      </c>
      <c r="D69" s="48">
        <f>D68+D22</f>
        <v>99.00000000000001</v>
      </c>
      <c r="E69" s="48">
        <f>E68+E22</f>
        <v>99.00000000000001</v>
      </c>
    </row>
    <row r="70" spans="1:5" ht="15">
      <c r="A70" s="34"/>
      <c r="B70" s="16"/>
      <c r="C70" s="35"/>
      <c r="D70" s="35"/>
      <c r="E70" s="35"/>
    </row>
    <row r="71" spans="1:5" ht="15.75" customHeight="1">
      <c r="A71" s="70" t="s">
        <v>74</v>
      </c>
      <c r="B71" s="71"/>
      <c r="C71" s="14">
        <v>200</v>
      </c>
      <c r="D71" s="3">
        <v>300</v>
      </c>
      <c r="E71" s="3">
        <v>300</v>
      </c>
    </row>
    <row r="72" spans="1:5" ht="35.25" customHeight="1">
      <c r="A72" s="70" t="s">
        <v>75</v>
      </c>
      <c r="B72" s="71"/>
      <c r="C72" s="41">
        <f>C69/C71</f>
        <v>0.33</v>
      </c>
      <c r="D72" s="29">
        <f>D69/D71</f>
        <v>0.33000000000000007</v>
      </c>
      <c r="E72" s="29">
        <f>E69/E71</f>
        <v>0.33000000000000007</v>
      </c>
    </row>
    <row r="73" spans="1:5" ht="16.5" customHeight="1">
      <c r="A73" s="16"/>
      <c r="B73" s="7"/>
      <c r="C73" s="7"/>
      <c r="D73" s="35"/>
      <c r="E73" s="35"/>
    </row>
    <row r="74" spans="1:5" s="5" customFormat="1" ht="19.5" customHeight="1">
      <c r="A74" s="70" t="s">
        <v>76</v>
      </c>
      <c r="B74" s="71"/>
      <c r="C74" s="4"/>
      <c r="D74" s="4"/>
      <c r="E74" s="4"/>
    </row>
    <row r="75" spans="1:5" s="5" customFormat="1" ht="31.5" customHeight="1">
      <c r="A75" s="70" t="s">
        <v>77</v>
      </c>
      <c r="B75" s="71"/>
      <c r="C75" s="4"/>
      <c r="D75" s="4"/>
      <c r="E75" s="4"/>
    </row>
    <row r="76" spans="1:3" ht="13.5" customHeight="1">
      <c r="A76" s="6"/>
      <c r="B76" s="7"/>
      <c r="C76" s="8"/>
    </row>
    <row r="77" s="5" customFormat="1" ht="17.25" customHeight="1">
      <c r="A77" s="5" t="s">
        <v>78</v>
      </c>
    </row>
    <row r="78" s="5" customFormat="1" ht="12.75" customHeight="1"/>
    <row r="79" spans="1:2" s="5" customFormat="1" ht="15" customHeight="1">
      <c r="A79" s="5" t="s">
        <v>80</v>
      </c>
      <c r="B79" s="10"/>
    </row>
    <row r="80" s="5" customFormat="1" ht="14.25" customHeight="1">
      <c r="B80" s="11" t="s">
        <v>79</v>
      </c>
    </row>
    <row r="81" spans="2:5" ht="15">
      <c r="B81" s="65"/>
      <c r="C81" s="65"/>
      <c r="D81" s="8"/>
      <c r="E81" s="8"/>
    </row>
    <row r="82" spans="4:5" ht="15">
      <c r="D82" s="7"/>
      <c r="E82" s="7"/>
    </row>
    <row r="83" spans="4:5" ht="15">
      <c r="D83" s="7"/>
      <c r="E83" s="7"/>
    </row>
  </sheetData>
  <sheetProtection/>
  <mergeCells count="15">
    <mergeCell ref="B81:C81"/>
    <mergeCell ref="A10:C10"/>
    <mergeCell ref="B11:C11"/>
    <mergeCell ref="B12:C12"/>
    <mergeCell ref="A71:B71"/>
    <mergeCell ref="B8:C8"/>
    <mergeCell ref="A9:C9"/>
    <mergeCell ref="A74:B74"/>
    <mergeCell ref="A75:B75"/>
    <mergeCell ref="B1:D1"/>
    <mergeCell ref="A72:B72"/>
    <mergeCell ref="B3:D3"/>
    <mergeCell ref="B5:D5"/>
    <mergeCell ref="B6:D6"/>
    <mergeCell ref="A7:E7"/>
  </mergeCells>
  <printOptions/>
  <pageMargins left="0.7480314960629921" right="0.7480314960629921" top="0.984251968503937" bottom="0.984251968503937" header="0.5118110236220472" footer="0.5118110236220472"/>
  <pageSetup firstPageNumber="10" useFirstPageNumber="1" fitToHeight="0" fitToWidth="1" horizontalDpi="600" verticalDpi="600" orientation="portrait" paperSize="9" scale="82" r:id="rId1"/>
  <headerFooter alignWithMargins="0">
    <oddHeader>&amp;C&amp;"Times New Roman,Regular"&amp;11&amp;P</oddHeader>
    <oddFooter>&amp;C&amp;"Times New Roman,Regular"&amp;11&amp;F; Noteikumi par Sociālās integrācijas valsts aģentūras sniegto maksas pakalpojumu cenrādi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2"/>
  <sheetViews>
    <sheetView view="pageLayout" workbookViewId="0" topLeftCell="A1">
      <selection activeCell="D48" sqref="D48:D59"/>
    </sheetView>
  </sheetViews>
  <sheetFormatPr defaultColWidth="9.140625" defaultRowHeight="12.75"/>
  <cols>
    <col min="1" max="1" width="15.7109375" style="9" customWidth="1"/>
    <col min="2" max="2" width="43.140625" style="9" customWidth="1"/>
    <col min="3" max="3" width="19.00390625" style="9" hidden="1" customWidth="1"/>
    <col min="4" max="4" width="21.140625" style="9" customWidth="1"/>
    <col min="5" max="5" width="20.7109375" style="9" customWidth="1"/>
    <col min="6" max="16384" width="9.140625" style="9" customWidth="1"/>
  </cols>
  <sheetData>
    <row r="1" spans="2:5" ht="15">
      <c r="B1" s="65"/>
      <c r="C1" s="65"/>
      <c r="D1" s="66"/>
      <c r="E1" s="1" t="s">
        <v>11</v>
      </c>
    </row>
    <row r="2" spans="2:5" ht="15">
      <c r="B2" s="37"/>
      <c r="C2" s="37"/>
      <c r="D2" s="37"/>
      <c r="E2" s="2" t="s">
        <v>65</v>
      </c>
    </row>
    <row r="3" spans="2:5" ht="15">
      <c r="B3" s="65"/>
      <c r="C3" s="65"/>
      <c r="D3" s="66"/>
      <c r="E3" s="2" t="s">
        <v>66</v>
      </c>
    </row>
    <row r="4" spans="2:5" ht="15">
      <c r="B4" s="1"/>
      <c r="C4" s="15"/>
      <c r="E4" s="1" t="s">
        <v>70</v>
      </c>
    </row>
    <row r="5" spans="2:5" ht="15">
      <c r="B5" s="67"/>
      <c r="C5" s="68"/>
      <c r="D5" s="68"/>
      <c r="E5" s="1" t="s">
        <v>71</v>
      </c>
    </row>
    <row r="6" spans="2:5" ht="15.75" customHeight="1">
      <c r="B6" s="65"/>
      <c r="C6" s="65"/>
      <c r="D6" s="66"/>
      <c r="E6" s="16"/>
    </row>
    <row r="7" spans="1:5" ht="15.75" customHeight="1">
      <c r="A7" s="69" t="s">
        <v>10</v>
      </c>
      <c r="B7" s="69"/>
      <c r="C7" s="69"/>
      <c r="D7" s="69"/>
      <c r="E7" s="69"/>
    </row>
    <row r="8" spans="2:3" ht="15.75" customHeight="1">
      <c r="B8" s="72"/>
      <c r="C8" s="72"/>
    </row>
    <row r="9" spans="1:3" ht="15">
      <c r="A9" s="64" t="s">
        <v>1</v>
      </c>
      <c r="B9" s="64"/>
      <c r="C9" s="64"/>
    </row>
    <row r="10" spans="1:3" ht="15.75" customHeight="1">
      <c r="A10" s="64" t="s">
        <v>0</v>
      </c>
      <c r="B10" s="64"/>
      <c r="C10" s="64"/>
    </row>
    <row r="11" spans="1:3" ht="15">
      <c r="A11" s="18"/>
      <c r="B11" s="64" t="s">
        <v>54</v>
      </c>
      <c r="C11" s="64"/>
    </row>
    <row r="12" spans="1:5" ht="30.75" customHeight="1">
      <c r="A12" s="18"/>
      <c r="B12" s="64" t="s">
        <v>59</v>
      </c>
      <c r="C12" s="64"/>
      <c r="D12" s="64"/>
      <c r="E12" s="64"/>
    </row>
    <row r="13" spans="1:3" ht="15">
      <c r="A13" s="18" t="s">
        <v>2</v>
      </c>
      <c r="B13" s="18" t="s">
        <v>69</v>
      </c>
      <c r="C13" s="18"/>
    </row>
    <row r="14" spans="2:3" ht="15">
      <c r="B14" s="19"/>
      <c r="C14" s="15"/>
    </row>
    <row r="15" spans="1:5" ht="90">
      <c r="A15" s="3" t="s">
        <v>3</v>
      </c>
      <c r="B15" s="3" t="s">
        <v>4</v>
      </c>
      <c r="C15" s="3" t="s">
        <v>5</v>
      </c>
      <c r="D15" s="3" t="s">
        <v>72</v>
      </c>
      <c r="E15" s="3" t="s">
        <v>73</v>
      </c>
    </row>
    <row r="16" spans="1:5" ht="15">
      <c r="A16" s="20">
        <v>1</v>
      </c>
      <c r="B16" s="21">
        <v>2</v>
      </c>
      <c r="C16" s="20">
        <v>3</v>
      </c>
      <c r="D16" s="21">
        <v>3</v>
      </c>
      <c r="E16" s="21">
        <v>4</v>
      </c>
    </row>
    <row r="17" spans="1:5" ht="15">
      <c r="A17" s="20"/>
      <c r="B17" s="22" t="s">
        <v>6</v>
      </c>
      <c r="C17" s="23"/>
      <c r="D17" s="24"/>
      <c r="E17" s="24"/>
    </row>
    <row r="18" spans="1:5" ht="15">
      <c r="A18" s="44">
        <v>1100</v>
      </c>
      <c r="B18" s="25" t="s">
        <v>81</v>
      </c>
      <c r="C18" s="26">
        <v>73.01</v>
      </c>
      <c r="D18" s="47">
        <f>C18/20*20</f>
        <v>73.01</v>
      </c>
      <c r="E18" s="47">
        <f>C18/20*20</f>
        <v>73.01</v>
      </c>
    </row>
    <row r="19" spans="1:5" ht="45">
      <c r="A19" s="44">
        <v>1200</v>
      </c>
      <c r="B19" s="27" t="s">
        <v>68</v>
      </c>
      <c r="C19" s="28">
        <v>17.59</v>
      </c>
      <c r="D19" s="47">
        <f aca="true" t="shared" si="0" ref="D19:D68">C19/20*20</f>
        <v>17.59</v>
      </c>
      <c r="E19" s="47">
        <f aca="true" t="shared" si="1" ref="E19:E68">C19/20*20</f>
        <v>17.59</v>
      </c>
    </row>
    <row r="20" spans="1:5" ht="15">
      <c r="A20" s="44">
        <v>2242</v>
      </c>
      <c r="B20" s="27" t="s">
        <v>17</v>
      </c>
      <c r="C20" s="26">
        <v>31.6</v>
      </c>
      <c r="D20" s="47">
        <f t="shared" si="0"/>
        <v>31.6</v>
      </c>
      <c r="E20" s="47">
        <f t="shared" si="1"/>
        <v>31.6</v>
      </c>
    </row>
    <row r="21" spans="1:5" ht="15">
      <c r="A21" s="44">
        <v>2322</v>
      </c>
      <c r="B21" s="27" t="s">
        <v>30</v>
      </c>
      <c r="C21" s="26">
        <v>95</v>
      </c>
      <c r="D21" s="47">
        <f t="shared" si="0"/>
        <v>95</v>
      </c>
      <c r="E21" s="47">
        <f t="shared" si="1"/>
        <v>95</v>
      </c>
    </row>
    <row r="22" spans="1:5" ht="15" hidden="1">
      <c r="A22" s="44"/>
      <c r="B22" s="27"/>
      <c r="C22" s="26"/>
      <c r="D22" s="47">
        <f t="shared" si="0"/>
        <v>0</v>
      </c>
      <c r="E22" s="47">
        <f t="shared" si="1"/>
        <v>0</v>
      </c>
    </row>
    <row r="23" spans="1:5" ht="15.75" customHeight="1" hidden="1">
      <c r="A23" s="44"/>
      <c r="B23" s="25"/>
      <c r="C23" s="26"/>
      <c r="D23" s="47">
        <f t="shared" si="0"/>
        <v>0</v>
      </c>
      <c r="E23" s="47">
        <f t="shared" si="1"/>
        <v>0</v>
      </c>
    </row>
    <row r="24" spans="1:5" ht="15.75" customHeight="1">
      <c r="A24" s="44"/>
      <c r="B24" s="30" t="s">
        <v>7</v>
      </c>
      <c r="C24" s="29">
        <f>SUM(C18:C23)</f>
        <v>217.20000000000002</v>
      </c>
      <c r="D24" s="48">
        <f>SUM(D18:D23)</f>
        <v>217.20000000000002</v>
      </c>
      <c r="E24" s="48">
        <f>SUM(E18:E23)</f>
        <v>217.20000000000002</v>
      </c>
    </row>
    <row r="25" spans="1:5" ht="15">
      <c r="A25" s="46"/>
      <c r="B25" s="25" t="s">
        <v>8</v>
      </c>
      <c r="C25" s="26"/>
      <c r="D25" s="47"/>
      <c r="E25" s="47"/>
    </row>
    <row r="26" spans="1:5" ht="15">
      <c r="A26" s="44">
        <v>1100</v>
      </c>
      <c r="B26" s="25" t="s">
        <v>81</v>
      </c>
      <c r="C26" s="26">
        <v>17.73</v>
      </c>
      <c r="D26" s="47">
        <f t="shared" si="0"/>
        <v>17.73</v>
      </c>
      <c r="E26" s="47">
        <f t="shared" si="1"/>
        <v>17.73</v>
      </c>
    </row>
    <row r="27" spans="1:5" ht="45">
      <c r="A27" s="44">
        <v>1200</v>
      </c>
      <c r="B27" s="27" t="s">
        <v>68</v>
      </c>
      <c r="C27" s="28">
        <v>4.27</v>
      </c>
      <c r="D27" s="47">
        <f t="shared" si="0"/>
        <v>4.27</v>
      </c>
      <c r="E27" s="47">
        <f t="shared" si="1"/>
        <v>4.27</v>
      </c>
    </row>
    <row r="28" spans="1:5" ht="30" hidden="1">
      <c r="A28" s="44">
        <v>2100</v>
      </c>
      <c r="B28" s="32" t="s">
        <v>51</v>
      </c>
      <c r="C28" s="26"/>
      <c r="D28" s="47">
        <f t="shared" si="0"/>
        <v>0</v>
      </c>
      <c r="E28" s="47">
        <f t="shared" si="1"/>
        <v>0</v>
      </c>
    </row>
    <row r="29" spans="1:5" ht="15">
      <c r="A29" s="45">
        <v>2210</v>
      </c>
      <c r="B29" s="27" t="s">
        <v>47</v>
      </c>
      <c r="C29" s="26">
        <v>7.5</v>
      </c>
      <c r="D29" s="47">
        <f t="shared" si="0"/>
        <v>7.5</v>
      </c>
      <c r="E29" s="47">
        <f t="shared" si="1"/>
        <v>7.5</v>
      </c>
    </row>
    <row r="30" spans="1:5" ht="15">
      <c r="A30" s="44">
        <v>2222</v>
      </c>
      <c r="B30" s="27" t="s">
        <v>48</v>
      </c>
      <c r="C30" s="26">
        <v>1</v>
      </c>
      <c r="D30" s="47">
        <f t="shared" si="0"/>
        <v>1</v>
      </c>
      <c r="E30" s="47">
        <f t="shared" si="1"/>
        <v>1</v>
      </c>
    </row>
    <row r="31" spans="1:5" ht="15">
      <c r="A31" s="44">
        <v>2223</v>
      </c>
      <c r="B31" s="27" t="s">
        <v>49</v>
      </c>
      <c r="C31" s="26">
        <v>1</v>
      </c>
      <c r="D31" s="47">
        <f t="shared" si="0"/>
        <v>1</v>
      </c>
      <c r="E31" s="47">
        <f t="shared" si="1"/>
        <v>1</v>
      </c>
    </row>
    <row r="32" spans="1:5" ht="30">
      <c r="A32" s="44">
        <v>2230</v>
      </c>
      <c r="B32" s="27" t="s">
        <v>50</v>
      </c>
      <c r="C32" s="26">
        <v>2</v>
      </c>
      <c r="D32" s="47">
        <f t="shared" si="0"/>
        <v>2</v>
      </c>
      <c r="E32" s="47">
        <f t="shared" si="1"/>
        <v>2</v>
      </c>
    </row>
    <row r="33" spans="1:5" ht="15" hidden="1">
      <c r="A33" s="44">
        <v>2241</v>
      </c>
      <c r="B33" s="27" t="s">
        <v>16</v>
      </c>
      <c r="C33" s="26"/>
      <c r="D33" s="47">
        <f t="shared" si="0"/>
        <v>0</v>
      </c>
      <c r="E33" s="47">
        <f t="shared" si="1"/>
        <v>0</v>
      </c>
    </row>
    <row r="34" spans="1:5" ht="15" hidden="1">
      <c r="A34" s="44">
        <v>2242</v>
      </c>
      <c r="B34" s="27" t="s">
        <v>17</v>
      </c>
      <c r="C34" s="26">
        <v>0</v>
      </c>
      <c r="D34" s="47">
        <f t="shared" si="0"/>
        <v>0</v>
      </c>
      <c r="E34" s="47">
        <f t="shared" si="1"/>
        <v>0</v>
      </c>
    </row>
    <row r="35" spans="1:5" ht="30">
      <c r="A35" s="44">
        <v>2243</v>
      </c>
      <c r="B35" s="27" t="s">
        <v>18</v>
      </c>
      <c r="C35" s="26">
        <v>1</v>
      </c>
      <c r="D35" s="47">
        <f t="shared" si="0"/>
        <v>1</v>
      </c>
      <c r="E35" s="47">
        <f t="shared" si="1"/>
        <v>1</v>
      </c>
    </row>
    <row r="36" spans="1:5" ht="15">
      <c r="A36" s="44">
        <v>2244</v>
      </c>
      <c r="B36" s="27" t="s">
        <v>19</v>
      </c>
      <c r="C36" s="26">
        <v>1.99</v>
      </c>
      <c r="D36" s="47">
        <f t="shared" si="0"/>
        <v>1.9900000000000002</v>
      </c>
      <c r="E36" s="47">
        <f t="shared" si="1"/>
        <v>1.9900000000000002</v>
      </c>
    </row>
    <row r="37" spans="1:5" ht="15" hidden="1">
      <c r="A37" s="44">
        <v>2247</v>
      </c>
      <c r="B37" s="22" t="s">
        <v>20</v>
      </c>
      <c r="C37" s="26">
        <v>0</v>
      </c>
      <c r="D37" s="47">
        <f t="shared" si="0"/>
        <v>0</v>
      </c>
      <c r="E37" s="47">
        <f t="shared" si="1"/>
        <v>0</v>
      </c>
    </row>
    <row r="38" spans="1:5" ht="30" hidden="1">
      <c r="A38" s="44">
        <v>2249</v>
      </c>
      <c r="B38" s="27" t="s">
        <v>21</v>
      </c>
      <c r="C38" s="26">
        <v>0</v>
      </c>
      <c r="D38" s="47">
        <f t="shared" si="0"/>
        <v>0</v>
      </c>
      <c r="E38" s="47">
        <f t="shared" si="1"/>
        <v>0</v>
      </c>
    </row>
    <row r="39" spans="1:5" ht="15">
      <c r="A39" s="44">
        <v>2251</v>
      </c>
      <c r="B39" s="27" t="s">
        <v>13</v>
      </c>
      <c r="C39" s="26">
        <v>1</v>
      </c>
      <c r="D39" s="47">
        <f t="shared" si="0"/>
        <v>1</v>
      </c>
      <c r="E39" s="47">
        <f t="shared" si="1"/>
        <v>1</v>
      </c>
    </row>
    <row r="40" spans="1:5" ht="15" hidden="1">
      <c r="A40" s="44">
        <v>2252</v>
      </c>
      <c r="B40" s="27" t="s">
        <v>14</v>
      </c>
      <c r="C40" s="26"/>
      <c r="D40" s="47">
        <f t="shared" si="0"/>
        <v>0</v>
      </c>
      <c r="E40" s="47">
        <f t="shared" si="1"/>
        <v>0</v>
      </c>
    </row>
    <row r="41" spans="1:5" ht="15" hidden="1">
      <c r="A41" s="44">
        <v>2259</v>
      </c>
      <c r="B41" s="27" t="s">
        <v>15</v>
      </c>
      <c r="C41" s="26"/>
      <c r="D41" s="47">
        <f t="shared" si="0"/>
        <v>0</v>
      </c>
      <c r="E41" s="47">
        <f t="shared" si="1"/>
        <v>0</v>
      </c>
    </row>
    <row r="42" spans="1:5" ht="15">
      <c r="A42" s="44">
        <v>2261</v>
      </c>
      <c r="B42" s="27" t="s">
        <v>22</v>
      </c>
      <c r="C42" s="26">
        <v>1</v>
      </c>
      <c r="D42" s="47">
        <f t="shared" si="0"/>
        <v>1</v>
      </c>
      <c r="E42" s="47">
        <f t="shared" si="1"/>
        <v>1</v>
      </c>
    </row>
    <row r="43" spans="1:5" ht="15" hidden="1">
      <c r="A43" s="44">
        <v>2262</v>
      </c>
      <c r="B43" s="27" t="s">
        <v>23</v>
      </c>
      <c r="C43" s="26">
        <v>0</v>
      </c>
      <c r="D43" s="47">
        <f t="shared" si="0"/>
        <v>0</v>
      </c>
      <c r="E43" s="47">
        <f t="shared" si="1"/>
        <v>0</v>
      </c>
    </row>
    <row r="44" spans="1:5" ht="15">
      <c r="A44" s="44">
        <v>2263</v>
      </c>
      <c r="B44" s="27" t="s">
        <v>24</v>
      </c>
      <c r="C44" s="26">
        <v>2</v>
      </c>
      <c r="D44" s="47">
        <f t="shared" si="0"/>
        <v>2</v>
      </c>
      <c r="E44" s="47">
        <f t="shared" si="1"/>
        <v>2</v>
      </c>
    </row>
    <row r="45" spans="1:5" ht="15" hidden="1">
      <c r="A45" s="44">
        <v>2264</v>
      </c>
      <c r="B45" s="27" t="s">
        <v>25</v>
      </c>
      <c r="C45" s="26">
        <v>0</v>
      </c>
      <c r="D45" s="47">
        <f t="shared" si="0"/>
        <v>0</v>
      </c>
      <c r="E45" s="47">
        <f t="shared" si="1"/>
        <v>0</v>
      </c>
    </row>
    <row r="46" spans="1:5" ht="15">
      <c r="A46" s="44">
        <v>2279</v>
      </c>
      <c r="B46" s="27" t="s">
        <v>26</v>
      </c>
      <c r="C46" s="26">
        <v>1</v>
      </c>
      <c r="D46" s="47">
        <f t="shared" si="0"/>
        <v>1</v>
      </c>
      <c r="E46" s="47">
        <f t="shared" si="1"/>
        <v>1</v>
      </c>
    </row>
    <row r="47" spans="1:5" ht="15">
      <c r="A47" s="44">
        <v>2311</v>
      </c>
      <c r="B47" s="27" t="s">
        <v>27</v>
      </c>
      <c r="C47" s="26">
        <v>2</v>
      </c>
      <c r="D47" s="47">
        <f t="shared" si="0"/>
        <v>2</v>
      </c>
      <c r="E47" s="47">
        <f t="shared" si="1"/>
        <v>2</v>
      </c>
    </row>
    <row r="48" spans="1:5" ht="15">
      <c r="A48" s="44">
        <v>2312</v>
      </c>
      <c r="B48" s="27" t="s">
        <v>28</v>
      </c>
      <c r="C48" s="26">
        <v>2</v>
      </c>
      <c r="D48" s="47">
        <f t="shared" si="0"/>
        <v>2</v>
      </c>
      <c r="E48" s="47">
        <f t="shared" si="1"/>
        <v>2</v>
      </c>
    </row>
    <row r="49" spans="1:5" ht="15" hidden="1">
      <c r="A49" s="44">
        <v>2321</v>
      </c>
      <c r="B49" s="27" t="s">
        <v>29</v>
      </c>
      <c r="C49" s="26">
        <v>0</v>
      </c>
      <c r="D49" s="47">
        <f t="shared" si="0"/>
        <v>0</v>
      </c>
      <c r="E49" s="47">
        <f t="shared" si="1"/>
        <v>0</v>
      </c>
    </row>
    <row r="50" spans="1:5" ht="15" hidden="1">
      <c r="A50" s="44">
        <v>2322</v>
      </c>
      <c r="B50" s="27" t="s">
        <v>30</v>
      </c>
      <c r="C50" s="26">
        <v>0</v>
      </c>
      <c r="D50" s="47">
        <f t="shared" si="0"/>
        <v>0</v>
      </c>
      <c r="E50" s="47">
        <f t="shared" si="1"/>
        <v>0</v>
      </c>
    </row>
    <row r="51" spans="1:5" ht="15" hidden="1">
      <c r="A51" s="44">
        <v>2341</v>
      </c>
      <c r="B51" s="27" t="s">
        <v>31</v>
      </c>
      <c r="C51" s="26">
        <v>0</v>
      </c>
      <c r="D51" s="47">
        <f t="shared" si="0"/>
        <v>0</v>
      </c>
      <c r="E51" s="47">
        <f t="shared" si="1"/>
        <v>0</v>
      </c>
    </row>
    <row r="52" spans="1:5" ht="30" hidden="1">
      <c r="A52" s="44">
        <v>2344</v>
      </c>
      <c r="B52" s="27" t="s">
        <v>32</v>
      </c>
      <c r="C52" s="26">
        <v>0</v>
      </c>
      <c r="D52" s="47">
        <f t="shared" si="0"/>
        <v>0</v>
      </c>
      <c r="E52" s="47">
        <f t="shared" si="1"/>
        <v>0</v>
      </c>
    </row>
    <row r="53" spans="1:5" ht="15.75" customHeight="1">
      <c r="A53" s="44">
        <v>2350</v>
      </c>
      <c r="B53" s="27" t="s">
        <v>33</v>
      </c>
      <c r="C53" s="26">
        <v>6.5</v>
      </c>
      <c r="D53" s="47">
        <f t="shared" si="0"/>
        <v>6.5</v>
      </c>
      <c r="E53" s="47">
        <f t="shared" si="1"/>
        <v>6.5</v>
      </c>
    </row>
    <row r="54" spans="1:5" ht="15">
      <c r="A54" s="44">
        <v>2361</v>
      </c>
      <c r="B54" s="27" t="s">
        <v>34</v>
      </c>
      <c r="C54" s="26">
        <v>1</v>
      </c>
      <c r="D54" s="47">
        <f t="shared" si="0"/>
        <v>1</v>
      </c>
      <c r="E54" s="47">
        <f t="shared" si="1"/>
        <v>1</v>
      </c>
    </row>
    <row r="55" spans="1:5" ht="15" hidden="1">
      <c r="A55" s="44">
        <v>2362</v>
      </c>
      <c r="B55" s="27" t="s">
        <v>35</v>
      </c>
      <c r="C55" s="26"/>
      <c r="D55" s="47">
        <f t="shared" si="0"/>
        <v>0</v>
      </c>
      <c r="E55" s="47">
        <f t="shared" si="1"/>
        <v>0</v>
      </c>
    </row>
    <row r="56" spans="1:5" ht="15" hidden="1">
      <c r="A56" s="44">
        <v>2363</v>
      </c>
      <c r="B56" s="27" t="s">
        <v>36</v>
      </c>
      <c r="C56" s="26"/>
      <c r="D56" s="47">
        <f t="shared" si="0"/>
        <v>0</v>
      </c>
      <c r="E56" s="47">
        <f t="shared" si="1"/>
        <v>0</v>
      </c>
    </row>
    <row r="57" spans="1:5" ht="15" hidden="1">
      <c r="A57" s="44">
        <v>2370</v>
      </c>
      <c r="B57" s="27" t="s">
        <v>37</v>
      </c>
      <c r="C57" s="26"/>
      <c r="D57" s="47">
        <f t="shared" si="0"/>
        <v>0</v>
      </c>
      <c r="E57" s="47">
        <f t="shared" si="1"/>
        <v>0</v>
      </c>
    </row>
    <row r="58" spans="1:5" ht="15">
      <c r="A58" s="44">
        <v>2400</v>
      </c>
      <c r="B58" s="27" t="s">
        <v>52</v>
      </c>
      <c r="C58" s="26">
        <v>1</v>
      </c>
      <c r="D58" s="47">
        <f t="shared" si="0"/>
        <v>1</v>
      </c>
      <c r="E58" s="47">
        <f t="shared" si="1"/>
        <v>1</v>
      </c>
    </row>
    <row r="59" spans="1:5" ht="30">
      <c r="A59" s="44">
        <v>2512</v>
      </c>
      <c r="B59" s="27" t="s">
        <v>38</v>
      </c>
      <c r="C59" s="26">
        <v>58.21</v>
      </c>
      <c r="D59" s="47">
        <f t="shared" si="0"/>
        <v>58.209999999999994</v>
      </c>
      <c r="E59" s="47">
        <f t="shared" si="1"/>
        <v>58.209999999999994</v>
      </c>
    </row>
    <row r="60" spans="1:5" ht="31.5" customHeight="1">
      <c r="A60" s="44">
        <v>2513</v>
      </c>
      <c r="B60" s="27" t="s">
        <v>39</v>
      </c>
      <c r="C60" s="26">
        <v>1</v>
      </c>
      <c r="D60" s="47">
        <f t="shared" si="0"/>
        <v>1</v>
      </c>
      <c r="E60" s="47">
        <f t="shared" si="1"/>
        <v>1</v>
      </c>
    </row>
    <row r="61" spans="1:5" ht="16.5" customHeight="1">
      <c r="A61" s="44">
        <v>2515</v>
      </c>
      <c r="B61" s="27" t="s">
        <v>40</v>
      </c>
      <c r="C61" s="26">
        <v>1</v>
      </c>
      <c r="D61" s="47">
        <f t="shared" si="0"/>
        <v>1</v>
      </c>
      <c r="E61" s="47">
        <f t="shared" si="1"/>
        <v>1</v>
      </c>
    </row>
    <row r="62" spans="1:5" ht="27.75" customHeight="1">
      <c r="A62" s="44">
        <v>2519</v>
      </c>
      <c r="B62" s="27" t="s">
        <v>43</v>
      </c>
      <c r="C62" s="26">
        <v>2</v>
      </c>
      <c r="D62" s="47">
        <f t="shared" si="0"/>
        <v>2</v>
      </c>
      <c r="E62" s="47">
        <f t="shared" si="1"/>
        <v>2</v>
      </c>
    </row>
    <row r="63" spans="1:5" ht="15" hidden="1">
      <c r="A63" s="44">
        <v>6240</v>
      </c>
      <c r="B63" s="27"/>
      <c r="C63" s="26"/>
      <c r="D63" s="47">
        <f t="shared" si="0"/>
        <v>0</v>
      </c>
      <c r="E63" s="47">
        <f t="shared" si="1"/>
        <v>0</v>
      </c>
    </row>
    <row r="64" spans="1:5" ht="15" hidden="1">
      <c r="A64" s="44">
        <v>6290</v>
      </c>
      <c r="B64" s="27"/>
      <c r="C64" s="26"/>
      <c r="D64" s="47">
        <f t="shared" si="0"/>
        <v>0</v>
      </c>
      <c r="E64" s="47">
        <f t="shared" si="1"/>
        <v>0</v>
      </c>
    </row>
    <row r="65" spans="1:5" ht="14.25" customHeight="1">
      <c r="A65" s="44">
        <v>5121</v>
      </c>
      <c r="B65" s="27" t="s">
        <v>41</v>
      </c>
      <c r="C65" s="26">
        <v>2</v>
      </c>
      <c r="D65" s="47">
        <f t="shared" si="0"/>
        <v>2</v>
      </c>
      <c r="E65" s="47">
        <f t="shared" si="1"/>
        <v>2</v>
      </c>
    </row>
    <row r="66" spans="1:5" ht="15" hidden="1">
      <c r="A66" s="24">
        <v>5238</v>
      </c>
      <c r="B66" s="27" t="s">
        <v>44</v>
      </c>
      <c r="C66" s="26">
        <v>0</v>
      </c>
      <c r="D66" s="47">
        <f t="shared" si="0"/>
        <v>0</v>
      </c>
      <c r="E66" s="47">
        <f t="shared" si="1"/>
        <v>0</v>
      </c>
    </row>
    <row r="67" spans="1:5" ht="30" hidden="1">
      <c r="A67" s="24">
        <v>5240</v>
      </c>
      <c r="B67" s="27" t="s">
        <v>45</v>
      </c>
      <c r="C67" s="26">
        <v>0</v>
      </c>
      <c r="D67" s="47">
        <f t="shared" si="0"/>
        <v>0</v>
      </c>
      <c r="E67" s="47">
        <f t="shared" si="1"/>
        <v>0</v>
      </c>
    </row>
    <row r="68" spans="1:5" ht="15" hidden="1">
      <c r="A68" s="24">
        <v>5250</v>
      </c>
      <c r="B68" s="27" t="s">
        <v>46</v>
      </c>
      <c r="C68" s="26">
        <v>0</v>
      </c>
      <c r="D68" s="47">
        <f t="shared" si="0"/>
        <v>0</v>
      </c>
      <c r="E68" s="47">
        <f t="shared" si="1"/>
        <v>0</v>
      </c>
    </row>
    <row r="69" spans="1:5" ht="15">
      <c r="A69" s="31"/>
      <c r="B69" s="33" t="s">
        <v>9</v>
      </c>
      <c r="C69" s="29">
        <f>SUM(C25:C68)</f>
        <v>118.2</v>
      </c>
      <c r="D69" s="48">
        <f>SUM(D25:D68)</f>
        <v>118.19999999999999</v>
      </c>
      <c r="E69" s="48">
        <f>SUM(E25:E68)</f>
        <v>118.19999999999999</v>
      </c>
    </row>
    <row r="70" spans="1:5" ht="15">
      <c r="A70" s="31"/>
      <c r="B70" s="33" t="s">
        <v>53</v>
      </c>
      <c r="C70" s="29">
        <f>C69+C24</f>
        <v>335.40000000000003</v>
      </c>
      <c r="D70" s="48">
        <f>D69+D24</f>
        <v>335.4</v>
      </c>
      <c r="E70" s="48">
        <f>E69+E24</f>
        <v>335.4</v>
      </c>
    </row>
    <row r="71" spans="1:5" ht="15">
      <c r="A71" s="34"/>
      <c r="B71" s="16"/>
      <c r="C71" s="35"/>
      <c r="D71" s="49"/>
      <c r="E71" s="49"/>
    </row>
    <row r="72" spans="1:5" ht="15.75" customHeight="1">
      <c r="A72" s="70" t="s">
        <v>74</v>
      </c>
      <c r="B72" s="71"/>
      <c r="C72" s="14">
        <v>20</v>
      </c>
      <c r="D72" s="3">
        <v>20</v>
      </c>
      <c r="E72" s="3">
        <v>20</v>
      </c>
    </row>
    <row r="73" spans="1:5" ht="50.25" customHeight="1">
      <c r="A73" s="70" t="s">
        <v>75</v>
      </c>
      <c r="B73" s="71"/>
      <c r="C73" s="36">
        <f>C70/C72</f>
        <v>16.770000000000003</v>
      </c>
      <c r="D73" s="29">
        <f>D70/D72</f>
        <v>16.77</v>
      </c>
      <c r="E73" s="29">
        <f>E70/E72</f>
        <v>16.77</v>
      </c>
    </row>
    <row r="74" spans="1:5" ht="15">
      <c r="A74" s="16"/>
      <c r="B74" s="7"/>
      <c r="C74" s="7"/>
      <c r="D74" s="14"/>
      <c r="E74" s="14"/>
    </row>
    <row r="75" spans="1:5" s="5" customFormat="1" ht="19.5" customHeight="1">
      <c r="A75" s="70" t="s">
        <v>76</v>
      </c>
      <c r="B75" s="71"/>
      <c r="C75" s="4"/>
      <c r="D75" s="4"/>
      <c r="E75" s="4"/>
    </row>
    <row r="76" spans="1:5" s="5" customFormat="1" ht="31.5" customHeight="1">
      <c r="A76" s="70" t="s">
        <v>77</v>
      </c>
      <c r="B76" s="71"/>
      <c r="C76" s="4"/>
      <c r="D76" s="4"/>
      <c r="E76" s="4"/>
    </row>
    <row r="77" spans="1:3" ht="13.5" customHeight="1">
      <c r="A77" s="6"/>
      <c r="B77" s="7"/>
      <c r="C77" s="8"/>
    </row>
    <row r="78" s="5" customFormat="1" ht="17.25" customHeight="1">
      <c r="A78" s="5" t="s">
        <v>78</v>
      </c>
    </row>
    <row r="79" s="5" customFormat="1" ht="12.75" customHeight="1"/>
    <row r="80" spans="1:2" s="5" customFormat="1" ht="15" customHeight="1">
      <c r="A80" s="5" t="s">
        <v>80</v>
      </c>
      <c r="B80" s="10"/>
    </row>
    <row r="81" s="5" customFormat="1" ht="14.25" customHeight="1">
      <c r="B81" s="11" t="s">
        <v>79</v>
      </c>
    </row>
    <row r="82" spans="4:5" ht="15">
      <c r="D82" s="7"/>
      <c r="E82" s="7"/>
    </row>
  </sheetData>
  <sheetProtection/>
  <mergeCells count="14">
    <mergeCell ref="A76:B76"/>
    <mergeCell ref="B11:C11"/>
    <mergeCell ref="A72:B72"/>
    <mergeCell ref="A73:B73"/>
    <mergeCell ref="B8:C8"/>
    <mergeCell ref="A9:C9"/>
    <mergeCell ref="B1:D1"/>
    <mergeCell ref="A10:C10"/>
    <mergeCell ref="B3:D3"/>
    <mergeCell ref="B5:D5"/>
    <mergeCell ref="B6:D6"/>
    <mergeCell ref="A75:B75"/>
    <mergeCell ref="B12:E12"/>
    <mergeCell ref="A7:E7"/>
  </mergeCells>
  <printOptions/>
  <pageMargins left="0.7480314960629921" right="0.7480314960629921" top="0.984251968503937" bottom="0.984251968503937" header="0.5118110236220472" footer="0.5118110236220472"/>
  <pageSetup firstPageNumber="11" useFirstPageNumber="1" fitToHeight="0" fitToWidth="1" horizontalDpi="600" verticalDpi="600" orientation="portrait" paperSize="9" scale="87" r:id="rId1"/>
  <headerFooter alignWithMargins="0">
    <oddHeader>&amp;C&amp;"Times New Roman,Regular"&amp;11&amp;P</oddHeader>
    <oddFooter>&amp;C&amp;"Times New Roman,Regular"&amp;11&amp;F; Noteikumi par Sociālās integrācijas valsts aģentūras sniegto maksas pakalpojumu cenrādi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3"/>
  <sheetViews>
    <sheetView view="pageLayout" workbookViewId="0" topLeftCell="A23">
      <selection activeCell="A1" sqref="A1"/>
    </sheetView>
  </sheetViews>
  <sheetFormatPr defaultColWidth="9.140625" defaultRowHeight="12.75"/>
  <cols>
    <col min="1" max="1" width="15.7109375" style="9" customWidth="1"/>
    <col min="2" max="2" width="58.421875" style="9" customWidth="1"/>
    <col min="3" max="3" width="19.00390625" style="9" hidden="1" customWidth="1"/>
    <col min="4" max="4" width="20.57421875" style="9" customWidth="1"/>
    <col min="5" max="5" width="19.8515625" style="9" customWidth="1"/>
    <col min="6" max="16384" width="9.140625" style="9" customWidth="1"/>
  </cols>
  <sheetData>
    <row r="1" spans="2:5" ht="15">
      <c r="B1" s="65"/>
      <c r="C1" s="65"/>
      <c r="D1" s="66"/>
      <c r="E1" s="1" t="s">
        <v>11</v>
      </c>
    </row>
    <row r="2" spans="2:5" ht="15">
      <c r="B2" s="37"/>
      <c r="C2" s="37"/>
      <c r="D2" s="37"/>
      <c r="E2" s="2" t="s">
        <v>65</v>
      </c>
    </row>
    <row r="3" spans="2:5" ht="15">
      <c r="B3" s="65"/>
      <c r="C3" s="65"/>
      <c r="D3" s="66"/>
      <c r="E3" s="2" t="s">
        <v>66</v>
      </c>
    </row>
    <row r="4" spans="2:5" ht="15">
      <c r="B4" s="1"/>
      <c r="C4" s="15"/>
      <c r="E4" s="1" t="s">
        <v>70</v>
      </c>
    </row>
    <row r="5" spans="2:5" ht="15">
      <c r="B5" s="67"/>
      <c r="C5" s="68"/>
      <c r="D5" s="68"/>
      <c r="E5" s="1" t="s">
        <v>71</v>
      </c>
    </row>
    <row r="6" spans="2:5" ht="15.75" customHeight="1">
      <c r="B6" s="65"/>
      <c r="C6" s="65"/>
      <c r="D6" s="66"/>
      <c r="E6" s="16"/>
    </row>
    <row r="7" spans="1:5" ht="15.75" customHeight="1">
      <c r="A7" s="69" t="s">
        <v>10</v>
      </c>
      <c r="B7" s="69"/>
      <c r="C7" s="69"/>
      <c r="D7" s="69"/>
      <c r="E7" s="69"/>
    </row>
    <row r="8" spans="2:3" ht="15.75" customHeight="1">
      <c r="B8" s="72"/>
      <c r="C8" s="72"/>
    </row>
    <row r="9" spans="1:3" ht="15.75" customHeight="1">
      <c r="A9" s="64" t="s">
        <v>1</v>
      </c>
      <c r="B9" s="64"/>
      <c r="C9" s="64"/>
    </row>
    <row r="10" spans="1:3" ht="15.75" customHeight="1">
      <c r="A10" s="64" t="s">
        <v>0</v>
      </c>
      <c r="B10" s="64"/>
      <c r="C10" s="64"/>
    </row>
    <row r="11" spans="1:3" ht="15.75" customHeight="1">
      <c r="A11" s="18"/>
      <c r="B11" s="64" t="s">
        <v>54</v>
      </c>
      <c r="C11" s="64"/>
    </row>
    <row r="12" spans="1:5" ht="17.25" customHeight="1">
      <c r="A12" s="18"/>
      <c r="B12" s="73" t="s">
        <v>58</v>
      </c>
      <c r="C12" s="73"/>
      <c r="D12" s="73"/>
      <c r="E12" s="73"/>
    </row>
    <row r="13" spans="1:3" ht="15">
      <c r="A13" s="18"/>
      <c r="B13" s="18" t="s">
        <v>60</v>
      </c>
      <c r="C13" s="18"/>
    </row>
    <row r="14" spans="1:3" ht="15">
      <c r="A14" s="18" t="s">
        <v>2</v>
      </c>
      <c r="B14" s="18" t="s">
        <v>69</v>
      </c>
      <c r="C14" s="15"/>
    </row>
    <row r="15" spans="1:3" ht="15">
      <c r="A15" s="18"/>
      <c r="B15" s="18"/>
      <c r="C15" s="15"/>
    </row>
    <row r="16" spans="1:5" ht="90">
      <c r="A16" s="3" t="s">
        <v>3</v>
      </c>
      <c r="B16" s="3" t="s">
        <v>4</v>
      </c>
      <c r="C16" s="3" t="s">
        <v>5</v>
      </c>
      <c r="D16" s="3" t="s">
        <v>72</v>
      </c>
      <c r="E16" s="3" t="s">
        <v>73</v>
      </c>
    </row>
    <row r="17" spans="1:5" ht="15">
      <c r="A17" s="20">
        <v>1</v>
      </c>
      <c r="B17" s="21">
        <v>2</v>
      </c>
      <c r="C17" s="20">
        <v>3</v>
      </c>
      <c r="D17" s="21">
        <v>3</v>
      </c>
      <c r="E17" s="21">
        <v>4</v>
      </c>
    </row>
    <row r="18" spans="1:5" ht="15">
      <c r="A18" s="20"/>
      <c r="B18" s="22" t="s">
        <v>6</v>
      </c>
      <c r="C18" s="23"/>
      <c r="D18" s="44"/>
      <c r="E18" s="44"/>
    </row>
    <row r="19" spans="1:5" ht="15" hidden="1">
      <c r="A19" s="24">
        <v>1000</v>
      </c>
      <c r="B19" s="25" t="s">
        <v>12</v>
      </c>
      <c r="C19" s="26">
        <v>0</v>
      </c>
      <c r="D19" s="47">
        <f>C19/200*300</f>
        <v>0</v>
      </c>
      <c r="E19" s="47">
        <f>C19/200*300</f>
        <v>0</v>
      </c>
    </row>
    <row r="20" spans="1:5" ht="15">
      <c r="A20" s="44">
        <v>2322</v>
      </c>
      <c r="B20" s="27" t="s">
        <v>30</v>
      </c>
      <c r="C20" s="26">
        <v>30.66</v>
      </c>
      <c r="D20" s="47">
        <f>C20/200*300</f>
        <v>45.989999999999995</v>
      </c>
      <c r="E20" s="47">
        <f>C20/200*300</f>
        <v>45.989999999999995</v>
      </c>
    </row>
    <row r="21" spans="1:5" ht="15.75" customHeight="1" hidden="1">
      <c r="A21" s="44"/>
      <c r="B21" s="27"/>
      <c r="C21" s="26">
        <v>0</v>
      </c>
      <c r="D21" s="47">
        <f>C21/200*300</f>
        <v>0</v>
      </c>
      <c r="E21" s="47">
        <f>C21/200*300</f>
        <v>0</v>
      </c>
    </row>
    <row r="22" spans="1:5" ht="15.75" customHeight="1" hidden="1">
      <c r="A22" s="44"/>
      <c r="B22" s="25"/>
      <c r="C22" s="26"/>
      <c r="D22" s="47">
        <f>C22/200*300</f>
        <v>0</v>
      </c>
      <c r="E22" s="47">
        <f>C22/200*300</f>
        <v>0</v>
      </c>
    </row>
    <row r="23" spans="1:5" ht="15">
      <c r="A23" s="44"/>
      <c r="B23" s="30" t="s">
        <v>7</v>
      </c>
      <c r="C23" s="29">
        <f>SUM(C19:C22)</f>
        <v>30.66</v>
      </c>
      <c r="D23" s="48">
        <f>SUM(D19:D22)</f>
        <v>45.989999999999995</v>
      </c>
      <c r="E23" s="48">
        <f>SUM(E19:E22)</f>
        <v>45.989999999999995</v>
      </c>
    </row>
    <row r="24" spans="1:5" ht="15">
      <c r="A24" s="46"/>
      <c r="B24" s="25" t="s">
        <v>8</v>
      </c>
      <c r="C24" s="26"/>
      <c r="D24" s="47"/>
      <c r="E24" s="47"/>
    </row>
    <row r="25" spans="1:5" ht="15">
      <c r="A25" s="44">
        <v>1100</v>
      </c>
      <c r="B25" s="25" t="s">
        <v>81</v>
      </c>
      <c r="C25" s="26">
        <v>12.89</v>
      </c>
      <c r="D25" s="47">
        <f aca="true" t="shared" si="0" ref="D25:D68">C25/200*300</f>
        <v>19.335</v>
      </c>
      <c r="E25" s="47">
        <f aca="true" t="shared" si="1" ref="E25:E68">C25/200*300</f>
        <v>19.335</v>
      </c>
    </row>
    <row r="26" spans="1:5" ht="30">
      <c r="A26" s="44">
        <v>1200</v>
      </c>
      <c r="B26" s="27" t="s">
        <v>68</v>
      </c>
      <c r="C26" s="28">
        <v>3.11</v>
      </c>
      <c r="D26" s="47">
        <f t="shared" si="0"/>
        <v>4.665</v>
      </c>
      <c r="E26" s="47">
        <f t="shared" si="1"/>
        <v>4.665</v>
      </c>
    </row>
    <row r="27" spans="1:5" ht="15">
      <c r="A27" s="44">
        <v>2100</v>
      </c>
      <c r="B27" s="32" t="s">
        <v>51</v>
      </c>
      <c r="C27" s="26"/>
      <c r="D27" s="47">
        <f t="shared" si="0"/>
        <v>0</v>
      </c>
      <c r="E27" s="47">
        <f t="shared" si="1"/>
        <v>0</v>
      </c>
    </row>
    <row r="28" spans="1:5" ht="15">
      <c r="A28" s="45">
        <v>2210</v>
      </c>
      <c r="B28" s="27" t="s">
        <v>47</v>
      </c>
      <c r="C28" s="26">
        <v>6</v>
      </c>
      <c r="D28" s="47">
        <f t="shared" si="0"/>
        <v>9</v>
      </c>
      <c r="E28" s="47">
        <f t="shared" si="1"/>
        <v>9</v>
      </c>
    </row>
    <row r="29" spans="1:5" ht="15" hidden="1">
      <c r="A29" s="44">
        <v>2222</v>
      </c>
      <c r="B29" s="27" t="s">
        <v>48</v>
      </c>
      <c r="C29" s="26">
        <v>0</v>
      </c>
      <c r="D29" s="47">
        <f t="shared" si="0"/>
        <v>0</v>
      </c>
      <c r="E29" s="47">
        <f t="shared" si="1"/>
        <v>0</v>
      </c>
    </row>
    <row r="30" spans="1:5" ht="15" hidden="1">
      <c r="A30" s="44">
        <v>2223</v>
      </c>
      <c r="B30" s="27" t="s">
        <v>49</v>
      </c>
      <c r="C30" s="26">
        <v>0</v>
      </c>
      <c r="D30" s="47">
        <f t="shared" si="0"/>
        <v>0</v>
      </c>
      <c r="E30" s="47">
        <f t="shared" si="1"/>
        <v>0</v>
      </c>
    </row>
    <row r="31" spans="1:5" ht="30">
      <c r="A31" s="44">
        <v>2230</v>
      </c>
      <c r="B31" s="27" t="s">
        <v>50</v>
      </c>
      <c r="C31" s="26">
        <v>1</v>
      </c>
      <c r="D31" s="47">
        <f t="shared" si="0"/>
        <v>1.5</v>
      </c>
      <c r="E31" s="47">
        <f t="shared" si="1"/>
        <v>1.5</v>
      </c>
    </row>
    <row r="32" spans="1:5" ht="15" hidden="1">
      <c r="A32" s="44">
        <v>2241</v>
      </c>
      <c r="B32" s="27" t="s">
        <v>16</v>
      </c>
      <c r="C32" s="26"/>
      <c r="D32" s="47">
        <f t="shared" si="0"/>
        <v>0</v>
      </c>
      <c r="E32" s="47">
        <f t="shared" si="1"/>
        <v>0</v>
      </c>
    </row>
    <row r="33" spans="1:5" ht="15" hidden="1">
      <c r="A33" s="44">
        <v>2242</v>
      </c>
      <c r="B33" s="27" t="s">
        <v>17</v>
      </c>
      <c r="C33" s="26">
        <v>0</v>
      </c>
      <c r="D33" s="47">
        <f t="shared" si="0"/>
        <v>0</v>
      </c>
      <c r="E33" s="47">
        <f t="shared" si="1"/>
        <v>0</v>
      </c>
    </row>
    <row r="34" spans="1:5" ht="15" hidden="1">
      <c r="A34" s="44">
        <v>2243</v>
      </c>
      <c r="B34" s="27" t="s">
        <v>18</v>
      </c>
      <c r="C34" s="26">
        <v>0</v>
      </c>
      <c r="D34" s="47">
        <f t="shared" si="0"/>
        <v>0</v>
      </c>
      <c r="E34" s="47">
        <f t="shared" si="1"/>
        <v>0</v>
      </c>
    </row>
    <row r="35" spans="1:5" ht="15" hidden="1">
      <c r="A35" s="44">
        <v>2244</v>
      </c>
      <c r="B35" s="27" t="s">
        <v>19</v>
      </c>
      <c r="C35" s="26">
        <v>0</v>
      </c>
      <c r="D35" s="47">
        <f t="shared" si="0"/>
        <v>0</v>
      </c>
      <c r="E35" s="47">
        <f t="shared" si="1"/>
        <v>0</v>
      </c>
    </row>
    <row r="36" spans="1:5" ht="15" hidden="1">
      <c r="A36" s="44">
        <v>2247</v>
      </c>
      <c r="B36" s="22" t="s">
        <v>20</v>
      </c>
      <c r="C36" s="26">
        <v>0</v>
      </c>
      <c r="D36" s="47">
        <f t="shared" si="0"/>
        <v>0</v>
      </c>
      <c r="E36" s="47">
        <f t="shared" si="1"/>
        <v>0</v>
      </c>
    </row>
    <row r="37" spans="1:5" ht="15" hidden="1">
      <c r="A37" s="44">
        <v>2249</v>
      </c>
      <c r="B37" s="27" t="s">
        <v>21</v>
      </c>
      <c r="C37" s="26">
        <v>0</v>
      </c>
      <c r="D37" s="47">
        <f t="shared" si="0"/>
        <v>0</v>
      </c>
      <c r="E37" s="47">
        <f t="shared" si="1"/>
        <v>0</v>
      </c>
    </row>
    <row r="38" spans="1:5" ht="15" hidden="1">
      <c r="A38" s="44">
        <v>2251</v>
      </c>
      <c r="B38" s="27" t="s">
        <v>13</v>
      </c>
      <c r="C38" s="26">
        <v>0</v>
      </c>
      <c r="D38" s="47">
        <f t="shared" si="0"/>
        <v>0</v>
      </c>
      <c r="E38" s="47">
        <f t="shared" si="1"/>
        <v>0</v>
      </c>
    </row>
    <row r="39" spans="1:5" ht="27.75" customHeight="1" hidden="1">
      <c r="A39" s="44">
        <v>2252</v>
      </c>
      <c r="B39" s="27" t="s">
        <v>14</v>
      </c>
      <c r="C39" s="26"/>
      <c r="D39" s="47">
        <f t="shared" si="0"/>
        <v>0</v>
      </c>
      <c r="E39" s="47">
        <f t="shared" si="1"/>
        <v>0</v>
      </c>
    </row>
    <row r="40" spans="1:5" ht="15" hidden="1">
      <c r="A40" s="44">
        <v>2259</v>
      </c>
      <c r="B40" s="27" t="s">
        <v>15</v>
      </c>
      <c r="C40" s="26"/>
      <c r="D40" s="47">
        <f t="shared" si="0"/>
        <v>0</v>
      </c>
      <c r="E40" s="47">
        <f t="shared" si="1"/>
        <v>0</v>
      </c>
    </row>
    <row r="41" spans="1:5" ht="15" hidden="1">
      <c r="A41" s="44">
        <v>2261</v>
      </c>
      <c r="B41" s="27" t="s">
        <v>22</v>
      </c>
      <c r="C41" s="26">
        <v>0</v>
      </c>
      <c r="D41" s="47">
        <f t="shared" si="0"/>
        <v>0</v>
      </c>
      <c r="E41" s="47">
        <f t="shared" si="1"/>
        <v>0</v>
      </c>
    </row>
    <row r="42" spans="1:5" ht="15" hidden="1">
      <c r="A42" s="44">
        <v>2262</v>
      </c>
      <c r="B42" s="27" t="s">
        <v>23</v>
      </c>
      <c r="C42" s="26">
        <v>0</v>
      </c>
      <c r="D42" s="47">
        <f t="shared" si="0"/>
        <v>0</v>
      </c>
      <c r="E42" s="47">
        <f t="shared" si="1"/>
        <v>0</v>
      </c>
    </row>
    <row r="43" spans="1:5" ht="15" hidden="1">
      <c r="A43" s="44">
        <v>2263</v>
      </c>
      <c r="B43" s="27" t="s">
        <v>24</v>
      </c>
      <c r="C43" s="26">
        <v>0</v>
      </c>
      <c r="D43" s="47">
        <f t="shared" si="0"/>
        <v>0</v>
      </c>
      <c r="E43" s="47">
        <f t="shared" si="1"/>
        <v>0</v>
      </c>
    </row>
    <row r="44" spans="1:5" ht="15" hidden="1">
      <c r="A44" s="44">
        <v>2264</v>
      </c>
      <c r="B44" s="27" t="s">
        <v>25</v>
      </c>
      <c r="C44" s="26">
        <v>0</v>
      </c>
      <c r="D44" s="47">
        <f t="shared" si="0"/>
        <v>0</v>
      </c>
      <c r="E44" s="47">
        <f t="shared" si="1"/>
        <v>0</v>
      </c>
    </row>
    <row r="45" spans="1:5" ht="15" hidden="1">
      <c r="A45" s="44">
        <v>2279</v>
      </c>
      <c r="B45" s="27" t="s">
        <v>26</v>
      </c>
      <c r="C45" s="26">
        <v>0</v>
      </c>
      <c r="D45" s="47">
        <f t="shared" si="0"/>
        <v>0</v>
      </c>
      <c r="E45" s="47">
        <f t="shared" si="1"/>
        <v>0</v>
      </c>
    </row>
    <row r="46" spans="1:5" ht="15" hidden="1">
      <c r="A46" s="44">
        <v>2311</v>
      </c>
      <c r="B46" s="27" t="s">
        <v>27</v>
      </c>
      <c r="C46" s="26">
        <v>0</v>
      </c>
      <c r="D46" s="47">
        <f t="shared" si="0"/>
        <v>0</v>
      </c>
      <c r="E46" s="47">
        <f t="shared" si="1"/>
        <v>0</v>
      </c>
    </row>
    <row r="47" spans="1:5" ht="15" hidden="1">
      <c r="A47" s="44">
        <v>2312</v>
      </c>
      <c r="B47" s="27" t="s">
        <v>28</v>
      </c>
      <c r="C47" s="26">
        <v>0</v>
      </c>
      <c r="D47" s="47">
        <f t="shared" si="0"/>
        <v>0</v>
      </c>
      <c r="E47" s="47">
        <f t="shared" si="1"/>
        <v>0</v>
      </c>
    </row>
    <row r="48" spans="1:5" ht="15" hidden="1">
      <c r="A48" s="44">
        <v>2321</v>
      </c>
      <c r="B48" s="27" t="s">
        <v>29</v>
      </c>
      <c r="C48" s="26">
        <v>0</v>
      </c>
      <c r="D48" s="47">
        <f t="shared" si="0"/>
        <v>0</v>
      </c>
      <c r="E48" s="47">
        <f t="shared" si="1"/>
        <v>0</v>
      </c>
    </row>
    <row r="49" spans="1:5" ht="15" hidden="1">
      <c r="A49" s="44">
        <v>2322</v>
      </c>
      <c r="B49" s="27" t="s">
        <v>30</v>
      </c>
      <c r="C49" s="26">
        <v>0</v>
      </c>
      <c r="D49" s="47">
        <f t="shared" si="0"/>
        <v>0</v>
      </c>
      <c r="E49" s="47">
        <f t="shared" si="1"/>
        <v>0</v>
      </c>
    </row>
    <row r="50" spans="1:5" ht="15" hidden="1">
      <c r="A50" s="44">
        <v>2341</v>
      </c>
      <c r="B50" s="27" t="s">
        <v>31</v>
      </c>
      <c r="C50" s="26">
        <v>0</v>
      </c>
      <c r="D50" s="47">
        <f t="shared" si="0"/>
        <v>0</v>
      </c>
      <c r="E50" s="47">
        <f t="shared" si="1"/>
        <v>0</v>
      </c>
    </row>
    <row r="51" spans="1:5" ht="15" hidden="1">
      <c r="A51" s="44">
        <v>2344</v>
      </c>
      <c r="B51" s="27" t="s">
        <v>32</v>
      </c>
      <c r="C51" s="26">
        <v>0</v>
      </c>
      <c r="D51" s="47">
        <f t="shared" si="0"/>
        <v>0</v>
      </c>
      <c r="E51" s="47">
        <f t="shared" si="1"/>
        <v>0</v>
      </c>
    </row>
    <row r="52" spans="1:5" ht="15" hidden="1">
      <c r="A52" s="44">
        <v>2350</v>
      </c>
      <c r="B52" s="27" t="s">
        <v>33</v>
      </c>
      <c r="C52" s="26">
        <v>0</v>
      </c>
      <c r="D52" s="47">
        <f t="shared" si="0"/>
        <v>0</v>
      </c>
      <c r="E52" s="47">
        <f t="shared" si="1"/>
        <v>0</v>
      </c>
    </row>
    <row r="53" spans="1:5" ht="15" hidden="1">
      <c r="A53" s="44">
        <v>2361</v>
      </c>
      <c r="B53" s="27" t="s">
        <v>34</v>
      </c>
      <c r="C53" s="26">
        <v>0</v>
      </c>
      <c r="D53" s="47">
        <f t="shared" si="0"/>
        <v>0</v>
      </c>
      <c r="E53" s="47">
        <f t="shared" si="1"/>
        <v>0</v>
      </c>
    </row>
    <row r="54" spans="1:5" ht="15" hidden="1">
      <c r="A54" s="44">
        <v>2362</v>
      </c>
      <c r="B54" s="27" t="s">
        <v>35</v>
      </c>
      <c r="C54" s="26"/>
      <c r="D54" s="47">
        <f t="shared" si="0"/>
        <v>0</v>
      </c>
      <c r="E54" s="47">
        <f t="shared" si="1"/>
        <v>0</v>
      </c>
    </row>
    <row r="55" spans="1:5" ht="15" hidden="1">
      <c r="A55" s="44">
        <v>2363</v>
      </c>
      <c r="B55" s="27" t="s">
        <v>36</v>
      </c>
      <c r="C55" s="26"/>
      <c r="D55" s="47">
        <f t="shared" si="0"/>
        <v>0</v>
      </c>
      <c r="E55" s="47">
        <f t="shared" si="1"/>
        <v>0</v>
      </c>
    </row>
    <row r="56" spans="1:5" ht="15" hidden="1">
      <c r="A56" s="44">
        <v>2370</v>
      </c>
      <c r="B56" s="27" t="s">
        <v>37</v>
      </c>
      <c r="C56" s="26"/>
      <c r="D56" s="47">
        <f t="shared" si="0"/>
        <v>0</v>
      </c>
      <c r="E56" s="47">
        <f t="shared" si="1"/>
        <v>0</v>
      </c>
    </row>
    <row r="57" spans="1:5" ht="15" hidden="1">
      <c r="A57" s="44">
        <v>2400</v>
      </c>
      <c r="B57" s="27" t="s">
        <v>52</v>
      </c>
      <c r="C57" s="26">
        <v>0</v>
      </c>
      <c r="D57" s="47">
        <f t="shared" si="0"/>
        <v>0</v>
      </c>
      <c r="E57" s="47">
        <f t="shared" si="1"/>
        <v>0</v>
      </c>
    </row>
    <row r="58" spans="1:5" ht="15">
      <c r="A58" s="44">
        <v>2512</v>
      </c>
      <c r="B58" s="27" t="s">
        <v>38</v>
      </c>
      <c r="C58" s="26">
        <v>11.34</v>
      </c>
      <c r="D58" s="47">
        <f t="shared" si="0"/>
        <v>17.01</v>
      </c>
      <c r="E58" s="47">
        <f t="shared" si="1"/>
        <v>17.01</v>
      </c>
    </row>
    <row r="59" spans="1:5" ht="30" hidden="1">
      <c r="A59" s="44">
        <v>2513</v>
      </c>
      <c r="B59" s="27" t="s">
        <v>39</v>
      </c>
      <c r="C59" s="26">
        <v>0</v>
      </c>
      <c r="D59" s="47">
        <f t="shared" si="0"/>
        <v>0</v>
      </c>
      <c r="E59" s="47">
        <f t="shared" si="1"/>
        <v>0</v>
      </c>
    </row>
    <row r="60" spans="1:5" ht="15" hidden="1">
      <c r="A60" s="44">
        <v>2515</v>
      </c>
      <c r="B60" s="27" t="s">
        <v>40</v>
      </c>
      <c r="C60" s="26">
        <v>0</v>
      </c>
      <c r="D60" s="47">
        <f t="shared" si="0"/>
        <v>0</v>
      </c>
      <c r="E60" s="47">
        <f t="shared" si="1"/>
        <v>0</v>
      </c>
    </row>
    <row r="61" spans="1:5" ht="15" hidden="1">
      <c r="A61" s="44">
        <v>2519</v>
      </c>
      <c r="B61" s="27" t="s">
        <v>43</v>
      </c>
      <c r="C61" s="26">
        <v>0</v>
      </c>
      <c r="D61" s="47">
        <f t="shared" si="0"/>
        <v>0</v>
      </c>
      <c r="E61" s="47">
        <f t="shared" si="1"/>
        <v>0</v>
      </c>
    </row>
    <row r="62" spans="1:5" ht="15" hidden="1">
      <c r="A62" s="44">
        <v>6240</v>
      </c>
      <c r="B62" s="27"/>
      <c r="C62" s="26"/>
      <c r="D62" s="47">
        <f t="shared" si="0"/>
        <v>0</v>
      </c>
      <c r="E62" s="47">
        <f t="shared" si="1"/>
        <v>0</v>
      </c>
    </row>
    <row r="63" spans="1:5" ht="15" hidden="1">
      <c r="A63" s="44">
        <v>6290</v>
      </c>
      <c r="B63" s="27"/>
      <c r="C63" s="26"/>
      <c r="D63" s="47">
        <f t="shared" si="0"/>
        <v>0</v>
      </c>
      <c r="E63" s="47">
        <f t="shared" si="1"/>
        <v>0</v>
      </c>
    </row>
    <row r="64" spans="1:5" ht="15" hidden="1">
      <c r="A64" s="44">
        <v>5121</v>
      </c>
      <c r="B64" s="27" t="s">
        <v>41</v>
      </c>
      <c r="C64" s="26">
        <v>1</v>
      </c>
      <c r="D64" s="47">
        <f t="shared" si="0"/>
        <v>1.5</v>
      </c>
      <c r="E64" s="47">
        <f t="shared" si="1"/>
        <v>1.5</v>
      </c>
    </row>
    <row r="65" spans="1:5" ht="15" hidden="1">
      <c r="A65" s="44">
        <v>5232</v>
      </c>
      <c r="B65" s="27" t="s">
        <v>42</v>
      </c>
      <c r="C65" s="26">
        <v>0</v>
      </c>
      <c r="D65" s="47">
        <f t="shared" si="0"/>
        <v>0</v>
      </c>
      <c r="E65" s="47">
        <f t="shared" si="1"/>
        <v>0</v>
      </c>
    </row>
    <row r="66" spans="1:5" ht="15" hidden="1">
      <c r="A66" s="44">
        <v>5238</v>
      </c>
      <c r="B66" s="27" t="s">
        <v>44</v>
      </c>
      <c r="C66" s="26">
        <v>0</v>
      </c>
      <c r="D66" s="47">
        <f t="shared" si="0"/>
        <v>0</v>
      </c>
      <c r="E66" s="47">
        <f t="shared" si="1"/>
        <v>0</v>
      </c>
    </row>
    <row r="67" spans="1:5" ht="15" hidden="1">
      <c r="A67" s="44">
        <v>5240</v>
      </c>
      <c r="B67" s="27" t="s">
        <v>45</v>
      </c>
      <c r="C67" s="26">
        <v>0</v>
      </c>
      <c r="D67" s="47">
        <f t="shared" si="0"/>
        <v>0</v>
      </c>
      <c r="E67" s="47">
        <f t="shared" si="1"/>
        <v>0</v>
      </c>
    </row>
    <row r="68" spans="1:5" ht="15" hidden="1">
      <c r="A68" s="44">
        <v>5250</v>
      </c>
      <c r="B68" s="27" t="s">
        <v>46</v>
      </c>
      <c r="C68" s="26">
        <v>0</v>
      </c>
      <c r="D68" s="47">
        <f t="shared" si="0"/>
        <v>0</v>
      </c>
      <c r="E68" s="47">
        <f t="shared" si="1"/>
        <v>0</v>
      </c>
    </row>
    <row r="69" spans="1:5" ht="15">
      <c r="A69" s="46"/>
      <c r="B69" s="33" t="s">
        <v>9</v>
      </c>
      <c r="C69" s="29">
        <f>SUM(C25:C68)</f>
        <v>35.34</v>
      </c>
      <c r="D69" s="48">
        <f>SUM(D25:D68)</f>
        <v>53.010000000000005</v>
      </c>
      <c r="E69" s="48">
        <f>SUM(E25:E68)</f>
        <v>53.010000000000005</v>
      </c>
    </row>
    <row r="70" spans="1:5" ht="15">
      <c r="A70" s="46"/>
      <c r="B70" s="33" t="s">
        <v>53</v>
      </c>
      <c r="C70" s="29">
        <f>C69+C23</f>
        <v>66</v>
      </c>
      <c r="D70" s="48">
        <f>D69+D23</f>
        <v>99</v>
      </c>
      <c r="E70" s="48">
        <f>E69+E23</f>
        <v>99</v>
      </c>
    </row>
    <row r="71" spans="1:5" ht="15">
      <c r="A71" s="34"/>
      <c r="B71" s="16"/>
      <c r="C71" s="35"/>
      <c r="D71" s="35"/>
      <c r="E71" s="35"/>
    </row>
    <row r="72" spans="1:5" ht="21" customHeight="1">
      <c r="A72" s="70" t="s">
        <v>74</v>
      </c>
      <c r="B72" s="71"/>
      <c r="C72" s="14">
        <v>200</v>
      </c>
      <c r="D72" s="3">
        <v>300</v>
      </c>
      <c r="E72" s="3">
        <v>300</v>
      </c>
    </row>
    <row r="73" spans="1:5" ht="34.5" customHeight="1">
      <c r="A73" s="70" t="s">
        <v>75</v>
      </c>
      <c r="B73" s="71"/>
      <c r="C73" s="41">
        <f>C70/C72</f>
        <v>0.33</v>
      </c>
      <c r="D73" s="29">
        <f>D70/D72</f>
        <v>0.33</v>
      </c>
      <c r="E73" s="29">
        <f>E70/E72</f>
        <v>0.33</v>
      </c>
    </row>
    <row r="74" spans="1:5" ht="15">
      <c r="A74" s="16"/>
      <c r="B74" s="7"/>
      <c r="C74" s="7"/>
      <c r="D74" s="35"/>
      <c r="E74" s="35"/>
    </row>
    <row r="75" spans="1:5" s="5" customFormat="1" ht="19.5" customHeight="1">
      <c r="A75" s="70" t="s">
        <v>76</v>
      </c>
      <c r="B75" s="71"/>
      <c r="C75" s="4"/>
      <c r="D75" s="4"/>
      <c r="E75" s="4"/>
    </row>
    <row r="76" spans="1:5" s="5" customFormat="1" ht="31.5" customHeight="1">
      <c r="A76" s="70" t="s">
        <v>77</v>
      </c>
      <c r="B76" s="71"/>
      <c r="C76" s="4"/>
      <c r="D76" s="4"/>
      <c r="E76" s="4"/>
    </row>
    <row r="77" spans="1:3" ht="13.5" customHeight="1">
      <c r="A77" s="6"/>
      <c r="B77" s="7"/>
      <c r="C77" s="8"/>
    </row>
    <row r="78" s="5" customFormat="1" ht="17.25" customHeight="1">
      <c r="A78" s="5" t="s">
        <v>78</v>
      </c>
    </row>
    <row r="79" s="5" customFormat="1" ht="12.75" customHeight="1"/>
    <row r="80" spans="1:2" s="5" customFormat="1" ht="15" customHeight="1">
      <c r="A80" s="5" t="s">
        <v>80</v>
      </c>
      <c r="B80" s="10"/>
    </row>
    <row r="81" s="5" customFormat="1" ht="14.25" customHeight="1">
      <c r="B81" s="11" t="s">
        <v>79</v>
      </c>
    </row>
    <row r="82" spans="4:5" ht="15">
      <c r="D82" s="7"/>
      <c r="E82" s="7"/>
    </row>
    <row r="83" spans="4:5" ht="15">
      <c r="D83" s="7"/>
      <c r="E83" s="7"/>
    </row>
  </sheetData>
  <sheetProtection/>
  <mergeCells count="14">
    <mergeCell ref="A75:B75"/>
    <mergeCell ref="A76:B76"/>
    <mergeCell ref="B11:C11"/>
    <mergeCell ref="A72:B72"/>
    <mergeCell ref="A73:B73"/>
    <mergeCell ref="B8:C8"/>
    <mergeCell ref="A9:C9"/>
    <mergeCell ref="B6:D6"/>
    <mergeCell ref="A10:C10"/>
    <mergeCell ref="A7:E7"/>
    <mergeCell ref="B12:E12"/>
    <mergeCell ref="B1:D1"/>
    <mergeCell ref="B3:D3"/>
    <mergeCell ref="B5:D5"/>
  </mergeCells>
  <printOptions/>
  <pageMargins left="0.7480314960629921" right="0.7480314960629921" top="0.984251968503937" bottom="0.984251968503937" header="0.5118110236220472" footer="0.5118110236220472"/>
  <pageSetup firstPageNumber="13" useFirstPageNumber="1" fitToHeight="0" fitToWidth="1" horizontalDpi="600" verticalDpi="600" orientation="portrait" paperSize="9" scale="76" r:id="rId1"/>
  <headerFooter alignWithMargins="0">
    <oddHeader>&amp;C&amp;"Times New Roman,Regular"&amp;11&amp;P</oddHeader>
    <oddFooter>&amp;C&amp;"Times New Roman,Regular"&amp;11&amp;F; Noteikumi par Sociālās integrācijas valsts aģentūras sniegto maksas pakalpojumu cenrādi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4"/>
  <sheetViews>
    <sheetView view="pageLayout" workbookViewId="0" topLeftCell="A1">
      <selection activeCell="A7" sqref="A7:E7"/>
    </sheetView>
  </sheetViews>
  <sheetFormatPr defaultColWidth="9.140625" defaultRowHeight="12.75"/>
  <cols>
    <col min="1" max="1" width="15.7109375" style="9" customWidth="1"/>
    <col min="2" max="2" width="54.421875" style="9" customWidth="1"/>
    <col min="3" max="3" width="19.00390625" style="9" hidden="1" customWidth="1"/>
    <col min="4" max="4" width="20.57421875" style="9" customWidth="1"/>
    <col min="5" max="5" width="19.8515625" style="9" customWidth="1"/>
    <col min="6" max="16384" width="9.140625" style="9" customWidth="1"/>
  </cols>
  <sheetData>
    <row r="1" spans="2:5" ht="15">
      <c r="B1" s="65"/>
      <c r="C1" s="65"/>
      <c r="D1" s="66"/>
      <c r="E1" s="1" t="s">
        <v>11</v>
      </c>
    </row>
    <row r="2" spans="2:5" ht="15">
      <c r="B2" s="37"/>
      <c r="C2" s="37"/>
      <c r="D2" s="37"/>
      <c r="E2" s="2" t="s">
        <v>65</v>
      </c>
    </row>
    <row r="3" spans="2:5" ht="15">
      <c r="B3" s="65"/>
      <c r="C3" s="65"/>
      <c r="D3" s="66"/>
      <c r="E3" s="2" t="s">
        <v>66</v>
      </c>
    </row>
    <row r="4" spans="2:5" ht="15">
      <c r="B4" s="1"/>
      <c r="C4" s="15"/>
      <c r="E4" s="1" t="s">
        <v>70</v>
      </c>
    </row>
    <row r="5" spans="2:5" ht="15">
      <c r="B5" s="67"/>
      <c r="C5" s="68"/>
      <c r="D5" s="68"/>
      <c r="E5" s="1" t="s">
        <v>71</v>
      </c>
    </row>
    <row r="6" spans="2:5" ht="12" customHeight="1">
      <c r="B6" s="65"/>
      <c r="C6" s="65"/>
      <c r="D6" s="66"/>
      <c r="E6" s="16"/>
    </row>
    <row r="7" spans="1:5" ht="15.75">
      <c r="A7" s="69" t="s">
        <v>10</v>
      </c>
      <c r="B7" s="69"/>
      <c r="C7" s="69"/>
      <c r="D7" s="69"/>
      <c r="E7" s="69"/>
    </row>
    <row r="8" spans="2:3" ht="12.75" customHeight="1">
      <c r="B8" s="72"/>
      <c r="C8" s="72"/>
    </row>
    <row r="9" spans="1:3" ht="13.5" customHeight="1">
      <c r="A9" s="64" t="s">
        <v>1</v>
      </c>
      <c r="B9" s="64"/>
      <c r="C9" s="64"/>
    </row>
    <row r="10" spans="1:3" ht="14.25" customHeight="1">
      <c r="A10" s="64" t="s">
        <v>0</v>
      </c>
      <c r="B10" s="64"/>
      <c r="C10" s="64"/>
    </row>
    <row r="11" spans="1:3" ht="14.25" customHeight="1">
      <c r="A11" s="18"/>
      <c r="B11" s="64" t="s">
        <v>54</v>
      </c>
      <c r="C11" s="64"/>
    </row>
    <row r="12" spans="1:5" ht="14.25" customHeight="1">
      <c r="A12" s="18"/>
      <c r="B12" s="73" t="s">
        <v>58</v>
      </c>
      <c r="C12" s="73"/>
      <c r="D12" s="73"/>
      <c r="E12" s="73"/>
    </row>
    <row r="13" spans="1:3" ht="12.75" customHeight="1">
      <c r="A13" s="18"/>
      <c r="B13" s="18" t="s">
        <v>67</v>
      </c>
      <c r="C13" s="18"/>
    </row>
    <row r="14" spans="1:3" ht="15" customHeight="1">
      <c r="A14" s="18" t="s">
        <v>2</v>
      </c>
      <c r="B14" s="18" t="s">
        <v>69</v>
      </c>
      <c r="C14" s="18"/>
    </row>
    <row r="15" spans="2:3" ht="15">
      <c r="B15" s="19"/>
      <c r="C15" s="15"/>
    </row>
    <row r="16" spans="1:5" ht="90">
      <c r="A16" s="3" t="s">
        <v>3</v>
      </c>
      <c r="B16" s="3" t="s">
        <v>4</v>
      </c>
      <c r="C16" s="3" t="s">
        <v>5</v>
      </c>
      <c r="D16" s="3" t="s">
        <v>72</v>
      </c>
      <c r="E16" s="3" t="s">
        <v>73</v>
      </c>
    </row>
    <row r="17" spans="1:5" ht="13.5" customHeight="1">
      <c r="A17" s="20">
        <v>1</v>
      </c>
      <c r="B17" s="21">
        <v>2</v>
      </c>
      <c r="C17" s="20">
        <v>3</v>
      </c>
      <c r="D17" s="21">
        <v>3</v>
      </c>
      <c r="E17" s="21">
        <v>4</v>
      </c>
    </row>
    <row r="18" spans="1:5" ht="15">
      <c r="A18" s="20"/>
      <c r="B18" s="22" t="s">
        <v>6</v>
      </c>
      <c r="C18" s="23"/>
      <c r="D18" s="24"/>
      <c r="E18" s="24"/>
    </row>
    <row r="19" spans="1:5" ht="15">
      <c r="A19" s="44">
        <v>1100</v>
      </c>
      <c r="B19" s="25" t="s">
        <v>81</v>
      </c>
      <c r="C19" s="26">
        <v>36.43</v>
      </c>
      <c r="D19" s="47">
        <f>C19/20*20</f>
        <v>36.43</v>
      </c>
      <c r="E19" s="47">
        <f>C19/20*20</f>
        <v>36.43</v>
      </c>
    </row>
    <row r="20" spans="1:5" ht="28.5" customHeight="1">
      <c r="A20" s="44">
        <v>1200</v>
      </c>
      <c r="B20" s="27" t="s">
        <v>68</v>
      </c>
      <c r="C20" s="28">
        <v>8.77</v>
      </c>
      <c r="D20" s="47">
        <f aca="true" t="shared" si="0" ref="D20:D65">C20/20*20</f>
        <v>8.77</v>
      </c>
      <c r="E20" s="47">
        <f aca="true" t="shared" si="1" ref="E20:E65">C20/20*20</f>
        <v>8.77</v>
      </c>
    </row>
    <row r="21" spans="1:5" ht="15">
      <c r="A21" s="44">
        <v>2242</v>
      </c>
      <c r="B21" s="27" t="s">
        <v>17</v>
      </c>
      <c r="C21" s="26">
        <v>15.8</v>
      </c>
      <c r="D21" s="47">
        <f t="shared" si="0"/>
        <v>15.8</v>
      </c>
      <c r="E21" s="47">
        <f t="shared" si="1"/>
        <v>15.8</v>
      </c>
    </row>
    <row r="22" spans="1:5" ht="15" hidden="1">
      <c r="A22" s="44">
        <v>2249</v>
      </c>
      <c r="B22" s="27" t="s">
        <v>21</v>
      </c>
      <c r="C22" s="26">
        <v>0</v>
      </c>
      <c r="D22" s="47">
        <f t="shared" si="0"/>
        <v>0</v>
      </c>
      <c r="E22" s="47">
        <f t="shared" si="1"/>
        <v>0</v>
      </c>
    </row>
    <row r="23" spans="1:5" ht="15" hidden="1">
      <c r="A23" s="44"/>
      <c r="B23" s="25"/>
      <c r="C23" s="26"/>
      <c r="D23" s="47">
        <f t="shared" si="0"/>
        <v>0</v>
      </c>
      <c r="E23" s="47">
        <f t="shared" si="1"/>
        <v>0</v>
      </c>
    </row>
    <row r="24" spans="1:5" ht="15">
      <c r="A24" s="44"/>
      <c r="B24" s="30" t="s">
        <v>7</v>
      </c>
      <c r="C24" s="29">
        <f>SUM(C19:C23)</f>
        <v>61</v>
      </c>
      <c r="D24" s="48">
        <f>SUM(D19:D23)</f>
        <v>61</v>
      </c>
      <c r="E24" s="48">
        <f>SUM(E19:E23)</f>
        <v>61</v>
      </c>
    </row>
    <row r="25" spans="1:5" ht="15" customHeight="1">
      <c r="A25" s="46"/>
      <c r="B25" s="25" t="s">
        <v>8</v>
      </c>
      <c r="C25" s="26"/>
      <c r="D25" s="47"/>
      <c r="E25" s="47"/>
    </row>
    <row r="26" spans="1:5" ht="15">
      <c r="A26" s="44">
        <v>1100</v>
      </c>
      <c r="B26" s="25" t="s">
        <v>81</v>
      </c>
      <c r="C26" s="26">
        <v>11.44</v>
      </c>
      <c r="D26" s="47">
        <f t="shared" si="0"/>
        <v>11.44</v>
      </c>
      <c r="E26" s="47">
        <f t="shared" si="1"/>
        <v>11.44</v>
      </c>
    </row>
    <row r="27" spans="1:5" ht="29.25" customHeight="1">
      <c r="A27" s="44">
        <v>1200</v>
      </c>
      <c r="B27" s="27" t="s">
        <v>68</v>
      </c>
      <c r="C27" s="28">
        <v>2.76</v>
      </c>
      <c r="D27" s="47">
        <f t="shared" si="0"/>
        <v>2.76</v>
      </c>
      <c r="E27" s="47">
        <f t="shared" si="1"/>
        <v>2.76</v>
      </c>
    </row>
    <row r="28" spans="1:5" ht="30" hidden="1">
      <c r="A28" s="44">
        <v>2100</v>
      </c>
      <c r="B28" s="32" t="s">
        <v>51</v>
      </c>
      <c r="C28" s="26"/>
      <c r="D28" s="47">
        <f t="shared" si="0"/>
        <v>0</v>
      </c>
      <c r="E28" s="47">
        <f t="shared" si="1"/>
        <v>0</v>
      </c>
    </row>
    <row r="29" spans="1:5" ht="15">
      <c r="A29" s="45">
        <v>2210</v>
      </c>
      <c r="B29" s="27" t="s">
        <v>47</v>
      </c>
      <c r="C29" s="26">
        <v>5.6</v>
      </c>
      <c r="D29" s="47">
        <f t="shared" si="0"/>
        <v>5.6</v>
      </c>
      <c r="E29" s="47">
        <f t="shared" si="1"/>
        <v>5.6</v>
      </c>
    </row>
    <row r="30" spans="1:5" ht="15" hidden="1">
      <c r="A30" s="44">
        <v>2222</v>
      </c>
      <c r="B30" s="27" t="s">
        <v>48</v>
      </c>
      <c r="C30" s="26">
        <v>0</v>
      </c>
      <c r="D30" s="47">
        <f t="shared" si="0"/>
        <v>0</v>
      </c>
      <c r="E30" s="47">
        <f t="shared" si="1"/>
        <v>0</v>
      </c>
    </row>
    <row r="31" spans="1:5" ht="15" hidden="1">
      <c r="A31" s="44">
        <v>2223</v>
      </c>
      <c r="B31" s="27" t="s">
        <v>49</v>
      </c>
      <c r="C31" s="26">
        <v>0</v>
      </c>
      <c r="D31" s="47">
        <f t="shared" si="0"/>
        <v>0</v>
      </c>
      <c r="E31" s="47">
        <f t="shared" si="1"/>
        <v>0</v>
      </c>
    </row>
    <row r="32" spans="1:5" ht="27.75" customHeight="1">
      <c r="A32" s="44">
        <v>2230</v>
      </c>
      <c r="B32" s="27" t="s">
        <v>50</v>
      </c>
      <c r="C32" s="26">
        <v>2</v>
      </c>
      <c r="D32" s="47">
        <f t="shared" si="0"/>
        <v>2</v>
      </c>
      <c r="E32" s="47">
        <f t="shared" si="1"/>
        <v>2</v>
      </c>
    </row>
    <row r="33" spans="1:5" ht="15" hidden="1">
      <c r="A33" s="44">
        <v>2241</v>
      </c>
      <c r="B33" s="27" t="s">
        <v>16</v>
      </c>
      <c r="C33" s="26"/>
      <c r="D33" s="47">
        <f t="shared" si="0"/>
        <v>0</v>
      </c>
      <c r="E33" s="47">
        <f t="shared" si="1"/>
        <v>0</v>
      </c>
    </row>
    <row r="34" spans="1:5" ht="15" hidden="1">
      <c r="A34" s="44">
        <v>2242</v>
      </c>
      <c r="B34" s="27" t="s">
        <v>17</v>
      </c>
      <c r="C34" s="26">
        <v>0</v>
      </c>
      <c r="D34" s="47">
        <f t="shared" si="0"/>
        <v>0</v>
      </c>
      <c r="E34" s="47">
        <f t="shared" si="1"/>
        <v>0</v>
      </c>
    </row>
    <row r="35" spans="1:5" ht="30" hidden="1">
      <c r="A35" s="44">
        <v>2243</v>
      </c>
      <c r="B35" s="27" t="s">
        <v>18</v>
      </c>
      <c r="C35" s="26">
        <v>0</v>
      </c>
      <c r="D35" s="47">
        <f t="shared" si="0"/>
        <v>0</v>
      </c>
      <c r="E35" s="47">
        <f t="shared" si="1"/>
        <v>0</v>
      </c>
    </row>
    <row r="36" spans="1:5" ht="15" hidden="1">
      <c r="A36" s="44">
        <v>2244</v>
      </c>
      <c r="B36" s="27" t="s">
        <v>19</v>
      </c>
      <c r="C36" s="26">
        <v>0</v>
      </c>
      <c r="D36" s="47">
        <f t="shared" si="0"/>
        <v>0</v>
      </c>
      <c r="E36" s="47">
        <f t="shared" si="1"/>
        <v>0</v>
      </c>
    </row>
    <row r="37" spans="1:5" ht="15" hidden="1">
      <c r="A37" s="44">
        <v>2247</v>
      </c>
      <c r="B37" s="22" t="s">
        <v>20</v>
      </c>
      <c r="C37" s="26">
        <v>0</v>
      </c>
      <c r="D37" s="47">
        <f t="shared" si="0"/>
        <v>0</v>
      </c>
      <c r="E37" s="47">
        <f t="shared" si="1"/>
        <v>0</v>
      </c>
    </row>
    <row r="38" spans="1:5" ht="15" hidden="1">
      <c r="A38" s="44">
        <v>2249</v>
      </c>
      <c r="B38" s="27" t="s">
        <v>21</v>
      </c>
      <c r="C38" s="26">
        <v>0</v>
      </c>
      <c r="D38" s="47">
        <f t="shared" si="0"/>
        <v>0</v>
      </c>
      <c r="E38" s="47">
        <f t="shared" si="1"/>
        <v>0</v>
      </c>
    </row>
    <row r="39" spans="1:5" ht="15">
      <c r="A39" s="44">
        <v>2251</v>
      </c>
      <c r="B39" s="27" t="s">
        <v>13</v>
      </c>
      <c r="C39" s="26">
        <v>1</v>
      </c>
      <c r="D39" s="47">
        <f t="shared" si="0"/>
        <v>1</v>
      </c>
      <c r="E39" s="47">
        <f t="shared" si="1"/>
        <v>1</v>
      </c>
    </row>
    <row r="40" spans="1:5" ht="15" hidden="1">
      <c r="A40" s="44">
        <v>2252</v>
      </c>
      <c r="B40" s="27" t="s">
        <v>14</v>
      </c>
      <c r="C40" s="26"/>
      <c r="D40" s="47">
        <f t="shared" si="0"/>
        <v>0</v>
      </c>
      <c r="E40" s="47">
        <f t="shared" si="1"/>
        <v>0</v>
      </c>
    </row>
    <row r="41" spans="1:5" ht="15" hidden="1">
      <c r="A41" s="44">
        <v>2259</v>
      </c>
      <c r="B41" s="27" t="s">
        <v>15</v>
      </c>
      <c r="C41" s="26"/>
      <c r="D41" s="47">
        <f t="shared" si="0"/>
        <v>0</v>
      </c>
      <c r="E41" s="47">
        <f t="shared" si="1"/>
        <v>0</v>
      </c>
    </row>
    <row r="42" spans="1:5" ht="15" hidden="1">
      <c r="A42" s="44">
        <v>2261</v>
      </c>
      <c r="B42" s="27" t="s">
        <v>22</v>
      </c>
      <c r="C42" s="26">
        <v>0</v>
      </c>
      <c r="D42" s="47">
        <f t="shared" si="0"/>
        <v>0</v>
      </c>
      <c r="E42" s="47">
        <f t="shared" si="1"/>
        <v>0</v>
      </c>
    </row>
    <row r="43" spans="1:5" ht="15" hidden="1">
      <c r="A43" s="44">
        <v>2262</v>
      </c>
      <c r="B43" s="27" t="s">
        <v>23</v>
      </c>
      <c r="C43" s="26">
        <v>0</v>
      </c>
      <c r="D43" s="47">
        <f t="shared" si="0"/>
        <v>0</v>
      </c>
      <c r="E43" s="47">
        <f t="shared" si="1"/>
        <v>0</v>
      </c>
    </row>
    <row r="44" spans="1:5" ht="15" hidden="1">
      <c r="A44" s="44">
        <v>2263</v>
      </c>
      <c r="B44" s="27" t="s">
        <v>24</v>
      </c>
      <c r="C44" s="26">
        <v>0</v>
      </c>
      <c r="D44" s="47">
        <f t="shared" si="0"/>
        <v>0</v>
      </c>
      <c r="E44" s="47">
        <f t="shared" si="1"/>
        <v>0</v>
      </c>
    </row>
    <row r="45" spans="1:5" ht="15" hidden="1">
      <c r="A45" s="44">
        <v>2264</v>
      </c>
      <c r="B45" s="27" t="s">
        <v>25</v>
      </c>
      <c r="C45" s="26">
        <v>0</v>
      </c>
      <c r="D45" s="47">
        <f t="shared" si="0"/>
        <v>0</v>
      </c>
      <c r="E45" s="47">
        <f t="shared" si="1"/>
        <v>0</v>
      </c>
    </row>
    <row r="46" spans="1:5" ht="15" hidden="1">
      <c r="A46" s="44">
        <v>2279</v>
      </c>
      <c r="B46" s="27" t="s">
        <v>26</v>
      </c>
      <c r="C46" s="26">
        <v>0</v>
      </c>
      <c r="D46" s="47">
        <f t="shared" si="0"/>
        <v>0</v>
      </c>
      <c r="E46" s="47">
        <f t="shared" si="1"/>
        <v>0</v>
      </c>
    </row>
    <row r="47" spans="1:5" ht="15">
      <c r="A47" s="44">
        <v>2311</v>
      </c>
      <c r="B47" s="27" t="s">
        <v>27</v>
      </c>
      <c r="C47" s="26">
        <v>1.03</v>
      </c>
      <c r="D47" s="47">
        <f t="shared" si="0"/>
        <v>1.03</v>
      </c>
      <c r="E47" s="47">
        <f t="shared" si="1"/>
        <v>1.03</v>
      </c>
    </row>
    <row r="48" spans="1:5" ht="15" hidden="1">
      <c r="A48" s="44">
        <v>2312</v>
      </c>
      <c r="B48" s="27" t="s">
        <v>28</v>
      </c>
      <c r="C48" s="26">
        <v>0</v>
      </c>
      <c r="D48" s="47">
        <f t="shared" si="0"/>
        <v>0</v>
      </c>
      <c r="E48" s="47">
        <f t="shared" si="1"/>
        <v>0</v>
      </c>
    </row>
    <row r="49" spans="1:5" ht="15" hidden="1">
      <c r="A49" s="44">
        <v>2321</v>
      </c>
      <c r="B49" s="27" t="s">
        <v>29</v>
      </c>
      <c r="C49" s="26">
        <v>0</v>
      </c>
      <c r="D49" s="47">
        <f t="shared" si="0"/>
        <v>0</v>
      </c>
      <c r="E49" s="47">
        <f t="shared" si="1"/>
        <v>0</v>
      </c>
    </row>
    <row r="50" spans="1:5" ht="15" hidden="1">
      <c r="A50" s="44">
        <v>2322</v>
      </c>
      <c r="B50" s="27" t="s">
        <v>30</v>
      </c>
      <c r="C50" s="26">
        <v>0</v>
      </c>
      <c r="D50" s="47">
        <f t="shared" si="0"/>
        <v>0</v>
      </c>
      <c r="E50" s="47">
        <f t="shared" si="1"/>
        <v>0</v>
      </c>
    </row>
    <row r="51" spans="1:5" ht="15" hidden="1">
      <c r="A51" s="44">
        <v>2341</v>
      </c>
      <c r="B51" s="27" t="s">
        <v>31</v>
      </c>
      <c r="C51" s="26">
        <v>0</v>
      </c>
      <c r="D51" s="47">
        <f t="shared" si="0"/>
        <v>0</v>
      </c>
      <c r="E51" s="47">
        <f t="shared" si="1"/>
        <v>0</v>
      </c>
    </row>
    <row r="52" spans="1:5" ht="15" hidden="1">
      <c r="A52" s="44">
        <v>2344</v>
      </c>
      <c r="B52" s="27" t="s">
        <v>32</v>
      </c>
      <c r="C52" s="26">
        <v>0</v>
      </c>
      <c r="D52" s="47">
        <f t="shared" si="0"/>
        <v>0</v>
      </c>
      <c r="E52" s="47">
        <f t="shared" si="1"/>
        <v>0</v>
      </c>
    </row>
    <row r="53" spans="1:5" ht="14.25" customHeight="1">
      <c r="A53" s="44">
        <v>2350</v>
      </c>
      <c r="B53" s="27" t="s">
        <v>33</v>
      </c>
      <c r="C53" s="26">
        <v>9</v>
      </c>
      <c r="D53" s="47">
        <f t="shared" si="0"/>
        <v>9</v>
      </c>
      <c r="E53" s="47">
        <f t="shared" si="1"/>
        <v>9</v>
      </c>
    </row>
    <row r="54" spans="1:5" ht="15">
      <c r="A54" s="44">
        <v>2361</v>
      </c>
      <c r="B54" s="27" t="s">
        <v>34</v>
      </c>
      <c r="C54" s="26">
        <v>1</v>
      </c>
      <c r="D54" s="47">
        <f t="shared" si="0"/>
        <v>1</v>
      </c>
      <c r="E54" s="47">
        <f t="shared" si="1"/>
        <v>1</v>
      </c>
    </row>
    <row r="55" spans="1:5" ht="15" hidden="1">
      <c r="A55" s="44">
        <v>2362</v>
      </c>
      <c r="B55" s="27" t="s">
        <v>35</v>
      </c>
      <c r="C55" s="26"/>
      <c r="D55" s="47">
        <f t="shared" si="0"/>
        <v>0</v>
      </c>
      <c r="E55" s="47">
        <f t="shared" si="1"/>
        <v>0</v>
      </c>
    </row>
    <row r="56" spans="1:5" ht="15" hidden="1">
      <c r="A56" s="44">
        <v>2363</v>
      </c>
      <c r="B56" s="27" t="s">
        <v>36</v>
      </c>
      <c r="C56" s="26"/>
      <c r="D56" s="47">
        <f t="shared" si="0"/>
        <v>0</v>
      </c>
      <c r="E56" s="47">
        <f t="shared" si="1"/>
        <v>0</v>
      </c>
    </row>
    <row r="57" spans="1:5" ht="15" hidden="1">
      <c r="A57" s="44">
        <v>2370</v>
      </c>
      <c r="B57" s="27" t="s">
        <v>37</v>
      </c>
      <c r="C57" s="26"/>
      <c r="D57" s="47">
        <f t="shared" si="0"/>
        <v>0</v>
      </c>
      <c r="E57" s="47">
        <f t="shared" si="1"/>
        <v>0</v>
      </c>
    </row>
    <row r="58" spans="1:5" ht="15">
      <c r="A58" s="44">
        <v>2400</v>
      </c>
      <c r="B58" s="27" t="s">
        <v>52</v>
      </c>
      <c r="C58" s="26">
        <v>1</v>
      </c>
      <c r="D58" s="47">
        <f t="shared" si="0"/>
        <v>1</v>
      </c>
      <c r="E58" s="47">
        <f t="shared" si="1"/>
        <v>1</v>
      </c>
    </row>
    <row r="59" spans="1:5" ht="15">
      <c r="A59" s="44">
        <v>2512</v>
      </c>
      <c r="B59" s="27" t="s">
        <v>38</v>
      </c>
      <c r="C59" s="26">
        <v>21.17</v>
      </c>
      <c r="D59" s="47">
        <f t="shared" si="0"/>
        <v>21.17</v>
      </c>
      <c r="E59" s="47">
        <f t="shared" si="1"/>
        <v>21.17</v>
      </c>
    </row>
    <row r="60" spans="1:5" ht="28.5" customHeight="1">
      <c r="A60" s="44">
        <v>2513</v>
      </c>
      <c r="B60" s="27" t="s">
        <v>39</v>
      </c>
      <c r="C60" s="26">
        <v>2</v>
      </c>
      <c r="D60" s="47">
        <f t="shared" si="0"/>
        <v>2</v>
      </c>
      <c r="E60" s="47">
        <f t="shared" si="1"/>
        <v>2</v>
      </c>
    </row>
    <row r="61" spans="1:5" ht="15">
      <c r="A61" s="44">
        <v>2515</v>
      </c>
      <c r="B61" s="27" t="s">
        <v>40</v>
      </c>
      <c r="C61" s="26">
        <v>1</v>
      </c>
      <c r="D61" s="47">
        <f t="shared" si="0"/>
        <v>1</v>
      </c>
      <c r="E61" s="47">
        <f t="shared" si="1"/>
        <v>1</v>
      </c>
    </row>
    <row r="62" spans="1:5" ht="15">
      <c r="A62" s="44">
        <v>2519</v>
      </c>
      <c r="B62" s="27" t="s">
        <v>43</v>
      </c>
      <c r="C62" s="26">
        <v>1</v>
      </c>
      <c r="D62" s="47">
        <f t="shared" si="0"/>
        <v>1</v>
      </c>
      <c r="E62" s="47">
        <f t="shared" si="1"/>
        <v>1</v>
      </c>
    </row>
    <row r="63" spans="1:5" ht="15" hidden="1">
      <c r="A63" s="44">
        <v>6240</v>
      </c>
      <c r="B63" s="27"/>
      <c r="C63" s="26"/>
      <c r="D63" s="47">
        <f t="shared" si="0"/>
        <v>0</v>
      </c>
      <c r="E63" s="47">
        <f t="shared" si="1"/>
        <v>0</v>
      </c>
    </row>
    <row r="64" spans="1:5" ht="15" hidden="1">
      <c r="A64" s="44">
        <v>6290</v>
      </c>
      <c r="B64" s="27"/>
      <c r="C64" s="26"/>
      <c r="D64" s="47">
        <f t="shared" si="0"/>
        <v>0</v>
      </c>
      <c r="E64" s="47">
        <f t="shared" si="1"/>
        <v>0</v>
      </c>
    </row>
    <row r="65" spans="1:5" ht="15">
      <c r="A65" s="44">
        <v>5121</v>
      </c>
      <c r="B65" s="27" t="s">
        <v>41</v>
      </c>
      <c r="C65" s="26">
        <v>1</v>
      </c>
      <c r="D65" s="47">
        <f t="shared" si="0"/>
        <v>1</v>
      </c>
      <c r="E65" s="47">
        <f t="shared" si="1"/>
        <v>1</v>
      </c>
    </row>
    <row r="66" spans="1:5" ht="15" hidden="1">
      <c r="A66" s="44">
        <v>5232</v>
      </c>
      <c r="B66" s="27" t="s">
        <v>42</v>
      </c>
      <c r="C66" s="26">
        <v>0</v>
      </c>
      <c r="D66" s="47">
        <f>C66/200*300</f>
        <v>0</v>
      </c>
      <c r="E66" s="47">
        <f>C66/200*300</f>
        <v>0</v>
      </c>
    </row>
    <row r="67" spans="1:5" ht="15" hidden="1">
      <c r="A67" s="44">
        <v>5238</v>
      </c>
      <c r="B67" s="27" t="s">
        <v>44</v>
      </c>
      <c r="C67" s="26">
        <v>0</v>
      </c>
      <c r="D67" s="47">
        <f>C67/200*300</f>
        <v>0</v>
      </c>
      <c r="E67" s="47">
        <f>C67/200*300</f>
        <v>0</v>
      </c>
    </row>
    <row r="68" spans="1:5" ht="15" hidden="1">
      <c r="A68" s="44">
        <v>5240</v>
      </c>
      <c r="B68" s="27" t="s">
        <v>45</v>
      </c>
      <c r="C68" s="26">
        <v>0</v>
      </c>
      <c r="D68" s="47">
        <f>C68/200*300</f>
        <v>0</v>
      </c>
      <c r="E68" s="47">
        <f>C68/200*300</f>
        <v>0</v>
      </c>
    </row>
    <row r="69" spans="1:5" ht="15" hidden="1">
      <c r="A69" s="44">
        <v>5250</v>
      </c>
      <c r="B69" s="27" t="s">
        <v>46</v>
      </c>
      <c r="C69" s="26"/>
      <c r="D69" s="48">
        <f>SUM(D25:D68)</f>
        <v>61</v>
      </c>
      <c r="E69" s="48">
        <f>SUM(E25:E68)</f>
        <v>61</v>
      </c>
    </row>
    <row r="70" spans="1:5" ht="15">
      <c r="A70" s="46"/>
      <c r="B70" s="33" t="s">
        <v>9</v>
      </c>
      <c r="C70" s="29">
        <f>SUM(C26:C65)</f>
        <v>61</v>
      </c>
      <c r="D70" s="48">
        <f>SUM(D26:D65)</f>
        <v>61</v>
      </c>
      <c r="E70" s="48">
        <f>SUM(E26:E65)</f>
        <v>61</v>
      </c>
    </row>
    <row r="71" spans="1:5" ht="15">
      <c r="A71" s="46"/>
      <c r="B71" s="33" t="s">
        <v>53</v>
      </c>
      <c r="C71" s="29">
        <f>C70+C24</f>
        <v>122</v>
      </c>
      <c r="D71" s="48">
        <f>D70+D24</f>
        <v>122</v>
      </c>
      <c r="E71" s="48">
        <f>E70+E24</f>
        <v>122</v>
      </c>
    </row>
    <row r="72" spans="1:5" ht="10.5" customHeight="1">
      <c r="A72" s="34"/>
      <c r="B72" s="16"/>
      <c r="C72" s="35"/>
      <c r="D72" s="35"/>
      <c r="E72" s="35"/>
    </row>
    <row r="73" spans="1:5" ht="14.25" customHeight="1">
      <c r="A73" s="70" t="s">
        <v>74</v>
      </c>
      <c r="B73" s="71"/>
      <c r="C73" s="14">
        <v>20</v>
      </c>
      <c r="D73" s="3">
        <v>20</v>
      </c>
      <c r="E73" s="3">
        <v>20</v>
      </c>
    </row>
    <row r="74" spans="1:5" ht="27.75" customHeight="1">
      <c r="A74" s="70" t="s">
        <v>75</v>
      </c>
      <c r="B74" s="71"/>
      <c r="C74" s="41">
        <f>C71/C73</f>
        <v>6.1</v>
      </c>
      <c r="D74" s="29">
        <f>D71/D73</f>
        <v>6.1</v>
      </c>
      <c r="E74" s="29">
        <f>E71/E73</f>
        <v>6.1</v>
      </c>
    </row>
    <row r="75" spans="1:5" ht="10.5" customHeight="1">
      <c r="A75" s="16"/>
      <c r="B75" s="7"/>
      <c r="C75" s="7"/>
      <c r="D75" s="14"/>
      <c r="E75" s="14"/>
    </row>
    <row r="76" spans="1:5" s="5" customFormat="1" ht="19.5" customHeight="1">
      <c r="A76" s="70" t="s">
        <v>76</v>
      </c>
      <c r="B76" s="71"/>
      <c r="C76" s="4"/>
      <c r="D76" s="4"/>
      <c r="E76" s="4"/>
    </row>
    <row r="77" spans="1:5" s="5" customFormat="1" ht="31.5" customHeight="1">
      <c r="A77" s="70" t="s">
        <v>77</v>
      </c>
      <c r="B77" s="71"/>
      <c r="C77" s="4"/>
      <c r="D77" s="4"/>
      <c r="E77" s="4"/>
    </row>
    <row r="78" spans="1:3" ht="11.25" customHeight="1">
      <c r="A78" s="6"/>
      <c r="B78" s="7"/>
      <c r="C78" s="8"/>
    </row>
    <row r="79" s="5" customFormat="1" ht="17.25" customHeight="1">
      <c r="A79" s="5" t="s">
        <v>78</v>
      </c>
    </row>
    <row r="80" s="5" customFormat="1" ht="10.5" customHeight="1"/>
    <row r="81" spans="1:2" s="5" customFormat="1" ht="15" customHeight="1">
      <c r="A81" s="5" t="s">
        <v>80</v>
      </c>
      <c r="B81" s="10"/>
    </row>
    <row r="82" s="5" customFormat="1" ht="14.25" customHeight="1">
      <c r="B82" s="11" t="s">
        <v>79</v>
      </c>
    </row>
    <row r="83" spans="2:5" ht="9" customHeight="1">
      <c r="B83" s="65"/>
      <c r="C83" s="65"/>
      <c r="D83" s="7"/>
      <c r="E83" s="7"/>
    </row>
    <row r="84" spans="4:5" ht="6" customHeight="1">
      <c r="D84" s="7"/>
      <c r="E84" s="7"/>
    </row>
  </sheetData>
  <sheetProtection/>
  <mergeCells count="15">
    <mergeCell ref="A76:B76"/>
    <mergeCell ref="A77:B77"/>
    <mergeCell ref="B12:E12"/>
    <mergeCell ref="B8:C8"/>
    <mergeCell ref="A9:C9"/>
    <mergeCell ref="B1:D1"/>
    <mergeCell ref="A73:B73"/>
    <mergeCell ref="B6:D6"/>
    <mergeCell ref="A7:E7"/>
    <mergeCell ref="A74:B74"/>
    <mergeCell ref="B83:C83"/>
    <mergeCell ref="A10:C10"/>
    <mergeCell ref="B11:C11"/>
    <mergeCell ref="B3:D3"/>
    <mergeCell ref="B5:D5"/>
  </mergeCells>
  <printOptions/>
  <pageMargins left="0.7480314960629921" right="0.7480314960629921" top="0.984251968503937" bottom="0.984251968503937" header="0.5118110236220472" footer="0.5118110236220472"/>
  <pageSetup firstPageNumber="14" useFirstPageNumber="1" fitToHeight="0" fitToWidth="1" horizontalDpi="600" verticalDpi="600" orientation="portrait" paperSize="9" scale="79" r:id="rId1"/>
  <headerFooter alignWithMargins="0">
    <oddHeader>&amp;C&amp;"Times New Roman,Regular"&amp;11&amp;P</oddHeader>
    <oddFooter>&amp;C&amp;"Times New Roman,Regular"&amp;11&amp;F; Noteikumi par Sociālās integrācijas valsts aģentūras sniegto maksas pakalpojumu cenrādi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Labklājības ministrija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Sociālās integrācijas valsts aģentūras sniegto publisko maksas pakalpojumu cenrādis</dc:title>
  <dc:subject>Pielikums anotācijai</dc:subject>
  <dc:creator>Installer;Līga Juste</dc:creator>
  <cp:keywords/>
  <dc:description>Inese Ķīse, 67021651, Inese.Kise@lm.gov.lv, fakss 67021678</dc:description>
  <cp:lastModifiedBy>Liga Juste</cp:lastModifiedBy>
  <cp:lastPrinted>2013-07-01T09:41:36Z</cp:lastPrinted>
  <dcterms:created xsi:type="dcterms:W3CDTF">2008-09-26T08:09:16Z</dcterms:created>
  <dcterms:modified xsi:type="dcterms:W3CDTF">2013-08-29T13:57:23Z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