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0" yWindow="6405" windowWidth="19440" windowHeight="5700"/>
  </bookViews>
  <sheets>
    <sheet name="1_pielikums" sheetId="1" r:id="rId1"/>
    <sheet name="detalizēti" sheetId="2" r:id="rId2"/>
  </sheets>
  <calcPr calcId="145621"/>
</workbook>
</file>

<file path=xl/calcChain.xml><?xml version="1.0" encoding="utf-8"?>
<calcChain xmlns="http://schemas.openxmlformats.org/spreadsheetml/2006/main">
  <c r="L31" i="2" l="1"/>
  <c r="L30" i="2"/>
  <c r="L11" i="2"/>
  <c r="L12" i="2"/>
  <c r="L13" i="2"/>
  <c r="L15" i="2"/>
  <c r="L16" i="2"/>
  <c r="L17" i="2"/>
  <c r="L18" i="2"/>
  <c r="L19" i="2"/>
  <c r="L20" i="2"/>
  <c r="L22" i="2"/>
  <c r="L23" i="2"/>
  <c r="L24" i="2"/>
  <c r="L25" i="2"/>
  <c r="L26" i="2"/>
  <c r="L27" i="2"/>
  <c r="L28" i="2"/>
  <c r="L10" i="2"/>
  <c r="L9" i="2"/>
  <c r="F69" i="2" l="1"/>
  <c r="F67" i="2"/>
  <c r="F63" i="2"/>
  <c r="F64" i="2"/>
  <c r="F65" i="2"/>
  <c r="F62" i="2"/>
  <c r="J62" i="2" s="1"/>
  <c r="F60" i="2"/>
  <c r="J60" i="2" s="1"/>
  <c r="F57" i="2"/>
  <c r="F58" i="2"/>
  <c r="J58" i="2" s="1"/>
  <c r="F56" i="2"/>
  <c r="J56" i="2" s="1"/>
  <c r="F50" i="2"/>
  <c r="F51" i="2"/>
  <c r="F52" i="2"/>
  <c r="F53" i="2"/>
  <c r="J53" i="2" s="1"/>
  <c r="F49" i="2"/>
  <c r="J49" i="2" s="1"/>
  <c r="F45" i="2"/>
  <c r="F46" i="2"/>
  <c r="F47" i="2"/>
  <c r="J47" i="2" s="1"/>
  <c r="F44" i="2"/>
  <c r="F37" i="2"/>
  <c r="J37" i="2" s="1"/>
  <c r="F39" i="2"/>
  <c r="F40" i="2"/>
  <c r="F41" i="2"/>
  <c r="F42" i="2"/>
  <c r="F36" i="2"/>
  <c r="F34" i="2"/>
  <c r="F33" i="2"/>
  <c r="J33" i="2" s="1"/>
  <c r="N34" i="2"/>
  <c r="N36" i="2"/>
  <c r="N37" i="2"/>
  <c r="N39" i="2"/>
  <c r="N40" i="2"/>
  <c r="N41" i="2"/>
  <c r="N42" i="2"/>
  <c r="N44" i="2"/>
  <c r="N45" i="2"/>
  <c r="N46" i="2"/>
  <c r="N47" i="2"/>
  <c r="N49" i="2"/>
  <c r="N50" i="2"/>
  <c r="N51" i="2"/>
  <c r="N52" i="2"/>
  <c r="N53" i="2"/>
  <c r="N56" i="2"/>
  <c r="N57" i="2"/>
  <c r="N58" i="2"/>
  <c r="N60" i="2"/>
  <c r="N62" i="2"/>
  <c r="N63" i="2"/>
  <c r="N64" i="2"/>
  <c r="N65" i="2"/>
  <c r="N67" i="2"/>
  <c r="N69" i="2"/>
  <c r="N33" i="2"/>
  <c r="J69" i="2"/>
  <c r="J67" i="2"/>
  <c r="J57" i="2"/>
  <c r="J50" i="2"/>
  <c r="J51" i="2"/>
  <c r="J52" i="2"/>
  <c r="J45" i="2"/>
  <c r="J46" i="2"/>
  <c r="J44" i="2"/>
  <c r="J42" i="2"/>
  <c r="J36" i="2"/>
  <c r="J34" i="2"/>
  <c r="J65" i="2" l="1"/>
  <c r="J64" i="2"/>
  <c r="J63" i="2"/>
  <c r="J41" i="2"/>
  <c r="J40" i="2"/>
  <c r="J39" i="2"/>
  <c r="G69" i="2" l="1"/>
  <c r="L69" i="2" s="1"/>
  <c r="G67" i="2"/>
  <c r="L67" i="2" s="1"/>
  <c r="G63" i="2"/>
  <c r="L63" i="2" s="1"/>
  <c r="G64" i="2"/>
  <c r="L64" i="2" s="1"/>
  <c r="G65" i="2"/>
  <c r="L65" i="2" s="1"/>
  <c r="G62" i="2"/>
  <c r="L62" i="2" s="1"/>
  <c r="G60" i="2"/>
  <c r="L60" i="2" s="1"/>
  <c r="G57" i="2"/>
  <c r="L57" i="2" s="1"/>
  <c r="G58" i="2"/>
  <c r="L58" i="2" s="1"/>
  <c r="G56" i="2"/>
  <c r="L56" i="2" s="1"/>
  <c r="G50" i="2"/>
  <c r="L50" i="2" s="1"/>
  <c r="G51" i="2"/>
  <c r="L51" i="2" s="1"/>
  <c r="G52" i="2"/>
  <c r="L52" i="2" s="1"/>
  <c r="G53" i="2"/>
  <c r="L53" i="2" s="1"/>
  <c r="G49" i="2"/>
  <c r="L49" i="2" s="1"/>
  <c r="G45" i="2"/>
  <c r="L45" i="2" s="1"/>
  <c r="G46" i="2"/>
  <c r="L46" i="2" s="1"/>
  <c r="G47" i="2"/>
  <c r="L47" i="2" s="1"/>
  <c r="G44" i="2"/>
  <c r="L44" i="2" s="1"/>
  <c r="G37" i="2"/>
  <c r="L37" i="2" s="1"/>
  <c r="G39" i="2"/>
  <c r="L39" i="2" s="1"/>
  <c r="G40" i="2"/>
  <c r="L40" i="2" s="1"/>
  <c r="G41" i="2"/>
  <c r="L41" i="2" s="1"/>
  <c r="G42" i="2"/>
  <c r="L42" i="2" s="1"/>
  <c r="G36" i="2"/>
  <c r="L36" i="2" s="1"/>
  <c r="G34" i="2"/>
  <c r="L34" i="2" s="1"/>
  <c r="G33" i="2"/>
  <c r="L33" i="2" s="1"/>
  <c r="H56" i="2" l="1"/>
  <c r="H57" i="2"/>
  <c r="M10" i="2"/>
  <c r="M11" i="2"/>
  <c r="M12" i="2"/>
  <c r="M13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30" i="2"/>
  <c r="M31" i="2"/>
  <c r="M9" i="2"/>
  <c r="E10" i="2"/>
  <c r="E11" i="2"/>
  <c r="H11" i="2" s="1"/>
  <c r="E12" i="2"/>
  <c r="H12" i="2" s="1"/>
  <c r="E13" i="2"/>
  <c r="H13" i="2" s="1"/>
  <c r="E15" i="2"/>
  <c r="H15" i="2" s="1"/>
  <c r="E16" i="2"/>
  <c r="H16" i="2" s="1"/>
  <c r="E17" i="2"/>
  <c r="E18" i="2"/>
  <c r="E19" i="2"/>
  <c r="H19" i="2" s="1"/>
  <c r="E20" i="2"/>
  <c r="H20" i="2" s="1"/>
  <c r="E22" i="2"/>
  <c r="H22" i="2" s="1"/>
  <c r="E23" i="2"/>
  <c r="H23" i="2" s="1"/>
  <c r="E24" i="2"/>
  <c r="H24" i="2" s="1"/>
  <c r="E25" i="2"/>
  <c r="E26" i="2"/>
  <c r="H26" i="2" s="1"/>
  <c r="E27" i="2"/>
  <c r="H27" i="2" s="1"/>
  <c r="E28" i="2"/>
  <c r="H28" i="2" s="1"/>
  <c r="E30" i="2"/>
  <c r="E31" i="2"/>
  <c r="H31" i="2" s="1"/>
  <c r="E33" i="2"/>
  <c r="E34" i="2"/>
  <c r="E36" i="2"/>
  <c r="E37" i="2"/>
  <c r="H37" i="2" s="1"/>
  <c r="E38" i="2"/>
  <c r="E39" i="2"/>
  <c r="H39" i="2" s="1"/>
  <c r="E40" i="2"/>
  <c r="H40" i="2" s="1"/>
  <c r="E41" i="2"/>
  <c r="E42" i="2"/>
  <c r="H42" i="2" s="1"/>
  <c r="E44" i="2"/>
  <c r="E45" i="2"/>
  <c r="H45" i="2" s="1"/>
  <c r="E46" i="2"/>
  <c r="H46" i="2" s="1"/>
  <c r="E47" i="2"/>
  <c r="H47" i="2" s="1"/>
  <c r="E49" i="2"/>
  <c r="H49" i="2" s="1"/>
  <c r="E50" i="2"/>
  <c r="H50" i="2" s="1"/>
  <c r="E51" i="2"/>
  <c r="E52" i="2"/>
  <c r="H52" i="2" s="1"/>
  <c r="E53" i="2"/>
  <c r="E56" i="2"/>
  <c r="E57" i="2"/>
  <c r="E58" i="2"/>
  <c r="E60" i="2"/>
  <c r="H60" i="2" s="1"/>
  <c r="E62" i="2"/>
  <c r="E63" i="2"/>
  <c r="E64" i="2"/>
  <c r="E65" i="2"/>
  <c r="E67" i="2"/>
  <c r="E69" i="2"/>
  <c r="E9" i="2"/>
  <c r="H9" i="2" s="1"/>
  <c r="N31" i="2" l="1"/>
  <c r="N26" i="2"/>
  <c r="N22" i="2"/>
  <c r="N17" i="2"/>
  <c r="N12" i="2"/>
  <c r="N20" i="2"/>
  <c r="N16" i="2"/>
  <c r="N11" i="2"/>
  <c r="N28" i="2"/>
  <c r="N24" i="2"/>
  <c r="N19" i="2"/>
  <c r="N15" i="2"/>
  <c r="N9" i="2"/>
  <c r="N27" i="2"/>
  <c r="N23" i="2"/>
  <c r="N13" i="2"/>
  <c r="F38" i="2"/>
  <c r="J38" i="2" s="1"/>
  <c r="N38" i="2"/>
  <c r="G38" i="2"/>
  <c r="L38" i="2" s="1"/>
  <c r="H67" i="2"/>
  <c r="H38" i="2"/>
  <c r="H30" i="2"/>
  <c r="N30" i="2" s="1"/>
  <c r="H58" i="2"/>
  <c r="F19" i="2"/>
  <c r="J19" i="2" s="1"/>
  <c r="F9" i="2"/>
  <c r="J9" i="2" s="1"/>
  <c r="F26" i="2"/>
  <c r="J26" i="2" s="1"/>
  <c r="H44" i="2"/>
  <c r="H53" i="2"/>
  <c r="H36" i="2"/>
  <c r="H18" i="2"/>
  <c r="N18" i="2" s="1"/>
  <c r="H10" i="2"/>
  <c r="N10" i="2" s="1"/>
  <c r="H63" i="2"/>
  <c r="H25" i="2"/>
  <c r="N25" i="2" s="1"/>
  <c r="H51" i="2"/>
  <c r="H34" i="2"/>
  <c r="F11" i="2"/>
  <c r="J11" i="2" s="1"/>
  <c r="F27" i="2"/>
  <c r="J27" i="2" s="1"/>
  <c r="H41" i="2"/>
  <c r="H33" i="2"/>
  <c r="H64" i="2"/>
  <c r="F13" i="2"/>
  <c r="J13" i="2" s="1"/>
  <c r="H17" i="2"/>
  <c r="F12" i="2"/>
  <c r="J12" i="2" s="1"/>
  <c r="H62" i="2"/>
  <c r="F20" i="2"/>
  <c r="J20" i="2" s="1"/>
  <c r="H69" i="2"/>
  <c r="F28" i="2"/>
  <c r="J28" i="2" s="1"/>
  <c r="H65" i="2"/>
  <c r="F24" i="2"/>
  <c r="J24" i="2" s="1"/>
  <c r="F16" i="2"/>
  <c r="J16" i="2" s="1"/>
  <c r="F31" i="2"/>
  <c r="J31" i="2" s="1"/>
  <c r="F23" i="2"/>
  <c r="J23" i="2" s="1"/>
  <c r="F15" i="2"/>
  <c r="J15" i="2" s="1"/>
  <c r="F22" i="2"/>
  <c r="J22" i="2" s="1"/>
  <c r="F30" i="2" l="1"/>
  <c r="J30" i="2" s="1"/>
  <c r="F18" i="2"/>
  <c r="J18" i="2" s="1"/>
  <c r="F10" i="2"/>
  <c r="J10" i="2" s="1"/>
  <c r="F17" i="2"/>
  <c r="J17" i="2" s="1"/>
  <c r="F25" i="2"/>
  <c r="J25" i="2" s="1"/>
  <c r="D49" i="1"/>
  <c r="F49" i="1" s="1"/>
  <c r="D48" i="1"/>
  <c r="F48" i="1" s="1"/>
  <c r="D47" i="1"/>
  <c r="F47" i="1" s="1"/>
  <c r="D46" i="1"/>
  <c r="F46" i="1" s="1"/>
  <c r="D44" i="1"/>
  <c r="F44" i="1" s="1"/>
  <c r="D22" i="1"/>
  <c r="F22" i="1" s="1"/>
  <c r="D19" i="1"/>
  <c r="D20" i="1"/>
  <c r="D21" i="1"/>
  <c r="D24" i="1"/>
  <c r="D30" i="1" l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F24" i="1"/>
  <c r="F21" i="1"/>
  <c r="F20" i="1"/>
  <c r="F19" i="1"/>
  <c r="D18" i="1"/>
  <c r="F18" i="1" s="1"/>
  <c r="D17" i="1"/>
  <c r="F17" i="1" s="1"/>
  <c r="D14" i="1" l="1"/>
  <c r="F14" i="1" s="1"/>
  <c r="D13" i="1"/>
  <c r="F13" i="1" s="1"/>
  <c r="D12" i="1"/>
  <c r="F12" i="1" s="1"/>
  <c r="D11" i="1"/>
  <c r="F11" i="1" s="1"/>
  <c r="D71" i="1" l="1"/>
  <c r="F71" i="1" s="1"/>
  <c r="D69" i="1"/>
  <c r="F69" i="1" s="1"/>
  <c r="D67" i="1"/>
  <c r="F67" i="1" s="1"/>
  <c r="D66" i="1"/>
  <c r="F66" i="1" s="1"/>
  <c r="D65" i="1"/>
  <c r="F65" i="1" s="1"/>
  <c r="D64" i="1"/>
  <c r="F64" i="1" s="1"/>
  <c r="D62" i="1"/>
  <c r="F62" i="1" s="1"/>
  <c r="D60" i="1"/>
  <c r="F60" i="1" s="1"/>
  <c r="D59" i="1"/>
  <c r="F59" i="1" s="1"/>
  <c r="D58" i="1"/>
  <c r="F58" i="1" s="1"/>
  <c r="D55" i="1"/>
  <c r="F55" i="1" s="1"/>
  <c r="D54" i="1"/>
  <c r="F54" i="1" s="1"/>
  <c r="D53" i="1"/>
  <c r="F53" i="1" s="1"/>
  <c r="D52" i="1"/>
  <c r="F52" i="1" s="1"/>
  <c r="D51" i="1"/>
  <c r="F51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6" i="1"/>
  <c r="F36" i="1" s="1"/>
  <c r="D35" i="1"/>
  <c r="F35" i="1" s="1"/>
  <c r="D33" i="1"/>
  <c r="F33" i="1" s="1"/>
  <c r="D32" i="1"/>
  <c r="F32" i="1" s="1"/>
  <c r="D15" i="1"/>
  <c r="F15" i="1" s="1"/>
</calcChain>
</file>

<file path=xl/sharedStrings.xml><?xml version="1.0" encoding="utf-8"?>
<sst xmlns="http://schemas.openxmlformats.org/spreadsheetml/2006/main" count="295" uniqueCount="150">
  <si>
    <t>Nr.p.k.</t>
  </si>
  <si>
    <t>Maksas pakalpojuma nosaukums</t>
  </si>
  <si>
    <t>3.</t>
  </si>
  <si>
    <t>(4)=(3)/0,702804</t>
  </si>
  <si>
    <t>5.</t>
  </si>
  <si>
    <t>1.1.</t>
  </si>
  <si>
    <t>1.2.</t>
  </si>
  <si>
    <t>2.1.</t>
  </si>
  <si>
    <t>2.2.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</si>
  <si>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
(norāda 6 ciparus aiz komata)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</si>
  <si>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
(norāda 6 ciparus aiz komata) </t>
    </r>
  </si>
  <si>
    <t>5.1.1.</t>
  </si>
  <si>
    <t>5.1.2.</t>
  </si>
  <si>
    <t>5.1.3.</t>
  </si>
  <si>
    <t>5.2.1.</t>
  </si>
  <si>
    <t>5.3.1.</t>
  </si>
  <si>
    <t>5.3.2.</t>
  </si>
  <si>
    <t>5.3.3.</t>
  </si>
  <si>
    <t>5.3.4.</t>
  </si>
  <si>
    <t>5.4.1.</t>
  </si>
  <si>
    <t>psihologa konsultācija</t>
  </si>
  <si>
    <t xml:space="preserve">(6)=(5)-(4) 
</t>
  </si>
  <si>
    <t>pirmais ēdiens</t>
  </si>
  <si>
    <t>otrais ēdiens</t>
  </si>
  <si>
    <t>dzēriens</t>
  </si>
  <si>
    <t>brokastis</t>
  </si>
  <si>
    <t>pusdienas</t>
  </si>
  <si>
    <t>vakariņas</t>
  </si>
  <si>
    <t>Labklājības ministre</t>
  </si>
  <si>
    <t>I.Viņķele</t>
  </si>
  <si>
    <t>fakss 67021678</t>
  </si>
  <si>
    <t>1. To personu izmitināšana, kurām netiek nodrošināta valsts programma</t>
  </si>
  <si>
    <t>vienvietīgā istabā</t>
  </si>
  <si>
    <t>1.1.1.</t>
  </si>
  <si>
    <t>1.1.2.</t>
  </si>
  <si>
    <t>1.1.3.</t>
  </si>
  <si>
    <t>1.1.4.</t>
  </si>
  <si>
    <t>1.1.5.</t>
  </si>
  <si>
    <t>divvietīgā istabā</t>
  </si>
  <si>
    <t>neatkarīgi no vietu skaita istabā</t>
  </si>
  <si>
    <t>personām ar smagiem veselības traucējumiem</t>
  </si>
  <si>
    <t>ar sociālo aprūpi dienas laikā</t>
  </si>
  <si>
    <t>personas izmitināšana ar pilnu sociālo aprūpi un sociālo rehabilitāciju</t>
  </si>
  <si>
    <t>1.2.1.</t>
  </si>
  <si>
    <t>1.2.2.</t>
  </si>
  <si>
    <t>1.2.3.</t>
  </si>
  <si>
    <t>1.2.4.</t>
  </si>
  <si>
    <t>1.2.5.</t>
  </si>
  <si>
    <t>ja pakalpojumu pērk 10 un vairāk personām</t>
  </si>
  <si>
    <t>Spēkā esošajā normatīvajā aktā paredzētā skaitļa izteiksme latos (ar PVN)</t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</si>
  <si>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 xml:space="preserve">euro </t>
    </r>
    <r>
      <rPr>
        <sz val="11"/>
        <color indexed="8"/>
        <rFont val="Times New Roman"/>
        <family val="1"/>
        <charset val="186"/>
      </rPr>
      <t>(ar PVN)</t>
    </r>
  </si>
  <si>
    <t>ar uzturošo medikamentu nodrošinājumu vairākvietīgā istabā</t>
  </si>
  <si>
    <t>1.3.</t>
  </si>
  <si>
    <t>1.3.1.</t>
  </si>
  <si>
    <t>1.3.2.</t>
  </si>
  <si>
    <t>1.3.3.</t>
  </si>
  <si>
    <t>1.3.4.</t>
  </si>
  <si>
    <t>1.3.5.</t>
  </si>
  <si>
    <t>1.3.6.</t>
  </si>
  <si>
    <t>1.4.</t>
  </si>
  <si>
    <t>bērna izmitināšana sociālās aprūpes iestādē</t>
  </si>
  <si>
    <t>ar sociālo aprūpi un sociālo rehabilitāciju</t>
  </si>
  <si>
    <t>ar diennakts sociālo aprūpi un sociālo rehabilitāciju bērniem ar smagiem funkciju traucējumiem</t>
  </si>
  <si>
    <t>bērna sociālā aprūpe un sociālā rehabilitācija kopā ar māti, ja māte bērnu baro ar krūti</t>
  </si>
  <si>
    <t>sociālās aprūpes iestādes pakalpojums bērnam un ģimenei pirmsadopcijas periodā</t>
  </si>
  <si>
    <t>nepilngadīgas grūtnieces izmitināšana sociālās aprūpes iestādē</t>
  </si>
  <si>
    <t>paliatīvā aprūpe*</t>
  </si>
  <si>
    <t>1.2.6.</t>
  </si>
  <si>
    <t>2. Citi ar klientu funkcionēšanas spēju novērtēšanu un atjaunošanu saistīti pakalpojumi</t>
  </si>
  <si>
    <t>Minhenes funkcionālā diagnostika</t>
  </si>
  <si>
    <t>3. Saimnieciskie pakalpojumi</t>
  </si>
  <si>
    <t>3.1.</t>
  </si>
  <si>
    <t>3.2.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</si>
  <si>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</si>
  <si>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</si>
  <si>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</si>
  <si>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</si>
  <si>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</si>
  <si>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</si>
  <si>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</si>
  <si>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</si>
  <si>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mikroautobusa pakalpojumi</t>
  </si>
  <si>
    <t>traktora pakalpojumi</t>
  </si>
  <si>
    <t>ēdināšanas pakalpojumi darbiniekiem</t>
  </si>
  <si>
    <t>trešais ēdiens</t>
  </si>
  <si>
    <t>3.4.</t>
  </si>
  <si>
    <t>3.4.1.</t>
  </si>
  <si>
    <t>3.4.2.</t>
  </si>
  <si>
    <t>3.4.4.</t>
  </si>
  <si>
    <t>3.4.3.</t>
  </si>
  <si>
    <t>ēdināšanas pakalpojumi viesiem</t>
  </si>
  <si>
    <t>ēdināšana saviesīgos pasākumos</t>
  </si>
  <si>
    <t>4. Citi maksas pakalpojumi</t>
  </si>
  <si>
    <t>4.1.</t>
  </si>
  <si>
    <t>4.2.</t>
  </si>
  <si>
    <t>4.3.</t>
  </si>
  <si>
    <t>4.4.</t>
  </si>
  <si>
    <t>4.5.</t>
  </si>
  <si>
    <t>A4 lapas kopēšana izmantojot klienta papīru</t>
  </si>
  <si>
    <t xml:space="preserve">A4 lapas kopēšana </t>
  </si>
  <si>
    <t>A3 lapas kopēšana</t>
  </si>
  <si>
    <t>semināra organizēšana bez tehniskā nodrošinājuma</t>
  </si>
  <si>
    <t>semināru organizēšana ar pilnu tehnisko nodrošinājumu</t>
  </si>
  <si>
    <t>5. Ilgstošas sociālās aprūpes un sociālās rehabilitācijas iestāžu sniegto komunālo pakalpojumu cenrādis</t>
  </si>
  <si>
    <t>Valsts sociālās aprūpes centra "Kurzeme" struktūrvienība "Veģi"</t>
  </si>
  <si>
    <t>Valsts sociālās aprūpes centra "Zemgale" struktūrvienība "Īle", "Ķīši", "Ziedkalne"</t>
  </si>
  <si>
    <t>Valsts sociālās aprūpes centra "Latgale" struktūrvienība "Litene", "Kalupe", "Krastiņi", "Mēmele"</t>
  </si>
  <si>
    <t xml:space="preserve"> Aukstā ūdens apgādes pakalpojumi ar skaitītāju</t>
  </si>
  <si>
    <t>5.1.</t>
  </si>
  <si>
    <t>5.2.</t>
  </si>
  <si>
    <t>Aukstā ūdens apgādes pakalpojumi bez skaitītāja</t>
  </si>
  <si>
    <t>Valsts sociālās aprūpes centra "Kurzeme" struktūrvienība "Aizvīķi"</t>
  </si>
  <si>
    <t>5.3.</t>
  </si>
  <si>
    <t>Kanalizācijas pakalpojumi ar skaitītāju</t>
  </si>
  <si>
    <t xml:space="preserve">Valsts sociālās aprūpes centra "Zemgale" struktūrvienība "Īle", "Ķīši", "Ziedkalne" </t>
  </si>
  <si>
    <t>Valsts sociālās aprūpes centra "Latgale" struktūrvienība "Litene"</t>
  </si>
  <si>
    <t>Valsts sociālās aprūpes centra "Latgale" struktūrvienība "Mēmele"</t>
  </si>
  <si>
    <t>Telpu apkure bez skaitītāja</t>
  </si>
  <si>
    <t>5.4.</t>
  </si>
  <si>
    <t>Valsts sociālās aprūpes centra "Zemgale" struktūrvienība "Ķīši"</t>
  </si>
  <si>
    <t>5.5.</t>
  </si>
  <si>
    <t>5.5.1.</t>
  </si>
  <si>
    <t>Siltā ūdens sagatavošana</t>
  </si>
  <si>
    <t>E.Grāveris, 67021593</t>
  </si>
  <si>
    <t>Einars.Graveris@lm.gov.lv</t>
  </si>
  <si>
    <t>I.Vinničenko, 67021694</t>
  </si>
  <si>
    <t>Inga.Vinnicenko@lm.gov.lv</t>
  </si>
  <si>
    <t>fakss 67021592</t>
  </si>
  <si>
    <t xml:space="preserve">1.pielikums Ministru kabineta noteikumu projekta "Ilgstošas sociālās
aprūpes un sociālās rehabilitācijas iestāžu sniegto maksas pakalpojumu cenrādis" 
sākotnējās ietekmes novērtējuma ziņojumam (anotācijai) </t>
  </si>
  <si>
    <t xml:space="preserve">Normatīvajos aktos ietverto skaitļu pārrēķins no latiem uz euro Ministru kabineta noteikumiem „Ilgstošas sociālās aprūpes un sociālās rehabilitācijas iestāžu sniegto maksas pakalpojumu cenrādis”
</t>
  </si>
  <si>
    <t>personas izmitināšana ar sociālo aprūpi un sociālo rehabilitāciju bez papildu higiēnas izmaksām</t>
  </si>
  <si>
    <t>Cena bez PVN</t>
  </si>
  <si>
    <t>PVN</t>
  </si>
  <si>
    <t>Cena ar PVN</t>
  </si>
  <si>
    <t>Noapaļota cena bez PVN</t>
  </si>
  <si>
    <t>Noapaļots PVN</t>
  </si>
  <si>
    <t>Noapaļota cena ar PVN</t>
  </si>
  <si>
    <t>(Ls)</t>
  </si>
  <si>
    <t>euro</t>
  </si>
  <si>
    <t>5=3+4</t>
  </si>
  <si>
    <t xml:space="preserve">6=8-7 
</t>
  </si>
  <si>
    <t>8=5/0.702804</t>
  </si>
  <si>
    <t> Izmaiņas pret sākotnējā normatīvajā aktā norādīto summu</t>
  </si>
  <si>
    <t>10=9-6</t>
  </si>
  <si>
    <t>12=11-7</t>
  </si>
  <si>
    <t>14=13-8</t>
  </si>
  <si>
    <r>
      <t xml:space="preserve">Normatīvajos aktos ietverto skaitļu pārrēķins no latiem uz </t>
    </r>
    <r>
      <rPr>
        <b/>
        <i/>
        <sz val="11"/>
        <color theme="1"/>
        <rFont val="Times New Roman"/>
        <family val="1"/>
        <charset val="186"/>
      </rPr>
      <t>euro</t>
    </r>
  </si>
  <si>
    <t xml:space="preserve">Normatīvā akta nosaukums: Ministru kabineta noteikumu projekts „Noteikumi par Sociālās integrācijas valsts aģentūras sniegto publisko maksas pakalpojumu cenrādi”” </t>
  </si>
  <si>
    <t xml:space="preserve">ja pakalpojumu pērk 10 un vairāk personām </t>
  </si>
  <si>
    <t>02.08.2013., 11:37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</si>
</sst>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b/>
      <sz val="14"/>
      <color indexed="63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i/>
      <sz val="14"/>
      <color indexed="63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indexed="63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Protection="0">
      <alignment horizontal="left" wrapText="1" indent="1" shrinkToFit="1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26" fillId="0" borderId="0" xfId="0" applyFont="1"/>
    <xf numFmtId="0" fontId="0" fillId="0" borderId="0" xfId="0" applyFont="1"/>
    <xf numFmtId="0" fontId="25" fillId="0" borderId="10" xfId="0" applyFont="1" applyBorder="1" applyAlignment="1">
      <alignment horizontal="right" vertical="center" wrapText="1"/>
    </xf>
    <xf numFmtId="0" fontId="25" fillId="0" borderId="10" xfId="0" applyNumberFormat="1" applyFont="1" applyBorder="1" applyAlignment="1">
      <alignment horizontal="left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1" fillId="0" borderId="0" xfId="0" applyFont="1"/>
    <xf numFmtId="0" fontId="22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/>
    </xf>
    <xf numFmtId="164" fontId="25" fillId="0" borderId="1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9" fillId="0" borderId="0" xfId="0" applyFont="1"/>
    <xf numFmtId="4" fontId="23" fillId="0" borderId="0" xfId="0" applyNumberFormat="1" applyFont="1" applyAlignment="1"/>
    <xf numFmtId="4" fontId="30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5" fillId="0" borderId="10" xfId="0" applyFont="1" applyBorder="1" applyAlignment="1">
      <alignment horizontal="left" vertical="center" wrapText="1"/>
    </xf>
    <xf numFmtId="0" fontId="25" fillId="0" borderId="13" xfId="0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10" xfId="0" applyFont="1" applyBorder="1"/>
    <xf numFmtId="2" fontId="25" fillId="0" borderId="12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5" fillId="0" borderId="10" xfId="0" applyFont="1" applyBorder="1" applyAlignment="1">
      <alignment wrapText="1"/>
    </xf>
    <xf numFmtId="2" fontId="0" fillId="0" borderId="0" xfId="0" applyNumberFormat="1" applyFont="1"/>
    <xf numFmtId="2" fontId="21" fillId="0" borderId="10" xfId="1" applyNumberFormat="1" applyFont="1" applyFill="1" applyBorder="1" applyAlignment="1">
      <alignment horizontal="center" vertical="center" wrapText="1"/>
    </xf>
    <xf numFmtId="2" fontId="22" fillId="0" borderId="10" xfId="1" applyNumberFormat="1" applyFont="1" applyFill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2" fontId="2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4" fontId="25" fillId="0" borderId="10" xfId="0" applyNumberFormat="1" applyFont="1" applyBorder="1" applyAlignment="1">
      <alignment horizontal="right" vertical="center" wrapText="1"/>
    </xf>
    <xf numFmtId="0" fontId="17" fillId="0" borderId="0" xfId="0" applyFont="1"/>
    <xf numFmtId="0" fontId="28" fillId="25" borderId="15" xfId="0" applyFont="1" applyFill="1" applyBorder="1" applyAlignment="1">
      <alignment vertical="center" wrapText="1"/>
    </xf>
    <xf numFmtId="0" fontId="28" fillId="25" borderId="16" xfId="0" applyFont="1" applyFill="1" applyBorder="1" applyAlignment="1">
      <alignment vertical="center" wrapText="1"/>
    </xf>
    <xf numFmtId="165" fontId="35" fillId="0" borderId="10" xfId="0" applyNumberFormat="1" applyFont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vertical="center"/>
    </xf>
    <xf numFmtId="0" fontId="28" fillId="27" borderId="15" xfId="0" applyFont="1" applyFill="1" applyBorder="1" applyAlignment="1">
      <alignment vertical="center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27" borderId="16" xfId="0" applyFont="1" applyFill="1" applyBorder="1" applyAlignment="1">
      <alignment horizontal="center" vertical="center" wrapText="1"/>
    </xf>
    <xf numFmtId="165" fontId="0" fillId="0" borderId="0" xfId="0" applyNumberFormat="1" applyFont="1"/>
    <xf numFmtId="164" fontId="17" fillId="0" borderId="0" xfId="0" applyNumberFormat="1" applyFont="1"/>
    <xf numFmtId="164" fontId="0" fillId="0" borderId="0" xfId="0" applyNumberFormat="1" applyFont="1"/>
    <xf numFmtId="0" fontId="24" fillId="0" borderId="10" xfId="0" applyNumberFormat="1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36" fillId="27" borderId="15" xfId="0" applyFont="1" applyFill="1" applyBorder="1" applyAlignment="1">
      <alignment vertical="center" wrapText="1"/>
    </xf>
    <xf numFmtId="0" fontId="36" fillId="27" borderId="15" xfId="0" applyFont="1" applyFill="1" applyBorder="1" applyAlignment="1">
      <alignment horizontal="center" vertical="center" wrapText="1"/>
    </xf>
    <xf numFmtId="0" fontId="36" fillId="27" borderId="16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6" fillId="25" borderId="15" xfId="0" applyFont="1" applyFill="1" applyBorder="1" applyAlignment="1">
      <alignment vertical="center" wrapText="1"/>
    </xf>
    <xf numFmtId="0" fontId="36" fillId="25" borderId="15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2" fontId="36" fillId="27" borderId="15" xfId="0" applyNumberFormat="1" applyFont="1" applyFill="1" applyBorder="1" applyAlignment="1">
      <alignment vertical="center" wrapText="1"/>
    </xf>
    <xf numFmtId="2" fontId="36" fillId="25" borderId="15" xfId="0" applyNumberFormat="1" applyFont="1" applyFill="1" applyBorder="1" applyAlignment="1">
      <alignment vertical="center" wrapText="1"/>
    </xf>
    <xf numFmtId="2" fontId="24" fillId="0" borderId="1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0" fontId="37" fillId="27" borderId="1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4" fillId="26" borderId="13" xfId="0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vertical="center" wrapText="1"/>
    </xf>
    <xf numFmtId="0" fontId="28" fillId="27" borderId="13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vertical="center" wrapText="1"/>
    </xf>
    <xf numFmtId="164" fontId="24" fillId="0" borderId="10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  <xf numFmtId="0" fontId="28" fillId="27" borderId="0" xfId="45" applyFont="1" applyFill="1" applyBorder="1" applyAlignment="1">
      <alignment horizontal="center" vertical="center" wrapText="1"/>
    </xf>
    <xf numFmtId="0" fontId="25" fillId="27" borderId="0" xfId="45" applyFont="1" applyFill="1" applyBorder="1" applyAlignment="1">
      <alignment vertical="center"/>
    </xf>
    <xf numFmtId="164" fontId="35" fillId="0" borderId="10" xfId="0" applyNumberFormat="1" applyFont="1" applyBorder="1" applyAlignment="1">
      <alignment horizontal="center" vertical="center" wrapText="1"/>
    </xf>
    <xf numFmtId="164" fontId="36" fillId="27" borderId="15" xfId="0" applyNumberFormat="1" applyFont="1" applyFill="1" applyBorder="1" applyAlignment="1">
      <alignment vertical="center" wrapText="1"/>
    </xf>
    <xf numFmtId="164" fontId="36" fillId="25" borderId="15" xfId="0" applyNumberFormat="1" applyFont="1" applyFill="1" applyBorder="1" applyAlignment="1">
      <alignment vertical="center" wrapText="1"/>
    </xf>
    <xf numFmtId="0" fontId="28" fillId="25" borderId="10" xfId="0" applyFont="1" applyFill="1" applyBorder="1" applyAlignment="1">
      <alignment horizontal="left" vertical="center" wrapText="1"/>
    </xf>
    <xf numFmtId="0" fontId="31" fillId="24" borderId="11" xfId="1" applyFont="1" applyFill="1" applyBorder="1" applyAlignment="1">
      <alignment horizontal="center" vertical="top" wrapText="1"/>
    </xf>
    <xf numFmtId="0" fontId="31" fillId="24" borderId="11" xfId="1" applyFont="1" applyFill="1" applyBorder="1" applyAlignment="1">
      <alignment horizontal="center" vertical="top"/>
    </xf>
    <xf numFmtId="4" fontId="30" fillId="0" borderId="0" xfId="0" applyNumberFormat="1" applyFont="1" applyAlignment="1">
      <alignment horizontal="right" wrapText="1"/>
    </xf>
    <xf numFmtId="4" fontId="30" fillId="0" borderId="0" xfId="0" applyNumberFormat="1" applyFont="1" applyAlignment="1">
      <alignment horizontal="right"/>
    </xf>
    <xf numFmtId="164" fontId="23" fillId="0" borderId="10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37" fillId="27" borderId="16" xfId="0" applyFont="1" applyFill="1" applyBorder="1" applyAlignment="1">
      <alignment horizontal="center" vertical="center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45"/>
    <cellStyle name="Note 2" xfId="39"/>
    <cellStyle name="Output 2" xfId="40"/>
    <cellStyle name="SAPBEXstdItem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view="pageLayout" topLeftCell="A65" zoomScale="110" zoomScaleNormal="100" zoomScalePageLayoutView="110" workbookViewId="0">
      <selection activeCell="B77" sqref="B77"/>
    </sheetView>
  </sheetViews>
  <sheetFormatPr defaultRowHeight="15" x14ac:dyDescent="0.25"/>
  <cols>
    <col min="1" max="1" width="6.85546875" customWidth="1"/>
    <col min="2" max="2" width="42" customWidth="1"/>
    <col min="3" max="4" width="16" customWidth="1"/>
    <col min="5" max="5" width="16" style="36" customWidth="1"/>
    <col min="6" max="6" width="16" customWidth="1"/>
  </cols>
  <sheetData>
    <row r="1" spans="1:13" x14ac:dyDescent="0.25">
      <c r="A1" s="5"/>
      <c r="B1" s="5"/>
      <c r="C1" s="5"/>
      <c r="D1" s="5"/>
      <c r="E1" s="31"/>
      <c r="F1" s="21"/>
      <c r="G1" s="19"/>
      <c r="H1" s="19"/>
      <c r="I1" s="19"/>
      <c r="J1" s="19"/>
      <c r="K1" s="19"/>
      <c r="L1" s="19"/>
      <c r="M1" s="19"/>
    </row>
    <row r="2" spans="1:13" ht="49.5" customHeight="1" x14ac:dyDescent="0.25">
      <c r="A2" s="90" t="s">
        <v>128</v>
      </c>
      <c r="B2" s="91"/>
      <c r="C2" s="91"/>
      <c r="D2" s="91"/>
      <c r="E2" s="91"/>
      <c r="F2" s="91"/>
      <c r="G2" s="20"/>
    </row>
    <row r="3" spans="1:13" ht="15.75" customHeight="1" x14ac:dyDescent="0.25">
      <c r="A3" s="91"/>
      <c r="B3" s="91"/>
      <c r="C3" s="91"/>
      <c r="D3" s="91"/>
      <c r="E3" s="91"/>
      <c r="F3" s="91"/>
      <c r="G3" s="2"/>
      <c r="H3" s="2"/>
      <c r="I3" s="2"/>
      <c r="J3" s="2"/>
    </row>
    <row r="4" spans="1:13" x14ac:dyDescent="0.25">
      <c r="A4" s="5"/>
      <c r="B4" s="5"/>
      <c r="C4" s="5"/>
      <c r="D4" s="91"/>
      <c r="E4" s="91"/>
      <c r="F4" s="91"/>
    </row>
    <row r="6" spans="1:13" ht="45" customHeight="1" x14ac:dyDescent="0.25">
      <c r="A6" s="88" t="s">
        <v>129</v>
      </c>
      <c r="B6" s="89"/>
      <c r="C6" s="89"/>
      <c r="D6" s="89"/>
      <c r="E6" s="89"/>
      <c r="F6" s="89"/>
    </row>
    <row r="7" spans="1:13" s="11" customFormat="1" ht="105" x14ac:dyDescent="0.25">
      <c r="A7" s="10" t="s">
        <v>0</v>
      </c>
      <c r="B7" s="10" t="s">
        <v>1</v>
      </c>
      <c r="C7" s="10" t="s">
        <v>49</v>
      </c>
      <c r="D7" s="10" t="s">
        <v>9</v>
      </c>
      <c r="E7" s="32" t="s">
        <v>50</v>
      </c>
      <c r="F7" s="10" t="s">
        <v>10</v>
      </c>
    </row>
    <row r="8" spans="1:13" s="11" customFormat="1" ht="31.5" customHeight="1" x14ac:dyDescent="0.25">
      <c r="A8" s="12">
        <v>1</v>
      </c>
      <c r="B8" s="12">
        <v>2</v>
      </c>
      <c r="C8" s="12" t="s">
        <v>2</v>
      </c>
      <c r="D8" s="12" t="s">
        <v>3</v>
      </c>
      <c r="E8" s="33" t="s">
        <v>4</v>
      </c>
      <c r="F8" s="13" t="s">
        <v>21</v>
      </c>
    </row>
    <row r="9" spans="1:13" s="5" customFormat="1" ht="16.5" customHeight="1" x14ac:dyDescent="0.25">
      <c r="A9" s="87" t="s">
        <v>31</v>
      </c>
      <c r="B9" s="87"/>
      <c r="C9" s="87"/>
      <c r="D9" s="87"/>
      <c r="E9" s="87"/>
      <c r="F9" s="87"/>
    </row>
    <row r="10" spans="1:13" s="5" customFormat="1" ht="45" x14ac:dyDescent="0.25">
      <c r="A10" s="6" t="s">
        <v>5</v>
      </c>
      <c r="B10" s="7" t="s">
        <v>130</v>
      </c>
      <c r="C10" s="8"/>
      <c r="D10" s="15"/>
      <c r="E10" s="34"/>
      <c r="F10" s="15"/>
    </row>
    <row r="11" spans="1:13" s="5" customFormat="1" ht="15" customHeight="1" x14ac:dyDescent="0.25">
      <c r="A11" s="6" t="s">
        <v>33</v>
      </c>
      <c r="B11" s="7" t="s">
        <v>32</v>
      </c>
      <c r="C11" s="8">
        <v>16.7</v>
      </c>
      <c r="D11" s="16">
        <f t="shared" ref="D11:D14" si="0">C11/0.702804</f>
        <v>23.761959237568369</v>
      </c>
      <c r="E11" s="35">
        <v>23.76</v>
      </c>
      <c r="F11" s="16">
        <f t="shared" ref="F11:F14" si="1">E11-D11</f>
        <v>-1.9592375683679109E-3</v>
      </c>
    </row>
    <row r="12" spans="1:13" s="5" customFormat="1" x14ac:dyDescent="0.25">
      <c r="A12" s="6" t="s">
        <v>34</v>
      </c>
      <c r="B12" s="27" t="s">
        <v>38</v>
      </c>
      <c r="C12" s="8">
        <v>15.7</v>
      </c>
      <c r="D12" s="16">
        <f t="shared" si="0"/>
        <v>22.339087426935532</v>
      </c>
      <c r="E12" s="35">
        <v>22.34</v>
      </c>
      <c r="F12" s="16">
        <f t="shared" si="1"/>
        <v>9.1257306446834718E-4</v>
      </c>
    </row>
    <row r="13" spans="1:13" s="5" customFormat="1" x14ac:dyDescent="0.25">
      <c r="A13" s="6" t="s">
        <v>35</v>
      </c>
      <c r="B13" s="27" t="s">
        <v>39</v>
      </c>
      <c r="C13" s="8">
        <v>13.03</v>
      </c>
      <c r="D13" s="16">
        <f t="shared" si="0"/>
        <v>18.540019692545858</v>
      </c>
      <c r="E13" s="35">
        <v>18.54</v>
      </c>
      <c r="F13" s="16">
        <f t="shared" si="1"/>
        <v>-1.96925458588737E-5</v>
      </c>
    </row>
    <row r="14" spans="1:13" s="5" customFormat="1" x14ac:dyDescent="0.25">
      <c r="A14" s="6" t="s">
        <v>36</v>
      </c>
      <c r="B14" s="7" t="s">
        <v>40</v>
      </c>
      <c r="C14" s="8">
        <v>14.41</v>
      </c>
      <c r="D14" s="16">
        <f t="shared" si="0"/>
        <v>20.503582791219173</v>
      </c>
      <c r="E14" s="35">
        <v>20.5</v>
      </c>
      <c r="F14" s="16">
        <f t="shared" si="1"/>
        <v>-3.5827912191734868E-3</v>
      </c>
    </row>
    <row r="15" spans="1:13" s="5" customFormat="1" x14ac:dyDescent="0.25">
      <c r="A15" s="25" t="s">
        <v>37</v>
      </c>
      <c r="B15" s="26" t="s">
        <v>41</v>
      </c>
      <c r="C15" s="28">
        <v>13.6</v>
      </c>
      <c r="D15" s="16">
        <f>C15/0.702804</f>
        <v>19.351056624606574</v>
      </c>
      <c r="E15" s="35">
        <v>19.350000000000001</v>
      </c>
      <c r="F15" s="16">
        <f>E15-D15</f>
        <v>-1.0566246065728535E-3</v>
      </c>
    </row>
    <row r="16" spans="1:13" s="5" customFormat="1" ht="30" x14ac:dyDescent="0.25">
      <c r="A16" s="29" t="s">
        <v>6</v>
      </c>
      <c r="B16" s="30" t="s">
        <v>42</v>
      </c>
      <c r="C16" s="8"/>
      <c r="D16" s="16"/>
      <c r="E16" s="35"/>
      <c r="F16" s="16"/>
    </row>
    <row r="17" spans="1:6" s="5" customFormat="1" x14ac:dyDescent="0.25">
      <c r="A17" s="29" t="s">
        <v>43</v>
      </c>
      <c r="B17" s="27" t="s">
        <v>32</v>
      </c>
      <c r="C17" s="8">
        <v>17.100000000000001</v>
      </c>
      <c r="D17" s="16">
        <f t="shared" ref="D17:D30" si="2">C17/0.702804</f>
        <v>24.331107961821505</v>
      </c>
      <c r="E17" s="35">
        <v>24.33</v>
      </c>
      <c r="F17" s="16">
        <f t="shared" ref="F17:F30" si="3">E17-D17</f>
        <v>-1.1079618215070752E-3</v>
      </c>
    </row>
    <row r="18" spans="1:6" s="5" customFormat="1" x14ac:dyDescent="0.25">
      <c r="A18" s="29" t="s">
        <v>44</v>
      </c>
      <c r="B18" s="27" t="s">
        <v>38</v>
      </c>
      <c r="C18" s="8">
        <v>16</v>
      </c>
      <c r="D18" s="16">
        <f t="shared" si="2"/>
        <v>22.765948970125383</v>
      </c>
      <c r="E18" s="35">
        <v>22.77</v>
      </c>
      <c r="F18" s="16">
        <f t="shared" si="3"/>
        <v>4.0510298746170292E-3</v>
      </c>
    </row>
    <row r="19" spans="1:6" s="5" customFormat="1" x14ac:dyDescent="0.25">
      <c r="A19" s="29" t="s">
        <v>45</v>
      </c>
      <c r="B19" s="27" t="s">
        <v>48</v>
      </c>
      <c r="C19" s="8">
        <v>9.85</v>
      </c>
      <c r="D19" s="16">
        <f t="shared" si="2"/>
        <v>14.015287334733438</v>
      </c>
      <c r="E19" s="35">
        <v>14.02</v>
      </c>
      <c r="F19" s="16">
        <f t="shared" si="3"/>
        <v>4.7126652665614444E-3</v>
      </c>
    </row>
    <row r="20" spans="1:6" s="5" customFormat="1" x14ac:dyDescent="0.25">
      <c r="A20" s="29" t="s">
        <v>46</v>
      </c>
      <c r="B20" s="30" t="s">
        <v>39</v>
      </c>
      <c r="C20" s="8">
        <v>15.3</v>
      </c>
      <c r="D20" s="16">
        <f t="shared" si="2"/>
        <v>21.769938702682399</v>
      </c>
      <c r="E20" s="35">
        <v>21.77</v>
      </c>
      <c r="F20" s="16">
        <f t="shared" si="3"/>
        <v>6.1297317600406132E-5</v>
      </c>
    </row>
    <row r="21" spans="1:6" s="5" customFormat="1" ht="30" x14ac:dyDescent="0.25">
      <c r="A21" s="29" t="s">
        <v>47</v>
      </c>
      <c r="B21" s="9" t="s">
        <v>51</v>
      </c>
      <c r="C21" s="8">
        <v>14.53</v>
      </c>
      <c r="D21" s="16">
        <f t="shared" si="2"/>
        <v>20.674327408495113</v>
      </c>
      <c r="E21" s="35">
        <v>20.67</v>
      </c>
      <c r="F21" s="16">
        <f t="shared" si="3"/>
        <v>-4.3274084951114844E-3</v>
      </c>
    </row>
    <row r="22" spans="1:6" s="5" customFormat="1" ht="27" customHeight="1" x14ac:dyDescent="0.25">
      <c r="A22" s="29" t="s">
        <v>67</v>
      </c>
      <c r="B22" s="30" t="s">
        <v>48</v>
      </c>
      <c r="C22" s="8">
        <v>15</v>
      </c>
      <c r="D22" s="16">
        <f t="shared" si="2"/>
        <v>21.343077159492548</v>
      </c>
      <c r="E22" s="35">
        <v>21.34</v>
      </c>
      <c r="F22" s="16">
        <f t="shared" si="3"/>
        <v>-3.0771594925482759E-3</v>
      </c>
    </row>
    <row r="23" spans="1:6" s="5" customFormat="1" x14ac:dyDescent="0.25">
      <c r="A23" s="29" t="s">
        <v>52</v>
      </c>
      <c r="B23" s="30" t="s">
        <v>60</v>
      </c>
      <c r="C23" s="8"/>
      <c r="D23" s="16"/>
      <c r="E23" s="35"/>
      <c r="F23" s="16"/>
    </row>
    <row r="24" spans="1:6" s="5" customFormat="1" x14ac:dyDescent="0.25">
      <c r="A24" s="29" t="s">
        <v>53</v>
      </c>
      <c r="B24" s="30" t="s">
        <v>61</v>
      </c>
      <c r="C24" s="8">
        <v>13.7</v>
      </c>
      <c r="D24" s="16">
        <f t="shared" si="2"/>
        <v>19.493343805669859</v>
      </c>
      <c r="E24" s="35">
        <v>19.489999999999998</v>
      </c>
      <c r="F24" s="16">
        <f t="shared" si="3"/>
        <v>-3.3438056698606999E-3</v>
      </c>
    </row>
    <row r="25" spans="1:6" s="5" customFormat="1" ht="45" x14ac:dyDescent="0.25">
      <c r="A25" s="29" t="s">
        <v>54</v>
      </c>
      <c r="B25" s="30" t="s">
        <v>62</v>
      </c>
      <c r="C25" s="8">
        <v>13.05</v>
      </c>
      <c r="D25" s="16">
        <f t="shared" si="2"/>
        <v>18.568477128758516</v>
      </c>
      <c r="E25" s="35">
        <v>18.57</v>
      </c>
      <c r="F25" s="16">
        <f t="shared" si="3"/>
        <v>1.5228712414838697E-3</v>
      </c>
    </row>
    <row r="26" spans="1:6" s="5" customFormat="1" x14ac:dyDescent="0.25">
      <c r="A26" s="29" t="s">
        <v>55</v>
      </c>
      <c r="B26" s="30" t="s">
        <v>41</v>
      </c>
      <c r="C26" s="8">
        <v>7</v>
      </c>
      <c r="D26" s="16">
        <f t="shared" si="2"/>
        <v>9.9601026744298551</v>
      </c>
      <c r="E26" s="35">
        <v>9.9600000000000009</v>
      </c>
      <c r="F26" s="16">
        <f t="shared" si="3"/>
        <v>-1.0267442985423259E-4</v>
      </c>
    </row>
    <row r="27" spans="1:6" s="5" customFormat="1" ht="30" x14ac:dyDescent="0.25">
      <c r="A27" s="29" t="s">
        <v>56</v>
      </c>
      <c r="B27" s="30" t="s">
        <v>63</v>
      </c>
      <c r="C27" s="8">
        <v>11.9</v>
      </c>
      <c r="D27" s="16">
        <f t="shared" si="2"/>
        <v>16.932174546530756</v>
      </c>
      <c r="E27" s="35">
        <v>16.93</v>
      </c>
      <c r="F27" s="16">
        <f t="shared" si="3"/>
        <v>-2.1745465307567713E-3</v>
      </c>
    </row>
    <row r="28" spans="1:6" s="5" customFormat="1" ht="30" x14ac:dyDescent="0.25">
      <c r="A28" s="29" t="s">
        <v>57</v>
      </c>
      <c r="B28" s="30" t="s">
        <v>64</v>
      </c>
      <c r="C28" s="8">
        <v>4.5</v>
      </c>
      <c r="D28" s="16">
        <f t="shared" si="2"/>
        <v>6.4029231478477646</v>
      </c>
      <c r="E28" s="35">
        <v>6.4</v>
      </c>
      <c r="F28" s="16">
        <f t="shared" si="3"/>
        <v>-2.9231478477642625E-3</v>
      </c>
    </row>
    <row r="29" spans="1:6" s="5" customFormat="1" ht="30" x14ac:dyDescent="0.25">
      <c r="A29" s="29" t="s">
        <v>58</v>
      </c>
      <c r="B29" s="30" t="s">
        <v>65</v>
      </c>
      <c r="C29" s="8">
        <v>12</v>
      </c>
      <c r="D29" s="16">
        <f t="shared" si="2"/>
        <v>17.074461727594038</v>
      </c>
      <c r="E29" s="35">
        <v>17.07</v>
      </c>
      <c r="F29" s="16">
        <f t="shared" si="3"/>
        <v>-4.4617275940375123E-3</v>
      </c>
    </row>
    <row r="30" spans="1:6" s="5" customFormat="1" x14ac:dyDescent="0.25">
      <c r="A30" s="29" t="s">
        <v>59</v>
      </c>
      <c r="B30" s="30" t="s">
        <v>66</v>
      </c>
      <c r="C30" s="8">
        <v>14.05</v>
      </c>
      <c r="D30" s="16">
        <f t="shared" si="2"/>
        <v>19.991348939391354</v>
      </c>
      <c r="E30" s="35">
        <v>19.989999999999998</v>
      </c>
      <c r="F30" s="16">
        <f t="shared" si="3"/>
        <v>-1.3489393913559411E-3</v>
      </c>
    </row>
    <row r="31" spans="1:6" s="5" customFormat="1" ht="15.75" customHeight="1" x14ac:dyDescent="0.25">
      <c r="A31" s="87" t="s">
        <v>68</v>
      </c>
      <c r="B31" s="87"/>
      <c r="C31" s="87"/>
      <c r="D31" s="87"/>
      <c r="E31" s="87"/>
      <c r="F31" s="87"/>
    </row>
    <row r="32" spans="1:6" s="5" customFormat="1" ht="15.75" customHeight="1" x14ac:dyDescent="0.25">
      <c r="A32" s="6" t="s">
        <v>7</v>
      </c>
      <c r="B32" s="9" t="s">
        <v>20</v>
      </c>
      <c r="C32" s="8">
        <v>5.55</v>
      </c>
      <c r="D32" s="15">
        <f>C32/0.702804</f>
        <v>7.8969385490122423</v>
      </c>
      <c r="E32" s="34">
        <v>7.9</v>
      </c>
      <c r="F32" s="15">
        <f t="shared" ref="F32:F33" si="4">E32-D32</f>
        <v>3.0614509877580076E-3</v>
      </c>
    </row>
    <row r="33" spans="1:6" s="5" customFormat="1" ht="15.75" customHeight="1" x14ac:dyDescent="0.25">
      <c r="A33" s="6" t="s">
        <v>8</v>
      </c>
      <c r="B33" s="9" t="s">
        <v>69</v>
      </c>
      <c r="C33" s="8">
        <v>13</v>
      </c>
      <c r="D33" s="15">
        <f t="shared" ref="D33" si="5">C33/0.702804</f>
        <v>18.497333538226876</v>
      </c>
      <c r="E33" s="34">
        <v>18.5</v>
      </c>
      <c r="F33" s="15">
        <f t="shared" si="4"/>
        <v>2.6664617731242402E-3</v>
      </c>
    </row>
    <row r="34" spans="1:6" s="5" customFormat="1" ht="15.75" customHeight="1" x14ac:dyDescent="0.25">
      <c r="A34" s="87" t="s">
        <v>70</v>
      </c>
      <c r="B34" s="87"/>
      <c r="C34" s="87"/>
      <c r="D34" s="87"/>
      <c r="E34" s="87"/>
      <c r="F34" s="87"/>
    </row>
    <row r="35" spans="1:6" s="5" customFormat="1" x14ac:dyDescent="0.25">
      <c r="A35" s="6" t="s">
        <v>71</v>
      </c>
      <c r="B35" s="27" t="s">
        <v>81</v>
      </c>
      <c r="C35" s="8">
        <v>0.42</v>
      </c>
      <c r="D35" s="15">
        <f t="shared" ref="D35:D43" si="6">C35/0.702804</f>
        <v>0.59760616046579129</v>
      </c>
      <c r="E35" s="34">
        <v>0.6</v>
      </c>
      <c r="F35" s="15">
        <f t="shared" ref="F35:F41" si="7">E35-D35</f>
        <v>2.393839534208686E-3</v>
      </c>
    </row>
    <row r="36" spans="1:6" s="5" customFormat="1" x14ac:dyDescent="0.25">
      <c r="A36" s="6" t="s">
        <v>72</v>
      </c>
      <c r="B36" s="27" t="s">
        <v>82</v>
      </c>
      <c r="C36" s="8">
        <v>13.09</v>
      </c>
      <c r="D36" s="15">
        <f t="shared" si="6"/>
        <v>18.62539200118383</v>
      </c>
      <c r="E36" s="34">
        <v>18.63</v>
      </c>
      <c r="F36" s="15">
        <f t="shared" si="7"/>
        <v>4.6079988161693564E-3</v>
      </c>
    </row>
    <row r="37" spans="1:6" s="5" customFormat="1" x14ac:dyDescent="0.25">
      <c r="A37" s="6" t="s">
        <v>73</v>
      </c>
      <c r="B37" s="27" t="s">
        <v>83</v>
      </c>
      <c r="C37" s="8"/>
      <c r="D37" s="15"/>
      <c r="E37" s="34"/>
      <c r="F37" s="15"/>
    </row>
    <row r="38" spans="1:6" s="5" customFormat="1" x14ac:dyDescent="0.25">
      <c r="A38" s="6" t="s">
        <v>74</v>
      </c>
      <c r="B38" s="27" t="s">
        <v>25</v>
      </c>
      <c r="C38" s="8">
        <v>0.65</v>
      </c>
      <c r="D38" s="15">
        <f t="shared" si="6"/>
        <v>0.92486667691134372</v>
      </c>
      <c r="E38" s="34">
        <v>0.92</v>
      </c>
      <c r="F38" s="15">
        <f t="shared" si="7"/>
        <v>-4.8666769113436814E-3</v>
      </c>
    </row>
    <row r="39" spans="1:6" s="5" customFormat="1" x14ac:dyDescent="0.25">
      <c r="A39" s="6" t="s">
        <v>75</v>
      </c>
      <c r="B39" s="9" t="s">
        <v>26</v>
      </c>
      <c r="C39" s="8">
        <v>0.97</v>
      </c>
      <c r="D39" s="15">
        <f t="shared" si="6"/>
        <v>1.3801856563138513</v>
      </c>
      <c r="E39" s="34">
        <v>1.38</v>
      </c>
      <c r="F39" s="15">
        <f t="shared" si="7"/>
        <v>-1.8565631385136783E-4</v>
      </c>
    </row>
    <row r="40" spans="1:6" s="5" customFormat="1" x14ac:dyDescent="0.25">
      <c r="A40" s="39" t="s">
        <v>76</v>
      </c>
      <c r="B40" s="9" t="s">
        <v>27</v>
      </c>
      <c r="C40" s="8">
        <v>0.67</v>
      </c>
      <c r="D40" s="15">
        <f t="shared" si="6"/>
        <v>0.95332411312400056</v>
      </c>
      <c r="E40" s="34">
        <v>0.95</v>
      </c>
      <c r="F40" s="15">
        <f t="shared" si="7"/>
        <v>-3.324113124000605E-3</v>
      </c>
    </row>
    <row r="41" spans="1:6" s="5" customFormat="1" x14ac:dyDescent="0.25">
      <c r="A41" s="6" t="s">
        <v>77</v>
      </c>
      <c r="B41" s="27" t="s">
        <v>22</v>
      </c>
      <c r="C41" s="8">
        <v>0.36</v>
      </c>
      <c r="D41" s="15">
        <f t="shared" si="6"/>
        <v>0.51223385182782111</v>
      </c>
      <c r="E41" s="34">
        <v>0.51</v>
      </c>
      <c r="F41" s="15">
        <f t="shared" si="7"/>
        <v>-2.2338518278210984E-3</v>
      </c>
    </row>
    <row r="42" spans="1:6" s="5" customFormat="1" x14ac:dyDescent="0.25">
      <c r="A42" s="6" t="s">
        <v>78</v>
      </c>
      <c r="B42" s="9" t="s">
        <v>23</v>
      </c>
      <c r="C42" s="8">
        <v>0.69</v>
      </c>
      <c r="D42" s="16">
        <f t="shared" si="6"/>
        <v>0.98178154933665707</v>
      </c>
      <c r="E42" s="35">
        <v>0.98</v>
      </c>
      <c r="F42" s="16">
        <f>E42-D42</f>
        <v>-1.7815493366570845E-3</v>
      </c>
    </row>
    <row r="43" spans="1:6" s="5" customFormat="1" x14ac:dyDescent="0.25">
      <c r="A43" s="6" t="s">
        <v>79</v>
      </c>
      <c r="B43" s="9" t="s">
        <v>84</v>
      </c>
      <c r="C43" s="8">
        <v>0.4</v>
      </c>
      <c r="D43" s="15">
        <f t="shared" si="6"/>
        <v>0.56914872425313467</v>
      </c>
      <c r="E43" s="34">
        <v>0.56999999999999995</v>
      </c>
      <c r="F43" s="15">
        <f t="shared" ref="F43" si="8">E43-D43</f>
        <v>8.5127574686527652E-4</v>
      </c>
    </row>
    <row r="44" spans="1:6" s="5" customFormat="1" x14ac:dyDescent="0.25">
      <c r="A44" s="6" t="s">
        <v>80</v>
      </c>
      <c r="B44" s="9" t="s">
        <v>24</v>
      </c>
      <c r="C44" s="8">
        <v>0.12</v>
      </c>
      <c r="D44" s="15">
        <f t="shared" ref="D44:D49" si="9">C44/0.702804</f>
        <v>0.17074461727594037</v>
      </c>
      <c r="E44" s="34">
        <v>0.17</v>
      </c>
      <c r="F44" s="15">
        <f t="shared" ref="F44" si="10">E44-D44</f>
        <v>-7.4461727594035687E-4</v>
      </c>
    </row>
    <row r="45" spans="1:6" s="5" customFormat="1" x14ac:dyDescent="0.25">
      <c r="A45" s="6" t="s">
        <v>85</v>
      </c>
      <c r="B45" s="26" t="s">
        <v>90</v>
      </c>
      <c r="C45" s="8"/>
      <c r="D45" s="15"/>
      <c r="E45" s="34"/>
      <c r="F45" s="15"/>
    </row>
    <row r="46" spans="1:6" s="5" customFormat="1" x14ac:dyDescent="0.25">
      <c r="A46" s="6" t="s">
        <v>86</v>
      </c>
      <c r="B46" s="27" t="s">
        <v>25</v>
      </c>
      <c r="C46" s="8">
        <v>1.2</v>
      </c>
      <c r="D46" s="15">
        <f t="shared" si="9"/>
        <v>1.7074461727594037</v>
      </c>
      <c r="E46" s="34">
        <v>1.71</v>
      </c>
      <c r="F46" s="16">
        <f t="shared" ref="F46:F49" si="11">E46-D46</f>
        <v>2.5538272405962736E-3</v>
      </c>
    </row>
    <row r="47" spans="1:6" s="5" customFormat="1" x14ac:dyDescent="0.25">
      <c r="A47" s="6" t="s">
        <v>87</v>
      </c>
      <c r="B47" s="9" t="s">
        <v>26</v>
      </c>
      <c r="C47" s="8">
        <v>2.54</v>
      </c>
      <c r="D47" s="15">
        <f t="shared" si="9"/>
        <v>3.6140943990074046</v>
      </c>
      <c r="E47" s="34">
        <v>3.61</v>
      </c>
      <c r="F47" s="16">
        <f t="shared" si="11"/>
        <v>-4.0943990074047143E-3</v>
      </c>
    </row>
    <row r="48" spans="1:6" s="5" customFormat="1" x14ac:dyDescent="0.25">
      <c r="A48" s="6" t="s">
        <v>89</v>
      </c>
      <c r="B48" s="9" t="s">
        <v>27</v>
      </c>
      <c r="C48" s="8">
        <v>1.2</v>
      </c>
      <c r="D48" s="15">
        <f t="shared" si="9"/>
        <v>1.7074461727594037</v>
      </c>
      <c r="E48" s="34">
        <v>1.71</v>
      </c>
      <c r="F48" s="16">
        <f t="shared" si="11"/>
        <v>2.5538272405962736E-3</v>
      </c>
    </row>
    <row r="49" spans="1:6" s="5" customFormat="1" x14ac:dyDescent="0.25">
      <c r="A49" s="6" t="s">
        <v>88</v>
      </c>
      <c r="B49" s="9" t="s">
        <v>91</v>
      </c>
      <c r="C49" s="8">
        <v>7.26</v>
      </c>
      <c r="D49" s="15">
        <f t="shared" si="9"/>
        <v>10.330049345194393</v>
      </c>
      <c r="E49" s="34">
        <v>10.33</v>
      </c>
      <c r="F49" s="16">
        <f t="shared" si="11"/>
        <v>-4.9345194392813596E-5</v>
      </c>
    </row>
    <row r="50" spans="1:6" s="5" customFormat="1" ht="15.75" customHeight="1" x14ac:dyDescent="0.25">
      <c r="A50" s="87" t="s">
        <v>92</v>
      </c>
      <c r="B50" s="87"/>
      <c r="C50" s="87"/>
      <c r="D50" s="87"/>
      <c r="E50" s="87"/>
      <c r="F50" s="87"/>
    </row>
    <row r="51" spans="1:6" s="5" customFormat="1" x14ac:dyDescent="0.25">
      <c r="A51" s="6" t="s">
        <v>93</v>
      </c>
      <c r="B51" s="26" t="s">
        <v>98</v>
      </c>
      <c r="C51" s="8">
        <v>0.06</v>
      </c>
      <c r="D51" s="15">
        <f t="shared" ref="D51:D55" si="12">C51/0.702804</f>
        <v>8.5372308637970185E-2</v>
      </c>
      <c r="E51" s="34">
        <v>0.09</v>
      </c>
      <c r="F51" s="15">
        <f t="shared" ref="F51:F55" si="13">E51-D51</f>
        <v>4.6276913620298121E-3</v>
      </c>
    </row>
    <row r="52" spans="1:6" s="5" customFormat="1" x14ac:dyDescent="0.25">
      <c r="A52" s="6" t="s">
        <v>94</v>
      </c>
      <c r="B52" s="9" t="s">
        <v>99</v>
      </c>
      <c r="C52" s="8">
        <v>7.0000000000000007E-2</v>
      </c>
      <c r="D52" s="15">
        <f t="shared" si="12"/>
        <v>9.9601026744298563E-2</v>
      </c>
      <c r="E52" s="34">
        <v>0.1</v>
      </c>
      <c r="F52" s="15">
        <f t="shared" si="13"/>
        <v>3.9897325570144304E-4</v>
      </c>
    </row>
    <row r="53" spans="1:6" s="5" customFormat="1" ht="14.25" customHeight="1" x14ac:dyDescent="0.25">
      <c r="A53" s="6" t="s">
        <v>95</v>
      </c>
      <c r="B53" s="26" t="s">
        <v>100</v>
      </c>
      <c r="C53" s="8">
        <v>0.12</v>
      </c>
      <c r="D53" s="15">
        <f t="shared" si="12"/>
        <v>0.17074461727594037</v>
      </c>
      <c r="E53" s="34">
        <v>0.17</v>
      </c>
      <c r="F53" s="15">
        <f t="shared" si="13"/>
        <v>-7.4461727594035687E-4</v>
      </c>
    </row>
    <row r="54" spans="1:6" s="5" customFormat="1" ht="15.75" customHeight="1" x14ac:dyDescent="0.25">
      <c r="A54" s="6" t="s">
        <v>96</v>
      </c>
      <c r="B54" s="9" t="s">
        <v>101</v>
      </c>
      <c r="C54" s="8">
        <v>4.24</v>
      </c>
      <c r="D54" s="15">
        <f t="shared" si="12"/>
        <v>6.0329764770832268</v>
      </c>
      <c r="E54" s="34">
        <v>6.03</v>
      </c>
      <c r="F54" s="15">
        <f t="shared" si="13"/>
        <v>-2.9764770832265697E-3</v>
      </c>
    </row>
    <row r="55" spans="1:6" s="5" customFormat="1" x14ac:dyDescent="0.25">
      <c r="A55" s="6" t="s">
        <v>97</v>
      </c>
      <c r="B55" s="26" t="s">
        <v>102</v>
      </c>
      <c r="C55" s="8">
        <v>8.77</v>
      </c>
      <c r="D55" s="15">
        <f t="shared" si="12"/>
        <v>12.478585779249975</v>
      </c>
      <c r="E55" s="34">
        <v>12.48</v>
      </c>
      <c r="F55" s="15">
        <f t="shared" si="13"/>
        <v>1.4142207500249526E-3</v>
      </c>
    </row>
    <row r="56" spans="1:6" ht="15" customHeight="1" x14ac:dyDescent="0.25">
      <c r="A56" s="87" t="s">
        <v>103</v>
      </c>
      <c r="B56" s="87"/>
      <c r="C56" s="87"/>
      <c r="D56" s="87"/>
      <c r="E56" s="87"/>
      <c r="F56" s="87"/>
    </row>
    <row r="57" spans="1:6" ht="15" customHeight="1" x14ac:dyDescent="0.25">
      <c r="A57" s="6" t="s">
        <v>108</v>
      </c>
      <c r="B57" s="24" t="s">
        <v>107</v>
      </c>
      <c r="C57" s="24"/>
      <c r="D57" s="24"/>
      <c r="E57" s="24"/>
      <c r="F57" s="24"/>
    </row>
    <row r="58" spans="1:6" ht="27" customHeight="1" x14ac:dyDescent="0.25">
      <c r="A58" s="6" t="s">
        <v>11</v>
      </c>
      <c r="B58" s="30" t="s">
        <v>104</v>
      </c>
      <c r="C58" s="8">
        <v>0.24</v>
      </c>
      <c r="D58" s="16">
        <f t="shared" ref="D58:D71" si="14">C58/0.702804</f>
        <v>0.34148923455188074</v>
      </c>
      <c r="E58" s="35">
        <v>0.34</v>
      </c>
      <c r="F58" s="16">
        <f t="shared" ref="F58:F62" si="15">E58-D58</f>
        <v>-1.4892345518807137E-3</v>
      </c>
    </row>
    <row r="59" spans="1:6" ht="27" customHeight="1" x14ac:dyDescent="0.25">
      <c r="A59" s="6" t="s">
        <v>12</v>
      </c>
      <c r="B59" s="30" t="s">
        <v>105</v>
      </c>
      <c r="C59" s="8">
        <v>1.21</v>
      </c>
      <c r="D59" s="16">
        <f t="shared" si="14"/>
        <v>1.7216748908657322</v>
      </c>
      <c r="E59" s="35">
        <v>1.72</v>
      </c>
      <c r="F59" s="16">
        <f t="shared" si="15"/>
        <v>-1.6748908657322481E-3</v>
      </c>
    </row>
    <row r="60" spans="1:6" ht="46.5" customHeight="1" x14ac:dyDescent="0.25">
      <c r="A60" s="6" t="s">
        <v>13</v>
      </c>
      <c r="B60" s="30" t="s">
        <v>106</v>
      </c>
      <c r="C60" s="8">
        <v>0.73</v>
      </c>
      <c r="D60" s="16">
        <f t="shared" si="14"/>
        <v>1.0386964217619705</v>
      </c>
      <c r="E60" s="35">
        <v>1.04</v>
      </c>
      <c r="F60" s="16">
        <f t="shared" si="15"/>
        <v>1.3035782380295124E-3</v>
      </c>
    </row>
    <row r="61" spans="1:6" ht="27" customHeight="1" x14ac:dyDescent="0.25">
      <c r="A61" s="6" t="s">
        <v>109</v>
      </c>
      <c r="B61" s="30" t="s">
        <v>110</v>
      </c>
      <c r="C61" s="8"/>
      <c r="D61" s="16"/>
      <c r="E61" s="35"/>
      <c r="F61" s="16"/>
    </row>
    <row r="62" spans="1:6" ht="30" customHeight="1" x14ac:dyDescent="0.25">
      <c r="A62" s="6" t="s">
        <v>14</v>
      </c>
      <c r="B62" s="30" t="s">
        <v>111</v>
      </c>
      <c r="C62" s="8">
        <v>1.98</v>
      </c>
      <c r="D62" s="16">
        <f t="shared" si="14"/>
        <v>2.8172861850530162</v>
      </c>
      <c r="E62" s="35">
        <v>2.82</v>
      </c>
      <c r="F62" s="16">
        <f t="shared" si="15"/>
        <v>2.7138149469836392E-3</v>
      </c>
    </row>
    <row r="63" spans="1:6" ht="27" customHeight="1" x14ac:dyDescent="0.25">
      <c r="A63" s="6" t="s">
        <v>112</v>
      </c>
      <c r="B63" s="9" t="s">
        <v>113</v>
      </c>
      <c r="C63" s="8"/>
      <c r="D63" s="16"/>
      <c r="E63" s="35"/>
      <c r="F63" s="16"/>
    </row>
    <row r="64" spans="1:6" ht="27" customHeight="1" x14ac:dyDescent="0.25">
      <c r="A64" s="6" t="s">
        <v>15</v>
      </c>
      <c r="B64" s="9" t="s">
        <v>114</v>
      </c>
      <c r="C64" s="14">
        <v>1.33</v>
      </c>
      <c r="D64" s="16">
        <f t="shared" si="14"/>
        <v>1.8924195081416726</v>
      </c>
      <c r="E64" s="35">
        <v>1.89</v>
      </c>
      <c r="F64" s="16">
        <f t="shared" ref="F64:F69" si="16">E64-D64</f>
        <v>-2.4195081416726882E-3</v>
      </c>
    </row>
    <row r="65" spans="1:6" ht="27" customHeight="1" x14ac:dyDescent="0.25">
      <c r="A65" s="6" t="s">
        <v>16</v>
      </c>
      <c r="B65" s="9" t="s">
        <v>115</v>
      </c>
      <c r="C65" s="14">
        <v>0.54</v>
      </c>
      <c r="D65" s="16">
        <f t="shared" si="14"/>
        <v>0.76835077774173177</v>
      </c>
      <c r="E65" s="35">
        <v>0.77</v>
      </c>
      <c r="F65" s="16">
        <f t="shared" si="16"/>
        <v>1.6492222582682459E-3</v>
      </c>
    </row>
    <row r="66" spans="1:6" ht="27" customHeight="1" x14ac:dyDescent="0.25">
      <c r="A66" s="6" t="s">
        <v>17</v>
      </c>
      <c r="B66" s="9" t="s">
        <v>116</v>
      </c>
      <c r="C66" s="14">
        <v>0.87</v>
      </c>
      <c r="D66" s="16">
        <f t="shared" si="14"/>
        <v>1.2378984752505677</v>
      </c>
      <c r="E66" s="35">
        <v>1.24</v>
      </c>
      <c r="F66" s="16">
        <f t="shared" si="16"/>
        <v>2.1015247494322598E-3</v>
      </c>
    </row>
    <row r="67" spans="1:6" ht="27" customHeight="1" x14ac:dyDescent="0.25">
      <c r="A67" s="6" t="s">
        <v>18</v>
      </c>
      <c r="B67" s="9" t="s">
        <v>104</v>
      </c>
      <c r="C67" s="14">
        <v>0.62</v>
      </c>
      <c r="D67" s="16">
        <f t="shared" si="14"/>
        <v>0.88218052259235857</v>
      </c>
      <c r="E67" s="35">
        <v>0.88</v>
      </c>
      <c r="F67" s="16">
        <f t="shared" si="16"/>
        <v>-2.1805225923585692E-3</v>
      </c>
    </row>
    <row r="68" spans="1:6" ht="27" customHeight="1" x14ac:dyDescent="0.25">
      <c r="A68" s="6" t="s">
        <v>118</v>
      </c>
      <c r="B68" s="30" t="s">
        <v>117</v>
      </c>
      <c r="C68" s="14"/>
      <c r="D68" s="16"/>
      <c r="E68" s="35"/>
      <c r="F68" s="16"/>
    </row>
    <row r="69" spans="1:6" ht="27" customHeight="1" x14ac:dyDescent="0.25">
      <c r="A69" s="6" t="s">
        <v>19</v>
      </c>
      <c r="B69" s="30" t="s">
        <v>119</v>
      </c>
      <c r="C69" s="14">
        <v>1.19</v>
      </c>
      <c r="D69" s="16">
        <f t="shared" si="14"/>
        <v>1.6932174546530754</v>
      </c>
      <c r="E69" s="35">
        <v>1.69</v>
      </c>
      <c r="F69" s="16">
        <f t="shared" si="16"/>
        <v>-3.2174546530754355E-3</v>
      </c>
    </row>
    <row r="70" spans="1:6" ht="27" customHeight="1" x14ac:dyDescent="0.25">
      <c r="A70" s="6" t="s">
        <v>120</v>
      </c>
      <c r="B70" s="9" t="s">
        <v>122</v>
      </c>
      <c r="C70" s="14"/>
      <c r="D70" s="16"/>
      <c r="E70" s="35"/>
      <c r="F70" s="16"/>
    </row>
    <row r="71" spans="1:6" ht="27" customHeight="1" x14ac:dyDescent="0.25">
      <c r="A71" s="6" t="s">
        <v>121</v>
      </c>
      <c r="B71" s="9" t="s">
        <v>119</v>
      </c>
      <c r="C71" s="14">
        <v>2.23</v>
      </c>
      <c r="D71" s="16">
        <f t="shared" si="14"/>
        <v>3.1730041377112252</v>
      </c>
      <c r="E71" s="35">
        <v>3.17</v>
      </c>
      <c r="F71" s="16">
        <f t="shared" ref="F71" si="17">E71-D71</f>
        <v>-3.0041377112253187E-3</v>
      </c>
    </row>
    <row r="72" spans="1:6" x14ac:dyDescent="0.25">
      <c r="A72" s="17"/>
      <c r="B72" s="18"/>
      <c r="C72" s="3"/>
    </row>
    <row r="73" spans="1:6" ht="15.75" x14ac:dyDescent="0.25">
      <c r="B73" s="22" t="s">
        <v>28</v>
      </c>
      <c r="E73" s="37" t="s">
        <v>29</v>
      </c>
    </row>
    <row r="74" spans="1:6" x14ac:dyDescent="0.25">
      <c r="B74" s="1"/>
      <c r="E74" s="38"/>
    </row>
    <row r="75" spans="1:6" x14ac:dyDescent="0.25">
      <c r="B75" s="1"/>
      <c r="E75" s="38"/>
    </row>
    <row r="76" spans="1:6" x14ac:dyDescent="0.25">
      <c r="B76" s="1"/>
      <c r="E76" s="38"/>
    </row>
    <row r="77" spans="1:6" x14ac:dyDescent="0.25">
      <c r="B77" s="23" t="s">
        <v>149</v>
      </c>
    </row>
    <row r="78" spans="1:6" x14ac:dyDescent="0.25">
      <c r="B78" s="23"/>
    </row>
    <row r="79" spans="1:6" x14ac:dyDescent="0.25">
      <c r="B79" s="23" t="s">
        <v>123</v>
      </c>
    </row>
    <row r="80" spans="1:6" x14ac:dyDescent="0.25">
      <c r="B80" t="s">
        <v>124</v>
      </c>
    </row>
    <row r="81" spans="2:2" x14ac:dyDescent="0.25">
      <c r="B81" s="23" t="s">
        <v>30</v>
      </c>
    </row>
    <row r="82" spans="2:2" x14ac:dyDescent="0.25">
      <c r="B82" s="23" t="s">
        <v>125</v>
      </c>
    </row>
    <row r="83" spans="2:2" x14ac:dyDescent="0.25">
      <c r="B83" t="s">
        <v>126</v>
      </c>
    </row>
    <row r="84" spans="2:2" x14ac:dyDescent="0.25">
      <c r="B84" s="4" t="s">
        <v>127</v>
      </c>
    </row>
  </sheetData>
  <mergeCells count="9">
    <mergeCell ref="A50:F50"/>
    <mergeCell ref="A6:F6"/>
    <mergeCell ref="A9:F9"/>
    <mergeCell ref="A56:F56"/>
    <mergeCell ref="A2:F2"/>
    <mergeCell ref="A3:F3"/>
    <mergeCell ref="D4:F4"/>
    <mergeCell ref="A31:F31"/>
    <mergeCell ref="A34:F3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Roman,Regular"&amp;P</oddHeader>
    <oddFooter>&amp;C&amp;"Times New Roman,Regular"LMAnotp1_020813_cenr; 1.pielikums Ministru kabineta noteikumu projekta "Ilgstošas sociālās aprūpes un sociālās rehabilitācijas iestāžu sniegto maksas pakalpojumu cenrādis"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A32" zoomScale="70" zoomScaleNormal="70" workbookViewId="0">
      <selection activeCell="D39" sqref="C39:D39"/>
    </sheetView>
  </sheetViews>
  <sheetFormatPr defaultRowHeight="12.75" x14ac:dyDescent="0.2"/>
  <cols>
    <col min="1" max="1" width="10.5703125" style="40" customWidth="1"/>
    <col min="2" max="2" width="42.5703125" style="40" customWidth="1"/>
    <col min="3" max="3" width="12.42578125" style="40" customWidth="1"/>
    <col min="4" max="4" width="13.140625" style="40" customWidth="1"/>
    <col min="5" max="5" width="12.5703125" style="40" customWidth="1"/>
    <col min="6" max="14" width="15.5703125" style="40" customWidth="1"/>
    <col min="15" max="15" width="9.140625" style="40"/>
    <col min="16" max="16" width="12.140625" style="40" customWidth="1"/>
    <col min="17" max="17" width="19.7109375" style="52" customWidth="1"/>
    <col min="18" max="243" width="9.140625" style="40"/>
    <col min="244" max="244" width="10.5703125" style="40" customWidth="1"/>
    <col min="245" max="245" width="27.85546875" style="40" customWidth="1"/>
    <col min="246" max="246" width="28.85546875" style="40" customWidth="1"/>
    <col min="247" max="247" width="16" style="40" customWidth="1"/>
    <col min="248" max="256" width="15.5703125" style="40" customWidth="1"/>
    <col min="257" max="499" width="9.140625" style="40"/>
    <col min="500" max="500" width="10.5703125" style="40" customWidth="1"/>
    <col min="501" max="501" width="27.85546875" style="40" customWidth="1"/>
    <col min="502" max="502" width="28.85546875" style="40" customWidth="1"/>
    <col min="503" max="503" width="16" style="40" customWidth="1"/>
    <col min="504" max="512" width="15.5703125" style="40" customWidth="1"/>
    <col min="513" max="755" width="9.140625" style="40"/>
    <col min="756" max="756" width="10.5703125" style="40" customWidth="1"/>
    <col min="757" max="757" width="27.85546875" style="40" customWidth="1"/>
    <col min="758" max="758" width="28.85546875" style="40" customWidth="1"/>
    <col min="759" max="759" width="16" style="40" customWidth="1"/>
    <col min="760" max="768" width="15.5703125" style="40" customWidth="1"/>
    <col min="769" max="1011" width="9.140625" style="40"/>
    <col min="1012" max="1012" width="10.5703125" style="40" customWidth="1"/>
    <col min="1013" max="1013" width="27.85546875" style="40" customWidth="1"/>
    <col min="1014" max="1014" width="28.85546875" style="40" customWidth="1"/>
    <col min="1015" max="1015" width="16" style="40" customWidth="1"/>
    <col min="1016" max="1024" width="15.5703125" style="40" customWidth="1"/>
    <col min="1025" max="1267" width="9.140625" style="40"/>
    <col min="1268" max="1268" width="10.5703125" style="40" customWidth="1"/>
    <col min="1269" max="1269" width="27.85546875" style="40" customWidth="1"/>
    <col min="1270" max="1270" width="28.85546875" style="40" customWidth="1"/>
    <col min="1271" max="1271" width="16" style="40" customWidth="1"/>
    <col min="1272" max="1280" width="15.5703125" style="40" customWidth="1"/>
    <col min="1281" max="1523" width="9.140625" style="40"/>
    <col min="1524" max="1524" width="10.5703125" style="40" customWidth="1"/>
    <col min="1525" max="1525" width="27.85546875" style="40" customWidth="1"/>
    <col min="1526" max="1526" width="28.85546875" style="40" customWidth="1"/>
    <col min="1527" max="1527" width="16" style="40" customWidth="1"/>
    <col min="1528" max="1536" width="15.5703125" style="40" customWidth="1"/>
    <col min="1537" max="1779" width="9.140625" style="40"/>
    <col min="1780" max="1780" width="10.5703125" style="40" customWidth="1"/>
    <col min="1781" max="1781" width="27.85546875" style="40" customWidth="1"/>
    <col min="1782" max="1782" width="28.85546875" style="40" customWidth="1"/>
    <col min="1783" max="1783" width="16" style="40" customWidth="1"/>
    <col min="1784" max="1792" width="15.5703125" style="40" customWidth="1"/>
    <col min="1793" max="2035" width="9.140625" style="40"/>
    <col min="2036" max="2036" width="10.5703125" style="40" customWidth="1"/>
    <col min="2037" max="2037" width="27.85546875" style="40" customWidth="1"/>
    <col min="2038" max="2038" width="28.85546875" style="40" customWidth="1"/>
    <col min="2039" max="2039" width="16" style="40" customWidth="1"/>
    <col min="2040" max="2048" width="15.5703125" style="40" customWidth="1"/>
    <col min="2049" max="2291" width="9.140625" style="40"/>
    <col min="2292" max="2292" width="10.5703125" style="40" customWidth="1"/>
    <col min="2293" max="2293" width="27.85546875" style="40" customWidth="1"/>
    <col min="2294" max="2294" width="28.85546875" style="40" customWidth="1"/>
    <col min="2295" max="2295" width="16" style="40" customWidth="1"/>
    <col min="2296" max="2304" width="15.5703125" style="40" customWidth="1"/>
    <col min="2305" max="2547" width="9.140625" style="40"/>
    <col min="2548" max="2548" width="10.5703125" style="40" customWidth="1"/>
    <col min="2549" max="2549" width="27.85546875" style="40" customWidth="1"/>
    <col min="2550" max="2550" width="28.85546875" style="40" customWidth="1"/>
    <col min="2551" max="2551" width="16" style="40" customWidth="1"/>
    <col min="2552" max="2560" width="15.5703125" style="40" customWidth="1"/>
    <col min="2561" max="2803" width="9.140625" style="40"/>
    <col min="2804" max="2804" width="10.5703125" style="40" customWidth="1"/>
    <col min="2805" max="2805" width="27.85546875" style="40" customWidth="1"/>
    <col min="2806" max="2806" width="28.85546875" style="40" customWidth="1"/>
    <col min="2807" max="2807" width="16" style="40" customWidth="1"/>
    <col min="2808" max="2816" width="15.5703125" style="40" customWidth="1"/>
    <col min="2817" max="3059" width="9.140625" style="40"/>
    <col min="3060" max="3060" width="10.5703125" style="40" customWidth="1"/>
    <col min="3061" max="3061" width="27.85546875" style="40" customWidth="1"/>
    <col min="3062" max="3062" width="28.85546875" style="40" customWidth="1"/>
    <col min="3063" max="3063" width="16" style="40" customWidth="1"/>
    <col min="3064" max="3072" width="15.5703125" style="40" customWidth="1"/>
    <col min="3073" max="3315" width="9.140625" style="40"/>
    <col min="3316" max="3316" width="10.5703125" style="40" customWidth="1"/>
    <col min="3317" max="3317" width="27.85546875" style="40" customWidth="1"/>
    <col min="3318" max="3318" width="28.85546875" style="40" customWidth="1"/>
    <col min="3319" max="3319" width="16" style="40" customWidth="1"/>
    <col min="3320" max="3328" width="15.5703125" style="40" customWidth="1"/>
    <col min="3329" max="3571" width="9.140625" style="40"/>
    <col min="3572" max="3572" width="10.5703125" style="40" customWidth="1"/>
    <col min="3573" max="3573" width="27.85546875" style="40" customWidth="1"/>
    <col min="3574" max="3574" width="28.85546875" style="40" customWidth="1"/>
    <col min="3575" max="3575" width="16" style="40" customWidth="1"/>
    <col min="3576" max="3584" width="15.5703125" style="40" customWidth="1"/>
    <col min="3585" max="3827" width="9.140625" style="40"/>
    <col min="3828" max="3828" width="10.5703125" style="40" customWidth="1"/>
    <col min="3829" max="3829" width="27.85546875" style="40" customWidth="1"/>
    <col min="3830" max="3830" width="28.85546875" style="40" customWidth="1"/>
    <col min="3831" max="3831" width="16" style="40" customWidth="1"/>
    <col min="3832" max="3840" width="15.5703125" style="40" customWidth="1"/>
    <col min="3841" max="4083" width="9.140625" style="40"/>
    <col min="4084" max="4084" width="10.5703125" style="40" customWidth="1"/>
    <col min="4085" max="4085" width="27.85546875" style="40" customWidth="1"/>
    <col min="4086" max="4086" width="28.85546875" style="40" customWidth="1"/>
    <col min="4087" max="4087" width="16" style="40" customWidth="1"/>
    <col min="4088" max="4096" width="15.5703125" style="40" customWidth="1"/>
    <col min="4097" max="4339" width="9.140625" style="40"/>
    <col min="4340" max="4340" width="10.5703125" style="40" customWidth="1"/>
    <col min="4341" max="4341" width="27.85546875" style="40" customWidth="1"/>
    <col min="4342" max="4342" width="28.85546875" style="40" customWidth="1"/>
    <col min="4343" max="4343" width="16" style="40" customWidth="1"/>
    <col min="4344" max="4352" width="15.5703125" style="40" customWidth="1"/>
    <col min="4353" max="4595" width="9.140625" style="40"/>
    <col min="4596" max="4596" width="10.5703125" style="40" customWidth="1"/>
    <col min="4597" max="4597" width="27.85546875" style="40" customWidth="1"/>
    <col min="4598" max="4598" width="28.85546875" style="40" customWidth="1"/>
    <col min="4599" max="4599" width="16" style="40" customWidth="1"/>
    <col min="4600" max="4608" width="15.5703125" style="40" customWidth="1"/>
    <col min="4609" max="4851" width="9.140625" style="40"/>
    <col min="4852" max="4852" width="10.5703125" style="40" customWidth="1"/>
    <col min="4853" max="4853" width="27.85546875" style="40" customWidth="1"/>
    <col min="4854" max="4854" width="28.85546875" style="40" customWidth="1"/>
    <col min="4855" max="4855" width="16" style="40" customWidth="1"/>
    <col min="4856" max="4864" width="15.5703125" style="40" customWidth="1"/>
    <col min="4865" max="5107" width="9.140625" style="40"/>
    <col min="5108" max="5108" width="10.5703125" style="40" customWidth="1"/>
    <col min="5109" max="5109" width="27.85546875" style="40" customWidth="1"/>
    <col min="5110" max="5110" width="28.85546875" style="40" customWidth="1"/>
    <col min="5111" max="5111" width="16" style="40" customWidth="1"/>
    <col min="5112" max="5120" width="15.5703125" style="40" customWidth="1"/>
    <col min="5121" max="5363" width="9.140625" style="40"/>
    <col min="5364" max="5364" width="10.5703125" style="40" customWidth="1"/>
    <col min="5365" max="5365" width="27.85546875" style="40" customWidth="1"/>
    <col min="5366" max="5366" width="28.85546875" style="40" customWidth="1"/>
    <col min="5367" max="5367" width="16" style="40" customWidth="1"/>
    <col min="5368" max="5376" width="15.5703125" style="40" customWidth="1"/>
    <col min="5377" max="5619" width="9.140625" style="40"/>
    <col min="5620" max="5620" width="10.5703125" style="40" customWidth="1"/>
    <col min="5621" max="5621" width="27.85546875" style="40" customWidth="1"/>
    <col min="5622" max="5622" width="28.85546875" style="40" customWidth="1"/>
    <col min="5623" max="5623" width="16" style="40" customWidth="1"/>
    <col min="5624" max="5632" width="15.5703125" style="40" customWidth="1"/>
    <col min="5633" max="5875" width="9.140625" style="40"/>
    <col min="5876" max="5876" width="10.5703125" style="40" customWidth="1"/>
    <col min="5877" max="5877" width="27.85546875" style="40" customWidth="1"/>
    <col min="5878" max="5878" width="28.85546875" style="40" customWidth="1"/>
    <col min="5879" max="5879" width="16" style="40" customWidth="1"/>
    <col min="5880" max="5888" width="15.5703125" style="40" customWidth="1"/>
    <col min="5889" max="6131" width="9.140625" style="40"/>
    <col min="6132" max="6132" width="10.5703125" style="40" customWidth="1"/>
    <col min="6133" max="6133" width="27.85546875" style="40" customWidth="1"/>
    <col min="6134" max="6134" width="28.85546875" style="40" customWidth="1"/>
    <col min="6135" max="6135" width="16" style="40" customWidth="1"/>
    <col min="6136" max="6144" width="15.5703125" style="40" customWidth="1"/>
    <col min="6145" max="6387" width="9.140625" style="40"/>
    <col min="6388" max="6388" width="10.5703125" style="40" customWidth="1"/>
    <col min="6389" max="6389" width="27.85546875" style="40" customWidth="1"/>
    <col min="6390" max="6390" width="28.85546875" style="40" customWidth="1"/>
    <col min="6391" max="6391" width="16" style="40" customWidth="1"/>
    <col min="6392" max="6400" width="15.5703125" style="40" customWidth="1"/>
    <col min="6401" max="6643" width="9.140625" style="40"/>
    <col min="6644" max="6644" width="10.5703125" style="40" customWidth="1"/>
    <col min="6645" max="6645" width="27.85546875" style="40" customWidth="1"/>
    <col min="6646" max="6646" width="28.85546875" style="40" customWidth="1"/>
    <col min="6647" max="6647" width="16" style="40" customWidth="1"/>
    <col min="6648" max="6656" width="15.5703125" style="40" customWidth="1"/>
    <col min="6657" max="6899" width="9.140625" style="40"/>
    <col min="6900" max="6900" width="10.5703125" style="40" customWidth="1"/>
    <col min="6901" max="6901" width="27.85546875" style="40" customWidth="1"/>
    <col min="6902" max="6902" width="28.85546875" style="40" customWidth="1"/>
    <col min="6903" max="6903" width="16" style="40" customWidth="1"/>
    <col min="6904" max="6912" width="15.5703125" style="40" customWidth="1"/>
    <col min="6913" max="7155" width="9.140625" style="40"/>
    <col min="7156" max="7156" width="10.5703125" style="40" customWidth="1"/>
    <col min="7157" max="7157" width="27.85546875" style="40" customWidth="1"/>
    <col min="7158" max="7158" width="28.85546875" style="40" customWidth="1"/>
    <col min="7159" max="7159" width="16" style="40" customWidth="1"/>
    <col min="7160" max="7168" width="15.5703125" style="40" customWidth="1"/>
    <col min="7169" max="7411" width="9.140625" style="40"/>
    <col min="7412" max="7412" width="10.5703125" style="40" customWidth="1"/>
    <col min="7413" max="7413" width="27.85546875" style="40" customWidth="1"/>
    <col min="7414" max="7414" width="28.85546875" style="40" customWidth="1"/>
    <col min="7415" max="7415" width="16" style="40" customWidth="1"/>
    <col min="7416" max="7424" width="15.5703125" style="40" customWidth="1"/>
    <col min="7425" max="7667" width="9.140625" style="40"/>
    <col min="7668" max="7668" width="10.5703125" style="40" customWidth="1"/>
    <col min="7669" max="7669" width="27.85546875" style="40" customWidth="1"/>
    <col min="7670" max="7670" width="28.85546875" style="40" customWidth="1"/>
    <col min="7671" max="7671" width="16" style="40" customWidth="1"/>
    <col min="7672" max="7680" width="15.5703125" style="40" customWidth="1"/>
    <col min="7681" max="7923" width="9.140625" style="40"/>
    <col min="7924" max="7924" width="10.5703125" style="40" customWidth="1"/>
    <col min="7925" max="7925" width="27.85546875" style="40" customWidth="1"/>
    <col min="7926" max="7926" width="28.85546875" style="40" customWidth="1"/>
    <col min="7927" max="7927" width="16" style="40" customWidth="1"/>
    <col min="7928" max="7936" width="15.5703125" style="40" customWidth="1"/>
    <col min="7937" max="8179" width="9.140625" style="40"/>
    <col min="8180" max="8180" width="10.5703125" style="40" customWidth="1"/>
    <col min="8181" max="8181" width="27.85546875" style="40" customWidth="1"/>
    <col min="8182" max="8182" width="28.85546875" style="40" customWidth="1"/>
    <col min="8183" max="8183" width="16" style="40" customWidth="1"/>
    <col min="8184" max="8192" width="15.5703125" style="40" customWidth="1"/>
    <col min="8193" max="8435" width="9.140625" style="40"/>
    <col min="8436" max="8436" width="10.5703125" style="40" customWidth="1"/>
    <col min="8437" max="8437" width="27.85546875" style="40" customWidth="1"/>
    <col min="8438" max="8438" width="28.85546875" style="40" customWidth="1"/>
    <col min="8439" max="8439" width="16" style="40" customWidth="1"/>
    <col min="8440" max="8448" width="15.5703125" style="40" customWidth="1"/>
    <col min="8449" max="8691" width="9.140625" style="40"/>
    <col min="8692" max="8692" width="10.5703125" style="40" customWidth="1"/>
    <col min="8693" max="8693" width="27.85546875" style="40" customWidth="1"/>
    <col min="8694" max="8694" width="28.85546875" style="40" customWidth="1"/>
    <col min="8695" max="8695" width="16" style="40" customWidth="1"/>
    <col min="8696" max="8704" width="15.5703125" style="40" customWidth="1"/>
    <col min="8705" max="8947" width="9.140625" style="40"/>
    <col min="8948" max="8948" width="10.5703125" style="40" customWidth="1"/>
    <col min="8949" max="8949" width="27.85546875" style="40" customWidth="1"/>
    <col min="8950" max="8950" width="28.85546875" style="40" customWidth="1"/>
    <col min="8951" max="8951" width="16" style="40" customWidth="1"/>
    <col min="8952" max="8960" width="15.5703125" style="40" customWidth="1"/>
    <col min="8961" max="9203" width="9.140625" style="40"/>
    <col min="9204" max="9204" width="10.5703125" style="40" customWidth="1"/>
    <col min="9205" max="9205" width="27.85546875" style="40" customWidth="1"/>
    <col min="9206" max="9206" width="28.85546875" style="40" customWidth="1"/>
    <col min="9207" max="9207" width="16" style="40" customWidth="1"/>
    <col min="9208" max="9216" width="15.5703125" style="40" customWidth="1"/>
    <col min="9217" max="9459" width="9.140625" style="40"/>
    <col min="9460" max="9460" width="10.5703125" style="40" customWidth="1"/>
    <col min="9461" max="9461" width="27.85546875" style="40" customWidth="1"/>
    <col min="9462" max="9462" width="28.85546875" style="40" customWidth="1"/>
    <col min="9463" max="9463" width="16" style="40" customWidth="1"/>
    <col min="9464" max="9472" width="15.5703125" style="40" customWidth="1"/>
    <col min="9473" max="9715" width="9.140625" style="40"/>
    <col min="9716" max="9716" width="10.5703125" style="40" customWidth="1"/>
    <col min="9717" max="9717" width="27.85546875" style="40" customWidth="1"/>
    <col min="9718" max="9718" width="28.85546875" style="40" customWidth="1"/>
    <col min="9719" max="9719" width="16" style="40" customWidth="1"/>
    <col min="9720" max="9728" width="15.5703125" style="40" customWidth="1"/>
    <col min="9729" max="9971" width="9.140625" style="40"/>
    <col min="9972" max="9972" width="10.5703125" style="40" customWidth="1"/>
    <col min="9973" max="9973" width="27.85546875" style="40" customWidth="1"/>
    <col min="9974" max="9974" width="28.85546875" style="40" customWidth="1"/>
    <col min="9975" max="9975" width="16" style="40" customWidth="1"/>
    <col min="9976" max="9984" width="15.5703125" style="40" customWidth="1"/>
    <col min="9985" max="10227" width="9.140625" style="40"/>
    <col min="10228" max="10228" width="10.5703125" style="40" customWidth="1"/>
    <col min="10229" max="10229" width="27.85546875" style="40" customWidth="1"/>
    <col min="10230" max="10230" width="28.85546875" style="40" customWidth="1"/>
    <col min="10231" max="10231" width="16" style="40" customWidth="1"/>
    <col min="10232" max="10240" width="15.5703125" style="40" customWidth="1"/>
    <col min="10241" max="10483" width="9.140625" style="40"/>
    <col min="10484" max="10484" width="10.5703125" style="40" customWidth="1"/>
    <col min="10485" max="10485" width="27.85546875" style="40" customWidth="1"/>
    <col min="10486" max="10486" width="28.85546875" style="40" customWidth="1"/>
    <col min="10487" max="10487" width="16" style="40" customWidth="1"/>
    <col min="10488" max="10496" width="15.5703125" style="40" customWidth="1"/>
    <col min="10497" max="10739" width="9.140625" style="40"/>
    <col min="10740" max="10740" width="10.5703125" style="40" customWidth="1"/>
    <col min="10741" max="10741" width="27.85546875" style="40" customWidth="1"/>
    <col min="10742" max="10742" width="28.85546875" style="40" customWidth="1"/>
    <col min="10743" max="10743" width="16" style="40" customWidth="1"/>
    <col min="10744" max="10752" width="15.5703125" style="40" customWidth="1"/>
    <col min="10753" max="10995" width="9.140625" style="40"/>
    <col min="10996" max="10996" width="10.5703125" style="40" customWidth="1"/>
    <col min="10997" max="10997" width="27.85546875" style="40" customWidth="1"/>
    <col min="10998" max="10998" width="28.85546875" style="40" customWidth="1"/>
    <col min="10999" max="10999" width="16" style="40" customWidth="1"/>
    <col min="11000" max="11008" width="15.5703125" style="40" customWidth="1"/>
    <col min="11009" max="11251" width="9.140625" style="40"/>
    <col min="11252" max="11252" width="10.5703125" style="40" customWidth="1"/>
    <col min="11253" max="11253" width="27.85546875" style="40" customWidth="1"/>
    <col min="11254" max="11254" width="28.85546875" style="40" customWidth="1"/>
    <col min="11255" max="11255" width="16" style="40" customWidth="1"/>
    <col min="11256" max="11264" width="15.5703125" style="40" customWidth="1"/>
    <col min="11265" max="11507" width="9.140625" style="40"/>
    <col min="11508" max="11508" width="10.5703125" style="40" customWidth="1"/>
    <col min="11509" max="11509" width="27.85546875" style="40" customWidth="1"/>
    <col min="11510" max="11510" width="28.85546875" style="40" customWidth="1"/>
    <col min="11511" max="11511" width="16" style="40" customWidth="1"/>
    <col min="11512" max="11520" width="15.5703125" style="40" customWidth="1"/>
    <col min="11521" max="11763" width="9.140625" style="40"/>
    <col min="11764" max="11764" width="10.5703125" style="40" customWidth="1"/>
    <col min="11765" max="11765" width="27.85546875" style="40" customWidth="1"/>
    <col min="11766" max="11766" width="28.85546875" style="40" customWidth="1"/>
    <col min="11767" max="11767" width="16" style="40" customWidth="1"/>
    <col min="11768" max="11776" width="15.5703125" style="40" customWidth="1"/>
    <col min="11777" max="12019" width="9.140625" style="40"/>
    <col min="12020" max="12020" width="10.5703125" style="40" customWidth="1"/>
    <col min="12021" max="12021" width="27.85546875" style="40" customWidth="1"/>
    <col min="12022" max="12022" width="28.85546875" style="40" customWidth="1"/>
    <col min="12023" max="12023" width="16" style="40" customWidth="1"/>
    <col min="12024" max="12032" width="15.5703125" style="40" customWidth="1"/>
    <col min="12033" max="12275" width="9.140625" style="40"/>
    <col min="12276" max="12276" width="10.5703125" style="40" customWidth="1"/>
    <col min="12277" max="12277" width="27.85546875" style="40" customWidth="1"/>
    <col min="12278" max="12278" width="28.85546875" style="40" customWidth="1"/>
    <col min="12279" max="12279" width="16" style="40" customWidth="1"/>
    <col min="12280" max="12288" width="15.5703125" style="40" customWidth="1"/>
    <col min="12289" max="12531" width="9.140625" style="40"/>
    <col min="12532" max="12532" width="10.5703125" style="40" customWidth="1"/>
    <col min="12533" max="12533" width="27.85546875" style="40" customWidth="1"/>
    <col min="12534" max="12534" width="28.85546875" style="40" customWidth="1"/>
    <col min="12535" max="12535" width="16" style="40" customWidth="1"/>
    <col min="12536" max="12544" width="15.5703125" style="40" customWidth="1"/>
    <col min="12545" max="12787" width="9.140625" style="40"/>
    <col min="12788" max="12788" width="10.5703125" style="40" customWidth="1"/>
    <col min="12789" max="12789" width="27.85546875" style="40" customWidth="1"/>
    <col min="12790" max="12790" width="28.85546875" style="40" customWidth="1"/>
    <col min="12791" max="12791" width="16" style="40" customWidth="1"/>
    <col min="12792" max="12800" width="15.5703125" style="40" customWidth="1"/>
    <col min="12801" max="13043" width="9.140625" style="40"/>
    <col min="13044" max="13044" width="10.5703125" style="40" customWidth="1"/>
    <col min="13045" max="13045" width="27.85546875" style="40" customWidth="1"/>
    <col min="13046" max="13046" width="28.85546875" style="40" customWidth="1"/>
    <col min="13047" max="13047" width="16" style="40" customWidth="1"/>
    <col min="13048" max="13056" width="15.5703125" style="40" customWidth="1"/>
    <col min="13057" max="13299" width="9.140625" style="40"/>
    <col min="13300" max="13300" width="10.5703125" style="40" customWidth="1"/>
    <col min="13301" max="13301" width="27.85546875" style="40" customWidth="1"/>
    <col min="13302" max="13302" width="28.85546875" style="40" customWidth="1"/>
    <col min="13303" max="13303" width="16" style="40" customWidth="1"/>
    <col min="13304" max="13312" width="15.5703125" style="40" customWidth="1"/>
    <col min="13313" max="13555" width="9.140625" style="40"/>
    <col min="13556" max="13556" width="10.5703125" style="40" customWidth="1"/>
    <col min="13557" max="13557" width="27.85546875" style="40" customWidth="1"/>
    <col min="13558" max="13558" width="28.85546875" style="40" customWidth="1"/>
    <col min="13559" max="13559" width="16" style="40" customWidth="1"/>
    <col min="13560" max="13568" width="15.5703125" style="40" customWidth="1"/>
    <col min="13569" max="13811" width="9.140625" style="40"/>
    <col min="13812" max="13812" width="10.5703125" style="40" customWidth="1"/>
    <col min="13813" max="13813" width="27.85546875" style="40" customWidth="1"/>
    <col min="13814" max="13814" width="28.85546875" style="40" customWidth="1"/>
    <col min="13815" max="13815" width="16" style="40" customWidth="1"/>
    <col min="13816" max="13824" width="15.5703125" style="40" customWidth="1"/>
    <col min="13825" max="14067" width="9.140625" style="40"/>
    <col min="14068" max="14068" width="10.5703125" style="40" customWidth="1"/>
    <col min="14069" max="14069" width="27.85546875" style="40" customWidth="1"/>
    <col min="14070" max="14070" width="28.85546875" style="40" customWidth="1"/>
    <col min="14071" max="14071" width="16" style="40" customWidth="1"/>
    <col min="14072" max="14080" width="15.5703125" style="40" customWidth="1"/>
    <col min="14081" max="14323" width="9.140625" style="40"/>
    <col min="14324" max="14324" width="10.5703125" style="40" customWidth="1"/>
    <col min="14325" max="14325" width="27.85546875" style="40" customWidth="1"/>
    <col min="14326" max="14326" width="28.85546875" style="40" customWidth="1"/>
    <col min="14327" max="14327" width="16" style="40" customWidth="1"/>
    <col min="14328" max="14336" width="15.5703125" style="40" customWidth="1"/>
    <col min="14337" max="14579" width="9.140625" style="40"/>
    <col min="14580" max="14580" width="10.5703125" style="40" customWidth="1"/>
    <col min="14581" max="14581" width="27.85546875" style="40" customWidth="1"/>
    <col min="14582" max="14582" width="28.85546875" style="40" customWidth="1"/>
    <col min="14583" max="14583" width="16" style="40" customWidth="1"/>
    <col min="14584" max="14592" width="15.5703125" style="40" customWidth="1"/>
    <col min="14593" max="14835" width="9.140625" style="40"/>
    <col min="14836" max="14836" width="10.5703125" style="40" customWidth="1"/>
    <col min="14837" max="14837" width="27.85546875" style="40" customWidth="1"/>
    <col min="14838" max="14838" width="28.85546875" style="40" customWidth="1"/>
    <col min="14839" max="14839" width="16" style="40" customWidth="1"/>
    <col min="14840" max="14848" width="15.5703125" style="40" customWidth="1"/>
    <col min="14849" max="15091" width="9.140625" style="40"/>
    <col min="15092" max="15092" width="10.5703125" style="40" customWidth="1"/>
    <col min="15093" max="15093" width="27.85546875" style="40" customWidth="1"/>
    <col min="15094" max="15094" width="28.85546875" style="40" customWidth="1"/>
    <col min="15095" max="15095" width="16" style="40" customWidth="1"/>
    <col min="15096" max="15104" width="15.5703125" style="40" customWidth="1"/>
    <col min="15105" max="15347" width="9.140625" style="40"/>
    <col min="15348" max="15348" width="10.5703125" style="40" customWidth="1"/>
    <col min="15349" max="15349" width="27.85546875" style="40" customWidth="1"/>
    <col min="15350" max="15350" width="28.85546875" style="40" customWidth="1"/>
    <col min="15351" max="15351" width="16" style="40" customWidth="1"/>
    <col min="15352" max="15360" width="15.5703125" style="40" customWidth="1"/>
    <col min="15361" max="15603" width="9.140625" style="40"/>
    <col min="15604" max="15604" width="10.5703125" style="40" customWidth="1"/>
    <col min="15605" max="15605" width="27.85546875" style="40" customWidth="1"/>
    <col min="15606" max="15606" width="28.85546875" style="40" customWidth="1"/>
    <col min="15607" max="15607" width="16" style="40" customWidth="1"/>
    <col min="15608" max="15616" width="15.5703125" style="40" customWidth="1"/>
    <col min="15617" max="15859" width="9.140625" style="40"/>
    <col min="15860" max="15860" width="10.5703125" style="40" customWidth="1"/>
    <col min="15861" max="15861" width="27.85546875" style="40" customWidth="1"/>
    <col min="15862" max="15862" width="28.85546875" style="40" customWidth="1"/>
    <col min="15863" max="15863" width="16" style="40" customWidth="1"/>
    <col min="15864" max="15872" width="15.5703125" style="40" customWidth="1"/>
    <col min="15873" max="16115" width="9.140625" style="40"/>
    <col min="16116" max="16116" width="10.5703125" style="40" customWidth="1"/>
    <col min="16117" max="16117" width="27.85546875" style="40" customWidth="1"/>
    <col min="16118" max="16118" width="28.85546875" style="40" customWidth="1"/>
    <col min="16119" max="16119" width="16" style="40" customWidth="1"/>
    <col min="16120" max="16128" width="15.5703125" style="40" customWidth="1"/>
    <col min="16129" max="16384" width="9.140625" style="40"/>
  </cols>
  <sheetData>
    <row r="1" spans="1:17" ht="29.25" x14ac:dyDescent="0.2">
      <c r="B1" s="82" t="s">
        <v>146</v>
      </c>
    </row>
    <row r="2" spans="1:17" ht="15" x14ac:dyDescent="0.2">
      <c r="A2" s="83" t="s">
        <v>147</v>
      </c>
    </row>
    <row r="4" spans="1:17" ht="106.5" customHeight="1" x14ac:dyDescent="0.2">
      <c r="A4" s="10" t="s">
        <v>0</v>
      </c>
      <c r="B4" s="10" t="s">
        <v>1</v>
      </c>
      <c r="C4" s="44" t="s">
        <v>131</v>
      </c>
      <c r="D4" s="44" t="s">
        <v>132</v>
      </c>
      <c r="E4" s="44" t="s">
        <v>133</v>
      </c>
      <c r="F4" s="44" t="s">
        <v>131</v>
      </c>
      <c r="G4" s="44" t="s">
        <v>132</v>
      </c>
      <c r="H4" s="44" t="s">
        <v>133</v>
      </c>
      <c r="I4" s="44" t="s">
        <v>134</v>
      </c>
      <c r="J4" s="81" t="s">
        <v>142</v>
      </c>
      <c r="K4" s="45" t="s">
        <v>135</v>
      </c>
      <c r="L4" s="81" t="s">
        <v>142</v>
      </c>
      <c r="M4" s="45" t="s">
        <v>136</v>
      </c>
      <c r="N4" s="81" t="s">
        <v>142</v>
      </c>
    </row>
    <row r="5" spans="1:17" ht="19.5" x14ac:dyDescent="0.2">
      <c r="A5" s="10"/>
      <c r="B5" s="10"/>
      <c r="C5" s="44" t="s">
        <v>137</v>
      </c>
      <c r="D5" s="44" t="s">
        <v>137</v>
      </c>
      <c r="E5" s="44" t="s">
        <v>137</v>
      </c>
      <c r="F5" s="46" t="s">
        <v>138</v>
      </c>
      <c r="G5" s="46" t="s">
        <v>138</v>
      </c>
      <c r="H5" s="46" t="s">
        <v>138</v>
      </c>
      <c r="I5" s="46" t="s">
        <v>138</v>
      </c>
      <c r="J5" s="46" t="s">
        <v>138</v>
      </c>
      <c r="K5" s="46" t="s">
        <v>138</v>
      </c>
      <c r="L5" s="46"/>
      <c r="M5" s="46" t="s">
        <v>138</v>
      </c>
      <c r="N5" s="74"/>
    </row>
    <row r="6" spans="1:17" ht="30" x14ac:dyDescent="0.2">
      <c r="A6" s="12">
        <v>1</v>
      </c>
      <c r="B6" s="12">
        <v>2</v>
      </c>
      <c r="C6" s="12">
        <v>3</v>
      </c>
      <c r="D6" s="12">
        <v>4</v>
      </c>
      <c r="E6" s="12" t="s">
        <v>139</v>
      </c>
      <c r="F6" s="13" t="s">
        <v>140</v>
      </c>
      <c r="G6" s="13">
        <v>7</v>
      </c>
      <c r="H6" s="12" t="s">
        <v>141</v>
      </c>
      <c r="I6" s="12">
        <v>9</v>
      </c>
      <c r="J6" s="12" t="s">
        <v>143</v>
      </c>
      <c r="K6" s="12">
        <v>11</v>
      </c>
      <c r="L6" s="12" t="s">
        <v>144</v>
      </c>
      <c r="M6" s="12">
        <v>13</v>
      </c>
      <c r="N6" s="12" t="s">
        <v>145</v>
      </c>
    </row>
    <row r="7" spans="1:17" s="5" customFormat="1" ht="16.5" hidden="1" customHeight="1" x14ac:dyDescent="0.25">
      <c r="A7" s="47" t="s">
        <v>31</v>
      </c>
      <c r="B7" s="41"/>
      <c r="C7" s="41"/>
      <c r="D7" s="41"/>
      <c r="E7" s="41"/>
      <c r="F7" s="42"/>
      <c r="G7" s="42"/>
      <c r="H7" s="42"/>
      <c r="I7" s="42"/>
      <c r="J7" s="42"/>
      <c r="K7" s="42"/>
      <c r="L7" s="42"/>
      <c r="M7" s="42"/>
      <c r="N7" s="75"/>
      <c r="Q7" s="53"/>
    </row>
    <row r="8" spans="1:17" s="5" customFormat="1" ht="36.75" hidden="1" customHeight="1" x14ac:dyDescent="0.25">
      <c r="A8" s="6" t="s">
        <v>5</v>
      </c>
      <c r="B8" s="7" t="s">
        <v>130</v>
      </c>
      <c r="C8" s="48"/>
      <c r="D8" s="48"/>
      <c r="E8" s="48"/>
      <c r="F8" s="48"/>
      <c r="G8" s="48"/>
      <c r="H8" s="48"/>
      <c r="I8" s="49"/>
      <c r="J8" s="49"/>
      <c r="K8" s="49"/>
      <c r="L8" s="49"/>
      <c r="M8" s="50"/>
      <c r="N8" s="76"/>
      <c r="Q8" s="53"/>
    </row>
    <row r="9" spans="1:17" s="5" customFormat="1" ht="15" hidden="1" customHeight="1" x14ac:dyDescent="0.25">
      <c r="A9" s="6" t="s">
        <v>33</v>
      </c>
      <c r="B9" s="7" t="s">
        <v>32</v>
      </c>
      <c r="C9" s="55">
        <v>16.7</v>
      </c>
      <c r="D9" s="55">
        <v>0</v>
      </c>
      <c r="E9" s="65">
        <f>C9+D9</f>
        <v>16.7</v>
      </c>
      <c r="F9" s="43">
        <f>H9-G9</f>
        <v>23.761959237568369</v>
      </c>
      <c r="G9" s="43">
        <v>0</v>
      </c>
      <c r="H9" s="43">
        <f>E9/0.702804</f>
        <v>23.761959237568369</v>
      </c>
      <c r="I9" s="54">
        <v>23.76</v>
      </c>
      <c r="J9" s="79">
        <f t="shared" ref="J9:J31" si="0">I9-F9</f>
        <v>-1.9592375683679109E-3</v>
      </c>
      <c r="K9" s="55">
        <v>0</v>
      </c>
      <c r="L9" s="79">
        <f t="shared" ref="L9:L31" si="1">K9-G9</f>
        <v>0</v>
      </c>
      <c r="M9" s="55">
        <f>I9+K9</f>
        <v>23.76</v>
      </c>
      <c r="N9" s="79">
        <f t="shared" ref="N9:N31" si="2">M9-H9</f>
        <v>-1.9592375683679109E-3</v>
      </c>
      <c r="P9" s="51"/>
      <c r="Q9" s="53"/>
    </row>
    <row r="10" spans="1:17" s="5" customFormat="1" ht="15.75" hidden="1" x14ac:dyDescent="0.25">
      <c r="A10" s="6" t="s">
        <v>34</v>
      </c>
      <c r="B10" s="27" t="s">
        <v>38</v>
      </c>
      <c r="C10" s="55">
        <v>15.7</v>
      </c>
      <c r="D10" s="55">
        <v>0</v>
      </c>
      <c r="E10" s="65">
        <f t="shared" ref="E10:E69" si="3">C10+D10</f>
        <v>15.7</v>
      </c>
      <c r="F10" s="43">
        <f t="shared" ref="F10:F31" si="4">H10-G10</f>
        <v>22.339087426935532</v>
      </c>
      <c r="G10" s="43">
        <v>0</v>
      </c>
      <c r="H10" s="43">
        <f t="shared" ref="H10:H69" si="5">E10/0.702804</f>
        <v>22.339087426935532</v>
      </c>
      <c r="I10" s="56">
        <v>22.34</v>
      </c>
      <c r="J10" s="80">
        <f t="shared" si="0"/>
        <v>9.1257306446834718E-4</v>
      </c>
      <c r="K10" s="55">
        <v>0</v>
      </c>
      <c r="L10" s="79">
        <f t="shared" si="1"/>
        <v>0</v>
      </c>
      <c r="M10" s="55">
        <f t="shared" ref="M10:M31" si="6">I10+K10</f>
        <v>22.34</v>
      </c>
      <c r="N10" s="79">
        <f t="shared" si="2"/>
        <v>9.1257306446834718E-4</v>
      </c>
      <c r="P10" s="51"/>
      <c r="Q10" s="53"/>
    </row>
    <row r="11" spans="1:17" s="5" customFormat="1" ht="15.75" hidden="1" x14ac:dyDescent="0.25">
      <c r="A11" s="6" t="s">
        <v>35</v>
      </c>
      <c r="B11" s="27" t="s">
        <v>39</v>
      </c>
      <c r="C11" s="55">
        <v>13.03</v>
      </c>
      <c r="D11" s="55">
        <v>0</v>
      </c>
      <c r="E11" s="65">
        <f t="shared" si="3"/>
        <v>13.03</v>
      </c>
      <c r="F11" s="43">
        <f t="shared" si="4"/>
        <v>18.540019692545858</v>
      </c>
      <c r="G11" s="43">
        <v>0</v>
      </c>
      <c r="H11" s="43">
        <f t="shared" si="5"/>
        <v>18.540019692545858</v>
      </c>
      <c r="I11" s="56">
        <v>18.54</v>
      </c>
      <c r="J11" s="79">
        <f t="shared" si="0"/>
        <v>-1.96925458588737E-5</v>
      </c>
      <c r="K11" s="55">
        <v>0</v>
      </c>
      <c r="L11" s="79">
        <f t="shared" si="1"/>
        <v>0</v>
      </c>
      <c r="M11" s="55">
        <f t="shared" si="6"/>
        <v>18.54</v>
      </c>
      <c r="N11" s="79">
        <f t="shared" si="2"/>
        <v>-1.96925458588737E-5</v>
      </c>
      <c r="P11" s="51"/>
      <c r="Q11" s="53"/>
    </row>
    <row r="12" spans="1:17" s="5" customFormat="1" ht="18" hidden="1" customHeight="1" x14ac:dyDescent="0.25">
      <c r="A12" s="6" t="s">
        <v>36</v>
      </c>
      <c r="B12" s="7" t="s">
        <v>40</v>
      </c>
      <c r="C12" s="55">
        <v>14.41</v>
      </c>
      <c r="D12" s="55">
        <v>0</v>
      </c>
      <c r="E12" s="65">
        <f t="shared" si="3"/>
        <v>14.41</v>
      </c>
      <c r="F12" s="43">
        <f t="shared" si="4"/>
        <v>20.503582791219173</v>
      </c>
      <c r="G12" s="43">
        <v>0</v>
      </c>
      <c r="H12" s="43">
        <f t="shared" si="5"/>
        <v>20.503582791219173</v>
      </c>
      <c r="I12" s="54">
        <v>20.5</v>
      </c>
      <c r="J12" s="80">
        <f t="shared" si="0"/>
        <v>-3.5827912191734868E-3</v>
      </c>
      <c r="K12" s="55">
        <v>0</v>
      </c>
      <c r="L12" s="79">
        <f t="shared" si="1"/>
        <v>0</v>
      </c>
      <c r="M12" s="55">
        <f t="shared" si="6"/>
        <v>20.5</v>
      </c>
      <c r="N12" s="79">
        <f t="shared" si="2"/>
        <v>-3.5827912191734868E-3</v>
      </c>
      <c r="P12" s="51"/>
      <c r="Q12" s="53"/>
    </row>
    <row r="13" spans="1:17" s="5" customFormat="1" ht="21" hidden="1" customHeight="1" x14ac:dyDescent="0.25">
      <c r="A13" s="25" t="s">
        <v>37</v>
      </c>
      <c r="B13" s="26" t="s">
        <v>41</v>
      </c>
      <c r="C13" s="55">
        <v>13.6</v>
      </c>
      <c r="D13" s="55">
        <v>0</v>
      </c>
      <c r="E13" s="65">
        <f t="shared" si="3"/>
        <v>13.6</v>
      </c>
      <c r="F13" s="43">
        <f t="shared" si="4"/>
        <v>19.351056624606574</v>
      </c>
      <c r="G13" s="43">
        <v>0</v>
      </c>
      <c r="H13" s="43">
        <f t="shared" si="5"/>
        <v>19.351056624606574</v>
      </c>
      <c r="I13" s="22">
        <v>19.350000000000001</v>
      </c>
      <c r="J13" s="79">
        <f t="shared" si="0"/>
        <v>-1.0566246065728535E-3</v>
      </c>
      <c r="K13" s="55">
        <v>0</v>
      </c>
      <c r="L13" s="79">
        <f t="shared" si="1"/>
        <v>0</v>
      </c>
      <c r="M13" s="55">
        <f t="shared" si="6"/>
        <v>19.350000000000001</v>
      </c>
      <c r="N13" s="79">
        <f t="shared" si="2"/>
        <v>-1.0566246065728535E-3</v>
      </c>
      <c r="P13" s="51"/>
      <c r="Q13" s="53"/>
    </row>
    <row r="14" spans="1:17" s="5" customFormat="1" ht="30" hidden="1" x14ac:dyDescent="0.25">
      <c r="A14" s="29" t="s">
        <v>6</v>
      </c>
      <c r="B14" s="30" t="s">
        <v>42</v>
      </c>
      <c r="C14" s="67"/>
      <c r="D14" s="67"/>
      <c r="E14" s="67"/>
      <c r="F14" s="57"/>
      <c r="G14" s="57"/>
      <c r="H14" s="57"/>
      <c r="I14" s="58"/>
      <c r="J14" s="58"/>
      <c r="K14" s="58"/>
      <c r="L14" s="58"/>
      <c r="M14" s="58"/>
      <c r="N14" s="59"/>
      <c r="P14" s="51"/>
      <c r="Q14" s="53"/>
    </row>
    <row r="15" spans="1:17" s="5" customFormat="1" ht="15.75" hidden="1" x14ac:dyDescent="0.25">
      <c r="A15" s="29" t="s">
        <v>43</v>
      </c>
      <c r="B15" s="27" t="s">
        <v>32</v>
      </c>
      <c r="C15" s="65">
        <v>17.100000000000001</v>
      </c>
      <c r="D15" s="55">
        <v>0</v>
      </c>
      <c r="E15" s="65">
        <f t="shared" si="3"/>
        <v>17.100000000000001</v>
      </c>
      <c r="F15" s="43">
        <f t="shared" si="4"/>
        <v>24.331107961821505</v>
      </c>
      <c r="G15" s="43">
        <v>0</v>
      </c>
      <c r="H15" s="43">
        <f t="shared" si="5"/>
        <v>24.331107961821505</v>
      </c>
      <c r="I15" s="56">
        <v>24.33</v>
      </c>
      <c r="J15" s="79">
        <f t="shared" si="0"/>
        <v>-1.1079618215070752E-3</v>
      </c>
      <c r="K15" s="55">
        <v>0</v>
      </c>
      <c r="L15" s="79">
        <f t="shared" si="1"/>
        <v>0</v>
      </c>
      <c r="M15" s="55">
        <f t="shared" si="6"/>
        <v>24.33</v>
      </c>
      <c r="N15" s="79">
        <f t="shared" si="2"/>
        <v>-1.1079618215070752E-3</v>
      </c>
      <c r="P15" s="51"/>
      <c r="Q15" s="53"/>
    </row>
    <row r="16" spans="1:17" s="5" customFormat="1" ht="15.75" hidden="1" x14ac:dyDescent="0.25">
      <c r="A16" s="29" t="s">
        <v>44</v>
      </c>
      <c r="B16" s="27" t="s">
        <v>38</v>
      </c>
      <c r="C16" s="65">
        <v>16</v>
      </c>
      <c r="D16" s="55">
        <v>0</v>
      </c>
      <c r="E16" s="65">
        <f t="shared" si="3"/>
        <v>16</v>
      </c>
      <c r="F16" s="43">
        <f t="shared" si="4"/>
        <v>22.765948970125383</v>
      </c>
      <c r="G16" s="43">
        <v>0</v>
      </c>
      <c r="H16" s="43">
        <f t="shared" si="5"/>
        <v>22.765948970125383</v>
      </c>
      <c r="I16" s="56">
        <v>22.77</v>
      </c>
      <c r="J16" s="80">
        <f t="shared" si="0"/>
        <v>4.0510298746170292E-3</v>
      </c>
      <c r="K16" s="55">
        <v>0</v>
      </c>
      <c r="L16" s="79">
        <f t="shared" si="1"/>
        <v>0</v>
      </c>
      <c r="M16" s="55">
        <f t="shared" si="6"/>
        <v>22.77</v>
      </c>
      <c r="N16" s="79">
        <f t="shared" si="2"/>
        <v>4.0510298746170292E-3</v>
      </c>
      <c r="P16" s="51"/>
      <c r="Q16" s="53"/>
    </row>
    <row r="17" spans="1:17" s="5" customFormat="1" ht="15.75" hidden="1" x14ac:dyDescent="0.25">
      <c r="A17" s="29" t="s">
        <v>45</v>
      </c>
      <c r="B17" s="27" t="s">
        <v>48</v>
      </c>
      <c r="C17" s="65">
        <v>9.85</v>
      </c>
      <c r="D17" s="55">
        <v>0</v>
      </c>
      <c r="E17" s="65">
        <f t="shared" si="3"/>
        <v>9.85</v>
      </c>
      <c r="F17" s="43">
        <f t="shared" si="4"/>
        <v>14.015287334733438</v>
      </c>
      <c r="G17" s="43">
        <v>0</v>
      </c>
      <c r="H17" s="43">
        <f t="shared" si="5"/>
        <v>14.015287334733438</v>
      </c>
      <c r="I17" s="56">
        <v>14.02</v>
      </c>
      <c r="J17" s="79">
        <f t="shared" si="0"/>
        <v>4.7126652665614444E-3</v>
      </c>
      <c r="K17" s="55">
        <v>0</v>
      </c>
      <c r="L17" s="79">
        <f t="shared" si="1"/>
        <v>0</v>
      </c>
      <c r="M17" s="55">
        <f t="shared" si="6"/>
        <v>14.02</v>
      </c>
      <c r="N17" s="79">
        <f t="shared" si="2"/>
        <v>4.7126652665614444E-3</v>
      </c>
      <c r="P17" s="51"/>
      <c r="Q17" s="53"/>
    </row>
    <row r="18" spans="1:17" s="5" customFormat="1" ht="21" hidden="1" customHeight="1" x14ac:dyDescent="0.25">
      <c r="A18" s="29" t="s">
        <v>46</v>
      </c>
      <c r="B18" s="30" t="s">
        <v>39</v>
      </c>
      <c r="C18" s="65">
        <v>15.3</v>
      </c>
      <c r="D18" s="55">
        <v>0</v>
      </c>
      <c r="E18" s="65">
        <f t="shared" si="3"/>
        <v>15.3</v>
      </c>
      <c r="F18" s="43">
        <f t="shared" si="4"/>
        <v>21.769938702682399</v>
      </c>
      <c r="G18" s="43">
        <v>0</v>
      </c>
      <c r="H18" s="43">
        <f t="shared" si="5"/>
        <v>21.769938702682399</v>
      </c>
      <c r="I18" s="60">
        <v>21.77</v>
      </c>
      <c r="J18" s="80">
        <f t="shared" si="0"/>
        <v>6.1297317600406132E-5</v>
      </c>
      <c r="K18" s="55">
        <v>0</v>
      </c>
      <c r="L18" s="79">
        <f t="shared" si="1"/>
        <v>0</v>
      </c>
      <c r="M18" s="55">
        <f t="shared" si="6"/>
        <v>21.77</v>
      </c>
      <c r="N18" s="79">
        <f t="shared" si="2"/>
        <v>6.1297317600406132E-5</v>
      </c>
      <c r="P18" s="51"/>
      <c r="Q18" s="53"/>
    </row>
    <row r="19" spans="1:17" s="5" customFormat="1" ht="30" hidden="1" x14ac:dyDescent="0.25">
      <c r="A19" s="29" t="s">
        <v>47</v>
      </c>
      <c r="B19" s="9" t="s">
        <v>51</v>
      </c>
      <c r="C19" s="65">
        <v>14.53</v>
      </c>
      <c r="D19" s="55">
        <v>0</v>
      </c>
      <c r="E19" s="65">
        <f t="shared" si="3"/>
        <v>14.53</v>
      </c>
      <c r="F19" s="43">
        <f t="shared" si="4"/>
        <v>20.674327408495113</v>
      </c>
      <c r="G19" s="43">
        <v>0</v>
      </c>
      <c r="H19" s="43">
        <f t="shared" si="5"/>
        <v>20.674327408495113</v>
      </c>
      <c r="I19" s="61">
        <v>20.67</v>
      </c>
      <c r="J19" s="79">
        <f t="shared" si="0"/>
        <v>-4.3274084951114844E-3</v>
      </c>
      <c r="K19" s="55">
        <v>0</v>
      </c>
      <c r="L19" s="79">
        <f t="shared" si="1"/>
        <v>0</v>
      </c>
      <c r="M19" s="55">
        <f t="shared" si="6"/>
        <v>20.67</v>
      </c>
      <c r="N19" s="79">
        <f t="shared" si="2"/>
        <v>-4.3274084951114844E-3</v>
      </c>
      <c r="P19" s="51"/>
      <c r="Q19" s="53"/>
    </row>
    <row r="20" spans="1:17" s="5" customFormat="1" ht="15.75" hidden="1" x14ac:dyDescent="0.25">
      <c r="A20" s="29" t="s">
        <v>67</v>
      </c>
      <c r="B20" s="30" t="s">
        <v>148</v>
      </c>
      <c r="C20" s="65">
        <v>15</v>
      </c>
      <c r="D20" s="55">
        <v>0</v>
      </c>
      <c r="E20" s="65">
        <f t="shared" si="3"/>
        <v>15</v>
      </c>
      <c r="F20" s="43">
        <f t="shared" si="4"/>
        <v>21.343077159492548</v>
      </c>
      <c r="G20" s="43">
        <v>0</v>
      </c>
      <c r="H20" s="43">
        <f t="shared" si="5"/>
        <v>21.343077159492548</v>
      </c>
      <c r="I20" s="55">
        <v>21.34</v>
      </c>
      <c r="J20" s="80">
        <f t="shared" si="0"/>
        <v>-3.0771594925482759E-3</v>
      </c>
      <c r="K20" s="55">
        <v>0</v>
      </c>
      <c r="L20" s="79">
        <f t="shared" si="1"/>
        <v>0</v>
      </c>
      <c r="M20" s="55">
        <f t="shared" si="6"/>
        <v>21.34</v>
      </c>
      <c r="N20" s="79">
        <f t="shared" si="2"/>
        <v>-3.0771594925482759E-3</v>
      </c>
      <c r="P20" s="51"/>
      <c r="Q20" s="53"/>
    </row>
    <row r="21" spans="1:17" s="5" customFormat="1" ht="24.75" hidden="1" customHeight="1" x14ac:dyDescent="0.25">
      <c r="A21" s="29" t="s">
        <v>52</v>
      </c>
      <c r="B21" s="30" t="s">
        <v>60</v>
      </c>
      <c r="C21" s="67"/>
      <c r="D21" s="67"/>
      <c r="E21" s="67"/>
      <c r="F21" s="57"/>
      <c r="G21" s="57"/>
      <c r="H21" s="57"/>
      <c r="I21" s="58"/>
      <c r="J21" s="58"/>
      <c r="K21" s="58"/>
      <c r="L21" s="58"/>
      <c r="M21" s="58"/>
      <c r="N21" s="59"/>
      <c r="P21" s="51"/>
      <c r="Q21" s="53"/>
    </row>
    <row r="22" spans="1:17" s="5" customFormat="1" ht="15.75" hidden="1" x14ac:dyDescent="0.25">
      <c r="A22" s="29" t="s">
        <v>53</v>
      </c>
      <c r="B22" s="30" t="s">
        <v>61</v>
      </c>
      <c r="C22" s="65">
        <v>13.7</v>
      </c>
      <c r="D22" s="55">
        <v>0</v>
      </c>
      <c r="E22" s="65">
        <f t="shared" si="3"/>
        <v>13.7</v>
      </c>
      <c r="F22" s="43">
        <f t="shared" si="4"/>
        <v>19.493343805669859</v>
      </c>
      <c r="G22" s="43">
        <v>0</v>
      </c>
      <c r="H22" s="43">
        <f t="shared" si="5"/>
        <v>19.493343805669859</v>
      </c>
      <c r="I22" s="60">
        <v>19.489999999999998</v>
      </c>
      <c r="J22" s="80">
        <f t="shared" si="0"/>
        <v>-3.3438056698606999E-3</v>
      </c>
      <c r="K22" s="55">
        <v>0</v>
      </c>
      <c r="L22" s="79">
        <f t="shared" si="1"/>
        <v>0</v>
      </c>
      <c r="M22" s="55">
        <f t="shared" si="6"/>
        <v>19.489999999999998</v>
      </c>
      <c r="N22" s="79">
        <f t="shared" si="2"/>
        <v>-3.3438056698606999E-3</v>
      </c>
      <c r="P22" s="51"/>
      <c r="Q22" s="53"/>
    </row>
    <row r="23" spans="1:17" s="5" customFormat="1" ht="45.75" hidden="1" customHeight="1" x14ac:dyDescent="0.25">
      <c r="A23" s="29" t="s">
        <v>54</v>
      </c>
      <c r="B23" s="30" t="s">
        <v>62</v>
      </c>
      <c r="C23" s="65">
        <v>13.05</v>
      </c>
      <c r="D23" s="55">
        <v>0</v>
      </c>
      <c r="E23" s="65">
        <f t="shared" si="3"/>
        <v>13.05</v>
      </c>
      <c r="F23" s="43">
        <f t="shared" si="4"/>
        <v>18.568477128758516</v>
      </c>
      <c r="G23" s="43">
        <v>0</v>
      </c>
      <c r="H23" s="43">
        <f t="shared" si="5"/>
        <v>18.568477128758516</v>
      </c>
      <c r="I23" s="60">
        <v>18.57</v>
      </c>
      <c r="J23" s="79">
        <f t="shared" si="0"/>
        <v>1.5228712414838697E-3</v>
      </c>
      <c r="K23" s="55">
        <v>0</v>
      </c>
      <c r="L23" s="79">
        <f t="shared" si="1"/>
        <v>0</v>
      </c>
      <c r="M23" s="55">
        <f t="shared" si="6"/>
        <v>18.57</v>
      </c>
      <c r="N23" s="79">
        <f t="shared" si="2"/>
        <v>1.5228712414838697E-3</v>
      </c>
      <c r="P23" s="51"/>
      <c r="Q23" s="53"/>
    </row>
    <row r="24" spans="1:17" s="5" customFormat="1" ht="18" hidden="1" customHeight="1" x14ac:dyDescent="0.25">
      <c r="A24" s="29" t="s">
        <v>55</v>
      </c>
      <c r="B24" s="30" t="s">
        <v>41</v>
      </c>
      <c r="C24" s="65">
        <v>7</v>
      </c>
      <c r="D24" s="55">
        <v>0</v>
      </c>
      <c r="E24" s="65">
        <f t="shared" si="3"/>
        <v>7</v>
      </c>
      <c r="F24" s="43">
        <f t="shared" si="4"/>
        <v>9.9601026744298551</v>
      </c>
      <c r="G24" s="43">
        <v>0</v>
      </c>
      <c r="H24" s="43">
        <f t="shared" si="5"/>
        <v>9.9601026744298551</v>
      </c>
      <c r="I24" s="60">
        <v>9.9600000000000009</v>
      </c>
      <c r="J24" s="80">
        <f t="shared" si="0"/>
        <v>-1.0267442985423259E-4</v>
      </c>
      <c r="K24" s="55">
        <v>0</v>
      </c>
      <c r="L24" s="79">
        <f t="shared" si="1"/>
        <v>0</v>
      </c>
      <c r="M24" s="55">
        <f t="shared" si="6"/>
        <v>9.9600000000000009</v>
      </c>
      <c r="N24" s="79">
        <f t="shared" si="2"/>
        <v>-1.0267442985423259E-4</v>
      </c>
      <c r="P24" s="51"/>
      <c r="Q24" s="53"/>
    </row>
    <row r="25" spans="1:17" s="5" customFormat="1" ht="35.25" hidden="1" customHeight="1" x14ac:dyDescent="0.25">
      <c r="A25" s="29" t="s">
        <v>56</v>
      </c>
      <c r="B25" s="30" t="s">
        <v>63</v>
      </c>
      <c r="C25" s="65">
        <v>11.9</v>
      </c>
      <c r="D25" s="55">
        <v>0</v>
      </c>
      <c r="E25" s="65">
        <f t="shared" si="3"/>
        <v>11.9</v>
      </c>
      <c r="F25" s="43">
        <f t="shared" si="4"/>
        <v>16.932174546530756</v>
      </c>
      <c r="G25" s="43">
        <v>0</v>
      </c>
      <c r="H25" s="43">
        <f t="shared" si="5"/>
        <v>16.932174546530756</v>
      </c>
      <c r="I25" s="60">
        <v>16.93</v>
      </c>
      <c r="J25" s="79">
        <f t="shared" si="0"/>
        <v>-2.1745465307567713E-3</v>
      </c>
      <c r="K25" s="55">
        <v>0</v>
      </c>
      <c r="L25" s="79">
        <f t="shared" si="1"/>
        <v>0</v>
      </c>
      <c r="M25" s="55">
        <f t="shared" si="6"/>
        <v>16.93</v>
      </c>
      <c r="N25" s="79">
        <f t="shared" si="2"/>
        <v>-2.1745465307567713E-3</v>
      </c>
      <c r="P25" s="51"/>
      <c r="Q25" s="53"/>
    </row>
    <row r="26" spans="1:17" s="5" customFormat="1" ht="36.75" hidden="1" customHeight="1" x14ac:dyDescent="0.25">
      <c r="A26" s="29" t="s">
        <v>57</v>
      </c>
      <c r="B26" s="30" t="s">
        <v>64</v>
      </c>
      <c r="C26" s="65">
        <v>4.5</v>
      </c>
      <c r="D26" s="55">
        <v>0</v>
      </c>
      <c r="E26" s="65">
        <f t="shared" si="3"/>
        <v>4.5</v>
      </c>
      <c r="F26" s="43">
        <f t="shared" si="4"/>
        <v>6.4029231478477646</v>
      </c>
      <c r="G26" s="43">
        <v>0</v>
      </c>
      <c r="H26" s="43">
        <f t="shared" si="5"/>
        <v>6.4029231478477646</v>
      </c>
      <c r="I26" s="60">
        <v>6.4</v>
      </c>
      <c r="J26" s="80">
        <f t="shared" si="0"/>
        <v>-2.9231478477642625E-3</v>
      </c>
      <c r="K26" s="55">
        <v>0</v>
      </c>
      <c r="L26" s="79">
        <f t="shared" si="1"/>
        <v>0</v>
      </c>
      <c r="M26" s="55">
        <f t="shared" si="6"/>
        <v>6.4</v>
      </c>
      <c r="N26" s="79">
        <f t="shared" si="2"/>
        <v>-2.9231478477642625E-3</v>
      </c>
      <c r="P26" s="51"/>
      <c r="Q26" s="53"/>
    </row>
    <row r="27" spans="1:17" s="5" customFormat="1" ht="30" hidden="1" x14ac:dyDescent="0.25">
      <c r="A27" s="29" t="s">
        <v>58</v>
      </c>
      <c r="B27" s="30" t="s">
        <v>65</v>
      </c>
      <c r="C27" s="65">
        <v>12</v>
      </c>
      <c r="D27" s="55">
        <v>0</v>
      </c>
      <c r="E27" s="65">
        <f t="shared" si="3"/>
        <v>12</v>
      </c>
      <c r="F27" s="43">
        <f t="shared" si="4"/>
        <v>17.074461727594038</v>
      </c>
      <c r="G27" s="43">
        <v>0</v>
      </c>
      <c r="H27" s="43">
        <f t="shared" si="5"/>
        <v>17.074461727594038</v>
      </c>
      <c r="I27" s="60">
        <v>17.07</v>
      </c>
      <c r="J27" s="79">
        <f t="shared" si="0"/>
        <v>-4.4617275940375123E-3</v>
      </c>
      <c r="K27" s="55">
        <v>0</v>
      </c>
      <c r="L27" s="79">
        <f t="shared" si="1"/>
        <v>0</v>
      </c>
      <c r="M27" s="55">
        <f t="shared" si="6"/>
        <v>17.07</v>
      </c>
      <c r="N27" s="79">
        <f t="shared" si="2"/>
        <v>-4.4617275940375123E-3</v>
      </c>
      <c r="P27" s="51"/>
      <c r="Q27" s="53"/>
    </row>
    <row r="28" spans="1:17" s="5" customFormat="1" ht="15.75" hidden="1" x14ac:dyDescent="0.25">
      <c r="A28" s="29" t="s">
        <v>59</v>
      </c>
      <c r="B28" s="30" t="s">
        <v>66</v>
      </c>
      <c r="C28" s="65">
        <v>14.05</v>
      </c>
      <c r="D28" s="55">
        <v>0</v>
      </c>
      <c r="E28" s="65">
        <f t="shared" si="3"/>
        <v>14.05</v>
      </c>
      <c r="F28" s="43">
        <f t="shared" si="4"/>
        <v>19.991348939391354</v>
      </c>
      <c r="G28" s="43">
        <v>0</v>
      </c>
      <c r="H28" s="43">
        <f t="shared" si="5"/>
        <v>19.991348939391354</v>
      </c>
      <c r="I28" s="60">
        <v>19.989999999999998</v>
      </c>
      <c r="J28" s="80">
        <f t="shared" si="0"/>
        <v>-1.3489393913559411E-3</v>
      </c>
      <c r="K28" s="55">
        <v>0</v>
      </c>
      <c r="L28" s="79">
        <f t="shared" si="1"/>
        <v>0</v>
      </c>
      <c r="M28" s="55">
        <f t="shared" si="6"/>
        <v>19.989999999999998</v>
      </c>
      <c r="N28" s="79">
        <f t="shared" si="2"/>
        <v>-1.3489393913559411E-3</v>
      </c>
      <c r="P28" s="51"/>
      <c r="Q28" s="53"/>
    </row>
    <row r="29" spans="1:17" s="5" customFormat="1" ht="15.75" hidden="1" customHeight="1" x14ac:dyDescent="0.25">
      <c r="A29" s="47" t="s">
        <v>68</v>
      </c>
      <c r="B29" s="41"/>
      <c r="C29" s="68"/>
      <c r="D29" s="68"/>
      <c r="E29" s="68"/>
      <c r="F29" s="62"/>
      <c r="G29" s="62"/>
      <c r="H29" s="62"/>
      <c r="I29" s="63"/>
      <c r="J29" s="63"/>
      <c r="K29" s="63"/>
      <c r="L29" s="63"/>
      <c r="M29" s="64"/>
      <c r="N29" s="77"/>
      <c r="P29" s="51"/>
      <c r="Q29" s="53"/>
    </row>
    <row r="30" spans="1:17" s="5" customFormat="1" ht="15.75" hidden="1" customHeight="1" x14ac:dyDescent="0.25">
      <c r="A30" s="6" t="s">
        <v>7</v>
      </c>
      <c r="B30" s="9" t="s">
        <v>20</v>
      </c>
      <c r="C30" s="65">
        <v>5.55</v>
      </c>
      <c r="D30" s="55">
        <v>0</v>
      </c>
      <c r="E30" s="65">
        <f t="shared" si="3"/>
        <v>5.55</v>
      </c>
      <c r="F30" s="43">
        <f t="shared" si="4"/>
        <v>7.8969385490122423</v>
      </c>
      <c r="G30" s="43">
        <v>0</v>
      </c>
      <c r="H30" s="43">
        <f t="shared" si="5"/>
        <v>7.8969385490122423</v>
      </c>
      <c r="I30" s="61">
        <v>7.9</v>
      </c>
      <c r="J30" s="80">
        <f t="shared" si="0"/>
        <v>3.0614509877580076E-3</v>
      </c>
      <c r="K30" s="55">
        <v>0</v>
      </c>
      <c r="L30" s="79">
        <f t="shared" si="1"/>
        <v>0</v>
      </c>
      <c r="M30" s="55">
        <f t="shared" si="6"/>
        <v>7.9</v>
      </c>
      <c r="N30" s="79">
        <f t="shared" si="2"/>
        <v>3.0614509877580076E-3</v>
      </c>
      <c r="P30" s="51"/>
      <c r="Q30" s="53"/>
    </row>
    <row r="31" spans="1:17" s="5" customFormat="1" ht="15.75" hidden="1" customHeight="1" x14ac:dyDescent="0.25">
      <c r="A31" s="6" t="s">
        <v>8</v>
      </c>
      <c r="B31" s="9" t="s">
        <v>69</v>
      </c>
      <c r="C31" s="65">
        <v>13</v>
      </c>
      <c r="D31" s="55">
        <v>0</v>
      </c>
      <c r="E31" s="65">
        <f t="shared" si="3"/>
        <v>13</v>
      </c>
      <c r="F31" s="43">
        <f t="shared" si="4"/>
        <v>18.497333538226876</v>
      </c>
      <c r="G31" s="43">
        <v>0</v>
      </c>
      <c r="H31" s="43">
        <f t="shared" si="5"/>
        <v>18.497333538226876</v>
      </c>
      <c r="I31" s="61">
        <v>18.5</v>
      </c>
      <c r="J31" s="80">
        <f t="shared" si="0"/>
        <v>2.6664617731242402E-3</v>
      </c>
      <c r="K31" s="55">
        <v>0</v>
      </c>
      <c r="L31" s="79">
        <f t="shared" si="1"/>
        <v>0</v>
      </c>
      <c r="M31" s="55">
        <f t="shared" si="6"/>
        <v>18.5</v>
      </c>
      <c r="N31" s="79">
        <f t="shared" si="2"/>
        <v>2.6664617731242402E-3</v>
      </c>
      <c r="P31" s="51"/>
      <c r="Q31" s="53"/>
    </row>
    <row r="32" spans="1:17" s="5" customFormat="1" ht="15.75" customHeight="1" x14ac:dyDescent="0.25">
      <c r="A32" s="47" t="s">
        <v>70</v>
      </c>
      <c r="B32" s="41"/>
      <c r="C32" s="68"/>
      <c r="D32" s="68"/>
      <c r="E32" s="68"/>
      <c r="F32" s="62"/>
      <c r="G32" s="62"/>
      <c r="H32" s="62"/>
      <c r="I32" s="63"/>
      <c r="J32" s="63"/>
      <c r="K32" s="63"/>
      <c r="L32" s="63"/>
      <c r="M32" s="64"/>
      <c r="N32" s="78"/>
      <c r="P32" s="51"/>
      <c r="Q32" s="53"/>
    </row>
    <row r="33" spans="1:17" s="5" customFormat="1" ht="15.75" x14ac:dyDescent="0.25">
      <c r="A33" s="6" t="s">
        <v>71</v>
      </c>
      <c r="B33" s="27" t="s">
        <v>81</v>
      </c>
      <c r="C33" s="65">
        <v>0.35</v>
      </c>
      <c r="D33" s="69">
        <v>7.0000000000000007E-2</v>
      </c>
      <c r="E33" s="65">
        <f t="shared" si="3"/>
        <v>0.42</v>
      </c>
      <c r="F33" s="84">
        <f>M33/1.21</f>
        <v>0.49586776859504134</v>
      </c>
      <c r="G33" s="84">
        <f>M33-(M33/1.21)</f>
        <v>0.10413223140495864</v>
      </c>
      <c r="H33" s="84">
        <f t="shared" si="5"/>
        <v>0.59760616046579129</v>
      </c>
      <c r="I33" s="56">
        <v>0.5</v>
      </c>
      <c r="J33" s="79">
        <f t="shared" ref="J33:J53" si="7">I33-F33</f>
        <v>4.1322314049586639E-3</v>
      </c>
      <c r="K33" s="65">
        <v>0.1</v>
      </c>
      <c r="L33" s="79">
        <f t="shared" ref="L33:L53" si="8">K33-G33</f>
        <v>-4.1322314049586362E-3</v>
      </c>
      <c r="M33" s="55">
        <v>0.6</v>
      </c>
      <c r="N33" s="79">
        <f t="shared" ref="N33:N69" si="9">M33-H33</f>
        <v>2.393839534208686E-3</v>
      </c>
      <c r="P33" s="51"/>
      <c r="Q33" s="53"/>
    </row>
    <row r="34" spans="1:17" s="5" customFormat="1" ht="15.75" x14ac:dyDescent="0.25">
      <c r="A34" s="6" t="s">
        <v>72</v>
      </c>
      <c r="B34" s="27" t="s">
        <v>82</v>
      </c>
      <c r="C34" s="65">
        <v>10.82</v>
      </c>
      <c r="D34" s="69">
        <v>2.27</v>
      </c>
      <c r="E34" s="65">
        <f t="shared" si="3"/>
        <v>13.09</v>
      </c>
      <c r="F34" s="84">
        <f>M34/1.21</f>
        <v>15.396694214876034</v>
      </c>
      <c r="G34" s="84">
        <f>M34-(M34/1.21)</f>
        <v>3.2333057851239655</v>
      </c>
      <c r="H34" s="84">
        <f t="shared" si="5"/>
        <v>18.62539200118383</v>
      </c>
      <c r="I34" s="56">
        <v>15.4</v>
      </c>
      <c r="J34" s="80">
        <f t="shared" si="7"/>
        <v>3.3057851239668423E-3</v>
      </c>
      <c r="K34" s="65">
        <v>3.23</v>
      </c>
      <c r="L34" s="79">
        <f t="shared" si="8"/>
        <v>-3.3057851239655101E-3</v>
      </c>
      <c r="M34" s="55">
        <v>18.63</v>
      </c>
      <c r="N34" s="79">
        <f t="shared" si="9"/>
        <v>4.6079988161693564E-3</v>
      </c>
      <c r="P34" s="51"/>
      <c r="Q34" s="53"/>
    </row>
    <row r="35" spans="1:17" s="5" customFormat="1" ht="15.75" x14ac:dyDescent="0.25">
      <c r="A35" s="6" t="s">
        <v>73</v>
      </c>
      <c r="B35" s="27" t="s">
        <v>83</v>
      </c>
      <c r="C35" s="67"/>
      <c r="D35" s="67"/>
      <c r="E35" s="67"/>
      <c r="F35" s="85"/>
      <c r="G35" s="85"/>
      <c r="H35" s="85"/>
      <c r="I35" s="58"/>
      <c r="J35" s="58"/>
      <c r="K35" s="58"/>
      <c r="L35" s="58"/>
      <c r="M35" s="58"/>
      <c r="N35" s="59"/>
      <c r="P35" s="51"/>
      <c r="Q35" s="53"/>
    </row>
    <row r="36" spans="1:17" s="5" customFormat="1" ht="15.75" x14ac:dyDescent="0.25">
      <c r="A36" s="6" t="s">
        <v>74</v>
      </c>
      <c r="B36" s="27" t="s">
        <v>25</v>
      </c>
      <c r="C36" s="65">
        <v>0.54</v>
      </c>
      <c r="D36" s="69">
        <v>0.11</v>
      </c>
      <c r="E36" s="65">
        <f t="shared" si="3"/>
        <v>0.65</v>
      </c>
      <c r="F36" s="84">
        <f>M36/1.21</f>
        <v>0.76033057851239672</v>
      </c>
      <c r="G36" s="84">
        <f>M36-(M36/1.21)</f>
        <v>0.15966942148760332</v>
      </c>
      <c r="H36" s="84">
        <f t="shared" si="5"/>
        <v>0.92486667691134372</v>
      </c>
      <c r="I36" s="56">
        <v>0.76</v>
      </c>
      <c r="J36" s="80">
        <f t="shared" si="7"/>
        <v>-3.3057851239670644E-4</v>
      </c>
      <c r="K36" s="65">
        <v>0.16</v>
      </c>
      <c r="L36" s="79">
        <f t="shared" si="8"/>
        <v>3.3057851239667868E-4</v>
      </c>
      <c r="M36" s="55">
        <v>0.92</v>
      </c>
      <c r="N36" s="79">
        <f t="shared" si="9"/>
        <v>-4.8666769113436814E-3</v>
      </c>
      <c r="P36" s="51"/>
      <c r="Q36" s="53"/>
    </row>
    <row r="37" spans="1:17" s="5" customFormat="1" ht="15.75" x14ac:dyDescent="0.25">
      <c r="A37" s="6" t="s">
        <v>75</v>
      </c>
      <c r="B37" s="9" t="s">
        <v>26</v>
      </c>
      <c r="C37" s="65">
        <v>0.8</v>
      </c>
      <c r="D37" s="69">
        <v>0.17</v>
      </c>
      <c r="E37" s="65">
        <f t="shared" si="3"/>
        <v>0.97000000000000008</v>
      </c>
      <c r="F37" s="84">
        <f t="shared" ref="F37:F53" si="10">M37/1.21</f>
        <v>1.140495867768595</v>
      </c>
      <c r="G37" s="84">
        <f t="shared" ref="G37:G53" si="11">M37-(M37/1.21)</f>
        <v>0.23950413223140488</v>
      </c>
      <c r="H37" s="84">
        <f t="shared" si="5"/>
        <v>1.3801856563138515</v>
      </c>
      <c r="I37" s="61">
        <v>1.1399999999999999</v>
      </c>
      <c r="J37" s="80">
        <f t="shared" si="7"/>
        <v>-4.9586776859511517E-4</v>
      </c>
      <c r="K37" s="65">
        <v>0.24</v>
      </c>
      <c r="L37" s="79">
        <f t="shared" si="8"/>
        <v>4.9586776859511517E-4</v>
      </c>
      <c r="M37" s="55">
        <v>1.38</v>
      </c>
      <c r="N37" s="79">
        <f t="shared" si="9"/>
        <v>-1.8565631385158987E-4</v>
      </c>
      <c r="P37" s="51"/>
      <c r="Q37" s="53"/>
    </row>
    <row r="38" spans="1:17" s="5" customFormat="1" ht="15.75" x14ac:dyDescent="0.25">
      <c r="A38" s="39" t="s">
        <v>76</v>
      </c>
      <c r="B38" s="9" t="s">
        <v>27</v>
      </c>
      <c r="C38" s="65">
        <v>0.55000000000000004</v>
      </c>
      <c r="D38" s="69">
        <v>0.12</v>
      </c>
      <c r="E38" s="65">
        <f t="shared" si="3"/>
        <v>0.67</v>
      </c>
      <c r="F38" s="84">
        <f t="shared" si="10"/>
        <v>0.78512396694214881</v>
      </c>
      <c r="G38" s="84">
        <f t="shared" si="11"/>
        <v>0.16487603305785126</v>
      </c>
      <c r="H38" s="84">
        <f t="shared" si="5"/>
        <v>0.95332411312400056</v>
      </c>
      <c r="I38" s="73">
        <v>0.79</v>
      </c>
      <c r="J38" s="92">
        <f t="shared" si="7"/>
        <v>4.8760330578512256E-3</v>
      </c>
      <c r="K38" s="93">
        <v>0.16</v>
      </c>
      <c r="L38" s="79">
        <f t="shared" si="8"/>
        <v>-4.8760330578512534E-3</v>
      </c>
      <c r="M38" s="55">
        <v>0.95000000000000007</v>
      </c>
      <c r="N38" s="79">
        <f t="shared" si="9"/>
        <v>-3.324113124000494E-3</v>
      </c>
      <c r="P38" s="51"/>
      <c r="Q38" s="53"/>
    </row>
    <row r="39" spans="1:17" s="5" customFormat="1" ht="15.75" x14ac:dyDescent="0.25">
      <c r="A39" s="6" t="s">
        <v>77</v>
      </c>
      <c r="B39" s="27" t="s">
        <v>22</v>
      </c>
      <c r="C39" s="65">
        <v>0.3</v>
      </c>
      <c r="D39" s="69">
        <v>0.06</v>
      </c>
      <c r="E39" s="65">
        <f t="shared" si="3"/>
        <v>0.36</v>
      </c>
      <c r="F39" s="84">
        <f t="shared" si="10"/>
        <v>0.42148760330578516</v>
      </c>
      <c r="G39" s="84">
        <f t="shared" si="11"/>
        <v>8.8512396694214845E-2</v>
      </c>
      <c r="H39" s="84">
        <f t="shared" si="5"/>
        <v>0.51223385182782111</v>
      </c>
      <c r="I39" s="56">
        <v>0.42</v>
      </c>
      <c r="J39" s="80">
        <f t="shared" si="7"/>
        <v>-1.487603305785179E-3</v>
      </c>
      <c r="K39" s="65">
        <v>0.09</v>
      </c>
      <c r="L39" s="79">
        <f t="shared" si="8"/>
        <v>1.4876033057851512E-3</v>
      </c>
      <c r="M39" s="55">
        <v>0.51</v>
      </c>
      <c r="N39" s="79">
        <f t="shared" si="9"/>
        <v>-2.2338518278210984E-3</v>
      </c>
      <c r="P39" s="51"/>
      <c r="Q39" s="53"/>
    </row>
    <row r="40" spans="1:17" s="5" customFormat="1" ht="15.75" x14ac:dyDescent="0.25">
      <c r="A40" s="6" t="s">
        <v>78</v>
      </c>
      <c r="B40" s="9" t="s">
        <v>23</v>
      </c>
      <c r="C40" s="65">
        <v>0.56999999999999995</v>
      </c>
      <c r="D40" s="55">
        <v>0.12</v>
      </c>
      <c r="E40" s="65">
        <f t="shared" si="3"/>
        <v>0.69</v>
      </c>
      <c r="F40" s="84">
        <f t="shared" si="10"/>
        <v>0.8099173553719009</v>
      </c>
      <c r="G40" s="84">
        <f t="shared" si="11"/>
        <v>0.17008264462809919</v>
      </c>
      <c r="H40" s="84">
        <f t="shared" si="5"/>
        <v>0.98178154933665707</v>
      </c>
      <c r="I40" s="61">
        <v>0.81</v>
      </c>
      <c r="J40" s="80">
        <f t="shared" si="7"/>
        <v>8.2644628099148854E-5</v>
      </c>
      <c r="K40" s="65">
        <v>0.17</v>
      </c>
      <c r="L40" s="79">
        <f t="shared" si="8"/>
        <v>-8.2644628099176609E-5</v>
      </c>
      <c r="M40" s="55">
        <v>0.98000000000000009</v>
      </c>
      <c r="N40" s="79">
        <f t="shared" si="9"/>
        <v>-1.7815493366569735E-3</v>
      </c>
      <c r="P40" s="51"/>
      <c r="Q40" s="53"/>
    </row>
    <row r="41" spans="1:17" s="5" customFormat="1" ht="15.75" x14ac:dyDescent="0.25">
      <c r="A41" s="6" t="s">
        <v>79</v>
      </c>
      <c r="B41" s="9" t="s">
        <v>84</v>
      </c>
      <c r="C41" s="65">
        <v>0.33</v>
      </c>
      <c r="D41" s="69">
        <v>7.0000000000000007E-2</v>
      </c>
      <c r="E41" s="65">
        <f t="shared" si="3"/>
        <v>0.4</v>
      </c>
      <c r="F41" s="84">
        <f t="shared" si="10"/>
        <v>0.47107438016528924</v>
      </c>
      <c r="G41" s="84">
        <f t="shared" si="11"/>
        <v>9.892561983471071E-2</v>
      </c>
      <c r="H41" s="84">
        <f t="shared" si="5"/>
        <v>0.56914872425313467</v>
      </c>
      <c r="I41" s="61">
        <v>0.47</v>
      </c>
      <c r="J41" s="80">
        <f t="shared" si="7"/>
        <v>-1.0743801652892682E-3</v>
      </c>
      <c r="K41" s="65">
        <v>0.1</v>
      </c>
      <c r="L41" s="79">
        <f t="shared" si="8"/>
        <v>1.0743801652892959E-3</v>
      </c>
      <c r="M41" s="55">
        <v>0.56999999999999995</v>
      </c>
      <c r="N41" s="79">
        <f t="shared" si="9"/>
        <v>8.5127574686527652E-4</v>
      </c>
      <c r="P41" s="51"/>
      <c r="Q41" s="53"/>
    </row>
    <row r="42" spans="1:17" s="5" customFormat="1" ht="15.75" x14ac:dyDescent="0.25">
      <c r="A42" s="6" t="s">
        <v>80</v>
      </c>
      <c r="B42" s="9" t="s">
        <v>24</v>
      </c>
      <c r="C42" s="65">
        <v>0.1</v>
      </c>
      <c r="D42" s="69">
        <v>0.02</v>
      </c>
      <c r="E42" s="65">
        <f t="shared" si="3"/>
        <v>0.12000000000000001</v>
      </c>
      <c r="F42" s="84">
        <f t="shared" si="10"/>
        <v>0.14049586776859505</v>
      </c>
      <c r="G42" s="84">
        <f t="shared" si="11"/>
        <v>2.9504132231404967E-2</v>
      </c>
      <c r="H42" s="84">
        <f t="shared" si="5"/>
        <v>0.1707446172759404</v>
      </c>
      <c r="I42" s="61">
        <v>0.14000000000000001</v>
      </c>
      <c r="J42" s="80">
        <f t="shared" si="7"/>
        <v>-4.958677685950319E-4</v>
      </c>
      <c r="K42" s="65">
        <v>0.03</v>
      </c>
      <c r="L42" s="79">
        <f t="shared" si="8"/>
        <v>4.958677685950319E-4</v>
      </c>
      <c r="M42" s="55">
        <v>0.17</v>
      </c>
      <c r="N42" s="79">
        <f t="shared" si="9"/>
        <v>-7.4461727594038463E-4</v>
      </c>
      <c r="P42" s="51"/>
      <c r="Q42" s="53"/>
    </row>
    <row r="43" spans="1:17" s="5" customFormat="1" ht="15.75" x14ac:dyDescent="0.25">
      <c r="A43" s="6" t="s">
        <v>85</v>
      </c>
      <c r="B43" s="26" t="s">
        <v>90</v>
      </c>
      <c r="C43" s="67"/>
      <c r="D43" s="67"/>
      <c r="E43" s="67"/>
      <c r="F43" s="85"/>
      <c r="G43" s="85"/>
      <c r="H43" s="85"/>
      <c r="I43" s="58"/>
      <c r="J43" s="58"/>
      <c r="K43" s="58"/>
      <c r="L43" s="58"/>
      <c r="M43" s="58"/>
      <c r="N43" s="59"/>
      <c r="P43" s="51"/>
      <c r="Q43" s="53"/>
    </row>
    <row r="44" spans="1:17" s="5" customFormat="1" ht="15.75" x14ac:dyDescent="0.25">
      <c r="A44" s="6" t="s">
        <v>86</v>
      </c>
      <c r="B44" s="27" t="s">
        <v>25</v>
      </c>
      <c r="C44" s="65">
        <v>0.99</v>
      </c>
      <c r="D44" s="69">
        <v>0.21</v>
      </c>
      <c r="E44" s="65">
        <f t="shared" si="3"/>
        <v>1.2</v>
      </c>
      <c r="F44" s="84">
        <f t="shared" si="10"/>
        <v>1.4132231404958677</v>
      </c>
      <c r="G44" s="84">
        <f t="shared" si="11"/>
        <v>0.29677685950413224</v>
      </c>
      <c r="H44" s="84">
        <f t="shared" si="5"/>
        <v>1.7074461727594037</v>
      </c>
      <c r="I44" s="56">
        <v>1.41</v>
      </c>
      <c r="J44" s="80">
        <f t="shared" si="7"/>
        <v>-3.2231404958678045E-3</v>
      </c>
      <c r="K44" s="65">
        <v>0.3</v>
      </c>
      <c r="L44" s="79">
        <f t="shared" si="8"/>
        <v>3.223140495867749E-3</v>
      </c>
      <c r="M44" s="55">
        <v>1.71</v>
      </c>
      <c r="N44" s="79">
        <f t="shared" si="9"/>
        <v>2.5538272405962736E-3</v>
      </c>
      <c r="P44" s="51"/>
      <c r="Q44" s="53"/>
    </row>
    <row r="45" spans="1:17" s="5" customFormat="1" ht="15.75" x14ac:dyDescent="0.25">
      <c r="A45" s="6" t="s">
        <v>87</v>
      </c>
      <c r="B45" s="9" t="s">
        <v>26</v>
      </c>
      <c r="C45" s="65">
        <v>2.1</v>
      </c>
      <c r="D45" s="69">
        <v>0.44</v>
      </c>
      <c r="E45" s="65">
        <f t="shared" si="3"/>
        <v>2.54</v>
      </c>
      <c r="F45" s="84">
        <f t="shared" si="10"/>
        <v>2.9834710743801653</v>
      </c>
      <c r="G45" s="84">
        <f t="shared" si="11"/>
        <v>0.62652892561983453</v>
      </c>
      <c r="H45" s="84">
        <f t="shared" si="5"/>
        <v>3.6140943990074046</v>
      </c>
      <c r="I45" s="61">
        <v>2.98</v>
      </c>
      <c r="J45" s="80">
        <f t="shared" si="7"/>
        <v>-3.4710743801653621E-3</v>
      </c>
      <c r="K45" s="65">
        <v>0.63</v>
      </c>
      <c r="L45" s="79">
        <f t="shared" si="8"/>
        <v>3.4710743801654731E-3</v>
      </c>
      <c r="M45" s="55">
        <v>3.61</v>
      </c>
      <c r="N45" s="79">
        <f t="shared" si="9"/>
        <v>-4.0943990074047143E-3</v>
      </c>
      <c r="P45" s="51"/>
      <c r="Q45" s="53"/>
    </row>
    <row r="46" spans="1:17" s="5" customFormat="1" ht="15.75" x14ac:dyDescent="0.25">
      <c r="A46" s="6" t="s">
        <v>89</v>
      </c>
      <c r="B46" s="9" t="s">
        <v>27</v>
      </c>
      <c r="C46" s="65">
        <v>0.99</v>
      </c>
      <c r="D46" s="69">
        <v>0.21</v>
      </c>
      <c r="E46" s="65">
        <f t="shared" si="3"/>
        <v>1.2</v>
      </c>
      <c r="F46" s="84">
        <f t="shared" si="10"/>
        <v>1.4132231404958677</v>
      </c>
      <c r="G46" s="84">
        <f t="shared" si="11"/>
        <v>0.29677685950413224</v>
      </c>
      <c r="H46" s="84">
        <f t="shared" si="5"/>
        <v>1.7074461727594037</v>
      </c>
      <c r="I46" s="61">
        <v>1.41</v>
      </c>
      <c r="J46" s="80">
        <f t="shared" si="7"/>
        <v>-3.2231404958678045E-3</v>
      </c>
      <c r="K46" s="65">
        <v>0.3</v>
      </c>
      <c r="L46" s="79">
        <f t="shared" si="8"/>
        <v>3.223140495867749E-3</v>
      </c>
      <c r="M46" s="55">
        <v>1.71</v>
      </c>
      <c r="N46" s="79">
        <f t="shared" si="9"/>
        <v>2.5538272405962736E-3</v>
      </c>
      <c r="P46" s="51"/>
      <c r="Q46" s="53"/>
    </row>
    <row r="47" spans="1:17" s="5" customFormat="1" ht="15.75" x14ac:dyDescent="0.25">
      <c r="A47" s="6" t="s">
        <v>88</v>
      </c>
      <c r="B47" s="9" t="s">
        <v>91</v>
      </c>
      <c r="C47" s="65">
        <v>6</v>
      </c>
      <c r="D47" s="69">
        <v>1.26</v>
      </c>
      <c r="E47" s="65">
        <f t="shared" si="3"/>
        <v>7.26</v>
      </c>
      <c r="F47" s="84">
        <f t="shared" si="10"/>
        <v>8.5371900826446261</v>
      </c>
      <c r="G47" s="84">
        <f t="shared" si="11"/>
        <v>1.7928099173553722</v>
      </c>
      <c r="H47" s="84">
        <f t="shared" si="5"/>
        <v>10.330049345194393</v>
      </c>
      <c r="I47" s="61">
        <v>8.5399999999999991</v>
      </c>
      <c r="J47" s="80">
        <f t="shared" si="7"/>
        <v>2.8099173553730594E-3</v>
      </c>
      <c r="K47" s="65">
        <v>1.79</v>
      </c>
      <c r="L47" s="79">
        <f t="shared" si="8"/>
        <v>-2.8099173553721712E-3</v>
      </c>
      <c r="M47" s="55">
        <v>10.329999999999998</v>
      </c>
      <c r="N47" s="79">
        <f t="shared" si="9"/>
        <v>-4.9345194394589953E-5</v>
      </c>
      <c r="P47" s="51"/>
      <c r="Q47" s="53"/>
    </row>
    <row r="48" spans="1:17" s="5" customFormat="1" ht="15.75" customHeight="1" x14ac:dyDescent="0.25">
      <c r="A48" s="47" t="s">
        <v>92</v>
      </c>
      <c r="B48" s="41"/>
      <c r="C48" s="68"/>
      <c r="D48" s="68"/>
      <c r="E48" s="68"/>
      <c r="F48" s="86"/>
      <c r="G48" s="86"/>
      <c r="H48" s="86"/>
      <c r="I48" s="63"/>
      <c r="J48" s="63"/>
      <c r="K48" s="63"/>
      <c r="L48" s="63"/>
      <c r="M48" s="63"/>
      <c r="N48" s="64"/>
      <c r="P48" s="51"/>
      <c r="Q48" s="53"/>
    </row>
    <row r="49" spans="1:17" s="5" customFormat="1" ht="15.75" x14ac:dyDescent="0.25">
      <c r="A49" s="6" t="s">
        <v>93</v>
      </c>
      <c r="B49" s="26" t="s">
        <v>98</v>
      </c>
      <c r="C49" s="65">
        <v>0.05</v>
      </c>
      <c r="D49" s="69">
        <v>0.01</v>
      </c>
      <c r="E49" s="65">
        <f t="shared" si="3"/>
        <v>6.0000000000000005E-2</v>
      </c>
      <c r="F49" s="84">
        <f t="shared" si="10"/>
        <v>7.4380165289256214E-2</v>
      </c>
      <c r="G49" s="84">
        <f t="shared" si="11"/>
        <v>1.5619834710743796E-2</v>
      </c>
      <c r="H49" s="84">
        <f t="shared" si="5"/>
        <v>8.5372308637970198E-2</v>
      </c>
      <c r="I49" s="22">
        <v>7.0000000000000007E-2</v>
      </c>
      <c r="J49" s="80">
        <f t="shared" si="7"/>
        <v>-4.3801652892562076E-3</v>
      </c>
      <c r="K49" s="65">
        <v>0.02</v>
      </c>
      <c r="L49" s="79">
        <f t="shared" si="8"/>
        <v>4.3801652892562042E-3</v>
      </c>
      <c r="M49" s="55">
        <v>9.0000000000000011E-2</v>
      </c>
      <c r="N49" s="79">
        <f t="shared" si="9"/>
        <v>4.6276913620298121E-3</v>
      </c>
      <c r="P49" s="51"/>
      <c r="Q49" s="53"/>
    </row>
    <row r="50" spans="1:17" s="5" customFormat="1" ht="15.75" x14ac:dyDescent="0.25">
      <c r="A50" s="6" t="s">
        <v>94</v>
      </c>
      <c r="B50" s="9" t="s">
        <v>99</v>
      </c>
      <c r="C50" s="65">
        <v>0.06</v>
      </c>
      <c r="D50" s="69">
        <v>0.01</v>
      </c>
      <c r="E50" s="65">
        <f t="shared" si="3"/>
        <v>6.9999999999999993E-2</v>
      </c>
      <c r="F50" s="84">
        <f t="shared" si="10"/>
        <v>8.2644628099173556E-2</v>
      </c>
      <c r="G50" s="84">
        <f t="shared" si="11"/>
        <v>1.735537190082645E-2</v>
      </c>
      <c r="H50" s="84">
        <f t="shared" si="5"/>
        <v>9.9601026744298549E-2</v>
      </c>
      <c r="I50" s="61">
        <v>0.08</v>
      </c>
      <c r="J50" s="80">
        <f t="shared" si="7"/>
        <v>-2.6446280991735543E-3</v>
      </c>
      <c r="K50" s="65">
        <v>0.02</v>
      </c>
      <c r="L50" s="79">
        <f t="shared" si="8"/>
        <v>2.6446280991735509E-3</v>
      </c>
      <c r="M50" s="55">
        <v>0.1</v>
      </c>
      <c r="N50" s="79">
        <f t="shared" si="9"/>
        <v>3.9897325570145692E-4</v>
      </c>
      <c r="P50" s="51"/>
      <c r="Q50" s="53"/>
    </row>
    <row r="51" spans="1:17" s="5" customFormat="1" ht="14.25" customHeight="1" x14ac:dyDescent="0.25">
      <c r="A51" s="6" t="s">
        <v>95</v>
      </c>
      <c r="B51" s="26" t="s">
        <v>100</v>
      </c>
      <c r="C51" s="65">
        <v>0.1</v>
      </c>
      <c r="D51" s="69">
        <v>0.02</v>
      </c>
      <c r="E51" s="65">
        <f t="shared" si="3"/>
        <v>0.12000000000000001</v>
      </c>
      <c r="F51" s="84">
        <f t="shared" si="10"/>
        <v>0.14049586776859505</v>
      </c>
      <c r="G51" s="84">
        <f t="shared" si="11"/>
        <v>2.9504132231404967E-2</v>
      </c>
      <c r="H51" s="84">
        <f t="shared" si="5"/>
        <v>0.1707446172759404</v>
      </c>
      <c r="I51" s="22">
        <v>0.14000000000000001</v>
      </c>
      <c r="J51" s="80">
        <f t="shared" si="7"/>
        <v>-4.958677685950319E-4</v>
      </c>
      <c r="K51" s="65">
        <v>0.03</v>
      </c>
      <c r="L51" s="79">
        <f t="shared" si="8"/>
        <v>4.958677685950319E-4</v>
      </c>
      <c r="M51" s="55">
        <v>0.17</v>
      </c>
      <c r="N51" s="79">
        <f t="shared" si="9"/>
        <v>-7.4461727594038463E-4</v>
      </c>
      <c r="P51" s="51"/>
      <c r="Q51" s="53"/>
    </row>
    <row r="52" spans="1:17" s="5" customFormat="1" ht="20.25" customHeight="1" x14ac:dyDescent="0.25">
      <c r="A52" s="6" t="s">
        <v>96</v>
      </c>
      <c r="B52" s="9" t="s">
        <v>101</v>
      </c>
      <c r="C52" s="65">
        <v>3.5</v>
      </c>
      <c r="D52" s="69">
        <v>0.74</v>
      </c>
      <c r="E52" s="65">
        <f t="shared" si="3"/>
        <v>4.24</v>
      </c>
      <c r="F52" s="84">
        <f t="shared" si="10"/>
        <v>4.9834710743801658</v>
      </c>
      <c r="G52" s="84">
        <f t="shared" si="11"/>
        <v>1.0465289256198345</v>
      </c>
      <c r="H52" s="84">
        <f t="shared" si="5"/>
        <v>6.0329764770832268</v>
      </c>
      <c r="I52" s="61">
        <v>4.9800000000000004</v>
      </c>
      <c r="J52" s="80">
        <f t="shared" si="7"/>
        <v>-3.4710743801653621E-3</v>
      </c>
      <c r="K52" s="65">
        <v>1.05</v>
      </c>
      <c r="L52" s="79">
        <f t="shared" si="8"/>
        <v>3.4710743801655841E-3</v>
      </c>
      <c r="M52" s="55">
        <v>6.03</v>
      </c>
      <c r="N52" s="79">
        <f t="shared" si="9"/>
        <v>-2.9764770832265697E-3</v>
      </c>
      <c r="P52" s="51"/>
      <c r="Q52" s="53"/>
    </row>
    <row r="53" spans="1:17" s="5" customFormat="1" ht="31.5" customHeight="1" x14ac:dyDescent="0.25">
      <c r="A53" s="6" t="s">
        <v>97</v>
      </c>
      <c r="B53" s="9" t="s">
        <v>102</v>
      </c>
      <c r="C53" s="65">
        <v>7.25</v>
      </c>
      <c r="D53" s="69">
        <v>1.52</v>
      </c>
      <c r="E53" s="65">
        <f t="shared" si="3"/>
        <v>8.77</v>
      </c>
      <c r="F53" s="84">
        <f t="shared" si="10"/>
        <v>10.314049586776861</v>
      </c>
      <c r="G53" s="84">
        <f t="shared" si="11"/>
        <v>2.1659504132231397</v>
      </c>
      <c r="H53" s="84">
        <f t="shared" si="5"/>
        <v>12.478585779249975</v>
      </c>
      <c r="I53" s="65">
        <v>10.31</v>
      </c>
      <c r="J53" s="80">
        <f t="shared" si="7"/>
        <v>-4.0495867768601812E-3</v>
      </c>
      <c r="K53" s="65">
        <v>2.17</v>
      </c>
      <c r="L53" s="79">
        <f t="shared" si="8"/>
        <v>4.0495867768601812E-3</v>
      </c>
      <c r="M53" s="55">
        <v>12.48</v>
      </c>
      <c r="N53" s="79">
        <f t="shared" si="9"/>
        <v>1.4142207500249526E-3</v>
      </c>
      <c r="P53" s="51"/>
      <c r="Q53" s="53"/>
    </row>
    <row r="54" spans="1:17" customFormat="1" ht="15" customHeight="1" x14ac:dyDescent="0.25">
      <c r="A54" s="47" t="s">
        <v>103</v>
      </c>
      <c r="B54" s="41"/>
      <c r="C54" s="68"/>
      <c r="D54" s="68"/>
      <c r="E54" s="68"/>
      <c r="F54" s="86"/>
      <c r="G54" s="86"/>
      <c r="H54" s="86"/>
      <c r="I54" s="63"/>
      <c r="J54" s="63"/>
      <c r="K54" s="63"/>
      <c r="L54" s="63"/>
      <c r="M54" s="63"/>
      <c r="N54" s="64"/>
      <c r="O54" s="5"/>
      <c r="P54" s="51"/>
      <c r="Q54" s="53"/>
    </row>
    <row r="55" spans="1:17" customFormat="1" ht="26.25" customHeight="1" x14ac:dyDescent="0.25">
      <c r="A55" s="6" t="s">
        <v>108</v>
      </c>
      <c r="B55" s="24" t="s">
        <v>107</v>
      </c>
      <c r="C55" s="67"/>
      <c r="D55" s="67"/>
      <c r="E55" s="67"/>
      <c r="F55" s="85"/>
      <c r="G55" s="85"/>
      <c r="H55" s="85"/>
      <c r="I55" s="58"/>
      <c r="J55" s="58"/>
      <c r="K55" s="58"/>
      <c r="L55" s="58"/>
      <c r="M55" s="58"/>
      <c r="N55" s="59"/>
      <c r="O55" s="5"/>
      <c r="P55" s="51"/>
      <c r="Q55" s="53"/>
    </row>
    <row r="56" spans="1:17" customFormat="1" ht="31.5" customHeight="1" x14ac:dyDescent="0.25">
      <c r="A56" s="6" t="s">
        <v>11</v>
      </c>
      <c r="B56" s="30" t="s">
        <v>104</v>
      </c>
      <c r="C56" s="65">
        <v>0.2</v>
      </c>
      <c r="D56" s="55">
        <v>0.04</v>
      </c>
      <c r="E56" s="65">
        <f t="shared" si="3"/>
        <v>0.24000000000000002</v>
      </c>
      <c r="F56" s="84">
        <f t="shared" ref="F56:F65" si="12">M56/1.21</f>
        <v>0.28099173553719009</v>
      </c>
      <c r="G56" s="84">
        <f>M56-(M56/1.21)</f>
        <v>5.9008264462809934E-2</v>
      </c>
      <c r="H56" s="84">
        <f t="shared" si="5"/>
        <v>0.34148923455188079</v>
      </c>
      <c r="I56" s="65">
        <v>0.28000000000000003</v>
      </c>
      <c r="J56" s="80">
        <f t="shared" ref="J56:J69" si="13">I56-F56</f>
        <v>-9.917355371900638E-4</v>
      </c>
      <c r="K56" s="65">
        <v>0.06</v>
      </c>
      <c r="L56" s="79">
        <f t="shared" ref="L56:L69" si="14">K56-G56</f>
        <v>9.917355371900638E-4</v>
      </c>
      <c r="M56" s="55">
        <v>0.34</v>
      </c>
      <c r="N56" s="79">
        <f t="shared" si="9"/>
        <v>-1.4892345518807693E-3</v>
      </c>
      <c r="O56" s="5"/>
      <c r="P56" s="51"/>
      <c r="Q56" s="53"/>
    </row>
    <row r="57" spans="1:17" customFormat="1" ht="30" customHeight="1" x14ac:dyDescent="0.25">
      <c r="A57" s="6" t="s">
        <v>12</v>
      </c>
      <c r="B57" s="30" t="s">
        <v>105</v>
      </c>
      <c r="C57" s="65">
        <v>1</v>
      </c>
      <c r="D57" s="55">
        <v>0.21</v>
      </c>
      <c r="E57" s="65">
        <f t="shared" si="3"/>
        <v>1.21</v>
      </c>
      <c r="F57" s="84">
        <f t="shared" si="12"/>
        <v>1.4214876033057851</v>
      </c>
      <c r="G57" s="84">
        <f>M57-(M57/1.21)</f>
        <v>0.29851239669421492</v>
      </c>
      <c r="H57" s="84">
        <f t="shared" si="5"/>
        <v>1.7216748908657322</v>
      </c>
      <c r="I57" s="65">
        <v>1.42</v>
      </c>
      <c r="J57" s="80">
        <f t="shared" si="13"/>
        <v>-1.4876033057851235E-3</v>
      </c>
      <c r="K57" s="65">
        <v>0.3</v>
      </c>
      <c r="L57" s="79">
        <f t="shared" si="14"/>
        <v>1.4876033057850679E-3</v>
      </c>
      <c r="M57" s="55">
        <v>1.72</v>
      </c>
      <c r="N57" s="79">
        <f t="shared" si="9"/>
        <v>-1.6748908657322481E-3</v>
      </c>
      <c r="O57" s="5"/>
      <c r="P57" s="51"/>
      <c r="Q57" s="53"/>
    </row>
    <row r="58" spans="1:17" customFormat="1" ht="46.5" customHeight="1" x14ac:dyDescent="0.25">
      <c r="A58" s="6" t="s">
        <v>13</v>
      </c>
      <c r="B58" s="30" t="s">
        <v>106</v>
      </c>
      <c r="C58" s="65">
        <v>0.6</v>
      </c>
      <c r="D58" s="55">
        <v>0.13</v>
      </c>
      <c r="E58" s="65">
        <f t="shared" si="3"/>
        <v>0.73</v>
      </c>
      <c r="F58" s="84">
        <f t="shared" si="12"/>
        <v>0.85950413223140498</v>
      </c>
      <c r="G58" s="84">
        <f>M58-(M58/1.21)</f>
        <v>0.18049586776859505</v>
      </c>
      <c r="H58" s="84">
        <f t="shared" si="5"/>
        <v>1.0386964217619705</v>
      </c>
      <c r="I58" s="65">
        <v>0.86</v>
      </c>
      <c r="J58" s="80">
        <f t="shared" si="13"/>
        <v>4.9586776859500414E-4</v>
      </c>
      <c r="K58" s="65">
        <v>0.18</v>
      </c>
      <c r="L58" s="84">
        <f t="shared" si="14"/>
        <v>-4.9586776859505965E-4</v>
      </c>
      <c r="M58" s="55">
        <v>1.04</v>
      </c>
      <c r="N58" s="79">
        <f t="shared" si="9"/>
        <v>1.3035782380295124E-3</v>
      </c>
      <c r="O58" s="5"/>
      <c r="P58" s="51"/>
      <c r="Q58" s="53"/>
    </row>
    <row r="59" spans="1:17" customFormat="1" ht="22.5" customHeight="1" x14ac:dyDescent="0.25">
      <c r="A59" s="6" t="s">
        <v>109</v>
      </c>
      <c r="B59" s="30" t="s">
        <v>110</v>
      </c>
      <c r="C59" s="67"/>
      <c r="D59" s="67"/>
      <c r="E59" s="67"/>
      <c r="F59" s="85"/>
      <c r="G59" s="85"/>
      <c r="H59" s="85"/>
      <c r="I59" s="58"/>
      <c r="J59" s="58"/>
      <c r="K59" s="58"/>
      <c r="L59" s="58"/>
      <c r="M59" s="58"/>
      <c r="N59" s="59"/>
      <c r="O59" s="5"/>
      <c r="P59" s="51"/>
      <c r="Q59" s="53"/>
    </row>
    <row r="60" spans="1:17" customFormat="1" ht="30" customHeight="1" x14ac:dyDescent="0.25">
      <c r="A60" s="6" t="s">
        <v>14</v>
      </c>
      <c r="B60" s="30" t="s">
        <v>111</v>
      </c>
      <c r="C60" s="65">
        <v>1.64</v>
      </c>
      <c r="D60" s="55">
        <v>0.34</v>
      </c>
      <c r="E60" s="65">
        <f t="shared" si="3"/>
        <v>1.98</v>
      </c>
      <c r="F60" s="84">
        <f t="shared" si="12"/>
        <v>2.3305785123966944</v>
      </c>
      <c r="G60" s="84">
        <f>M60-(M60/1.21)</f>
        <v>0.48942148760330584</v>
      </c>
      <c r="H60" s="84">
        <f t="shared" si="5"/>
        <v>2.8172861850530162</v>
      </c>
      <c r="I60" s="65">
        <v>2.33</v>
      </c>
      <c r="J60" s="80">
        <f t="shared" si="13"/>
        <v>-5.7851239669437504E-4</v>
      </c>
      <c r="K60" s="65">
        <v>0.49</v>
      </c>
      <c r="L60" s="79">
        <f t="shared" si="14"/>
        <v>5.78512396694153E-4</v>
      </c>
      <c r="M60" s="55">
        <v>2.8200000000000003</v>
      </c>
      <c r="N60" s="79">
        <f t="shared" si="9"/>
        <v>2.7138149469840833E-3</v>
      </c>
      <c r="O60" s="5"/>
      <c r="P60" s="51"/>
      <c r="Q60" s="53"/>
    </row>
    <row r="61" spans="1:17" customFormat="1" ht="27" customHeight="1" x14ac:dyDescent="0.25">
      <c r="A61" s="6" t="s">
        <v>112</v>
      </c>
      <c r="B61" s="9" t="s">
        <v>113</v>
      </c>
      <c r="C61" s="67"/>
      <c r="D61" s="67"/>
      <c r="E61" s="67"/>
      <c r="F61" s="85"/>
      <c r="G61" s="85"/>
      <c r="H61" s="85"/>
      <c r="I61" s="58"/>
      <c r="J61" s="58"/>
      <c r="K61" s="58"/>
      <c r="L61" s="58"/>
      <c r="M61" s="58"/>
      <c r="N61" s="59"/>
      <c r="O61" s="5"/>
      <c r="P61" s="51"/>
      <c r="Q61" s="53"/>
    </row>
    <row r="62" spans="1:17" customFormat="1" ht="30" customHeight="1" x14ac:dyDescent="0.25">
      <c r="A62" s="6" t="s">
        <v>15</v>
      </c>
      <c r="B62" s="9" t="s">
        <v>114</v>
      </c>
      <c r="C62" s="66">
        <v>1.1000000000000001</v>
      </c>
      <c r="D62" s="55">
        <v>0.23</v>
      </c>
      <c r="E62" s="65">
        <f t="shared" si="3"/>
        <v>1.33</v>
      </c>
      <c r="F62" s="84">
        <f t="shared" si="12"/>
        <v>1.5619834710743803</v>
      </c>
      <c r="G62" s="84">
        <f>M62-(M62/1.21)</f>
        <v>0.32801652892561983</v>
      </c>
      <c r="H62" s="84">
        <f t="shared" si="5"/>
        <v>1.8924195081416726</v>
      </c>
      <c r="I62" s="66">
        <v>1.56</v>
      </c>
      <c r="J62" s="80">
        <f t="shared" si="13"/>
        <v>-1.9834710743802386E-3</v>
      </c>
      <c r="K62" s="66">
        <v>0.33</v>
      </c>
      <c r="L62" s="79">
        <f t="shared" si="14"/>
        <v>1.9834710743801831E-3</v>
      </c>
      <c r="M62" s="55">
        <v>1.8900000000000001</v>
      </c>
      <c r="N62" s="79">
        <f t="shared" si="9"/>
        <v>-2.4195081416724662E-3</v>
      </c>
      <c r="O62" s="5"/>
      <c r="P62" s="51"/>
      <c r="Q62" s="53"/>
    </row>
    <row r="63" spans="1:17" customFormat="1" ht="27" customHeight="1" x14ac:dyDescent="0.25">
      <c r="A63" s="6" t="s">
        <v>16</v>
      </c>
      <c r="B63" s="9" t="s">
        <v>115</v>
      </c>
      <c r="C63" s="66">
        <v>0.45</v>
      </c>
      <c r="D63" s="55">
        <v>0.09</v>
      </c>
      <c r="E63" s="65">
        <f t="shared" si="3"/>
        <v>0.54</v>
      </c>
      <c r="F63" s="84">
        <f t="shared" si="12"/>
        <v>0.63636363636363635</v>
      </c>
      <c r="G63" s="84">
        <f>M63-(M63/1.21)</f>
        <v>0.13363636363636366</v>
      </c>
      <c r="H63" s="84">
        <f t="shared" si="5"/>
        <v>0.76835077774173177</v>
      </c>
      <c r="I63" s="66">
        <v>0.64</v>
      </c>
      <c r="J63" s="80">
        <f t="shared" si="13"/>
        <v>3.6363636363636598E-3</v>
      </c>
      <c r="K63" s="66">
        <v>0.13</v>
      </c>
      <c r="L63" s="79">
        <f t="shared" si="14"/>
        <v>-3.6363636363636598E-3</v>
      </c>
      <c r="M63" s="55">
        <v>0.77</v>
      </c>
      <c r="N63" s="79">
        <f t="shared" si="9"/>
        <v>1.6492222582682459E-3</v>
      </c>
      <c r="O63" s="5"/>
      <c r="P63" s="51"/>
      <c r="Q63" s="53"/>
    </row>
    <row r="64" spans="1:17" customFormat="1" ht="27" customHeight="1" x14ac:dyDescent="0.25">
      <c r="A64" s="6" t="s">
        <v>17</v>
      </c>
      <c r="B64" s="9" t="s">
        <v>116</v>
      </c>
      <c r="C64" s="66">
        <v>0.72</v>
      </c>
      <c r="D64" s="55">
        <v>0.15</v>
      </c>
      <c r="E64" s="65">
        <f t="shared" si="3"/>
        <v>0.87</v>
      </c>
      <c r="F64" s="84">
        <f t="shared" si="12"/>
        <v>1.024793388429752</v>
      </c>
      <c r="G64" s="84">
        <f>M64-(M64/1.21)</f>
        <v>0.21520661157024801</v>
      </c>
      <c r="H64" s="84">
        <f t="shared" si="5"/>
        <v>1.2378984752505677</v>
      </c>
      <c r="I64" s="66">
        <v>1.02</v>
      </c>
      <c r="J64" s="80">
        <f t="shared" si="13"/>
        <v>-4.7933884297519658E-3</v>
      </c>
      <c r="K64" s="66">
        <v>0.22</v>
      </c>
      <c r="L64" s="79">
        <f t="shared" si="14"/>
        <v>4.7933884297519935E-3</v>
      </c>
      <c r="M64" s="55">
        <v>1.24</v>
      </c>
      <c r="N64" s="79">
        <f t="shared" si="9"/>
        <v>2.1015247494322598E-3</v>
      </c>
      <c r="O64" s="5"/>
      <c r="P64" s="51"/>
      <c r="Q64" s="53"/>
    </row>
    <row r="65" spans="1:17" customFormat="1" ht="27" customHeight="1" x14ac:dyDescent="0.25">
      <c r="A65" s="6" t="s">
        <v>18</v>
      </c>
      <c r="B65" s="9" t="s">
        <v>104</v>
      </c>
      <c r="C65" s="66">
        <v>0.51</v>
      </c>
      <c r="D65" s="55">
        <v>0.11</v>
      </c>
      <c r="E65" s="65">
        <f t="shared" si="3"/>
        <v>0.62</v>
      </c>
      <c r="F65" s="84">
        <f t="shared" si="12"/>
        <v>0.72727272727272729</v>
      </c>
      <c r="G65" s="84">
        <f>M65-(M65/1.21)</f>
        <v>0.15272727272727271</v>
      </c>
      <c r="H65" s="84">
        <f t="shared" si="5"/>
        <v>0.88218052259235857</v>
      </c>
      <c r="I65" s="66">
        <v>0.73</v>
      </c>
      <c r="J65" s="80">
        <f t="shared" si="13"/>
        <v>2.7272727272726893E-3</v>
      </c>
      <c r="K65" s="66">
        <v>0.15</v>
      </c>
      <c r="L65" s="79">
        <f t="shared" si="14"/>
        <v>-2.7272727272727171E-3</v>
      </c>
      <c r="M65" s="55">
        <v>0.88</v>
      </c>
      <c r="N65" s="79">
        <f t="shared" si="9"/>
        <v>-2.1805225923585692E-3</v>
      </c>
      <c r="O65" s="5"/>
      <c r="P65" s="51"/>
      <c r="Q65" s="53"/>
    </row>
    <row r="66" spans="1:17" customFormat="1" ht="20.25" customHeight="1" x14ac:dyDescent="0.25">
      <c r="A66" s="6" t="s">
        <v>118</v>
      </c>
      <c r="B66" s="30" t="s">
        <v>117</v>
      </c>
      <c r="C66" s="67"/>
      <c r="D66" s="67"/>
      <c r="E66" s="67"/>
      <c r="F66" s="85"/>
      <c r="G66" s="85"/>
      <c r="H66" s="85"/>
      <c r="I66" s="58"/>
      <c r="J66" s="58"/>
      <c r="K66" s="58"/>
      <c r="L66" s="58"/>
      <c r="M66" s="58"/>
      <c r="N66" s="59"/>
      <c r="O66" s="5"/>
      <c r="P66" s="51"/>
      <c r="Q66" s="53"/>
    </row>
    <row r="67" spans="1:17" customFormat="1" ht="35.25" customHeight="1" x14ac:dyDescent="0.25">
      <c r="A67" s="6" t="s">
        <v>19</v>
      </c>
      <c r="B67" s="30" t="s">
        <v>119</v>
      </c>
      <c r="C67" s="66">
        <v>1.06</v>
      </c>
      <c r="D67" s="55">
        <v>0.13</v>
      </c>
      <c r="E67" s="65">
        <f t="shared" si="3"/>
        <v>1.19</v>
      </c>
      <c r="F67" s="84">
        <f>M67/1.12</f>
        <v>1.5089285714285712</v>
      </c>
      <c r="G67" s="84">
        <f>M67-(M67/1.12)</f>
        <v>0.18107142857142877</v>
      </c>
      <c r="H67" s="84">
        <f t="shared" si="5"/>
        <v>1.6932174546530754</v>
      </c>
      <c r="I67" s="70">
        <v>1.51</v>
      </c>
      <c r="J67" s="80">
        <f t="shared" si="13"/>
        <v>1.0714285714288341E-3</v>
      </c>
      <c r="K67" s="70">
        <v>0.18</v>
      </c>
      <c r="L67" s="79">
        <f t="shared" si="14"/>
        <v>-1.0714285714287786E-3</v>
      </c>
      <c r="M67" s="71">
        <v>1.69</v>
      </c>
      <c r="N67" s="79">
        <f t="shared" si="9"/>
        <v>-3.2174546530754355E-3</v>
      </c>
      <c r="O67" s="5"/>
      <c r="P67" s="51"/>
      <c r="Q67" s="53"/>
    </row>
    <row r="68" spans="1:17" customFormat="1" ht="27" customHeight="1" x14ac:dyDescent="0.25">
      <c r="A68" s="6" t="s">
        <v>120</v>
      </c>
      <c r="B68" s="9" t="s">
        <v>122</v>
      </c>
      <c r="C68" s="67"/>
      <c r="D68" s="67"/>
      <c r="E68" s="67"/>
      <c r="F68" s="85"/>
      <c r="G68" s="85"/>
      <c r="H68" s="85"/>
      <c r="I68" s="72"/>
      <c r="J68" s="72"/>
      <c r="K68" s="72"/>
      <c r="L68" s="72"/>
      <c r="M68" s="72"/>
      <c r="N68" s="94"/>
      <c r="O68" s="5"/>
      <c r="P68" s="51"/>
      <c r="Q68" s="53"/>
    </row>
    <row r="69" spans="1:17" customFormat="1" ht="30" customHeight="1" x14ac:dyDescent="0.25">
      <c r="A69" s="6" t="s">
        <v>121</v>
      </c>
      <c r="B69" s="9" t="s">
        <v>119</v>
      </c>
      <c r="C69" s="66">
        <v>1.99</v>
      </c>
      <c r="D69" s="55">
        <v>0.24</v>
      </c>
      <c r="E69" s="65">
        <f t="shared" si="3"/>
        <v>2.23</v>
      </c>
      <c r="F69" s="84">
        <f>M69/1.12</f>
        <v>2.8303571428571423</v>
      </c>
      <c r="G69" s="84">
        <f>M69-(M69/1.12)</f>
        <v>0.33964285714285758</v>
      </c>
      <c r="H69" s="84">
        <f t="shared" si="5"/>
        <v>3.1730041377112252</v>
      </c>
      <c r="I69" s="73">
        <v>2.83</v>
      </c>
      <c r="J69" s="80">
        <f t="shared" si="13"/>
        <v>-3.5714285714227856E-4</v>
      </c>
      <c r="K69" s="70">
        <v>0.34</v>
      </c>
      <c r="L69" s="79">
        <f t="shared" si="14"/>
        <v>3.5714285714244509E-4</v>
      </c>
      <c r="M69" s="71">
        <v>3.17</v>
      </c>
      <c r="N69" s="79">
        <f t="shared" si="9"/>
        <v>-3.0041377112253187E-3</v>
      </c>
      <c r="O69" s="5"/>
      <c r="P69" s="51"/>
      <c r="Q69" s="53"/>
    </row>
  </sheetData>
  <pageMargins left="0.7" right="0.7" top="0.75" bottom="0.75" header="0.3" footer="0.3"/>
  <pageSetup paperSize="9" scale="46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1_pielikums</vt:lpstr>
      <vt:lpstr>detalizēti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„Ilgstošas sociālās aprūpes un sociālās rehabilitācijas iestāžu sniegto maksas pakalpojumu cenrādis” anotācijas 1.pielikums</dc:title>
  <dc:creator>Einars Graveris</dc:creator>
  <cp:keywords>Pielikums</cp:keywords>
  <dc:description>einars.graveris@lm.gov.lv_x000d_
67021593_x000d_
fakss 67021678</dc:description>
  <cp:lastModifiedBy>Elvira Grabovska</cp:lastModifiedBy>
  <cp:lastPrinted>2013-08-02T08:37:06Z</cp:lastPrinted>
  <dcterms:created xsi:type="dcterms:W3CDTF">2013-05-22T07:56:15Z</dcterms:created>
  <dcterms:modified xsi:type="dcterms:W3CDTF">2013-08-02T08:37:41Z</dcterms:modified>
</cp:coreProperties>
</file>