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5865" windowWidth="19440" windowHeight="6225" tabRatio="893" activeTab="14"/>
  </bookViews>
  <sheets>
    <sheet name="3.1." sheetId="1" r:id="rId1"/>
    <sheet name="3.2." sheetId="2" r:id="rId2"/>
    <sheet name="3.3.1" sheetId="3" r:id="rId3"/>
    <sheet name="3.3.2." sheetId="4" r:id="rId4"/>
    <sheet name="3.3.3." sheetId="5" r:id="rId5"/>
    <sheet name="3.3.4." sheetId="6" r:id="rId6"/>
    <sheet name="3.3.5." sheetId="7" r:id="rId7"/>
    <sheet name="3.3.6." sheetId="8" r:id="rId8"/>
    <sheet name="3.3.7." sheetId="9" r:id="rId9"/>
    <sheet name="3.4.1." sheetId="10" r:id="rId10"/>
    <sheet name="3.4.2." sheetId="11" r:id="rId11"/>
    <sheet name="3.4.3." sheetId="12" r:id="rId12"/>
    <sheet name="3.4.4." sheetId="13" r:id="rId13"/>
    <sheet name="4.1." sheetId="14" r:id="rId14"/>
    <sheet name="4.2." sheetId="15" r:id="rId15"/>
    <sheet name="4.3." sheetId="16" r:id="rId16"/>
    <sheet name="4.4." sheetId="17" r:id="rId17"/>
    <sheet name="4.5." sheetId="18" r:id="rId18"/>
    <sheet name="1_Kurzeme" sheetId="19" r:id="rId19"/>
    <sheet name="1_Zemgale" sheetId="20" r:id="rId20"/>
    <sheet name="1_Latgale" sheetId="21" r:id="rId21"/>
    <sheet name="2_Kurzeme" sheetId="22" r:id="rId22"/>
    <sheet name="3_Zemgale" sheetId="23" r:id="rId23"/>
    <sheet name="3_Latgale1" sheetId="24" r:id="rId24"/>
    <sheet name="3_Latgale2" sheetId="25" r:id="rId25"/>
    <sheet name="3_Kurzame" sheetId="26" r:id="rId26"/>
    <sheet name="4_Zemgale" sheetId="27" r:id="rId27"/>
    <sheet name="5_Zemgale" sheetId="28" r:id="rId28"/>
  </sheets>
  <definedNames/>
  <calcPr fullCalcOnLoad="1"/>
</workbook>
</file>

<file path=xl/sharedStrings.xml><?xml version="1.0" encoding="utf-8"?>
<sst xmlns="http://schemas.openxmlformats.org/spreadsheetml/2006/main" count="934" uniqueCount="123">
  <si>
    <t>1.pielikums</t>
  </si>
  <si>
    <t>Iestāde</t>
  </si>
  <si>
    <t>Maksas pakalpojuma veids:</t>
  </si>
  <si>
    <t>Laikposms</t>
  </si>
  <si>
    <t>1 gads</t>
  </si>
  <si>
    <t>Izdevumu klasifikācijas kods</t>
  </si>
  <si>
    <t>Rādītājs (materiāla/izejvielas nosaukums, atlīdzība un citi izmaksu veidi)</t>
  </si>
  <si>
    <t>Izmaksu apjoms noteiktā laikposmā viena maksas pakalpojuma veida nodrošināšanai</t>
  </si>
  <si>
    <t>Tiešās izmaksas</t>
  </si>
  <si>
    <t>X</t>
  </si>
  <si>
    <t>Maksas pakalpojuma vienību skaits noteiktā laikposmā (gab.)</t>
  </si>
  <si>
    <t>Tiešās izmaksas kopā:</t>
  </si>
  <si>
    <t>Netiešās izmaksas</t>
  </si>
  <si>
    <t>Netiešās izmaksas kopā:</t>
  </si>
  <si>
    <t xml:space="preserve">Pakalpojuma izmaksas kopā: </t>
  </si>
  <si>
    <t>Ēku, būvju un telpu uzturēšana</t>
  </si>
  <si>
    <t>Ēdināšanas izdevumi</t>
  </si>
  <si>
    <t>Pasta, telefona un citi sakaru pakalpojumi</t>
  </si>
  <si>
    <t>Iekārtas, inventāra un aparatūras remonts, tehniskā apkalpošana</t>
  </si>
  <si>
    <t>Biroja preces</t>
  </si>
  <si>
    <t>Pārējie remontdarbu un iestāžu uzturēšanas pakalpojumi</t>
  </si>
  <si>
    <t>Pamatlīdzekļu atjaunošana</t>
  </si>
  <si>
    <t>Izdevumi par elektroenerģiju</t>
  </si>
  <si>
    <t>Kārtējā remonta un iestāžu uzturēšanas materiāli</t>
  </si>
  <si>
    <t>Izdevumi par ūdeni un kanalizāciju</t>
  </si>
  <si>
    <t>Izdevumi par apkuri</t>
  </si>
  <si>
    <t>Iekārtas, inventāra un aparatūras remonts, tehn. apkalp.</t>
  </si>
  <si>
    <t>Izdevumi par komunalajiem pakalpojumiem</t>
  </si>
  <si>
    <t>Netiešās izmaksas:</t>
  </si>
  <si>
    <t xml:space="preserve"> </t>
  </si>
  <si>
    <t>Maksas pakalpojuma veids</t>
  </si>
  <si>
    <t>Laikaposms</t>
  </si>
  <si>
    <t>gads</t>
  </si>
  <si>
    <t xml:space="preserve">Atalgojums </t>
  </si>
  <si>
    <t>Darba devēja valsts sociālās apdrošināšanas obligātās iemaksas, sociāla rakstura pabalsti un kompensācijas</t>
  </si>
  <si>
    <t>Pakalpojumu izmaksas kopā:</t>
  </si>
  <si>
    <t>Valsts sociālās aprūpes centri</t>
  </si>
  <si>
    <t xml:space="preserve">Iestāde: </t>
  </si>
  <si>
    <t xml:space="preserve">Maksas pakalpojuma veids: </t>
  </si>
  <si>
    <t xml:space="preserve">Laikposms: </t>
  </si>
  <si>
    <t>x</t>
  </si>
  <si>
    <t>Pārtikas izmaksas</t>
  </si>
  <si>
    <t>Pakalpojuma izmaksas kopā:</t>
  </si>
  <si>
    <r>
      <t>Maksas pakalpojuma izcenojums (latos) (</t>
    </r>
    <r>
      <rPr>
        <i/>
        <sz val="10"/>
        <rFont val="Times New Roman"/>
        <family val="1"/>
      </rPr>
      <t>pakalpojuma izmaksas kopā, dalītas ar maksas pakalpojuma vienību skaitu noteiktā laikposmā)</t>
    </r>
  </si>
  <si>
    <t>Maksas pakalpojumu izcenojuma aprēķins</t>
  </si>
  <si>
    <t>Degviela</t>
  </si>
  <si>
    <t>Apdrošināšanas izdevumi</t>
  </si>
  <si>
    <t>Transportlīdzekļu uzturēšana un remonts</t>
  </si>
  <si>
    <t>Pārējie nodokļi</t>
  </si>
  <si>
    <t>Maksas pakalpojuma vienību skaits noteiktā laikposmā (km.)</t>
  </si>
  <si>
    <t>Gads</t>
  </si>
  <si>
    <t>Degviela,smērvielas</t>
  </si>
  <si>
    <t>Rezerves daļas</t>
  </si>
  <si>
    <t>Pārējie remontdarbu un iestāžu uzturēšanas pakalpojumi
un uzturēšanas izdevumi</t>
  </si>
  <si>
    <r>
      <t xml:space="preserve">Maksas pakalpojuma izcenojums (latos) </t>
    </r>
    <r>
      <rPr>
        <i/>
        <sz val="10"/>
        <rFont val="Times New Roman"/>
        <family val="1"/>
      </rPr>
      <t>(pakalpojuma izmaksas kopā, dalītas ar maksas pakalpojuma vienību skaitu noteiktā laikposmā)</t>
    </r>
  </si>
  <si>
    <r>
      <t xml:space="preserve">Maksas pakalpojuma izcenojums (latos) </t>
    </r>
    <r>
      <rPr>
        <i/>
        <sz val="10"/>
        <color indexed="8"/>
        <rFont val="Times New Roman"/>
        <family val="1"/>
      </rPr>
      <t>(pakalpojuma izmaksas kopā, 
dalītas ar maksas pakalpojuma vienību skaitu noteiktā laikposmā)</t>
    </r>
  </si>
  <si>
    <t xml:space="preserve">Rādītājs (materiāla/izejvielas nosaukums, atlīdzība un citi izmaksu veidi) </t>
  </si>
  <si>
    <t xml:space="preserve">traktora pakalpojumi </t>
  </si>
  <si>
    <t>ēdināšanas pakalpojumi darbiniekiem: pusdienas</t>
  </si>
  <si>
    <t xml:space="preserve">ēdināšanas pakalpojumi darbiniekiem: brokastis </t>
  </si>
  <si>
    <t>ēdināšanas pakalpojumi darbiniekiem: vakariņas</t>
  </si>
  <si>
    <t>ēdināšanas pakalpojumi darbiniekiem: pirmais ēdiens</t>
  </si>
  <si>
    <t>ēdināšanas pakalpojumi darbiniekiem: otrais ēdiens</t>
  </si>
  <si>
    <t>ēdināšanas pakalpojumi darbiniekiem: trešais ēdiens</t>
  </si>
  <si>
    <t>ēdināšanas pakalpojumi darbiniekiem: dzēriens</t>
  </si>
  <si>
    <t>ēdināšanas pakalpojumi viesiem: brokastis</t>
  </si>
  <si>
    <t>ēdināšanas pakalpojumi viesiem: pusdienas</t>
  </si>
  <si>
    <t>ēdināšanas pakalpojumi viesiem: vakariņas</t>
  </si>
  <si>
    <t>ēdināšanas pakalpojumi viesiem: ēdināšana saviesīgos pasākumos</t>
  </si>
  <si>
    <t>A4 lapas kopēšana</t>
  </si>
  <si>
    <t>A3 lapas kopēšana</t>
  </si>
  <si>
    <t>mikroautobusa pakalpojumi</t>
  </si>
  <si>
    <t xml:space="preserve">semināra organizēšana bez tehniskā nodrošinājuma </t>
  </si>
  <si>
    <t>semināra organizēšana ar pilnu tehnisko nodrošinājumu</t>
  </si>
  <si>
    <t>Atalgojums</t>
  </si>
  <si>
    <t>Pārējie iepriekš  neklasificētie  pakalpojumu veidi</t>
  </si>
  <si>
    <t xml:space="preserve">Iekārtas,inventāra un aparatūras remonts, tehniskā apkalpošana </t>
  </si>
  <si>
    <t xml:space="preserve">Dabas resursu nodokļa maksājumi </t>
  </si>
  <si>
    <t>Pamatkapitāla veidošana</t>
  </si>
  <si>
    <t>Maksas pakalpojuma izcenojuma aprēķins</t>
  </si>
  <si>
    <t xml:space="preserve">Iestāde </t>
  </si>
  <si>
    <t xml:space="preserve">Maksas pakalpojuma veids </t>
  </si>
  <si>
    <t xml:space="preserve">Laikposms </t>
  </si>
  <si>
    <t>Darba devēja valsts sociālās apdrošināšanas obligātās iemaksas,  pabalsti un kompensācijas</t>
  </si>
  <si>
    <t>Pārējie iepriekš neklasificētie pakalpojumu veidi</t>
  </si>
  <si>
    <t>Inventārs</t>
  </si>
  <si>
    <r>
      <t xml:space="preserve">Maksas pakalpojuma izcenojums (latos) </t>
    </r>
    <r>
      <rPr>
        <i/>
        <sz val="10"/>
        <color indexed="8"/>
        <rFont val="Times New Roman"/>
        <family val="1"/>
      </rPr>
      <t>(pakalpojuma izmaksas kopā, dalītas ar maksas pakalpojuma vienību skaitu noteiktā laikposmā)</t>
    </r>
  </si>
  <si>
    <t xml:space="preserve">Pamatkapitāla veidošana </t>
  </si>
  <si>
    <r>
      <t>Maksas pakalpojuma izcenojums (latos) (</t>
    </r>
    <r>
      <rPr>
        <i/>
        <sz val="11"/>
        <rFont val="Times New Roman"/>
        <family val="1"/>
      </rPr>
      <t>pakalpojuma izmaksas kopā, dalītas ar maksas pakalpojuma vienību skaitu noteiktā laikposmā)</t>
    </r>
  </si>
  <si>
    <t>2249</t>
  </si>
  <si>
    <t>2756.10 m3</t>
  </si>
  <si>
    <t>Laikposms 1 gads</t>
  </si>
  <si>
    <t>Pārējie budžeta iestāžu pārskaitītie nodokļi un nodevas</t>
  </si>
  <si>
    <t>3286.9 m3</t>
  </si>
  <si>
    <t>apkures sist.skalošana, skurteņu tīrīšana</t>
  </si>
  <si>
    <t>Kurināmais</t>
  </si>
  <si>
    <r>
      <t>4812.54 m</t>
    </r>
    <r>
      <rPr>
        <vertAlign val="superscript"/>
        <sz val="10"/>
        <color indexed="8"/>
        <rFont val="Times New Roman"/>
        <family val="1"/>
      </rPr>
      <t>2</t>
    </r>
  </si>
  <si>
    <r>
      <t>353 m</t>
    </r>
    <r>
      <rPr>
        <vertAlign val="superscript"/>
        <sz val="11"/>
        <color indexed="8"/>
        <rFont val="Times New Roman"/>
        <family val="1"/>
      </rPr>
      <t>3</t>
    </r>
  </si>
  <si>
    <r>
      <t xml:space="preserve">Maksas pakalpojuma izcenojums (latos) </t>
    </r>
    <r>
      <rPr>
        <i/>
        <sz val="11"/>
        <color indexed="8"/>
        <rFont val="Times New Roman"/>
        <family val="1"/>
      </rPr>
      <t>(pakalpojuma izmaksas kopā, dalītas ar maksas pakalpojuma vienību skaitu noteiktā laikposmā)</t>
    </r>
  </si>
  <si>
    <t xml:space="preserve"> A4 lapas kopēšana izmantojot klienta papīru</t>
  </si>
  <si>
    <t>Aukstā ūdens apgādes pakalpojumi ar skaitītāju Valsts sociālās aprūpes centrs "Kurzeme" filiāle "Veģi"</t>
  </si>
  <si>
    <t>Aukstā ūdens apgādes pakalpojumi bez skaitītāja Valsts sociālās aprūpes centra "Kurzeme" filiāle "Aizvīķi"</t>
  </si>
  <si>
    <t>Aukstā ūdens apgādes pakalpojumi ar skaitītāju Valsts sociālās aprūpes centra "Zemgale" filiāle  "Īle", "Ķīši", "Ziedkalne"</t>
  </si>
  <si>
    <t>Aukstā ūdens apgādes pakalpojumi ar skaitītāju Valsts sociālās aprūpes centra "Latgale" filiāle  "Kalupe"," Krastiņi", "Litene", "Mēmele</t>
  </si>
  <si>
    <t>Kanalizācijas pakalpojumi ar skaitītāju Valsts sociālās aprūpes centra "Zemgale" filiāle "Īle", "Ķīši", "Ziedkalne"</t>
  </si>
  <si>
    <t>Kanalizācijas pakalpojumi ar skaitītāju Valsts sociālās aprūpes centra "Latgale" fiiāle "Litene".</t>
  </si>
  <si>
    <t>kanalizācijas pakalpojumi ar skaitītāju Valsts sociālās aprūpes centra "Latgale" filiāle "Mēmele".</t>
  </si>
  <si>
    <t>kanalizācijas pakalpojumi ar skaitītāju Valsts sociālās aprūpes centra "Kurzeme" filiāle "Veģi"</t>
  </si>
  <si>
    <t>Telpu apkure bez skaitītāja Valsts sociālās aprūpes centra "Zemgale" filiāle "Ķīši"</t>
  </si>
  <si>
    <t>Siltā ūdens sagatavošana Valsts sociālās aprūpes centra "Zemgale" filiāle "Ķīši"</t>
  </si>
  <si>
    <t>SASKAŅOTS</t>
  </si>
  <si>
    <t>Valsts sociālās aprūpes centra "Rīga" direktora p.i. I.Paudere
Valsts sociālās aprūpes centra "Kurzeme" direktors V.Gūtmanis
Valsts sociālās aprūpes centra "Zemgale" direktors I.Leišavnieks
Valsts sociālās aprūpes centra "Latgale" direktore M.Grigāne
Valsts sociālās aprūpes centra "Vidzeme" direktors M.Karselis</t>
  </si>
  <si>
    <t xml:space="preserve">                                                                   (amats)    (vārds, uzvārds)    (paraksts)</t>
  </si>
  <si>
    <t xml:space="preserve">2.2.pielikums Ministru kabineta noteikumu projekta "Ilgstošas sociālās aprūpes un sociālās rehabilitācijas iestāžu sniegto  maksas pakalpojumu cenrādis" sākotnējās ietekmes novērtējuma ziņojumam (anotācijai) </t>
  </si>
  <si>
    <t>Labklājības ministre</t>
  </si>
  <si>
    <t>I.Viņķele</t>
  </si>
  <si>
    <t>Valsts sociālās aprūpes centra "Rīga" direktora p.i. I.Paudere</t>
  </si>
  <si>
    <t>Valsts sociālās aprūpes centra "Latgale" direktore M.Grigāne</t>
  </si>
  <si>
    <t xml:space="preserve">
Valsts sociālās aprūpes centra "Kurzeme" direktors V.Gūtmanis</t>
  </si>
  <si>
    <t xml:space="preserve">
Valsts sociālās aprūpes centra "Zemgale" direktors I.Leišavnieks</t>
  </si>
  <si>
    <t>Valsts sociālās aprūpes centra "Kurzeme" direktors V.Gūtmanis</t>
  </si>
  <si>
    <t>Valsts sociālās aprūpes centra "Zemgale" direktors I.Leišavnieks</t>
  </si>
  <si>
    <t>2013.gada 2.augusts</t>
  </si>
</sst>
</file>

<file path=xl/styles.xml><?xml version="1.0" encoding="utf-8"?>
<styleSheet xmlns="http://schemas.openxmlformats.org/spreadsheetml/2006/main">
  <numFmts count="2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
    <numFmt numFmtId="166" formatCode="0.0000"/>
    <numFmt numFmtId="167" formatCode="0.00000"/>
    <numFmt numFmtId="168" formatCode="0.0000000"/>
    <numFmt numFmtId="169" formatCode="0.00000000"/>
    <numFmt numFmtId="170" formatCode="0.000000000"/>
    <numFmt numFmtId="171" formatCode="0.000000"/>
    <numFmt numFmtId="172" formatCode="0.0E+00"/>
    <numFmt numFmtId="173" formatCode="0E+00"/>
    <numFmt numFmtId="174" formatCode="#,##0.000"/>
    <numFmt numFmtId="175" formatCode="#,##0.0000"/>
    <numFmt numFmtId="176" formatCode="#,##0.00000"/>
    <numFmt numFmtId="177" formatCode="#,##0.0"/>
    <numFmt numFmtId="178" formatCode="#,##0.000000"/>
    <numFmt numFmtId="179" formatCode="#,##0.0000000"/>
    <numFmt numFmtId="180" formatCode="#,##0.00000000"/>
    <numFmt numFmtId="181" formatCode="#,##0.000000000"/>
    <numFmt numFmtId="182" formatCode="#,##0.0000000000"/>
    <numFmt numFmtId="183" formatCode="#,##0.00000000000"/>
  </numFmts>
  <fonts count="71">
    <font>
      <sz val="10"/>
      <name val="Arial"/>
      <family val="0"/>
    </font>
    <font>
      <sz val="8"/>
      <name val="Arial"/>
      <family val="2"/>
    </font>
    <font>
      <sz val="11"/>
      <name val="Times New Roman"/>
      <family val="1"/>
    </font>
    <font>
      <i/>
      <sz val="11"/>
      <name val="Times New Roman"/>
      <family val="1"/>
    </font>
    <font>
      <b/>
      <sz val="11"/>
      <name val="Times New Roman"/>
      <family val="1"/>
    </font>
    <font>
      <b/>
      <sz val="10"/>
      <name val="Times New Roman"/>
      <family val="1"/>
    </font>
    <font>
      <sz val="10"/>
      <name val="Times New Roman"/>
      <family val="1"/>
    </font>
    <font>
      <b/>
      <i/>
      <sz val="11"/>
      <name val="Times New Roman"/>
      <family val="1"/>
    </font>
    <font>
      <sz val="8"/>
      <name val="Times New Roman"/>
      <family val="1"/>
    </font>
    <font>
      <sz val="10"/>
      <color indexed="8"/>
      <name val="Times New Roman"/>
      <family val="1"/>
    </font>
    <font>
      <sz val="12"/>
      <name val="Times New Roman"/>
      <family val="1"/>
    </font>
    <font>
      <sz val="11"/>
      <name val="Arial"/>
      <family val="2"/>
    </font>
    <font>
      <i/>
      <sz val="10"/>
      <name val="Times New Roman"/>
      <family val="1"/>
    </font>
    <font>
      <b/>
      <sz val="12"/>
      <name val="Times New Roman"/>
      <family val="1"/>
    </font>
    <font>
      <b/>
      <i/>
      <u val="single"/>
      <sz val="11"/>
      <name val="Times New Roman"/>
      <family val="1"/>
    </font>
    <font>
      <b/>
      <i/>
      <sz val="10"/>
      <name val="Times New Roman"/>
      <family val="1"/>
    </font>
    <font>
      <i/>
      <sz val="10"/>
      <color indexed="8"/>
      <name val="Times New Roman"/>
      <family val="1"/>
    </font>
    <font>
      <vertAlign val="superscript"/>
      <sz val="10"/>
      <color indexed="8"/>
      <name val="Times New Roman"/>
      <family val="1"/>
    </font>
    <font>
      <vertAlign val="superscript"/>
      <sz val="11"/>
      <color indexed="8"/>
      <name val="Times New Roman"/>
      <family val="1"/>
    </font>
    <font>
      <i/>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2"/>
      <color indexed="8"/>
      <name val="Times New Roman"/>
      <family val="1"/>
    </font>
    <font>
      <b/>
      <sz val="12"/>
      <color indexed="8"/>
      <name val="Times New Roman"/>
      <family val="1"/>
    </font>
    <font>
      <b/>
      <sz val="10"/>
      <color indexed="8"/>
      <name val="Times New Roman"/>
      <family val="1"/>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Times New Roman"/>
      <family val="1"/>
    </font>
    <font>
      <b/>
      <sz val="12"/>
      <color theme="1"/>
      <name val="Times New Roman"/>
      <family val="1"/>
    </font>
    <font>
      <sz val="10"/>
      <color theme="1"/>
      <name val="Times New Roman"/>
      <family val="1"/>
    </font>
    <font>
      <b/>
      <sz val="10"/>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hair"/>
      <bottom style="hair"/>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9">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right"/>
    </xf>
    <xf numFmtId="0" fontId="3" fillId="0" borderId="0" xfId="0" applyFont="1" applyAlignment="1">
      <alignment/>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Font="1" applyAlignment="1">
      <alignment/>
    </xf>
    <xf numFmtId="0" fontId="0" fillId="0" borderId="0" xfId="0" applyAlignment="1">
      <alignment horizontal="center"/>
    </xf>
    <xf numFmtId="0" fontId="62" fillId="0" borderId="0" xfId="0" applyFont="1" applyAlignment="1">
      <alignment/>
    </xf>
    <xf numFmtId="0" fontId="6" fillId="0" borderId="10" xfId="0" applyFont="1" applyBorder="1" applyAlignment="1">
      <alignment horizontal="center" vertical="center" wrapText="1"/>
    </xf>
    <xf numFmtId="2" fontId="5" fillId="0" borderId="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10" fillId="0" borderId="0" xfId="0" applyFont="1" applyAlignment="1">
      <alignment horizontal="right"/>
    </xf>
    <xf numFmtId="0" fontId="10" fillId="0" borderId="0" xfId="0" applyFont="1" applyAlignment="1">
      <alignment horizontal="center"/>
    </xf>
    <xf numFmtId="0" fontId="6" fillId="0" borderId="10" xfId="0" applyFont="1" applyBorder="1" applyAlignment="1">
      <alignment horizontal="left" vertical="center" wrapText="1"/>
    </xf>
    <xf numFmtId="0" fontId="6" fillId="0" borderId="0" xfId="0" applyFont="1" applyAlignment="1">
      <alignment/>
    </xf>
    <xf numFmtId="0" fontId="0" fillId="0" borderId="0" xfId="0" applyFont="1" applyAlignment="1">
      <alignment horizontal="center"/>
    </xf>
    <xf numFmtId="0" fontId="6" fillId="0" borderId="11" xfId="0" applyFont="1" applyBorder="1" applyAlignment="1">
      <alignment horizontal="left" vertical="center" wrapText="1"/>
    </xf>
    <xf numFmtId="0" fontId="6" fillId="0" borderId="11" xfId="0" applyFont="1" applyBorder="1" applyAlignment="1">
      <alignment vertical="center" wrapText="1"/>
    </xf>
    <xf numFmtId="0" fontId="4" fillId="0" borderId="0" xfId="57" applyFont="1" applyAlignment="1">
      <alignment horizontal="center" wrapText="1"/>
      <protection/>
    </xf>
    <xf numFmtId="0" fontId="2" fillId="0" borderId="0" xfId="57" applyFont="1">
      <alignment/>
      <protection/>
    </xf>
    <xf numFmtId="0" fontId="3" fillId="0" borderId="0" xfId="57" applyFont="1">
      <alignment/>
      <protection/>
    </xf>
    <xf numFmtId="0" fontId="2" fillId="0" borderId="0" xfId="57" applyFont="1" applyAlignment="1">
      <alignment wrapText="1"/>
      <protection/>
    </xf>
    <xf numFmtId="0" fontId="14" fillId="0" borderId="0" xfId="57" applyFont="1" applyAlignment="1">
      <alignment wrapText="1"/>
      <protection/>
    </xf>
    <xf numFmtId="0" fontId="9" fillId="0" borderId="10" xfId="0" applyFont="1" applyBorder="1" applyAlignment="1">
      <alignment horizontal="center" vertical="top" wrapText="1"/>
    </xf>
    <xf numFmtId="0" fontId="5" fillId="0" borderId="10" xfId="0" applyFont="1" applyBorder="1" applyAlignment="1">
      <alignment horizontal="center" vertical="center" wrapText="1"/>
    </xf>
    <xf numFmtId="0" fontId="6" fillId="0" borderId="11" xfId="0" applyFont="1" applyBorder="1" applyAlignment="1">
      <alignment horizontal="center" wrapText="1"/>
    </xf>
    <xf numFmtId="0" fontId="6" fillId="0" borderId="11" xfId="0" applyFont="1" applyBorder="1" applyAlignment="1">
      <alignment horizontal="center"/>
    </xf>
    <xf numFmtId="0" fontId="6" fillId="0" borderId="11" xfId="0" applyFont="1" applyBorder="1" applyAlignment="1">
      <alignment/>
    </xf>
    <xf numFmtId="0" fontId="6" fillId="0" borderId="11" xfId="0" applyFont="1" applyBorder="1" applyAlignment="1">
      <alignment wrapText="1"/>
    </xf>
    <xf numFmtId="4" fontId="6" fillId="0" borderId="11" xfId="0" applyNumberFormat="1" applyFont="1" applyBorder="1" applyAlignment="1">
      <alignment horizontal="center"/>
    </xf>
    <xf numFmtId="0" fontId="6" fillId="0" borderId="0" xfId="0" applyFont="1" applyAlignment="1">
      <alignment wrapText="1"/>
    </xf>
    <xf numFmtId="0" fontId="5" fillId="0" borderId="11" xfId="0" applyFont="1" applyBorder="1" applyAlignment="1">
      <alignment horizontal="center"/>
    </xf>
    <xf numFmtId="0" fontId="6" fillId="0" borderId="10" xfId="0" applyFont="1" applyBorder="1" applyAlignment="1">
      <alignment wrapText="1"/>
    </xf>
    <xf numFmtId="0" fontId="6" fillId="0" borderId="11" xfId="0" applyFont="1" applyBorder="1" applyAlignment="1">
      <alignment horizontal="center" vertical="top" wrapText="1"/>
    </xf>
    <xf numFmtId="0" fontId="6" fillId="0" borderId="11" xfId="0" applyFont="1" applyBorder="1" applyAlignment="1">
      <alignment vertical="top" wrapText="1"/>
    </xf>
    <xf numFmtId="0" fontId="12" fillId="0" borderId="11" xfId="0" applyFont="1" applyBorder="1" applyAlignment="1">
      <alignment horizontal="center" vertical="top" wrapText="1"/>
    </xf>
    <xf numFmtId="0" fontId="5" fillId="0" borderId="11" xfId="0" applyFont="1" applyBorder="1" applyAlignment="1">
      <alignment horizontal="center" vertical="top" wrapText="1"/>
    </xf>
    <xf numFmtId="0" fontId="6" fillId="0" borderId="10" xfId="0" applyFont="1" applyBorder="1" applyAlignment="1">
      <alignment horizontal="center"/>
    </xf>
    <xf numFmtId="0" fontId="6" fillId="0" borderId="10" xfId="0" applyFont="1" applyBorder="1" applyAlignment="1">
      <alignment/>
    </xf>
    <xf numFmtId="0" fontId="5" fillId="0" borderId="10" xfId="0" applyFont="1" applyBorder="1" applyAlignment="1">
      <alignment horizontal="center"/>
    </xf>
    <xf numFmtId="0" fontId="6" fillId="0" borderId="12" xfId="58" applyFont="1" applyFill="1" applyBorder="1" applyAlignment="1">
      <alignment vertical="top" wrapText="1"/>
      <protection/>
    </xf>
    <xf numFmtId="2" fontId="2" fillId="0" borderId="0" xfId="0" applyNumberFormat="1" applyFont="1" applyAlignment="1">
      <alignment/>
    </xf>
    <xf numFmtId="4" fontId="2" fillId="0" borderId="0" xfId="0" applyNumberFormat="1" applyFont="1" applyAlignment="1">
      <alignment/>
    </xf>
    <xf numFmtId="2" fontId="0" fillId="0" borderId="0" xfId="0" applyNumberFormat="1" applyAlignment="1">
      <alignment/>
    </xf>
    <xf numFmtId="2" fontId="0" fillId="0" borderId="0" xfId="0" applyNumberFormat="1" applyAlignment="1">
      <alignment wrapText="1"/>
    </xf>
    <xf numFmtId="0" fontId="64" fillId="0" borderId="0" xfId="0" applyFont="1" applyAlignment="1">
      <alignment/>
    </xf>
    <xf numFmtId="0" fontId="65" fillId="0" borderId="0" xfId="0" applyFont="1" applyAlignment="1">
      <alignment/>
    </xf>
    <xf numFmtId="0" fontId="65" fillId="0" borderId="0" xfId="0" applyFont="1" applyAlignment="1">
      <alignment horizontal="right"/>
    </xf>
    <xf numFmtId="0" fontId="66" fillId="0" borderId="0" xfId="0" applyFont="1" applyAlignment="1">
      <alignment horizontal="center"/>
    </xf>
    <xf numFmtId="0" fontId="67" fillId="0" borderId="11" xfId="0" applyFont="1" applyBorder="1" applyAlignment="1">
      <alignment horizontal="center" vertical="center" wrapText="1"/>
    </xf>
    <xf numFmtId="0" fontId="67" fillId="0" borderId="11" xfId="0" applyFont="1" applyBorder="1" applyAlignment="1">
      <alignment horizontal="center"/>
    </xf>
    <xf numFmtId="0" fontId="6" fillId="0" borderId="11" xfId="57" applyFont="1" applyBorder="1" applyAlignment="1">
      <alignment horizontal="center" vertical="top"/>
      <protection/>
    </xf>
    <xf numFmtId="0" fontId="67" fillId="0" borderId="11" xfId="0" applyFont="1" applyBorder="1" applyAlignment="1">
      <alignment/>
    </xf>
    <xf numFmtId="0" fontId="67" fillId="0" borderId="11" xfId="0" applyFont="1" applyBorder="1" applyAlignment="1">
      <alignment horizontal="center" vertical="center"/>
    </xf>
    <xf numFmtId="0" fontId="67" fillId="0" borderId="11" xfId="0" applyFont="1" applyBorder="1" applyAlignment="1">
      <alignment horizontal="left" wrapText="1"/>
    </xf>
    <xf numFmtId="0" fontId="68" fillId="0" borderId="11" xfId="0" applyFont="1" applyBorder="1" applyAlignment="1">
      <alignment/>
    </xf>
    <xf numFmtId="0" fontId="68" fillId="0" borderId="11" xfId="0" applyFont="1" applyBorder="1" applyAlignment="1">
      <alignment horizontal="center"/>
    </xf>
    <xf numFmtId="0" fontId="67" fillId="0" borderId="0" xfId="0" applyFont="1" applyAlignment="1">
      <alignment/>
    </xf>
    <xf numFmtId="0" fontId="69" fillId="0" borderId="0" xfId="0" applyFont="1" applyAlignment="1">
      <alignment/>
    </xf>
    <xf numFmtId="0" fontId="8"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11" xfId="0" applyFont="1" applyBorder="1" applyAlignment="1">
      <alignment horizontal="center" vertical="top"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left" vertical="top" wrapText="1"/>
    </xf>
    <xf numFmtId="0" fontId="6" fillId="0" borderId="11" xfId="0" applyFont="1" applyBorder="1" applyAlignment="1">
      <alignment horizontal="center" vertical="center"/>
    </xf>
    <xf numFmtId="0" fontId="6" fillId="0" borderId="11" xfId="0" applyFont="1" applyBorder="1" applyAlignment="1">
      <alignment horizontal="left" wrapText="1"/>
    </xf>
    <xf numFmtId="0" fontId="69" fillId="0" borderId="11" xfId="0" applyFont="1" applyBorder="1" applyAlignment="1">
      <alignment vertical="center" wrapText="1"/>
    </xf>
    <xf numFmtId="0" fontId="2" fillId="0" borderId="11" xfId="0" applyFont="1" applyBorder="1" applyAlignment="1">
      <alignment vertical="center" wrapText="1"/>
    </xf>
    <xf numFmtId="0" fontId="69" fillId="0" borderId="11" xfId="0" applyFont="1" applyBorder="1" applyAlignment="1">
      <alignment horizontal="center"/>
    </xf>
    <xf numFmtId="0" fontId="2" fillId="0" borderId="11" xfId="57" applyFont="1" applyBorder="1" applyAlignment="1">
      <alignment horizontal="center" vertical="top"/>
      <protection/>
    </xf>
    <xf numFmtId="0" fontId="69" fillId="0" borderId="11" xfId="0" applyFont="1" applyBorder="1" applyAlignment="1">
      <alignment/>
    </xf>
    <xf numFmtId="0" fontId="2" fillId="0" borderId="11" xfId="0" applyFont="1" applyBorder="1" applyAlignment="1">
      <alignment horizontal="center" vertical="center"/>
    </xf>
    <xf numFmtId="0" fontId="2" fillId="0" borderId="11" xfId="0" applyFont="1" applyBorder="1" applyAlignment="1">
      <alignment horizontal="left" wrapText="1"/>
    </xf>
    <xf numFmtId="0" fontId="4" fillId="0" borderId="11" xfId="0" applyFont="1" applyBorder="1" applyAlignment="1">
      <alignment horizontal="center"/>
    </xf>
    <xf numFmtId="0" fontId="70" fillId="0" borderId="11" xfId="0" applyFont="1" applyBorder="1" applyAlignment="1">
      <alignment/>
    </xf>
    <xf numFmtId="0" fontId="70" fillId="0" borderId="11" xfId="0" applyFont="1" applyBorder="1" applyAlignment="1">
      <alignment horizontal="center"/>
    </xf>
    <xf numFmtId="49" fontId="10" fillId="0" borderId="0" xfId="0" applyNumberFormat="1" applyFont="1" applyBorder="1" applyAlignment="1">
      <alignment horizontal="right" vertical="center"/>
    </xf>
    <xf numFmtId="0" fontId="0" fillId="0" borderId="13" xfId="0" applyFont="1" applyBorder="1" applyAlignment="1">
      <alignment horizontal="right" wrapText="1"/>
    </xf>
    <xf numFmtId="0" fontId="8" fillId="0" borderId="0" xfId="0" applyFont="1" applyAlignment="1">
      <alignment horizontal="right"/>
    </xf>
    <xf numFmtId="0" fontId="0" fillId="0" borderId="13" xfId="0" applyFont="1" applyBorder="1" applyAlignment="1">
      <alignment horizontal="right" vertical="center" wrapText="1"/>
    </xf>
    <xf numFmtId="0" fontId="10" fillId="0" borderId="0" xfId="0" applyFont="1" applyBorder="1" applyAlignment="1">
      <alignment horizontal="right" wrapText="1"/>
    </xf>
    <xf numFmtId="0" fontId="0" fillId="0" borderId="0" xfId="0" applyFont="1" applyBorder="1" applyAlignment="1">
      <alignment horizontal="right" wrapText="1"/>
    </xf>
    <xf numFmtId="0" fontId="6" fillId="0" borderId="0" xfId="0" applyFont="1" applyAlignment="1">
      <alignment horizontal="right"/>
    </xf>
    <xf numFmtId="0" fontId="69" fillId="0" borderId="0" xfId="0" applyFont="1" applyBorder="1" applyAlignment="1">
      <alignment/>
    </xf>
    <xf numFmtId="0" fontId="65" fillId="0" borderId="0" xfId="0" applyFont="1" applyBorder="1" applyAlignment="1">
      <alignment/>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left" vertical="center" wrapText="1"/>
    </xf>
    <xf numFmtId="2" fontId="6" fillId="0" borderId="0" xfId="0" applyNumberFormat="1" applyFont="1" applyBorder="1" applyAlignment="1">
      <alignment horizontal="center" vertical="center" wrapText="1"/>
    </xf>
    <xf numFmtId="0" fontId="9" fillId="0" borderId="0" xfId="0" applyFont="1" applyBorder="1" applyAlignment="1">
      <alignment horizontal="center" vertical="top" wrapText="1"/>
    </xf>
    <xf numFmtId="0" fontId="6" fillId="0" borderId="0" xfId="0" applyFont="1" applyBorder="1" applyAlignment="1">
      <alignment vertical="top" wrapText="1"/>
    </xf>
    <xf numFmtId="0" fontId="4" fillId="0" borderId="0" xfId="0" applyFont="1" applyBorder="1" applyAlignment="1">
      <alignment horizontal="center" vertical="center" wrapText="1"/>
    </xf>
    <xf numFmtId="0" fontId="6" fillId="0" borderId="0" xfId="0" applyFont="1" applyBorder="1" applyAlignment="1">
      <alignment/>
    </xf>
    <xf numFmtId="0" fontId="5" fillId="0" borderId="0" xfId="0" applyFont="1" applyBorder="1" applyAlignment="1">
      <alignment horizontal="center"/>
    </xf>
    <xf numFmtId="179" fontId="2" fillId="0" borderId="0" xfId="0" applyNumberFormat="1" applyFont="1" applyAlignment="1">
      <alignment/>
    </xf>
    <xf numFmtId="169" fontId="0" fillId="0" borderId="0" xfId="0" applyNumberFormat="1" applyAlignment="1">
      <alignment/>
    </xf>
    <xf numFmtId="175" fontId="2" fillId="0" borderId="0" xfId="0" applyNumberFormat="1" applyFont="1" applyAlignment="1">
      <alignment/>
    </xf>
    <xf numFmtId="176" fontId="2" fillId="0" borderId="0" xfId="0" applyNumberFormat="1" applyFont="1" applyAlignment="1">
      <alignment/>
    </xf>
    <xf numFmtId="178" fontId="2" fillId="0" borderId="0" xfId="0" applyNumberFormat="1" applyFont="1" applyAlignment="1">
      <alignment/>
    </xf>
    <xf numFmtId="4" fontId="0" fillId="0" borderId="0" xfId="0" applyNumberFormat="1" applyAlignment="1">
      <alignment wrapText="1"/>
    </xf>
    <xf numFmtId="178" fontId="0" fillId="0" borderId="0" xfId="0" applyNumberFormat="1" applyAlignment="1">
      <alignment wrapText="1"/>
    </xf>
    <xf numFmtId="0" fontId="2" fillId="0" borderId="13" xfId="0" applyFont="1" applyBorder="1" applyAlignment="1">
      <alignment horizontal="right" wrapText="1"/>
    </xf>
    <xf numFmtId="4" fontId="5" fillId="0" borderId="11" xfId="0" applyNumberFormat="1" applyFont="1" applyBorder="1" applyAlignment="1">
      <alignment horizontal="center"/>
    </xf>
    <xf numFmtId="4" fontId="6" fillId="0" borderId="0" xfId="0" applyNumberFormat="1" applyFont="1" applyAlignment="1">
      <alignment/>
    </xf>
    <xf numFmtId="183" fontId="6" fillId="0" borderId="0" xfId="0" applyNumberFormat="1" applyFont="1" applyAlignment="1">
      <alignment/>
    </xf>
    <xf numFmtId="4" fontId="67" fillId="0" borderId="11" xfId="0" applyNumberFormat="1" applyFont="1" applyBorder="1" applyAlignment="1">
      <alignment horizontal="center"/>
    </xf>
    <xf numFmtId="4" fontId="68" fillId="0" borderId="11" xfId="0" applyNumberFormat="1" applyFont="1" applyBorder="1" applyAlignment="1">
      <alignment horizontal="center"/>
    </xf>
    <xf numFmtId="4" fontId="6" fillId="0" borderId="11" xfId="0" applyNumberFormat="1" applyFont="1" applyFill="1" applyBorder="1" applyAlignment="1">
      <alignment horizontal="center"/>
    </xf>
    <xf numFmtId="4" fontId="5" fillId="0" borderId="11" xfId="0" applyNumberFormat="1" applyFont="1" applyFill="1" applyBorder="1" applyAlignment="1">
      <alignment horizontal="center"/>
    </xf>
    <xf numFmtId="4" fontId="5" fillId="0" borderId="0" xfId="0" applyNumberFormat="1" applyFont="1" applyBorder="1" applyAlignment="1">
      <alignment horizontal="center"/>
    </xf>
    <xf numFmtId="2" fontId="6" fillId="0" borderId="11"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2" fontId="0" fillId="0" borderId="11" xfId="0" applyNumberFormat="1" applyFont="1" applyBorder="1" applyAlignment="1">
      <alignment horizontal="center"/>
    </xf>
    <xf numFmtId="4" fontId="6" fillId="0" borderId="11" xfId="0" applyNumberFormat="1" applyFont="1" applyFill="1" applyBorder="1" applyAlignment="1">
      <alignment/>
    </xf>
    <xf numFmtId="2" fontId="6" fillId="0" borderId="11" xfId="0" applyNumberFormat="1" applyFont="1" applyBorder="1" applyAlignment="1">
      <alignment horizontal="center" vertical="top" wrapText="1"/>
    </xf>
    <xf numFmtId="2" fontId="15" fillId="0" borderId="11" xfId="0" applyNumberFormat="1" applyFont="1" applyBorder="1" applyAlignment="1">
      <alignment horizontal="center" vertical="top" wrapText="1"/>
    </xf>
    <xf numFmtId="2" fontId="5" fillId="0" borderId="11" xfId="0" applyNumberFormat="1" applyFont="1" applyBorder="1" applyAlignment="1">
      <alignment horizontal="center" vertical="top" wrapText="1"/>
    </xf>
    <xf numFmtId="2" fontId="5" fillId="0" borderId="11" xfId="0" applyNumberFormat="1" applyFont="1" applyBorder="1" applyAlignment="1">
      <alignment horizontal="center"/>
    </xf>
    <xf numFmtId="2" fontId="5" fillId="33" borderId="11" xfId="0" applyNumberFormat="1" applyFont="1" applyFill="1" applyBorder="1" applyAlignment="1">
      <alignment horizontal="center"/>
    </xf>
    <xf numFmtId="4" fontId="6" fillId="0" borderId="14" xfId="0" applyNumberFormat="1" applyFont="1" applyBorder="1" applyAlignment="1">
      <alignment/>
    </xf>
    <xf numFmtId="2" fontId="6" fillId="0" borderId="11" xfId="0" applyNumberFormat="1" applyFont="1" applyBorder="1" applyAlignment="1">
      <alignment horizontal="center"/>
    </xf>
    <xf numFmtId="2" fontId="6" fillId="0" borderId="11" xfId="0" applyNumberFormat="1" applyFont="1" applyFill="1" applyBorder="1" applyAlignment="1">
      <alignment horizontal="center"/>
    </xf>
    <xf numFmtId="2" fontId="6" fillId="0" borderId="0" xfId="0" applyNumberFormat="1" applyFont="1" applyAlignment="1">
      <alignment/>
    </xf>
    <xf numFmtId="4" fontId="67" fillId="0" borderId="0" xfId="0" applyNumberFormat="1" applyFont="1" applyAlignment="1">
      <alignment/>
    </xf>
    <xf numFmtId="2" fontId="64" fillId="0" borderId="0" xfId="0" applyNumberFormat="1" applyFont="1" applyAlignment="1">
      <alignment/>
    </xf>
    <xf numFmtId="4" fontId="67" fillId="0" borderId="0" xfId="0" applyNumberFormat="1" applyFont="1" applyAlignment="1">
      <alignment horizontal="center"/>
    </xf>
    <xf numFmtId="2" fontId="0" fillId="0" borderId="11" xfId="0" applyNumberFormat="1" applyBorder="1" applyAlignment="1">
      <alignment/>
    </xf>
    <xf numFmtId="2" fontId="64" fillId="0" borderId="11" xfId="0" applyNumberFormat="1" applyFont="1" applyBorder="1" applyAlignment="1">
      <alignment/>
    </xf>
    <xf numFmtId="4" fontId="2" fillId="0" borderId="11" xfId="0" applyNumberFormat="1" applyFont="1" applyBorder="1" applyAlignment="1">
      <alignment horizontal="center"/>
    </xf>
    <xf numFmtId="4" fontId="4" fillId="0" borderId="11" xfId="0" applyNumberFormat="1" applyFont="1" applyBorder="1" applyAlignment="1">
      <alignment horizontal="center"/>
    </xf>
    <xf numFmtId="4" fontId="69" fillId="0" borderId="11" xfId="0" applyNumberFormat="1" applyFont="1" applyBorder="1" applyAlignment="1">
      <alignment horizontal="center"/>
    </xf>
    <xf numFmtId="4" fontId="70" fillId="0" borderId="11" xfId="0" applyNumberFormat="1" applyFont="1" applyBorder="1" applyAlignment="1">
      <alignment horizontal="center"/>
    </xf>
    <xf numFmtId="4" fontId="69" fillId="0" borderId="0" xfId="0" applyNumberFormat="1" applyFont="1" applyAlignment="1">
      <alignment horizontal="center"/>
    </xf>
    <xf numFmtId="0" fontId="10" fillId="0" borderId="0" xfId="0" applyFont="1" applyBorder="1" applyAlignment="1">
      <alignment horizontal="right" wrapText="1"/>
    </xf>
    <xf numFmtId="0" fontId="0" fillId="0" borderId="0" xfId="0" applyAlignment="1">
      <alignment/>
    </xf>
    <xf numFmtId="0" fontId="4" fillId="0" borderId="0" xfId="57" applyFont="1" applyAlignment="1">
      <alignment horizontal="center" wrapText="1"/>
      <protection/>
    </xf>
    <xf numFmtId="0" fontId="14" fillId="0" borderId="0" xfId="57" applyFont="1" applyAlignment="1">
      <alignment wrapText="1"/>
      <protection/>
    </xf>
    <xf numFmtId="0" fontId="6" fillId="0" borderId="0" xfId="0" applyFont="1" applyAlignment="1">
      <alignment wrapText="1"/>
    </xf>
    <xf numFmtId="0" fontId="6" fillId="0" borderId="15" xfId="0" applyFont="1" applyBorder="1" applyAlignment="1">
      <alignment wrapText="1"/>
    </xf>
    <xf numFmtId="0" fontId="6" fillId="0" borderId="0" xfId="0" applyFont="1" applyAlignment="1">
      <alignment vertical="center" wrapText="1"/>
    </xf>
    <xf numFmtId="0" fontId="13" fillId="0" borderId="0" xfId="0" applyFont="1" applyAlignment="1">
      <alignment horizontal="center"/>
    </xf>
    <xf numFmtId="0" fontId="14" fillId="0" borderId="0" xfId="57" applyFont="1" applyAlignment="1">
      <alignment horizontal="left" wrapText="1"/>
      <protection/>
    </xf>
    <xf numFmtId="0" fontId="9" fillId="0" borderId="0" xfId="0" applyFont="1" applyBorder="1" applyAlignment="1">
      <alignment horizontal="left" wrapText="1"/>
    </xf>
    <xf numFmtId="0" fontId="7" fillId="0" borderId="0" xfId="0" applyFont="1" applyAlignment="1">
      <alignment wrapText="1"/>
    </xf>
    <xf numFmtId="0" fontId="66" fillId="0" borderId="0" xfId="0" applyFont="1" applyAlignment="1">
      <alignment horizontal="center"/>
    </xf>
    <xf numFmtId="0" fontId="67" fillId="0" borderId="0" xfId="0" applyFont="1" applyAlignment="1">
      <alignment horizontal="left"/>
    </xf>
    <xf numFmtId="0" fontId="67" fillId="0" borderId="15" xfId="0" applyFont="1" applyBorder="1" applyAlignment="1">
      <alignment horizontal="left"/>
    </xf>
    <xf numFmtId="0" fontId="67" fillId="0" borderId="0" xfId="0" applyFont="1" applyAlignment="1">
      <alignment horizontal="left" wrapText="1"/>
    </xf>
    <xf numFmtId="0" fontId="67" fillId="0" borderId="15" xfId="0" applyFont="1" applyBorder="1" applyAlignment="1">
      <alignment horizontal="left" wrapText="1"/>
    </xf>
    <xf numFmtId="0" fontId="2" fillId="0" borderId="0" xfId="0" applyFont="1" applyAlignment="1">
      <alignment vertical="center" wrapText="1"/>
    </xf>
    <xf numFmtId="0" fontId="65" fillId="0" borderId="0" xfId="0" applyFont="1" applyAlignment="1">
      <alignment/>
    </xf>
    <xf numFmtId="0" fontId="69" fillId="0" borderId="0" xfId="0" applyFont="1" applyAlignment="1">
      <alignment horizontal="left"/>
    </xf>
    <xf numFmtId="0" fontId="69" fillId="0" borderId="15" xfId="0" applyFont="1" applyBorder="1" applyAlignment="1">
      <alignment horizontal="left"/>
    </xf>
    <xf numFmtId="0" fontId="69"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5"/>
  <sheetViews>
    <sheetView view="pageLayout" workbookViewId="0" topLeftCell="A9">
      <selection activeCell="B38" sqref="B38"/>
    </sheetView>
  </sheetViews>
  <sheetFormatPr defaultColWidth="9.140625" defaultRowHeight="12.75"/>
  <cols>
    <col min="1" max="1" width="16.421875" style="1" customWidth="1"/>
    <col min="2" max="2" width="45.140625" style="1" customWidth="1"/>
    <col min="3" max="3" width="37.57421875" style="1" customWidth="1"/>
    <col min="4" max="4" width="9.140625" style="1" customWidth="1"/>
    <col min="5" max="5" width="14.28125" style="1" customWidth="1"/>
    <col min="6" max="16384" width="9.140625" style="1" customWidth="1"/>
  </cols>
  <sheetData>
    <row r="1" spans="2:3" ht="51" customHeight="1">
      <c r="B1" s="138" t="s">
        <v>113</v>
      </c>
      <c r="C1" s="139"/>
    </row>
    <row r="2" spans="2:3" ht="18" customHeight="1">
      <c r="B2" s="84"/>
      <c r="C2" s="6"/>
    </row>
    <row r="3" ht="15.75">
      <c r="C3" s="14"/>
    </row>
    <row r="4" ht="15.75">
      <c r="C4" s="14" t="s">
        <v>110</v>
      </c>
    </row>
    <row r="5" ht="36" customHeight="1">
      <c r="C5" s="85" t="s">
        <v>116</v>
      </c>
    </row>
    <row r="6" ht="15">
      <c r="C6" s="82" t="s">
        <v>112</v>
      </c>
    </row>
    <row r="7" ht="15">
      <c r="C7" s="3" t="s">
        <v>122</v>
      </c>
    </row>
    <row r="8" spans="1:3" ht="13.5" customHeight="1">
      <c r="A8" s="140" t="s">
        <v>44</v>
      </c>
      <c r="B8" s="140"/>
      <c r="C8" s="140"/>
    </row>
    <row r="10" spans="1:3" ht="15">
      <c r="A10" s="22" t="s">
        <v>1</v>
      </c>
      <c r="B10" s="23" t="s">
        <v>36</v>
      </c>
      <c r="C10" s="22"/>
    </row>
    <row r="11" spans="1:3" ht="31.5" customHeight="1">
      <c r="A11" s="24" t="s">
        <v>2</v>
      </c>
      <c r="B11" s="141" t="s">
        <v>71</v>
      </c>
      <c r="C11" s="141"/>
    </row>
    <row r="12" spans="1:3" ht="15">
      <c r="A12" s="22" t="s">
        <v>3</v>
      </c>
      <c r="B12" s="23" t="s">
        <v>4</v>
      </c>
      <c r="C12" s="22"/>
    </row>
    <row r="14" spans="1:3" ht="41.25" customHeight="1">
      <c r="A14" s="28" t="s">
        <v>5</v>
      </c>
      <c r="B14" s="28" t="s">
        <v>6</v>
      </c>
      <c r="C14" s="28" t="s">
        <v>7</v>
      </c>
    </row>
    <row r="15" spans="1:3" ht="13.5" customHeight="1">
      <c r="A15" s="29">
        <v>1</v>
      </c>
      <c r="B15" s="29">
        <v>2</v>
      </c>
      <c r="C15" s="29">
        <v>3</v>
      </c>
    </row>
    <row r="16" spans="1:3" ht="15">
      <c r="A16" s="30"/>
      <c r="B16" s="29" t="s">
        <v>8</v>
      </c>
      <c r="C16" s="29" t="s">
        <v>9</v>
      </c>
    </row>
    <row r="17" spans="1:5" ht="15">
      <c r="A17" s="29">
        <v>1100</v>
      </c>
      <c r="B17" s="30" t="s">
        <v>33</v>
      </c>
      <c r="C17" s="112">
        <v>2056.99</v>
      </c>
      <c r="E17" s="99"/>
    </row>
    <row r="18" spans="1:5" ht="29.25" customHeight="1">
      <c r="A18" s="29">
        <v>1200</v>
      </c>
      <c r="B18" s="31" t="s">
        <v>34</v>
      </c>
      <c r="C18" s="112">
        <v>495.53</v>
      </c>
      <c r="E18" s="99"/>
    </row>
    <row r="19" spans="1:5" ht="15">
      <c r="A19" s="29">
        <v>2322</v>
      </c>
      <c r="B19" s="30" t="s">
        <v>45</v>
      </c>
      <c r="C19" s="112">
        <v>1406.99</v>
      </c>
      <c r="E19" s="99"/>
    </row>
    <row r="20" spans="1:5" ht="15">
      <c r="A20" s="29">
        <v>2247</v>
      </c>
      <c r="B20" s="30" t="s">
        <v>46</v>
      </c>
      <c r="C20" s="112">
        <v>67.76</v>
      </c>
      <c r="E20" s="99"/>
    </row>
    <row r="21" spans="1:5" ht="15">
      <c r="A21" s="29"/>
      <c r="B21" s="29" t="s">
        <v>11</v>
      </c>
      <c r="C21" s="113">
        <f>SUM(C17:C20)</f>
        <v>4027.2699999999995</v>
      </c>
      <c r="E21" s="99"/>
    </row>
    <row r="22" spans="1:5" ht="15">
      <c r="A22" s="29"/>
      <c r="B22" s="29" t="s">
        <v>12</v>
      </c>
      <c r="C22" s="113" t="s">
        <v>9</v>
      </c>
      <c r="E22" s="99"/>
    </row>
    <row r="23" spans="1:5" ht="15">
      <c r="A23" s="29">
        <v>1100</v>
      </c>
      <c r="B23" s="30" t="s">
        <v>33</v>
      </c>
      <c r="C23" s="32">
        <v>421.08</v>
      </c>
      <c r="E23" s="99"/>
    </row>
    <row r="24" spans="1:5" ht="29.25" customHeight="1">
      <c r="A24" s="29">
        <v>1200</v>
      </c>
      <c r="B24" s="31" t="s">
        <v>34</v>
      </c>
      <c r="C24" s="32">
        <v>101.44</v>
      </c>
      <c r="E24" s="99"/>
    </row>
    <row r="25" spans="1:5" ht="15">
      <c r="A25" s="29">
        <v>2242</v>
      </c>
      <c r="B25" s="30" t="s">
        <v>47</v>
      </c>
      <c r="C25" s="32">
        <v>284.97</v>
      </c>
      <c r="E25" s="99"/>
    </row>
    <row r="26" spans="1:5" ht="15">
      <c r="A26" s="29">
        <v>2311</v>
      </c>
      <c r="B26" s="30" t="s">
        <v>19</v>
      </c>
      <c r="C26" s="32">
        <v>2.59</v>
      </c>
      <c r="E26" s="99"/>
    </row>
    <row r="27" spans="1:5" ht="13.5" customHeight="1">
      <c r="A27" s="29">
        <v>2519</v>
      </c>
      <c r="B27" s="30" t="s">
        <v>48</v>
      </c>
      <c r="C27" s="32">
        <v>87.11</v>
      </c>
      <c r="E27" s="99"/>
    </row>
    <row r="28" spans="1:5" ht="15">
      <c r="A28" s="30"/>
      <c r="B28" s="29" t="s">
        <v>13</v>
      </c>
      <c r="C28" s="107">
        <f>SUM(C23:C27)</f>
        <v>897.19</v>
      </c>
      <c r="E28" s="99"/>
    </row>
    <row r="29" spans="1:5" ht="15">
      <c r="A29" s="30"/>
      <c r="B29" s="34" t="s">
        <v>14</v>
      </c>
      <c r="C29" s="107">
        <f>SUM(C21,C28)</f>
        <v>4924.459999999999</v>
      </c>
      <c r="E29" s="99"/>
    </row>
    <row r="30" spans="1:5" ht="16.5" customHeight="1">
      <c r="A30" s="97"/>
      <c r="B30" s="98"/>
      <c r="C30" s="114"/>
      <c r="E30" s="99"/>
    </row>
    <row r="31" spans="1:5" ht="15">
      <c r="A31" s="142" t="s">
        <v>49</v>
      </c>
      <c r="B31" s="143"/>
      <c r="C31" s="32">
        <v>11628</v>
      </c>
      <c r="E31" s="99"/>
    </row>
    <row r="32" spans="1:5" ht="30.75" customHeight="1">
      <c r="A32" s="142" t="s">
        <v>54</v>
      </c>
      <c r="B32" s="143"/>
      <c r="C32" s="107">
        <f>C29/C31</f>
        <v>0.42350017199862394</v>
      </c>
      <c r="E32" s="99"/>
    </row>
    <row r="33" spans="1:3" ht="13.5" customHeight="1">
      <c r="A33" s="17"/>
      <c r="B33" s="7"/>
      <c r="C33" s="109"/>
    </row>
    <row r="34" spans="1:3" ht="15">
      <c r="A34" s="17"/>
      <c r="B34" s="17"/>
      <c r="C34" s="109"/>
    </row>
    <row r="35" spans="1:3" ht="15">
      <c r="A35" s="17"/>
      <c r="B35" s="17"/>
      <c r="C35" s="17"/>
    </row>
  </sheetData>
  <sheetProtection/>
  <mergeCells count="5">
    <mergeCell ref="B1:C1"/>
    <mergeCell ref="A8:C8"/>
    <mergeCell ref="B11:C11"/>
    <mergeCell ref="A31:B31"/>
    <mergeCell ref="A32:B32"/>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10.xml><?xml version="1.0" encoding="utf-8"?>
<worksheet xmlns="http://schemas.openxmlformats.org/spreadsheetml/2006/main" xmlns:r="http://schemas.openxmlformats.org/officeDocument/2006/relationships">
  <sheetPr>
    <tabColor theme="0"/>
  </sheetPr>
  <dimension ref="A1:I30"/>
  <sheetViews>
    <sheetView view="pageLayout" zoomScaleNormal="85" workbookViewId="0" topLeftCell="A11">
      <selection activeCell="C37" sqref="C37"/>
    </sheetView>
  </sheetViews>
  <sheetFormatPr defaultColWidth="9.140625" defaultRowHeight="12.75"/>
  <cols>
    <col min="1" max="1" width="16.421875" style="1" customWidth="1"/>
    <col min="2" max="2" width="47.421875" style="1" customWidth="1"/>
    <col min="3" max="3" width="30.421875" style="1" customWidth="1"/>
    <col min="4" max="16384" width="9.140625" style="1" customWidth="1"/>
  </cols>
  <sheetData>
    <row r="1" ht="15">
      <c r="C1" s="86" t="s">
        <v>110</v>
      </c>
    </row>
    <row r="2" ht="128.25">
      <c r="C2" s="81" t="s">
        <v>111</v>
      </c>
    </row>
    <row r="3" ht="15">
      <c r="C3" s="82" t="s">
        <v>112</v>
      </c>
    </row>
    <row r="4" ht="15">
      <c r="C4" s="3" t="s">
        <v>122</v>
      </c>
    </row>
    <row r="5" spans="1:3" ht="15" customHeight="1">
      <c r="A5" s="140" t="s">
        <v>44</v>
      </c>
      <c r="B5" s="140"/>
      <c r="C5" s="140"/>
    </row>
    <row r="7" spans="1:3" ht="15">
      <c r="A7" s="22" t="s">
        <v>1</v>
      </c>
      <c r="B7" s="23" t="s">
        <v>36</v>
      </c>
      <c r="C7" s="22"/>
    </row>
    <row r="8" spans="1:3" ht="33.75" customHeight="1">
      <c r="A8" s="24" t="s">
        <v>2</v>
      </c>
      <c r="B8" s="146" t="s">
        <v>65</v>
      </c>
      <c r="C8" s="146"/>
    </row>
    <row r="9" spans="1:3" ht="15">
      <c r="A9" s="22" t="s">
        <v>3</v>
      </c>
      <c r="B9" s="23" t="s">
        <v>4</v>
      </c>
      <c r="C9" s="22"/>
    </row>
    <row r="10" spans="1:3" ht="42" customHeight="1">
      <c r="A10" s="28" t="s">
        <v>5</v>
      </c>
      <c r="B10" s="28" t="s">
        <v>6</v>
      </c>
      <c r="C10" s="28" t="s">
        <v>7</v>
      </c>
    </row>
    <row r="11" spans="1:3" ht="15">
      <c r="A11" s="29">
        <v>1</v>
      </c>
      <c r="B11" s="29">
        <v>2</v>
      </c>
      <c r="C11" s="29">
        <v>3</v>
      </c>
    </row>
    <row r="12" spans="1:3" ht="15">
      <c r="A12" s="30"/>
      <c r="B12" s="29" t="s">
        <v>8</v>
      </c>
      <c r="C12" s="29" t="s">
        <v>9</v>
      </c>
    </row>
    <row r="13" spans="1:9" ht="15">
      <c r="A13" s="29">
        <v>1100</v>
      </c>
      <c r="B13" s="30" t="s">
        <v>33</v>
      </c>
      <c r="C13" s="112">
        <v>9.44</v>
      </c>
      <c r="D13" s="44"/>
      <c r="E13" s="102"/>
      <c r="F13" s="5"/>
      <c r="G13" s="46"/>
      <c r="H13" s="46"/>
      <c r="I13" s="46"/>
    </row>
    <row r="14" spans="1:9" ht="29.25" customHeight="1">
      <c r="A14" s="29">
        <v>1200</v>
      </c>
      <c r="B14" s="35" t="s">
        <v>34</v>
      </c>
      <c r="C14" s="112">
        <v>2.27</v>
      </c>
      <c r="D14" s="44"/>
      <c r="E14" s="102"/>
      <c r="G14" s="46"/>
      <c r="H14" s="46"/>
      <c r="I14" s="44"/>
    </row>
    <row r="15" spans="1:8" ht="15">
      <c r="A15" s="29">
        <v>2363</v>
      </c>
      <c r="B15" s="30" t="s">
        <v>16</v>
      </c>
      <c r="C15" s="112">
        <v>57.33</v>
      </c>
      <c r="D15" s="44"/>
      <c r="E15" s="102"/>
      <c r="G15" s="46"/>
      <c r="H15" s="46"/>
    </row>
    <row r="16" spans="1:9" ht="15">
      <c r="A16" s="29"/>
      <c r="B16" s="29" t="s">
        <v>11</v>
      </c>
      <c r="C16" s="107">
        <f>SUM(C13:C15)</f>
        <v>69.03999999999999</v>
      </c>
      <c r="D16" s="44"/>
      <c r="E16" s="102"/>
      <c r="G16" s="46"/>
      <c r="H16" s="46"/>
      <c r="I16" s="47"/>
    </row>
    <row r="17" spans="1:9" ht="15">
      <c r="A17" s="29"/>
      <c r="B17" s="29" t="s">
        <v>28</v>
      </c>
      <c r="C17" s="32" t="s">
        <v>9</v>
      </c>
      <c r="D17" s="44"/>
      <c r="E17" s="102"/>
      <c r="G17" s="46"/>
      <c r="H17" s="46"/>
      <c r="I17" s="44"/>
    </row>
    <row r="18" spans="1:9" ht="15">
      <c r="A18" s="29">
        <v>1100</v>
      </c>
      <c r="B18" s="30" t="s">
        <v>33</v>
      </c>
      <c r="C18" s="112">
        <v>4.05</v>
      </c>
      <c r="D18" s="44"/>
      <c r="E18" s="102"/>
      <c r="G18" s="46"/>
      <c r="H18" s="46"/>
      <c r="I18" s="44"/>
    </row>
    <row r="19" spans="1:9" ht="27" customHeight="1">
      <c r="A19" s="29">
        <v>1200</v>
      </c>
      <c r="B19" s="35" t="s">
        <v>34</v>
      </c>
      <c r="C19" s="112">
        <v>0.98</v>
      </c>
      <c r="D19" s="44"/>
      <c r="E19" s="102"/>
      <c r="G19" s="46"/>
      <c r="H19" s="46"/>
      <c r="I19" s="44"/>
    </row>
    <row r="20" spans="1:5" ht="15">
      <c r="A20" s="29">
        <v>2222</v>
      </c>
      <c r="B20" s="30" t="s">
        <v>24</v>
      </c>
      <c r="C20" s="112">
        <v>14.96</v>
      </c>
      <c r="D20" s="44"/>
      <c r="E20" s="102"/>
    </row>
    <row r="21" spans="1:5" ht="15">
      <c r="A21" s="29">
        <v>2223</v>
      </c>
      <c r="B21" s="31" t="s">
        <v>22</v>
      </c>
      <c r="C21" s="112">
        <v>13.71</v>
      </c>
      <c r="D21" s="44"/>
      <c r="E21" s="102"/>
    </row>
    <row r="22" spans="1:5" ht="26.25">
      <c r="A22" s="29">
        <v>2243</v>
      </c>
      <c r="B22" s="31" t="s">
        <v>18</v>
      </c>
      <c r="C22" s="112">
        <v>8.18</v>
      </c>
      <c r="D22" s="44"/>
      <c r="E22" s="102"/>
    </row>
    <row r="23" spans="1:5" ht="15">
      <c r="A23" s="29">
        <v>2244</v>
      </c>
      <c r="B23" s="30" t="s">
        <v>15</v>
      </c>
      <c r="C23" s="112">
        <v>7.48</v>
      </c>
      <c r="D23" s="44"/>
      <c r="E23" s="102"/>
    </row>
    <row r="24" spans="1:5" ht="15">
      <c r="A24" s="29">
        <v>2350</v>
      </c>
      <c r="B24" s="30" t="s">
        <v>23</v>
      </c>
      <c r="C24" s="112">
        <v>4.98</v>
      </c>
      <c r="D24" s="44"/>
      <c r="E24" s="102"/>
    </row>
    <row r="25" spans="1:5" ht="15">
      <c r="A25" s="30"/>
      <c r="B25" s="29" t="s">
        <v>13</v>
      </c>
      <c r="C25" s="107">
        <f>SUM(C18:C24)</f>
        <v>54.34</v>
      </c>
      <c r="D25" s="44"/>
      <c r="E25" s="102"/>
    </row>
    <row r="26" spans="1:5" ht="15">
      <c r="A26" s="30"/>
      <c r="B26" s="34" t="s">
        <v>14</v>
      </c>
      <c r="C26" s="107">
        <f>SUM(C16+C25)</f>
        <v>123.38</v>
      </c>
      <c r="D26" s="44"/>
      <c r="E26" s="102"/>
    </row>
    <row r="27" spans="1:5" ht="15">
      <c r="A27" s="17"/>
      <c r="B27" s="17"/>
      <c r="C27" s="108"/>
      <c r="D27" s="44"/>
      <c r="E27" s="102"/>
    </row>
    <row r="28" spans="1:5" ht="15">
      <c r="A28" s="142" t="s">
        <v>10</v>
      </c>
      <c r="B28" s="142"/>
      <c r="C28" s="32">
        <v>103</v>
      </c>
      <c r="D28" s="44"/>
      <c r="E28" s="102"/>
    </row>
    <row r="29" spans="1:5" ht="30.75" customHeight="1">
      <c r="A29" s="142" t="s">
        <v>54</v>
      </c>
      <c r="B29" s="142"/>
      <c r="C29" s="107">
        <f>C26/C28</f>
        <v>1.1978640776699028</v>
      </c>
      <c r="D29" s="44"/>
      <c r="E29" s="102"/>
    </row>
    <row r="30" spans="4:5" ht="15">
      <c r="D30" s="44"/>
      <c r="E30" s="45"/>
    </row>
  </sheetData>
  <sheetProtection/>
  <mergeCells count="4">
    <mergeCell ref="A28:B28"/>
    <mergeCell ref="A29:B29"/>
    <mergeCell ref="A5:C5"/>
    <mergeCell ref="B8:C8"/>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11.xml><?xml version="1.0" encoding="utf-8"?>
<worksheet xmlns="http://schemas.openxmlformats.org/spreadsheetml/2006/main" xmlns:r="http://schemas.openxmlformats.org/officeDocument/2006/relationships">
  <sheetPr>
    <tabColor theme="0"/>
  </sheetPr>
  <dimension ref="A1:I32"/>
  <sheetViews>
    <sheetView view="pageLayout" zoomScaleNormal="85" workbookViewId="0" topLeftCell="A12">
      <selection activeCell="C40" sqref="C40"/>
    </sheetView>
  </sheetViews>
  <sheetFormatPr defaultColWidth="9.140625" defaultRowHeight="12.75"/>
  <cols>
    <col min="1" max="1" width="16.421875" style="1" customWidth="1"/>
    <col min="2" max="2" width="52.8515625" style="1" customWidth="1"/>
    <col min="3" max="3" width="30.421875" style="1" customWidth="1"/>
    <col min="4" max="4" width="9.140625" style="1" customWidth="1"/>
    <col min="5" max="5" width="10.140625" style="1" bestFit="1" customWidth="1"/>
    <col min="6" max="16384" width="9.140625" style="1" customWidth="1"/>
  </cols>
  <sheetData>
    <row r="1" ht="15">
      <c r="C1" s="82" t="s">
        <v>110</v>
      </c>
    </row>
    <row r="2" ht="128.25">
      <c r="C2" s="81" t="s">
        <v>111</v>
      </c>
    </row>
    <row r="3" ht="15">
      <c r="C3" s="82" t="s">
        <v>112</v>
      </c>
    </row>
    <row r="4" ht="15">
      <c r="C4" s="3" t="s">
        <v>122</v>
      </c>
    </row>
    <row r="5" spans="1:3" ht="15" customHeight="1">
      <c r="A5" s="140" t="s">
        <v>44</v>
      </c>
      <c r="B5" s="140"/>
      <c r="C5" s="140"/>
    </row>
    <row r="7" spans="1:3" ht="15">
      <c r="A7" s="22" t="s">
        <v>1</v>
      </c>
      <c r="B7" s="23" t="s">
        <v>36</v>
      </c>
      <c r="C7" s="22"/>
    </row>
    <row r="8" spans="1:3" ht="33.75" customHeight="1">
      <c r="A8" s="24" t="s">
        <v>2</v>
      </c>
      <c r="B8" s="146" t="s">
        <v>66</v>
      </c>
      <c r="C8" s="146"/>
    </row>
    <row r="9" spans="1:3" ht="15">
      <c r="A9" s="22" t="s">
        <v>3</v>
      </c>
      <c r="B9" s="23" t="s">
        <v>4</v>
      </c>
      <c r="C9" s="22"/>
    </row>
    <row r="11" spans="1:3" ht="42" customHeight="1">
      <c r="A11" s="28" t="s">
        <v>5</v>
      </c>
      <c r="B11" s="28" t="s">
        <v>56</v>
      </c>
      <c r="C11" s="28" t="s">
        <v>7</v>
      </c>
    </row>
    <row r="12" spans="1:3" ht="15">
      <c r="A12" s="29">
        <v>1</v>
      </c>
      <c r="B12" s="29">
        <v>2</v>
      </c>
      <c r="C12" s="29">
        <v>3</v>
      </c>
    </row>
    <row r="13" spans="1:3" ht="15">
      <c r="A13" s="30"/>
      <c r="B13" s="29" t="s">
        <v>8</v>
      </c>
      <c r="C13" s="29" t="s">
        <v>9</v>
      </c>
    </row>
    <row r="14" spans="1:9" ht="15">
      <c r="A14" s="29">
        <v>1100</v>
      </c>
      <c r="B14" s="30" t="s">
        <v>33</v>
      </c>
      <c r="C14" s="112">
        <v>41.13</v>
      </c>
      <c r="D14" s="44"/>
      <c r="E14" s="103"/>
      <c r="G14" s="46"/>
      <c r="H14" s="46"/>
      <c r="I14" s="46"/>
    </row>
    <row r="15" spans="1:9" ht="33.75" customHeight="1">
      <c r="A15" s="29">
        <v>1200</v>
      </c>
      <c r="B15" s="35" t="s">
        <v>34</v>
      </c>
      <c r="C15" s="112">
        <v>9.91</v>
      </c>
      <c r="D15" s="44"/>
      <c r="E15" s="103"/>
      <c r="G15" s="46"/>
      <c r="H15" s="46"/>
      <c r="I15" s="44"/>
    </row>
    <row r="16" spans="1:8" ht="15">
      <c r="A16" s="29">
        <v>2363</v>
      </c>
      <c r="B16" s="30" t="s">
        <v>16</v>
      </c>
      <c r="C16" s="112">
        <v>252.24</v>
      </c>
      <c r="D16" s="44"/>
      <c r="E16" s="103"/>
      <c r="G16" s="46"/>
      <c r="H16" s="46"/>
    </row>
    <row r="17" spans="1:9" ht="15">
      <c r="A17" s="29"/>
      <c r="B17" s="29" t="s">
        <v>11</v>
      </c>
      <c r="C17" s="107">
        <f>SUM(C14:C16)</f>
        <v>303.28000000000003</v>
      </c>
      <c r="D17" s="44"/>
      <c r="E17" s="103"/>
      <c r="G17" s="46"/>
      <c r="H17" s="46"/>
      <c r="I17" s="47"/>
    </row>
    <row r="18" spans="1:9" ht="15">
      <c r="A18" s="29"/>
      <c r="B18" s="29" t="s">
        <v>12</v>
      </c>
      <c r="C18" s="107" t="s">
        <v>9</v>
      </c>
      <c r="D18" s="44"/>
      <c r="E18" s="103"/>
      <c r="G18" s="46"/>
      <c r="H18" s="46"/>
      <c r="I18" s="44"/>
    </row>
    <row r="19" spans="1:9" ht="15">
      <c r="A19" s="29">
        <v>1100</v>
      </c>
      <c r="B19" s="30" t="s">
        <v>33</v>
      </c>
      <c r="C19" s="32">
        <v>7.88</v>
      </c>
      <c r="D19" s="44"/>
      <c r="E19" s="103"/>
      <c r="G19" s="46"/>
      <c r="H19" s="46"/>
      <c r="I19" s="44"/>
    </row>
    <row r="20" spans="1:9" ht="28.5" customHeight="1">
      <c r="A20" s="29">
        <v>1200</v>
      </c>
      <c r="B20" s="35" t="s">
        <v>34</v>
      </c>
      <c r="C20" s="32">
        <v>1.9</v>
      </c>
      <c r="D20" s="44"/>
      <c r="E20" s="103"/>
      <c r="G20" s="46"/>
      <c r="H20" s="46"/>
      <c r="I20" s="44"/>
    </row>
    <row r="21" spans="1:5" ht="15">
      <c r="A21" s="29">
        <v>2222</v>
      </c>
      <c r="B21" s="30" t="s">
        <v>24</v>
      </c>
      <c r="C21" s="112">
        <v>18.63</v>
      </c>
      <c r="D21" s="44"/>
      <c r="E21" s="103"/>
    </row>
    <row r="22" spans="1:5" ht="15">
      <c r="A22" s="29">
        <v>2223</v>
      </c>
      <c r="B22" s="31" t="s">
        <v>22</v>
      </c>
      <c r="C22" s="112">
        <v>20.5</v>
      </c>
      <c r="D22" s="44"/>
      <c r="E22" s="103"/>
    </row>
    <row r="23" spans="1:5" ht="15">
      <c r="A23" s="29">
        <v>2243</v>
      </c>
      <c r="B23" s="31" t="s">
        <v>18</v>
      </c>
      <c r="C23" s="112">
        <v>16.77</v>
      </c>
      <c r="D23" s="44"/>
      <c r="E23" s="103"/>
    </row>
    <row r="24" spans="1:5" ht="15">
      <c r="A24" s="29">
        <v>2244</v>
      </c>
      <c r="B24" s="30" t="s">
        <v>15</v>
      </c>
      <c r="C24" s="112">
        <v>14.91</v>
      </c>
      <c r="D24" s="44"/>
      <c r="E24" s="103"/>
    </row>
    <row r="25" spans="1:5" ht="15">
      <c r="A25" s="29">
        <v>2350</v>
      </c>
      <c r="B25" s="30" t="s">
        <v>23</v>
      </c>
      <c r="C25" s="112">
        <v>7.44</v>
      </c>
      <c r="D25" s="44"/>
      <c r="E25" s="103"/>
    </row>
    <row r="26" spans="1:5" ht="15">
      <c r="A26" s="30"/>
      <c r="B26" s="29" t="s">
        <v>13</v>
      </c>
      <c r="C26" s="107">
        <f>SUM(C19:C25)</f>
        <v>88.02999999999999</v>
      </c>
      <c r="D26" s="44"/>
      <c r="E26" s="103"/>
    </row>
    <row r="27" spans="1:5" ht="15">
      <c r="A27" s="30"/>
      <c r="B27" s="34" t="s">
        <v>14</v>
      </c>
      <c r="C27" s="107">
        <f>SUM(C17,C26)</f>
        <v>391.31</v>
      </c>
      <c r="D27" s="44"/>
      <c r="E27" s="103"/>
    </row>
    <row r="28" spans="1:5" ht="15">
      <c r="A28" s="17"/>
      <c r="B28" s="17"/>
      <c r="C28" s="108"/>
      <c r="D28" s="44"/>
      <c r="E28" s="103"/>
    </row>
    <row r="29" spans="1:5" ht="15">
      <c r="A29" s="142" t="s">
        <v>10</v>
      </c>
      <c r="B29" s="142"/>
      <c r="C29" s="32">
        <v>154</v>
      </c>
      <c r="D29" s="44"/>
      <c r="E29" s="103"/>
    </row>
    <row r="30" spans="1:5" ht="30.75" customHeight="1">
      <c r="A30" s="142" t="s">
        <v>54</v>
      </c>
      <c r="B30" s="142"/>
      <c r="C30" s="107">
        <f>C27/C29</f>
        <v>2.540974025974026</v>
      </c>
      <c r="D30" s="44"/>
      <c r="E30" s="103"/>
    </row>
    <row r="31" spans="1:5" ht="15">
      <c r="A31" s="17"/>
      <c r="B31" s="17"/>
      <c r="C31" s="17"/>
      <c r="D31" s="44"/>
      <c r="E31" s="45"/>
    </row>
    <row r="32" spans="1:3" ht="15">
      <c r="A32" s="17"/>
      <c r="B32" s="17"/>
      <c r="C32" s="17"/>
    </row>
  </sheetData>
  <sheetProtection/>
  <mergeCells count="4">
    <mergeCell ref="A29:B29"/>
    <mergeCell ref="A30:B30"/>
    <mergeCell ref="A5:C5"/>
    <mergeCell ref="B8:C8"/>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12.xml><?xml version="1.0" encoding="utf-8"?>
<worksheet xmlns="http://schemas.openxmlformats.org/spreadsheetml/2006/main" xmlns:r="http://schemas.openxmlformats.org/officeDocument/2006/relationships">
  <sheetPr>
    <tabColor theme="0"/>
  </sheetPr>
  <dimension ref="A1:I30"/>
  <sheetViews>
    <sheetView view="pageLayout" zoomScaleNormal="85" workbookViewId="0" topLeftCell="A11">
      <selection activeCell="C37" sqref="C37"/>
    </sheetView>
  </sheetViews>
  <sheetFormatPr defaultColWidth="9.140625" defaultRowHeight="12.75"/>
  <cols>
    <col min="1" max="1" width="16.421875" style="1" customWidth="1"/>
    <col min="2" max="2" width="45.140625" style="1" customWidth="1"/>
    <col min="3" max="3" width="30.421875" style="1" customWidth="1"/>
    <col min="4" max="4" width="9.140625" style="1" customWidth="1"/>
    <col min="5" max="5" width="10.140625" style="1" bestFit="1" customWidth="1"/>
    <col min="6" max="16384" width="9.140625" style="1" customWidth="1"/>
  </cols>
  <sheetData>
    <row r="1" ht="15.75">
      <c r="C1" s="14" t="s">
        <v>110</v>
      </c>
    </row>
    <row r="2" ht="128.25">
      <c r="C2" s="81" t="s">
        <v>111</v>
      </c>
    </row>
    <row r="3" ht="15">
      <c r="C3" s="82" t="s">
        <v>112</v>
      </c>
    </row>
    <row r="4" ht="15">
      <c r="C4" s="3" t="s">
        <v>122</v>
      </c>
    </row>
    <row r="5" spans="1:3" ht="15" customHeight="1">
      <c r="A5" s="140" t="s">
        <v>44</v>
      </c>
      <c r="B5" s="140"/>
      <c r="C5" s="140"/>
    </row>
    <row r="7" spans="1:3" ht="15">
      <c r="A7" s="22" t="s">
        <v>1</v>
      </c>
      <c r="B7" s="23" t="s">
        <v>36</v>
      </c>
      <c r="C7" s="22"/>
    </row>
    <row r="8" spans="1:3" ht="33.75" customHeight="1">
      <c r="A8" s="24" t="s">
        <v>2</v>
      </c>
      <c r="B8" s="146" t="s">
        <v>67</v>
      </c>
      <c r="C8" s="146"/>
    </row>
    <row r="9" spans="1:3" ht="15">
      <c r="A9" s="22" t="s">
        <v>3</v>
      </c>
      <c r="B9" s="23" t="s">
        <v>4</v>
      </c>
      <c r="C9" s="22"/>
    </row>
    <row r="10" spans="1:3" ht="42" customHeight="1">
      <c r="A10" s="28" t="s">
        <v>5</v>
      </c>
      <c r="B10" s="28" t="s">
        <v>6</v>
      </c>
      <c r="C10" s="28" t="s">
        <v>7</v>
      </c>
    </row>
    <row r="11" spans="1:3" ht="15">
      <c r="A11" s="29">
        <v>1</v>
      </c>
      <c r="B11" s="29">
        <v>2</v>
      </c>
      <c r="C11" s="29">
        <v>3</v>
      </c>
    </row>
    <row r="12" spans="1:3" ht="15">
      <c r="A12" s="30"/>
      <c r="B12" s="29" t="s">
        <v>8</v>
      </c>
      <c r="C12" s="29" t="s">
        <v>9</v>
      </c>
    </row>
    <row r="13" spans="1:9" ht="15">
      <c r="A13" s="29">
        <v>1100</v>
      </c>
      <c r="B13" s="30" t="s">
        <v>33</v>
      </c>
      <c r="C13" s="112">
        <v>9.44</v>
      </c>
      <c r="D13" s="44"/>
      <c r="E13" s="102"/>
      <c r="F13" s="5"/>
      <c r="G13" s="46"/>
      <c r="H13" s="46"/>
      <c r="I13" s="46"/>
    </row>
    <row r="14" spans="1:9" ht="30.75" customHeight="1">
      <c r="A14" s="29">
        <v>1200</v>
      </c>
      <c r="B14" s="35" t="s">
        <v>34</v>
      </c>
      <c r="C14" s="112">
        <v>2.27</v>
      </c>
      <c r="D14" s="44"/>
      <c r="E14" s="102"/>
      <c r="G14" s="46"/>
      <c r="H14" s="46"/>
      <c r="I14" s="44"/>
    </row>
    <row r="15" spans="1:8" ht="15">
      <c r="A15" s="29">
        <v>2363</v>
      </c>
      <c r="B15" s="30" t="s">
        <v>16</v>
      </c>
      <c r="C15" s="112">
        <v>52.32</v>
      </c>
      <c r="D15" s="44"/>
      <c r="E15" s="102"/>
      <c r="G15" s="46"/>
      <c r="H15" s="46"/>
    </row>
    <row r="16" spans="1:9" ht="15">
      <c r="A16" s="29"/>
      <c r="B16" s="29" t="s">
        <v>11</v>
      </c>
      <c r="C16" s="107">
        <f>SUM(C13:C15)</f>
        <v>64.03</v>
      </c>
      <c r="D16" s="44"/>
      <c r="E16" s="102"/>
      <c r="G16" s="46"/>
      <c r="H16" s="46"/>
      <c r="I16" s="47"/>
    </row>
    <row r="17" spans="1:9" ht="18" customHeight="1">
      <c r="A17" s="29"/>
      <c r="B17" s="29" t="s">
        <v>12</v>
      </c>
      <c r="C17" s="107" t="s">
        <v>9</v>
      </c>
      <c r="D17" s="44"/>
      <c r="E17" s="102"/>
      <c r="G17" s="46"/>
      <c r="H17" s="46"/>
      <c r="I17" s="44"/>
    </row>
    <row r="18" spans="1:9" ht="15">
      <c r="A18" s="29">
        <v>1100</v>
      </c>
      <c r="B18" s="30" t="s">
        <v>33</v>
      </c>
      <c r="C18" s="32">
        <v>3.88</v>
      </c>
      <c r="D18" s="44"/>
      <c r="E18" s="102"/>
      <c r="G18" s="46"/>
      <c r="H18" s="46"/>
      <c r="I18" s="44"/>
    </row>
    <row r="19" spans="1:9" ht="27" customHeight="1">
      <c r="A19" s="29">
        <v>1200</v>
      </c>
      <c r="B19" s="35" t="s">
        <v>34</v>
      </c>
      <c r="C19" s="32">
        <v>0.94</v>
      </c>
      <c r="D19" s="44"/>
      <c r="E19" s="102"/>
      <c r="G19" s="46"/>
      <c r="H19" s="46"/>
      <c r="I19" s="44"/>
    </row>
    <row r="20" spans="1:5" ht="15">
      <c r="A20" s="29">
        <v>2222</v>
      </c>
      <c r="B20" s="30" t="s">
        <v>24</v>
      </c>
      <c r="C20" s="112">
        <v>14.96</v>
      </c>
      <c r="D20" s="44"/>
      <c r="E20" s="102"/>
    </row>
    <row r="21" spans="1:5" ht="15">
      <c r="A21" s="29">
        <v>2223</v>
      </c>
      <c r="B21" s="31" t="s">
        <v>22</v>
      </c>
      <c r="C21" s="112">
        <v>13.71</v>
      </c>
      <c r="D21" s="44"/>
      <c r="E21" s="102"/>
    </row>
    <row r="22" spans="1:5" ht="26.25">
      <c r="A22" s="29">
        <v>2243</v>
      </c>
      <c r="B22" s="31" t="s">
        <v>18</v>
      </c>
      <c r="C22" s="112">
        <v>11.22</v>
      </c>
      <c r="D22" s="44"/>
      <c r="E22" s="102"/>
    </row>
    <row r="23" spans="1:5" ht="15">
      <c r="A23" s="29">
        <v>2244</v>
      </c>
      <c r="B23" s="30" t="s">
        <v>15</v>
      </c>
      <c r="C23" s="112">
        <v>9.76</v>
      </c>
      <c r="D23" s="44"/>
      <c r="E23" s="102"/>
    </row>
    <row r="24" spans="1:5" ht="15">
      <c r="A24" s="29">
        <v>2350</v>
      </c>
      <c r="B24" s="30" t="s">
        <v>23</v>
      </c>
      <c r="C24" s="112">
        <v>4.88</v>
      </c>
      <c r="D24" s="44"/>
      <c r="E24" s="102"/>
    </row>
    <row r="25" spans="1:5" ht="15">
      <c r="A25" s="30"/>
      <c r="B25" s="29" t="s">
        <v>13</v>
      </c>
      <c r="C25" s="107">
        <f>SUM(C18:C24)</f>
        <v>59.35</v>
      </c>
      <c r="D25" s="44"/>
      <c r="E25" s="102"/>
    </row>
    <row r="26" spans="1:5" ht="15">
      <c r="A26" s="30"/>
      <c r="B26" s="34" t="s">
        <v>14</v>
      </c>
      <c r="C26" s="107">
        <f>SUM(C16,C25)</f>
        <v>123.38</v>
      </c>
      <c r="D26" s="44"/>
      <c r="E26" s="102"/>
    </row>
    <row r="27" spans="1:5" ht="15">
      <c r="A27" s="17"/>
      <c r="B27" s="17"/>
      <c r="C27" s="108"/>
      <c r="D27" s="44"/>
      <c r="E27" s="102"/>
    </row>
    <row r="28" spans="1:5" ht="15">
      <c r="A28" s="142" t="s">
        <v>10</v>
      </c>
      <c r="B28" s="142"/>
      <c r="C28" s="32">
        <v>103</v>
      </c>
      <c r="D28" s="44"/>
      <c r="E28" s="102"/>
    </row>
    <row r="29" spans="1:5" ht="30.75" customHeight="1">
      <c r="A29" s="142" t="s">
        <v>54</v>
      </c>
      <c r="B29" s="142"/>
      <c r="C29" s="107">
        <f>C26/C28</f>
        <v>1.1978640776699028</v>
      </c>
      <c r="D29" s="44"/>
      <c r="E29" s="102"/>
    </row>
    <row r="30" spans="4:5" ht="15">
      <c r="D30" s="44"/>
      <c r="E30" s="45"/>
    </row>
  </sheetData>
  <sheetProtection/>
  <mergeCells count="4">
    <mergeCell ref="A28:B28"/>
    <mergeCell ref="A29:B29"/>
    <mergeCell ref="A5:C5"/>
    <mergeCell ref="B8:C8"/>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13.xml><?xml version="1.0" encoding="utf-8"?>
<worksheet xmlns="http://schemas.openxmlformats.org/spreadsheetml/2006/main" xmlns:r="http://schemas.openxmlformats.org/officeDocument/2006/relationships">
  <sheetPr>
    <tabColor theme="0"/>
  </sheetPr>
  <dimension ref="A1:I29"/>
  <sheetViews>
    <sheetView view="pageLayout" zoomScaleNormal="85" workbookViewId="0" topLeftCell="A12">
      <selection activeCell="C39" sqref="C39"/>
    </sheetView>
  </sheetViews>
  <sheetFormatPr defaultColWidth="9.140625" defaultRowHeight="12.75"/>
  <cols>
    <col min="1" max="1" width="16.421875" style="1" customWidth="1"/>
    <col min="2" max="2" width="48.8515625" style="1" customWidth="1"/>
    <col min="3" max="3" width="30.421875" style="1" customWidth="1"/>
    <col min="4" max="4" width="9.140625" style="1" customWidth="1"/>
    <col min="5" max="5" width="10.140625" style="1" bestFit="1" customWidth="1"/>
    <col min="6" max="16384" width="9.140625" style="1" customWidth="1"/>
  </cols>
  <sheetData>
    <row r="1" ht="15.75">
      <c r="C1" s="14" t="s">
        <v>110</v>
      </c>
    </row>
    <row r="2" ht="128.25">
      <c r="C2" s="81" t="s">
        <v>111</v>
      </c>
    </row>
    <row r="3" ht="15">
      <c r="C3" s="82" t="s">
        <v>112</v>
      </c>
    </row>
    <row r="4" ht="15">
      <c r="C4" s="3" t="s">
        <v>122</v>
      </c>
    </row>
    <row r="5" spans="1:3" ht="15" customHeight="1">
      <c r="A5" s="140" t="s">
        <v>44</v>
      </c>
      <c r="B5" s="140"/>
      <c r="C5" s="140"/>
    </row>
    <row r="6" spans="1:3" ht="15">
      <c r="A6" s="22" t="s">
        <v>1</v>
      </c>
      <c r="B6" s="23" t="s">
        <v>36</v>
      </c>
      <c r="C6" s="22"/>
    </row>
    <row r="7" spans="1:3" ht="33.75" customHeight="1">
      <c r="A7" s="24" t="s">
        <v>2</v>
      </c>
      <c r="B7" s="146" t="s">
        <v>68</v>
      </c>
      <c r="C7" s="146"/>
    </row>
    <row r="8" spans="1:3" ht="15">
      <c r="A8" s="22" t="s">
        <v>3</v>
      </c>
      <c r="B8" s="23" t="s">
        <v>4</v>
      </c>
      <c r="C8" s="22"/>
    </row>
    <row r="10" spans="1:3" ht="42" customHeight="1">
      <c r="A10" s="28" t="s">
        <v>5</v>
      </c>
      <c r="B10" s="28" t="s">
        <v>6</v>
      </c>
      <c r="C10" s="28" t="s">
        <v>7</v>
      </c>
    </row>
    <row r="11" spans="1:3" ht="15">
      <c r="A11" s="29">
        <v>1</v>
      </c>
      <c r="B11" s="29">
        <v>2</v>
      </c>
      <c r="C11" s="29">
        <v>3</v>
      </c>
    </row>
    <row r="12" spans="1:3" ht="15">
      <c r="A12" s="30"/>
      <c r="B12" s="29" t="s">
        <v>8</v>
      </c>
      <c r="C12" s="29" t="s">
        <v>9</v>
      </c>
    </row>
    <row r="13" spans="1:9" ht="15">
      <c r="A13" s="29">
        <v>1100</v>
      </c>
      <c r="B13" s="30" t="s">
        <v>33</v>
      </c>
      <c r="C13" s="112">
        <v>197.85</v>
      </c>
      <c r="D13" s="44"/>
      <c r="E13" s="102"/>
      <c r="F13" s="5"/>
      <c r="G13" s="46"/>
      <c r="H13" s="46"/>
      <c r="I13" s="46"/>
    </row>
    <row r="14" spans="1:9" ht="30" customHeight="1">
      <c r="A14" s="29">
        <v>1200</v>
      </c>
      <c r="B14" s="35" t="s">
        <v>34</v>
      </c>
      <c r="C14" s="112">
        <v>47.66</v>
      </c>
      <c r="D14" s="44"/>
      <c r="E14" s="102"/>
      <c r="G14" s="46"/>
      <c r="H14" s="46"/>
      <c r="I14" s="44"/>
    </row>
    <row r="15" spans="1:8" ht="15">
      <c r="A15" s="29">
        <v>2363</v>
      </c>
      <c r="B15" s="30" t="s">
        <v>16</v>
      </c>
      <c r="C15" s="112">
        <v>371.47</v>
      </c>
      <c r="D15" s="44"/>
      <c r="E15" s="102"/>
      <c r="F15" s="5"/>
      <c r="G15" s="46"/>
      <c r="H15" s="46"/>
    </row>
    <row r="16" spans="1:9" ht="15">
      <c r="A16" s="29"/>
      <c r="B16" s="29" t="s">
        <v>11</v>
      </c>
      <c r="C16" s="113">
        <f>SUM(C13:C15)</f>
        <v>616.98</v>
      </c>
      <c r="D16" s="44"/>
      <c r="E16" s="102"/>
      <c r="G16" s="46"/>
      <c r="H16" s="46"/>
      <c r="I16" s="47"/>
    </row>
    <row r="17" spans="1:9" ht="15">
      <c r="A17" s="29"/>
      <c r="B17" s="29" t="s">
        <v>12</v>
      </c>
      <c r="C17" s="107" t="s">
        <v>9</v>
      </c>
      <c r="D17" s="44"/>
      <c r="E17" s="102"/>
      <c r="G17" s="46"/>
      <c r="H17" s="46"/>
      <c r="I17" s="44"/>
    </row>
    <row r="18" spans="1:9" ht="15">
      <c r="A18" s="29">
        <v>1100</v>
      </c>
      <c r="B18" s="30" t="s">
        <v>33</v>
      </c>
      <c r="C18" s="32">
        <v>3.93</v>
      </c>
      <c r="D18" s="44"/>
      <c r="E18" s="102"/>
      <c r="G18" s="46"/>
      <c r="H18" s="46"/>
      <c r="I18" s="44"/>
    </row>
    <row r="19" spans="1:9" ht="28.5" customHeight="1">
      <c r="A19" s="29">
        <v>1200</v>
      </c>
      <c r="B19" s="35" t="s">
        <v>34</v>
      </c>
      <c r="C19" s="32">
        <v>0.95</v>
      </c>
      <c r="D19" s="44"/>
      <c r="E19" s="102"/>
      <c r="G19" s="46"/>
      <c r="H19" s="46"/>
      <c r="I19" s="44"/>
    </row>
    <row r="20" spans="1:5" ht="15">
      <c r="A20" s="29">
        <v>2221</v>
      </c>
      <c r="B20" s="30" t="s">
        <v>25</v>
      </c>
      <c r="C20" s="32">
        <v>50.82</v>
      </c>
      <c r="D20" s="44"/>
      <c r="E20" s="102"/>
    </row>
    <row r="21" spans="1:5" ht="15">
      <c r="A21" s="29">
        <v>2222</v>
      </c>
      <c r="B21" s="30" t="s">
        <v>24</v>
      </c>
      <c r="C21" s="112">
        <v>14.52</v>
      </c>
      <c r="D21" s="44"/>
      <c r="E21" s="102"/>
    </row>
    <row r="22" spans="1:5" ht="15">
      <c r="A22" s="29">
        <v>2223</v>
      </c>
      <c r="B22" s="31" t="s">
        <v>22</v>
      </c>
      <c r="C22" s="112">
        <v>13.31</v>
      </c>
      <c r="D22" s="44"/>
      <c r="E22" s="102"/>
    </row>
    <row r="23" spans="1:5" ht="26.25">
      <c r="A23" s="29">
        <v>2243</v>
      </c>
      <c r="B23" s="31" t="s">
        <v>18</v>
      </c>
      <c r="C23" s="112">
        <v>10.89</v>
      </c>
      <c r="D23" s="44"/>
      <c r="E23" s="102"/>
    </row>
    <row r="24" spans="1:5" ht="15">
      <c r="A24" s="29">
        <v>2244</v>
      </c>
      <c r="B24" s="30" t="s">
        <v>15</v>
      </c>
      <c r="C24" s="112">
        <v>9.68</v>
      </c>
      <c r="D24" s="44"/>
      <c r="E24" s="102"/>
    </row>
    <row r="25" spans="1:5" ht="15">
      <c r="A25" s="29">
        <v>2350</v>
      </c>
      <c r="B25" s="30" t="s">
        <v>23</v>
      </c>
      <c r="C25" s="112">
        <v>4.92</v>
      </c>
      <c r="D25" s="44"/>
      <c r="E25" s="102"/>
    </row>
    <row r="26" spans="1:5" ht="15">
      <c r="A26" s="29"/>
      <c r="B26" s="29" t="s">
        <v>13</v>
      </c>
      <c r="C26" s="107">
        <f>SUM(C18:C25)</f>
        <v>109.02</v>
      </c>
      <c r="D26" s="44"/>
      <c r="E26" s="102"/>
    </row>
    <row r="27" spans="1:5" ht="15">
      <c r="A27" s="30"/>
      <c r="B27" s="34" t="s">
        <v>14</v>
      </c>
      <c r="C27" s="107">
        <f>SUM(C16,C26)</f>
        <v>726</v>
      </c>
      <c r="D27" s="44"/>
      <c r="E27" s="102"/>
    </row>
    <row r="28" spans="1:5" ht="15">
      <c r="A28" s="142" t="s">
        <v>10</v>
      </c>
      <c r="B28" s="142"/>
      <c r="C28" s="32">
        <v>100</v>
      </c>
      <c r="D28" s="44"/>
      <c r="E28" s="102"/>
    </row>
    <row r="29" spans="1:5" ht="30.75" customHeight="1">
      <c r="A29" s="142" t="s">
        <v>54</v>
      </c>
      <c r="B29" s="142"/>
      <c r="C29" s="107">
        <f>C27/C28</f>
        <v>7.26</v>
      </c>
      <c r="D29" s="44"/>
      <c r="E29" s="102"/>
    </row>
  </sheetData>
  <sheetProtection/>
  <mergeCells count="4">
    <mergeCell ref="A28:B28"/>
    <mergeCell ref="A29:B29"/>
    <mergeCell ref="A5:C5"/>
    <mergeCell ref="B7:C7"/>
  </mergeCells>
  <printOptions horizontalCentered="1"/>
  <pageMargins left="0.25" right="0.25" top="0.75" bottom="0.75" header="0.3" footer="0.3"/>
  <pageSetup horizontalDpi="600" verticalDpi="600" orientation="portrait" paperSize="9" r:id="rId1"/>
  <headerFooter alignWithMargins="0">
    <oddFooter>&amp;L&amp;9LMAnotp2_2_020813_cenr; 2.2.pielikums Ministru kabineta noteikumu projekta "Ilgstošas sociālās aprūpes un sociālās rehabilitācijas iestāžu sniegto maksas pakalpojumu cenrādis" anotācijai</oddFooter>
  </headerFooter>
</worksheet>
</file>

<file path=xl/worksheets/sheet14.xml><?xml version="1.0" encoding="utf-8"?>
<worksheet xmlns="http://schemas.openxmlformats.org/spreadsheetml/2006/main" xmlns:r="http://schemas.openxmlformats.org/officeDocument/2006/relationships">
  <sheetPr>
    <tabColor theme="0"/>
  </sheetPr>
  <dimension ref="A1:I30"/>
  <sheetViews>
    <sheetView view="pageLayout" zoomScaleNormal="85" workbookViewId="0" topLeftCell="A3">
      <selection activeCell="C30" sqref="C30"/>
    </sheetView>
  </sheetViews>
  <sheetFormatPr defaultColWidth="9.140625" defaultRowHeight="12.75"/>
  <cols>
    <col min="1" max="1" width="16.421875" style="1" customWidth="1"/>
    <col min="2" max="2" width="47.00390625" style="1" customWidth="1"/>
    <col min="3" max="3" width="30.421875" style="1" customWidth="1"/>
    <col min="4" max="4" width="9.140625" style="1" customWidth="1"/>
    <col min="5" max="5" width="10.140625" style="1" bestFit="1" customWidth="1"/>
    <col min="6" max="16384" width="9.140625" style="1" customWidth="1"/>
  </cols>
  <sheetData>
    <row r="1" ht="15.75">
      <c r="C1" s="14" t="s">
        <v>110</v>
      </c>
    </row>
    <row r="2" ht="128.25">
      <c r="C2" s="81" t="s">
        <v>111</v>
      </c>
    </row>
    <row r="3" ht="15">
      <c r="C3" s="82" t="s">
        <v>112</v>
      </c>
    </row>
    <row r="4" ht="15">
      <c r="C4" s="3" t="s">
        <v>122</v>
      </c>
    </row>
    <row r="5" spans="1:3" ht="13.5" customHeight="1">
      <c r="A5" s="140" t="s">
        <v>44</v>
      </c>
      <c r="B5" s="140"/>
      <c r="C5" s="140"/>
    </row>
    <row r="7" spans="1:2" ht="15">
      <c r="A7" s="1" t="s">
        <v>1</v>
      </c>
      <c r="B7" s="4" t="s">
        <v>36</v>
      </c>
    </row>
    <row r="8" spans="1:3" ht="33.75" customHeight="1">
      <c r="A8" s="2" t="s">
        <v>2</v>
      </c>
      <c r="B8" s="148" t="s">
        <v>99</v>
      </c>
      <c r="C8" s="148"/>
    </row>
    <row r="9" spans="1:2" ht="15">
      <c r="A9" s="1" t="s">
        <v>3</v>
      </c>
      <c r="B9" s="4" t="s">
        <v>4</v>
      </c>
    </row>
    <row r="11" spans="1:3" ht="42" customHeight="1">
      <c r="A11" s="28" t="s">
        <v>5</v>
      </c>
      <c r="B11" s="28" t="s">
        <v>6</v>
      </c>
      <c r="C11" s="28" t="s">
        <v>7</v>
      </c>
    </row>
    <row r="12" spans="1:3" ht="15">
      <c r="A12" s="29">
        <v>1</v>
      </c>
      <c r="B12" s="29">
        <v>2</v>
      </c>
      <c r="C12" s="29">
        <v>3</v>
      </c>
    </row>
    <row r="13" spans="1:3" ht="15">
      <c r="A13" s="30"/>
      <c r="B13" s="29" t="s">
        <v>8</v>
      </c>
      <c r="C13" s="29" t="s">
        <v>9</v>
      </c>
    </row>
    <row r="14" spans="1:9" ht="15">
      <c r="A14" s="29">
        <v>1100</v>
      </c>
      <c r="B14" s="30" t="s">
        <v>33</v>
      </c>
      <c r="C14" s="112">
        <v>5.97</v>
      </c>
      <c r="D14" s="44"/>
      <c r="E14" s="103"/>
      <c r="F14" s="5"/>
      <c r="G14" s="46"/>
      <c r="H14" s="46"/>
      <c r="I14" s="46"/>
    </row>
    <row r="15" spans="1:9" ht="27" customHeight="1">
      <c r="A15" s="29">
        <v>1200</v>
      </c>
      <c r="B15" s="35" t="s">
        <v>34</v>
      </c>
      <c r="C15" s="112">
        <v>1.44</v>
      </c>
      <c r="D15" s="44"/>
      <c r="E15" s="103"/>
      <c r="G15" s="46"/>
      <c r="H15" s="46"/>
      <c r="I15" s="44"/>
    </row>
    <row r="16" spans="1:8" ht="15">
      <c r="A16" s="29">
        <v>2311</v>
      </c>
      <c r="B16" s="30" t="s">
        <v>19</v>
      </c>
      <c r="C16" s="32">
        <v>4.04</v>
      </c>
      <c r="D16" s="44"/>
      <c r="E16" s="103"/>
      <c r="G16" s="46"/>
      <c r="H16" s="46"/>
    </row>
    <row r="17" spans="1:9" ht="15">
      <c r="A17" s="29"/>
      <c r="B17" s="29" t="s">
        <v>11</v>
      </c>
      <c r="C17" s="113">
        <f>SUM(C14:C16)</f>
        <v>11.45</v>
      </c>
      <c r="D17" s="44"/>
      <c r="E17" s="103"/>
      <c r="G17" s="46"/>
      <c r="H17" s="46"/>
      <c r="I17" s="47"/>
    </row>
    <row r="18" spans="1:9" ht="15">
      <c r="A18" s="29"/>
      <c r="B18" s="29" t="s">
        <v>12</v>
      </c>
      <c r="C18" s="113" t="s">
        <v>9</v>
      </c>
      <c r="D18" s="44"/>
      <c r="E18" s="103"/>
      <c r="G18" s="46"/>
      <c r="H18" s="46"/>
      <c r="I18" s="44"/>
    </row>
    <row r="19" spans="1:9" ht="15">
      <c r="A19" s="29">
        <v>2220</v>
      </c>
      <c r="B19" s="30" t="s">
        <v>27</v>
      </c>
      <c r="C19" s="32">
        <v>4.49</v>
      </c>
      <c r="D19" s="44"/>
      <c r="E19" s="103"/>
      <c r="G19" s="46"/>
      <c r="H19" s="46"/>
      <c r="I19" s="44"/>
    </row>
    <row r="20" spans="1:9" ht="26.25">
      <c r="A20" s="29">
        <v>2243</v>
      </c>
      <c r="B20" s="31" t="s">
        <v>18</v>
      </c>
      <c r="C20" s="32">
        <v>2.38</v>
      </c>
      <c r="D20" s="44"/>
      <c r="E20" s="103"/>
      <c r="G20" s="46"/>
      <c r="H20" s="46"/>
      <c r="I20" s="44"/>
    </row>
    <row r="21" spans="1:5" ht="13.5" customHeight="1">
      <c r="A21" s="29">
        <v>5200</v>
      </c>
      <c r="B21" s="30" t="s">
        <v>21</v>
      </c>
      <c r="C21" s="32">
        <v>3.46</v>
      </c>
      <c r="D21" s="44"/>
      <c r="E21" s="103"/>
    </row>
    <row r="22" spans="1:5" ht="15">
      <c r="A22" s="30"/>
      <c r="B22" s="29" t="s">
        <v>13</v>
      </c>
      <c r="C22" s="107">
        <f>SUM(C19:C21)</f>
        <v>10.33</v>
      </c>
      <c r="D22" s="44"/>
      <c r="E22" s="103"/>
    </row>
    <row r="23" spans="1:5" ht="15">
      <c r="A23" s="30"/>
      <c r="B23" s="34" t="s">
        <v>14</v>
      </c>
      <c r="C23" s="107">
        <f>C17+C22</f>
        <v>21.78</v>
      </c>
      <c r="D23" s="44"/>
      <c r="E23" s="103"/>
    </row>
    <row r="24" spans="1:5" ht="15">
      <c r="A24" s="17"/>
      <c r="B24" s="17"/>
      <c r="C24" s="108"/>
      <c r="D24" s="44"/>
      <c r="E24" s="103"/>
    </row>
    <row r="25" spans="1:5" ht="15">
      <c r="A25" s="142" t="s">
        <v>10</v>
      </c>
      <c r="B25" s="143"/>
      <c r="C25" s="32">
        <v>360</v>
      </c>
      <c r="D25" s="44"/>
      <c r="E25" s="103"/>
    </row>
    <row r="26" spans="1:5" ht="30.75" customHeight="1">
      <c r="A26" s="142" t="s">
        <v>54</v>
      </c>
      <c r="B26" s="143"/>
      <c r="C26" s="107">
        <f>C23/C25</f>
        <v>0.060500000000000005</v>
      </c>
      <c r="D26" s="44"/>
      <c r="E26" s="103"/>
    </row>
    <row r="27" spans="4:5" ht="15">
      <c r="D27" s="44"/>
      <c r="E27" s="45"/>
    </row>
    <row r="29" spans="4:5" ht="15">
      <c r="D29" s="44"/>
      <c r="E29" s="45"/>
    </row>
    <row r="30" spans="4:5" ht="15">
      <c r="D30" s="44"/>
      <c r="E30" s="45"/>
    </row>
  </sheetData>
  <sheetProtection/>
  <mergeCells count="4">
    <mergeCell ref="A5:C5"/>
    <mergeCell ref="B8:C8"/>
    <mergeCell ref="A25:B25"/>
    <mergeCell ref="A26:B26"/>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15.xml><?xml version="1.0" encoding="utf-8"?>
<worksheet xmlns="http://schemas.openxmlformats.org/spreadsheetml/2006/main" xmlns:r="http://schemas.openxmlformats.org/officeDocument/2006/relationships">
  <sheetPr>
    <tabColor theme="0"/>
  </sheetPr>
  <dimension ref="A1:J32"/>
  <sheetViews>
    <sheetView tabSelected="1" view="pageLayout" zoomScaleNormal="85" workbookViewId="0" topLeftCell="A1">
      <selection activeCell="B5" sqref="B5"/>
    </sheetView>
  </sheetViews>
  <sheetFormatPr defaultColWidth="9.140625" defaultRowHeight="12.75"/>
  <cols>
    <col min="1" max="1" width="16.421875" style="1" customWidth="1"/>
    <col min="2" max="2" width="51.421875" style="1" customWidth="1"/>
    <col min="3" max="3" width="30.421875" style="1" customWidth="1"/>
    <col min="4" max="4" width="9.140625" style="1" customWidth="1"/>
    <col min="5" max="5" width="10.140625" style="1" bestFit="1" customWidth="1"/>
    <col min="6" max="16384" width="9.140625" style="1" customWidth="1"/>
  </cols>
  <sheetData>
    <row r="1" ht="15.75">
      <c r="C1" s="14" t="s">
        <v>110</v>
      </c>
    </row>
    <row r="2" ht="128.25">
      <c r="C2" s="81" t="s">
        <v>111</v>
      </c>
    </row>
    <row r="3" ht="15">
      <c r="C3" s="82" t="s">
        <v>112</v>
      </c>
    </row>
    <row r="4" ht="15">
      <c r="C4" s="3" t="s">
        <v>122</v>
      </c>
    </row>
    <row r="5" ht="15.75">
      <c r="C5" s="80"/>
    </row>
    <row r="6" ht="15.75">
      <c r="C6" s="14"/>
    </row>
    <row r="7" spans="1:3" ht="13.5" customHeight="1">
      <c r="A7" s="140" t="s">
        <v>44</v>
      </c>
      <c r="B7" s="140"/>
      <c r="C7" s="140"/>
    </row>
    <row r="9" spans="1:2" ht="15">
      <c r="A9" s="1" t="s">
        <v>1</v>
      </c>
      <c r="B9" s="4" t="s">
        <v>36</v>
      </c>
    </row>
    <row r="10" spans="1:3" ht="33.75" customHeight="1">
      <c r="A10" s="2" t="s">
        <v>2</v>
      </c>
      <c r="B10" s="148" t="s">
        <v>69</v>
      </c>
      <c r="C10" s="148"/>
    </row>
    <row r="11" spans="1:2" ht="15">
      <c r="A11" s="1" t="s">
        <v>3</v>
      </c>
      <c r="B11" s="4" t="s">
        <v>4</v>
      </c>
    </row>
    <row r="13" spans="1:3" ht="42" customHeight="1">
      <c r="A13" s="28" t="s">
        <v>5</v>
      </c>
      <c r="B13" s="28" t="s">
        <v>6</v>
      </c>
      <c r="C13" s="28" t="s">
        <v>7</v>
      </c>
    </row>
    <row r="14" spans="1:3" ht="15">
      <c r="A14" s="29">
        <v>1</v>
      </c>
      <c r="B14" s="29">
        <v>2</v>
      </c>
      <c r="C14" s="29">
        <v>3</v>
      </c>
    </row>
    <row r="15" spans="1:3" ht="15">
      <c r="A15" s="30"/>
      <c r="B15" s="29" t="s">
        <v>8</v>
      </c>
      <c r="C15" s="29" t="s">
        <v>9</v>
      </c>
    </row>
    <row r="16" spans="1:10" ht="15">
      <c r="A16" s="29">
        <v>1100</v>
      </c>
      <c r="B16" s="30" t="s">
        <v>33</v>
      </c>
      <c r="C16" s="112">
        <v>5.97</v>
      </c>
      <c r="D16" s="44"/>
      <c r="E16" s="103"/>
      <c r="F16" s="5"/>
      <c r="G16" s="46"/>
      <c r="H16" s="46"/>
      <c r="I16" s="46"/>
      <c r="J16" s="5"/>
    </row>
    <row r="17" spans="1:9" ht="30.75" customHeight="1">
      <c r="A17" s="29">
        <v>1200</v>
      </c>
      <c r="B17" s="35" t="s">
        <v>34</v>
      </c>
      <c r="C17" s="112">
        <v>1.44</v>
      </c>
      <c r="D17" s="44"/>
      <c r="E17" s="103"/>
      <c r="G17" s="46"/>
      <c r="H17" s="46"/>
      <c r="I17" s="44"/>
    </row>
    <row r="18" spans="1:8" ht="15">
      <c r="A18" s="29">
        <v>2311</v>
      </c>
      <c r="B18" s="30" t="s">
        <v>19</v>
      </c>
      <c r="C18" s="32">
        <v>6.47</v>
      </c>
      <c r="D18" s="44"/>
      <c r="E18" s="103"/>
      <c r="G18" s="46"/>
      <c r="H18" s="46"/>
    </row>
    <row r="19" spans="1:9" ht="15">
      <c r="A19" s="29"/>
      <c r="B19" s="29" t="s">
        <v>11</v>
      </c>
      <c r="C19" s="113">
        <f>SUM(C16:C18)</f>
        <v>13.879999999999999</v>
      </c>
      <c r="D19" s="44"/>
      <c r="E19" s="103"/>
      <c r="G19" s="46"/>
      <c r="H19" s="46"/>
      <c r="I19" s="47"/>
    </row>
    <row r="20" spans="1:9" ht="15">
      <c r="A20" s="29"/>
      <c r="B20" s="29" t="s">
        <v>12</v>
      </c>
      <c r="C20" s="113" t="s">
        <v>9</v>
      </c>
      <c r="D20" s="44"/>
      <c r="E20" s="103"/>
      <c r="G20" s="46"/>
      <c r="H20" s="46"/>
      <c r="I20" s="44"/>
    </row>
    <row r="21" spans="1:9" ht="15">
      <c r="A21" s="29">
        <v>2220</v>
      </c>
      <c r="B21" s="30" t="s">
        <v>27</v>
      </c>
      <c r="C21" s="32">
        <v>4.49</v>
      </c>
      <c r="D21" s="44"/>
      <c r="E21" s="103"/>
      <c r="G21" s="46"/>
      <c r="H21" s="46"/>
      <c r="I21" s="44"/>
    </row>
    <row r="22" spans="1:9" ht="18" customHeight="1">
      <c r="A22" s="29">
        <v>2243</v>
      </c>
      <c r="B22" s="31" t="s">
        <v>18</v>
      </c>
      <c r="C22" s="32">
        <v>4.5</v>
      </c>
      <c r="D22" s="44"/>
      <c r="E22" s="103"/>
      <c r="G22" s="46"/>
      <c r="H22" s="46"/>
      <c r="I22" s="44"/>
    </row>
    <row r="23" spans="1:5" ht="13.5" customHeight="1">
      <c r="A23" s="29">
        <v>5200</v>
      </c>
      <c r="B23" s="30" t="s">
        <v>21</v>
      </c>
      <c r="C23" s="32">
        <v>3.27</v>
      </c>
      <c r="D23" s="44"/>
      <c r="E23" s="103"/>
    </row>
    <row r="24" spans="1:5" ht="15">
      <c r="A24" s="30"/>
      <c r="B24" s="29" t="s">
        <v>13</v>
      </c>
      <c r="C24" s="107">
        <f>SUM(C21:C23)</f>
        <v>12.26</v>
      </c>
      <c r="D24" s="44"/>
      <c r="E24" s="103"/>
    </row>
    <row r="25" spans="1:5" ht="15">
      <c r="A25" s="30"/>
      <c r="B25" s="34" t="s">
        <v>14</v>
      </c>
      <c r="C25" s="107">
        <f>SUM(C19,C24)</f>
        <v>26.14</v>
      </c>
      <c r="D25" s="44"/>
      <c r="E25" s="103"/>
    </row>
    <row r="26" spans="1:5" ht="15">
      <c r="A26" s="17"/>
      <c r="B26" s="17"/>
      <c r="C26" s="108"/>
      <c r="D26" s="44"/>
      <c r="E26" s="103"/>
    </row>
    <row r="27" spans="1:5" ht="15">
      <c r="A27" s="142" t="s">
        <v>10</v>
      </c>
      <c r="B27" s="143"/>
      <c r="C27" s="32">
        <v>360</v>
      </c>
      <c r="D27" s="44"/>
      <c r="E27" s="103"/>
    </row>
    <row r="28" spans="1:5" ht="30.75" customHeight="1">
      <c r="A28" s="142" t="s">
        <v>54</v>
      </c>
      <c r="B28" s="143"/>
      <c r="C28" s="107">
        <f>C25/C27</f>
        <v>0.07261111111111111</v>
      </c>
      <c r="D28" s="44"/>
      <c r="E28" s="103"/>
    </row>
    <row r="29" spans="3:5" ht="15">
      <c r="C29" s="45"/>
      <c r="D29" s="44"/>
      <c r="E29" s="45"/>
    </row>
    <row r="31" spans="4:5" ht="15">
      <c r="D31" s="44"/>
      <c r="E31" s="45"/>
    </row>
    <row r="32" spans="4:5" ht="15">
      <c r="D32" s="44"/>
      <c r="E32" s="45"/>
    </row>
  </sheetData>
  <sheetProtection/>
  <mergeCells count="4">
    <mergeCell ref="A7:C7"/>
    <mergeCell ref="B10:C10"/>
    <mergeCell ref="A27:B27"/>
    <mergeCell ref="A28:B28"/>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16.xml><?xml version="1.0" encoding="utf-8"?>
<worksheet xmlns="http://schemas.openxmlformats.org/spreadsheetml/2006/main" xmlns:r="http://schemas.openxmlformats.org/officeDocument/2006/relationships">
  <sheetPr>
    <tabColor theme="0"/>
  </sheetPr>
  <dimension ref="A1:J31"/>
  <sheetViews>
    <sheetView view="pageLayout" zoomScaleNormal="85" workbookViewId="0" topLeftCell="A3">
      <selection activeCell="C41" sqref="C41"/>
    </sheetView>
  </sheetViews>
  <sheetFormatPr defaultColWidth="9.140625" defaultRowHeight="12.75"/>
  <cols>
    <col min="1" max="1" width="16.421875" style="1" customWidth="1"/>
    <col min="2" max="2" width="53.140625" style="1" customWidth="1"/>
    <col min="3" max="3" width="30.421875" style="1" customWidth="1"/>
    <col min="4" max="4" width="9.140625" style="1" customWidth="1"/>
    <col min="5" max="5" width="10.140625" style="1" bestFit="1" customWidth="1"/>
    <col min="6" max="16384" width="9.140625" style="1" customWidth="1"/>
  </cols>
  <sheetData>
    <row r="1" ht="15.75">
      <c r="C1" s="14" t="s">
        <v>110</v>
      </c>
    </row>
    <row r="2" ht="128.25">
      <c r="C2" s="81" t="s">
        <v>111</v>
      </c>
    </row>
    <row r="3" ht="15">
      <c r="C3" s="82" t="s">
        <v>112</v>
      </c>
    </row>
    <row r="4" ht="15">
      <c r="C4" s="3" t="s">
        <v>122</v>
      </c>
    </row>
    <row r="5" spans="1:3" ht="13.5" customHeight="1">
      <c r="A5" s="140" t="s">
        <v>44</v>
      </c>
      <c r="B5" s="140"/>
      <c r="C5" s="140"/>
    </row>
    <row r="7" spans="1:2" ht="15">
      <c r="A7" s="1" t="s">
        <v>1</v>
      </c>
      <c r="B7" s="4" t="s">
        <v>36</v>
      </c>
    </row>
    <row r="8" spans="1:3" ht="33.75" customHeight="1">
      <c r="A8" s="2" t="s">
        <v>2</v>
      </c>
      <c r="B8" s="148" t="s">
        <v>70</v>
      </c>
      <c r="C8" s="148"/>
    </row>
    <row r="9" spans="1:2" ht="15">
      <c r="A9" s="1" t="s">
        <v>3</v>
      </c>
      <c r="B9" s="4" t="s">
        <v>4</v>
      </c>
    </row>
    <row r="11" spans="1:3" ht="42" customHeight="1">
      <c r="A11" s="28" t="s">
        <v>5</v>
      </c>
      <c r="B11" s="28" t="s">
        <v>6</v>
      </c>
      <c r="C11" s="28" t="s">
        <v>7</v>
      </c>
    </row>
    <row r="12" spans="1:3" ht="15">
      <c r="A12" s="29">
        <v>1</v>
      </c>
      <c r="B12" s="29">
        <v>2</v>
      </c>
      <c r="C12" s="29">
        <v>3</v>
      </c>
    </row>
    <row r="13" spans="1:3" ht="15">
      <c r="A13" s="30"/>
      <c r="B13" s="29" t="s">
        <v>8</v>
      </c>
      <c r="C13" s="29" t="s">
        <v>9</v>
      </c>
    </row>
    <row r="14" spans="1:10" ht="15">
      <c r="A14" s="29">
        <v>1100</v>
      </c>
      <c r="B14" s="30" t="s">
        <v>33</v>
      </c>
      <c r="C14" s="112">
        <v>2.59</v>
      </c>
      <c r="D14" s="44"/>
      <c r="E14" s="99"/>
      <c r="F14" s="5"/>
      <c r="G14" s="46"/>
      <c r="H14" s="46"/>
      <c r="I14" s="46"/>
      <c r="J14" s="5"/>
    </row>
    <row r="15" spans="1:9" ht="31.5" customHeight="1">
      <c r="A15" s="29">
        <v>1200</v>
      </c>
      <c r="B15" s="35" t="s">
        <v>34</v>
      </c>
      <c r="C15" s="112">
        <v>0.62</v>
      </c>
      <c r="D15" s="44"/>
      <c r="E15" s="99"/>
      <c r="G15" s="46"/>
      <c r="H15" s="46"/>
      <c r="I15" s="44"/>
    </row>
    <row r="16" spans="1:8" ht="15">
      <c r="A16" s="29">
        <v>2311</v>
      </c>
      <c r="B16" s="30" t="s">
        <v>19</v>
      </c>
      <c r="C16" s="32">
        <v>4.49</v>
      </c>
      <c r="D16" s="44"/>
      <c r="E16" s="99"/>
      <c r="G16" s="46"/>
      <c r="H16" s="46"/>
    </row>
    <row r="17" spans="1:9" ht="15">
      <c r="A17" s="29"/>
      <c r="B17" s="29" t="s">
        <v>11</v>
      </c>
      <c r="C17" s="113">
        <f>SUM(C14:C16)</f>
        <v>7.7</v>
      </c>
      <c r="D17" s="44"/>
      <c r="E17" s="99"/>
      <c r="G17" s="46"/>
      <c r="H17" s="46"/>
      <c r="I17" s="47"/>
    </row>
    <row r="18" spans="1:9" ht="15">
      <c r="A18" s="29"/>
      <c r="B18" s="29" t="s">
        <v>12</v>
      </c>
      <c r="C18" s="113" t="s">
        <v>9</v>
      </c>
      <c r="D18" s="44"/>
      <c r="E18" s="99"/>
      <c r="G18" s="46"/>
      <c r="H18" s="46"/>
      <c r="I18" s="44"/>
    </row>
    <row r="19" spans="1:9" ht="15">
      <c r="A19" s="29">
        <v>2220</v>
      </c>
      <c r="B19" s="30" t="s">
        <v>27</v>
      </c>
      <c r="C19" s="32">
        <v>2.7</v>
      </c>
      <c r="D19" s="44"/>
      <c r="E19" s="99"/>
      <c r="G19" s="46"/>
      <c r="H19" s="46"/>
      <c r="I19" s="44"/>
    </row>
    <row r="20" spans="1:9" ht="15">
      <c r="A20" s="29">
        <v>2243</v>
      </c>
      <c r="B20" s="31" t="s">
        <v>18</v>
      </c>
      <c r="C20" s="32">
        <v>2.63</v>
      </c>
      <c r="D20" s="44"/>
      <c r="E20" s="99"/>
      <c r="G20" s="46"/>
      <c r="H20" s="46"/>
      <c r="I20" s="44"/>
    </row>
    <row r="21" spans="1:5" ht="13.5" customHeight="1">
      <c r="A21" s="29">
        <v>5200</v>
      </c>
      <c r="B21" s="30" t="s">
        <v>21</v>
      </c>
      <c r="C21" s="32">
        <v>1.49</v>
      </c>
      <c r="D21" s="44"/>
      <c r="E21" s="99"/>
    </row>
    <row r="22" spans="1:5" ht="15">
      <c r="A22" s="30"/>
      <c r="B22" s="29" t="s">
        <v>13</v>
      </c>
      <c r="C22" s="107">
        <f>SUM(C19:C21)</f>
        <v>6.82</v>
      </c>
      <c r="D22" s="44"/>
      <c r="E22" s="99"/>
    </row>
    <row r="23" spans="1:5" ht="15">
      <c r="A23" s="30"/>
      <c r="B23" s="34" t="s">
        <v>14</v>
      </c>
      <c r="C23" s="107">
        <f>SUM(C17,C22)</f>
        <v>14.52</v>
      </c>
      <c r="D23" s="44"/>
      <c r="E23" s="99"/>
    </row>
    <row r="24" spans="1:5" ht="15">
      <c r="A24" s="17"/>
      <c r="B24" s="17"/>
      <c r="C24" s="108"/>
      <c r="D24" s="44"/>
      <c r="E24" s="99"/>
    </row>
    <row r="25" spans="1:5" ht="15">
      <c r="A25" s="142" t="s">
        <v>10</v>
      </c>
      <c r="B25" s="143"/>
      <c r="C25" s="32">
        <v>120</v>
      </c>
      <c r="D25" s="44"/>
      <c r="E25" s="99"/>
    </row>
    <row r="26" spans="1:5" ht="30.75" customHeight="1">
      <c r="A26" s="142" t="s">
        <v>54</v>
      </c>
      <c r="B26" s="143"/>
      <c r="C26" s="107">
        <f>C23/C25</f>
        <v>0.121</v>
      </c>
      <c r="D26" s="44"/>
      <c r="E26" s="99"/>
    </row>
    <row r="27" spans="1:5" ht="15">
      <c r="A27" s="17"/>
      <c r="B27" s="17"/>
      <c r="C27" s="17"/>
      <c r="D27" s="44"/>
      <c r="E27" s="45"/>
    </row>
    <row r="28" spans="4:5" ht="15">
      <c r="D28" s="44"/>
      <c r="E28" s="45"/>
    </row>
    <row r="30" spans="4:5" ht="15">
      <c r="D30" s="44"/>
      <c r="E30" s="45"/>
    </row>
    <row r="31" spans="4:5" ht="15">
      <c r="D31" s="44"/>
      <c r="E31" s="45"/>
    </row>
  </sheetData>
  <sheetProtection/>
  <mergeCells count="4">
    <mergeCell ref="A25:B25"/>
    <mergeCell ref="A26:B26"/>
    <mergeCell ref="A5:C5"/>
    <mergeCell ref="B8:C8"/>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17.xml><?xml version="1.0" encoding="utf-8"?>
<worksheet xmlns="http://schemas.openxmlformats.org/spreadsheetml/2006/main" xmlns:r="http://schemas.openxmlformats.org/officeDocument/2006/relationships">
  <sheetPr>
    <tabColor theme="0"/>
  </sheetPr>
  <dimension ref="A1:I42"/>
  <sheetViews>
    <sheetView view="pageLayout" zoomScaleNormal="85" workbookViewId="0" topLeftCell="A12">
      <selection activeCell="B53" sqref="B53"/>
    </sheetView>
  </sheetViews>
  <sheetFormatPr defaultColWidth="9.140625" defaultRowHeight="12.75"/>
  <cols>
    <col min="1" max="1" width="16.421875" style="1" customWidth="1"/>
    <col min="2" max="2" width="53.7109375" style="1" customWidth="1"/>
    <col min="3" max="3" width="30.421875" style="1" customWidth="1"/>
    <col min="4" max="4" width="9.140625" style="1" customWidth="1"/>
    <col min="5" max="5" width="10.140625" style="1" bestFit="1" customWidth="1"/>
    <col min="6" max="16384" width="9.140625" style="1" customWidth="1"/>
  </cols>
  <sheetData>
    <row r="1" ht="15.75">
      <c r="C1" s="14" t="s">
        <v>110</v>
      </c>
    </row>
    <row r="2" ht="131.25" customHeight="1">
      <c r="C2" s="81" t="s">
        <v>111</v>
      </c>
    </row>
    <row r="3" ht="15">
      <c r="C3" s="82" t="s">
        <v>112</v>
      </c>
    </row>
    <row r="4" ht="15">
      <c r="C4" s="3" t="s">
        <v>122</v>
      </c>
    </row>
    <row r="5" spans="1:3" ht="15" customHeight="1">
      <c r="A5" s="140" t="s">
        <v>44</v>
      </c>
      <c r="B5" s="140"/>
      <c r="C5" s="140"/>
    </row>
    <row r="7" spans="1:2" ht="15">
      <c r="A7" s="1" t="s">
        <v>1</v>
      </c>
      <c r="B7" s="4" t="s">
        <v>36</v>
      </c>
    </row>
    <row r="8" spans="1:3" ht="33.75" customHeight="1">
      <c r="A8" s="2" t="s">
        <v>2</v>
      </c>
      <c r="B8" s="148" t="s">
        <v>72</v>
      </c>
      <c r="C8" s="148"/>
    </row>
    <row r="9" spans="1:2" ht="15">
      <c r="A9" s="1" t="s">
        <v>3</v>
      </c>
      <c r="B9" s="4" t="s">
        <v>4</v>
      </c>
    </row>
    <row r="11" spans="1:3" ht="42" customHeight="1">
      <c r="A11" s="28" t="s">
        <v>5</v>
      </c>
      <c r="B11" s="28" t="s">
        <v>6</v>
      </c>
      <c r="C11" s="28" t="s">
        <v>7</v>
      </c>
    </row>
    <row r="12" spans="1:3" ht="15">
      <c r="A12" s="29">
        <v>1</v>
      </c>
      <c r="B12" s="29">
        <v>2</v>
      </c>
      <c r="C12" s="29">
        <v>3</v>
      </c>
    </row>
    <row r="13" spans="1:3" ht="15">
      <c r="A13" s="30"/>
      <c r="B13" s="29" t="s">
        <v>8</v>
      </c>
      <c r="C13" s="29" t="s">
        <v>9</v>
      </c>
    </row>
    <row r="14" spans="1:3" ht="15" customHeight="1" hidden="1">
      <c r="A14" s="30"/>
      <c r="B14" s="30"/>
      <c r="C14" s="32"/>
    </row>
    <row r="15" spans="1:3" ht="15" customHeight="1" hidden="1">
      <c r="A15" s="30"/>
      <c r="B15" s="30"/>
      <c r="C15" s="32"/>
    </row>
    <row r="16" spans="1:3" ht="15" customHeight="1" hidden="1">
      <c r="A16" s="30"/>
      <c r="B16" s="30"/>
      <c r="C16" s="32"/>
    </row>
    <row r="17" spans="1:3" ht="15" customHeight="1" hidden="1">
      <c r="A17" s="30"/>
      <c r="B17" s="30"/>
      <c r="C17" s="32"/>
    </row>
    <row r="18" spans="1:3" ht="15" customHeight="1" hidden="1">
      <c r="A18" s="30"/>
      <c r="B18" s="30"/>
      <c r="C18" s="32"/>
    </row>
    <row r="19" spans="1:3" ht="15" customHeight="1" hidden="1">
      <c r="A19" s="30"/>
      <c r="B19" s="30"/>
      <c r="C19" s="32"/>
    </row>
    <row r="20" spans="1:3" ht="15" customHeight="1" hidden="1">
      <c r="A20" s="30"/>
      <c r="B20" s="30"/>
      <c r="C20" s="32"/>
    </row>
    <row r="21" spans="1:3" ht="15" customHeight="1" hidden="1">
      <c r="A21" s="30"/>
      <c r="B21" s="30"/>
      <c r="C21" s="32"/>
    </row>
    <row r="22" spans="1:3" ht="15" customHeight="1" hidden="1">
      <c r="A22" s="30"/>
      <c r="B22" s="30"/>
      <c r="C22" s="32"/>
    </row>
    <row r="23" spans="1:3" ht="15" customHeight="1" hidden="1">
      <c r="A23" s="30"/>
      <c r="B23" s="30"/>
      <c r="C23" s="32"/>
    </row>
    <row r="24" spans="1:3" ht="15" customHeight="1" hidden="1">
      <c r="A24" s="30"/>
      <c r="B24" s="30"/>
      <c r="C24" s="32"/>
    </row>
    <row r="25" spans="1:3" ht="15" customHeight="1" hidden="1">
      <c r="A25" s="30"/>
      <c r="B25" s="30"/>
      <c r="C25" s="32"/>
    </row>
    <row r="26" spans="1:9" ht="15">
      <c r="A26" s="29">
        <v>1100</v>
      </c>
      <c r="B26" s="30" t="s">
        <v>33</v>
      </c>
      <c r="C26" s="112">
        <v>111.67</v>
      </c>
      <c r="D26" s="44"/>
      <c r="E26" s="103"/>
      <c r="G26" s="46"/>
      <c r="H26" s="46"/>
      <c r="I26" s="46"/>
    </row>
    <row r="27" spans="1:9" ht="26.25">
      <c r="A27" s="29">
        <v>1200</v>
      </c>
      <c r="B27" s="35" t="s">
        <v>34</v>
      </c>
      <c r="C27" s="112">
        <v>26.9</v>
      </c>
      <c r="D27" s="44"/>
      <c r="E27" s="103"/>
      <c r="G27" s="46"/>
      <c r="H27" s="46"/>
      <c r="I27" s="44"/>
    </row>
    <row r="28" spans="1:8" ht="15">
      <c r="A28" s="29"/>
      <c r="B28" s="29" t="s">
        <v>11</v>
      </c>
      <c r="C28" s="107">
        <f>SUM(C14:C27)</f>
        <v>138.57</v>
      </c>
      <c r="D28" s="44"/>
      <c r="E28" s="103"/>
      <c r="G28" s="46"/>
      <c r="H28" s="46"/>
    </row>
    <row r="29" spans="1:9" ht="15">
      <c r="A29" s="29"/>
      <c r="B29" s="29" t="s">
        <v>12</v>
      </c>
      <c r="C29" s="107" t="s">
        <v>9</v>
      </c>
      <c r="D29" s="44"/>
      <c r="E29" s="103"/>
      <c r="G29" s="46"/>
      <c r="H29" s="46"/>
      <c r="I29" s="47"/>
    </row>
    <row r="30" spans="1:9" ht="15">
      <c r="A30" s="29">
        <v>2210</v>
      </c>
      <c r="B30" s="30" t="s">
        <v>17</v>
      </c>
      <c r="C30" s="112">
        <v>32.07</v>
      </c>
      <c r="D30" s="44"/>
      <c r="E30" s="103"/>
      <c r="G30" s="46"/>
      <c r="H30" s="46"/>
      <c r="I30" s="44"/>
    </row>
    <row r="31" spans="1:9" ht="15">
      <c r="A31" s="29">
        <v>2221</v>
      </c>
      <c r="B31" s="30" t="s">
        <v>25</v>
      </c>
      <c r="C31" s="112">
        <v>51.9</v>
      </c>
      <c r="D31" s="44"/>
      <c r="E31" s="103"/>
      <c r="G31" s="46"/>
      <c r="H31" s="46"/>
      <c r="I31" s="44"/>
    </row>
    <row r="32" spans="1:9" ht="15">
      <c r="A32" s="29">
        <v>2222</v>
      </c>
      <c r="B32" s="30" t="s">
        <v>24</v>
      </c>
      <c r="C32" s="112">
        <v>41.36</v>
      </c>
      <c r="D32" s="44"/>
      <c r="E32" s="103"/>
      <c r="G32" s="46"/>
      <c r="H32" s="46"/>
      <c r="I32" s="44"/>
    </row>
    <row r="33" spans="1:5" ht="15">
      <c r="A33" s="29">
        <v>2223</v>
      </c>
      <c r="B33" s="31" t="s">
        <v>22</v>
      </c>
      <c r="C33" s="112">
        <v>31.46</v>
      </c>
      <c r="D33" s="44"/>
      <c r="E33" s="103"/>
    </row>
    <row r="34" spans="1:5" ht="15">
      <c r="A34" s="29">
        <v>2244</v>
      </c>
      <c r="B34" s="30" t="s">
        <v>15</v>
      </c>
      <c r="C34" s="112">
        <v>29.04</v>
      </c>
      <c r="D34" s="44"/>
      <c r="E34" s="103"/>
    </row>
    <row r="35" spans="1:5" ht="15">
      <c r="A35" s="29">
        <v>2249</v>
      </c>
      <c r="B35" s="31" t="s">
        <v>20</v>
      </c>
      <c r="C35" s="112">
        <v>28.51</v>
      </c>
      <c r="D35" s="44"/>
      <c r="E35" s="103"/>
    </row>
    <row r="36" spans="1:5" ht="15">
      <c r="A36" s="29">
        <v>2311</v>
      </c>
      <c r="B36" s="30" t="s">
        <v>19</v>
      </c>
      <c r="C36" s="112">
        <v>31.46</v>
      </c>
      <c r="D36" s="44"/>
      <c r="E36" s="103"/>
    </row>
    <row r="37" spans="1:5" ht="15">
      <c r="A37" s="29">
        <v>2350</v>
      </c>
      <c r="B37" s="30" t="s">
        <v>23</v>
      </c>
      <c r="C37" s="112">
        <v>20.63</v>
      </c>
      <c r="D37" s="44"/>
      <c r="E37" s="103"/>
    </row>
    <row r="38" spans="1:5" ht="15">
      <c r="A38" s="29">
        <v>5200</v>
      </c>
      <c r="B38" s="30" t="s">
        <v>21</v>
      </c>
      <c r="C38" s="112">
        <v>18.5</v>
      </c>
      <c r="D38" s="44"/>
      <c r="E38" s="103"/>
    </row>
    <row r="39" spans="1:5" ht="15">
      <c r="A39" s="30"/>
      <c r="B39" s="29" t="s">
        <v>13</v>
      </c>
      <c r="C39" s="107">
        <f>SUM(C30:C38)</f>
        <v>284.93</v>
      </c>
      <c r="D39" s="44"/>
      <c r="E39" s="103"/>
    </row>
    <row r="40" spans="1:5" ht="15">
      <c r="A40" s="30"/>
      <c r="B40" s="34" t="s">
        <v>14</v>
      </c>
      <c r="C40" s="107">
        <f>SUM(C28,C39)</f>
        <v>423.5</v>
      </c>
      <c r="D40" s="44"/>
      <c r="E40" s="103"/>
    </row>
    <row r="41" spans="1:5" ht="15">
      <c r="A41" s="142" t="s">
        <v>10</v>
      </c>
      <c r="B41" s="143"/>
      <c r="C41" s="32">
        <v>100</v>
      </c>
      <c r="D41" s="44"/>
      <c r="E41" s="103"/>
    </row>
    <row r="42" spans="1:5" ht="30.75" customHeight="1">
      <c r="A42" s="142" t="s">
        <v>54</v>
      </c>
      <c r="B42" s="143"/>
      <c r="C42" s="107">
        <f>C40/C41</f>
        <v>4.235</v>
      </c>
      <c r="D42" s="44"/>
      <c r="E42" s="103"/>
    </row>
  </sheetData>
  <sheetProtection/>
  <mergeCells count="4">
    <mergeCell ref="A5:C5"/>
    <mergeCell ref="B8:C8"/>
    <mergeCell ref="A41:B41"/>
    <mergeCell ref="A42:B42"/>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18.xml><?xml version="1.0" encoding="utf-8"?>
<worksheet xmlns="http://schemas.openxmlformats.org/spreadsheetml/2006/main" xmlns:r="http://schemas.openxmlformats.org/officeDocument/2006/relationships">
  <sheetPr>
    <tabColor theme="0"/>
  </sheetPr>
  <dimension ref="A1:I43"/>
  <sheetViews>
    <sheetView view="pageLayout" zoomScaleNormal="85" workbookViewId="0" topLeftCell="A11">
      <selection activeCell="C50" sqref="C50"/>
    </sheetView>
  </sheetViews>
  <sheetFormatPr defaultColWidth="9.140625" defaultRowHeight="12.75"/>
  <cols>
    <col min="1" max="1" width="16.421875" style="1" customWidth="1"/>
    <col min="2" max="2" width="50.57421875" style="1" customWidth="1"/>
    <col min="3" max="3" width="30.421875" style="1" customWidth="1"/>
    <col min="4" max="4" width="9.140625" style="1" customWidth="1"/>
    <col min="5" max="5" width="10.140625" style="1" bestFit="1" customWidth="1"/>
    <col min="6" max="16384" width="9.140625" style="1" customWidth="1"/>
  </cols>
  <sheetData>
    <row r="1" ht="15.75">
      <c r="C1" s="14" t="s">
        <v>110</v>
      </c>
    </row>
    <row r="2" ht="128.25">
      <c r="C2" s="81" t="s">
        <v>111</v>
      </c>
    </row>
    <row r="3" ht="15">
      <c r="C3" s="82" t="s">
        <v>112</v>
      </c>
    </row>
    <row r="4" ht="15">
      <c r="C4" s="3" t="s">
        <v>122</v>
      </c>
    </row>
    <row r="5" spans="1:3" ht="13.5" customHeight="1">
      <c r="A5" s="140" t="s">
        <v>44</v>
      </c>
      <c r="B5" s="140"/>
      <c r="C5" s="140"/>
    </row>
    <row r="7" spans="1:2" ht="15">
      <c r="A7" s="1" t="s">
        <v>1</v>
      </c>
      <c r="B7" s="4" t="s">
        <v>36</v>
      </c>
    </row>
    <row r="8" spans="1:3" ht="30.75" customHeight="1">
      <c r="A8" s="2" t="s">
        <v>2</v>
      </c>
      <c r="B8" s="148" t="s">
        <v>73</v>
      </c>
      <c r="C8" s="148"/>
    </row>
    <row r="9" spans="1:2" ht="15">
      <c r="A9" s="1" t="s">
        <v>3</v>
      </c>
      <c r="B9" s="4" t="s">
        <v>4</v>
      </c>
    </row>
    <row r="11" spans="1:3" ht="42" customHeight="1">
      <c r="A11" s="28" t="s">
        <v>5</v>
      </c>
      <c r="B11" s="28" t="s">
        <v>6</v>
      </c>
      <c r="C11" s="28" t="s">
        <v>7</v>
      </c>
    </row>
    <row r="12" spans="1:3" ht="15">
      <c r="A12" s="29">
        <v>1</v>
      </c>
      <c r="B12" s="29">
        <v>2</v>
      </c>
      <c r="C12" s="29">
        <v>3</v>
      </c>
    </row>
    <row r="13" spans="1:3" ht="15">
      <c r="A13" s="30"/>
      <c r="B13" s="29" t="s">
        <v>8</v>
      </c>
      <c r="C13" s="29" t="s">
        <v>9</v>
      </c>
    </row>
    <row r="14" spans="1:3" ht="13.5" customHeight="1" hidden="1">
      <c r="A14" s="30"/>
      <c r="B14" s="30"/>
      <c r="C14" s="32"/>
    </row>
    <row r="15" spans="1:3" ht="13.5" customHeight="1" hidden="1">
      <c r="A15" s="30"/>
      <c r="B15" s="30"/>
      <c r="C15" s="32"/>
    </row>
    <row r="16" spans="1:3" ht="13.5" customHeight="1" hidden="1">
      <c r="A16" s="30"/>
      <c r="B16" s="30"/>
      <c r="C16" s="32"/>
    </row>
    <row r="17" spans="1:3" ht="13.5" customHeight="1" hidden="1">
      <c r="A17" s="30"/>
      <c r="B17" s="30"/>
      <c r="C17" s="32"/>
    </row>
    <row r="18" spans="1:3" ht="13.5" customHeight="1" hidden="1">
      <c r="A18" s="30"/>
      <c r="B18" s="30"/>
      <c r="C18" s="32"/>
    </row>
    <row r="19" spans="1:3" ht="13.5" customHeight="1" hidden="1">
      <c r="A19" s="30"/>
      <c r="B19" s="30"/>
      <c r="C19" s="32"/>
    </row>
    <row r="20" spans="1:3" ht="13.5" customHeight="1" hidden="1">
      <c r="A20" s="30"/>
      <c r="B20" s="30"/>
      <c r="C20" s="32"/>
    </row>
    <row r="21" spans="1:3" ht="13.5" customHeight="1" hidden="1">
      <c r="A21" s="30"/>
      <c r="B21" s="30"/>
      <c r="C21" s="32"/>
    </row>
    <row r="22" spans="1:3" ht="13.5" customHeight="1" hidden="1">
      <c r="A22" s="30"/>
      <c r="B22" s="30"/>
      <c r="C22" s="32"/>
    </row>
    <row r="23" spans="1:3" ht="13.5" customHeight="1" hidden="1">
      <c r="A23" s="30"/>
      <c r="B23" s="30"/>
      <c r="C23" s="32"/>
    </row>
    <row r="24" spans="1:3" ht="13.5" customHeight="1" hidden="1">
      <c r="A24" s="30"/>
      <c r="B24" s="30"/>
      <c r="C24" s="32"/>
    </row>
    <row r="25" spans="1:3" ht="13.5" customHeight="1" hidden="1">
      <c r="A25" s="30"/>
      <c r="B25" s="30"/>
      <c r="C25" s="32"/>
    </row>
    <row r="26" spans="1:9" ht="15">
      <c r="A26" s="29">
        <v>1100</v>
      </c>
      <c r="B26" s="30" t="s">
        <v>33</v>
      </c>
      <c r="C26" s="112">
        <v>257.21</v>
      </c>
      <c r="D26" s="44"/>
      <c r="E26" s="99"/>
      <c r="G26" s="46"/>
      <c r="H26" s="46"/>
      <c r="I26" s="46"/>
    </row>
    <row r="27" spans="1:9" ht="26.25">
      <c r="A27" s="29">
        <v>1200</v>
      </c>
      <c r="B27" s="35" t="s">
        <v>34</v>
      </c>
      <c r="C27" s="112">
        <v>61.96</v>
      </c>
      <c r="D27" s="44"/>
      <c r="E27" s="99"/>
      <c r="G27" s="46"/>
      <c r="H27" s="46"/>
      <c r="I27" s="44"/>
    </row>
    <row r="28" spans="1:8" ht="15">
      <c r="A28" s="29">
        <v>2311</v>
      </c>
      <c r="B28" s="30" t="s">
        <v>19</v>
      </c>
      <c r="C28" s="112">
        <v>96.8</v>
      </c>
      <c r="D28" s="44"/>
      <c r="E28" s="99"/>
      <c r="G28" s="46"/>
      <c r="H28" s="46"/>
    </row>
    <row r="29" spans="1:9" ht="15">
      <c r="A29" s="29"/>
      <c r="B29" s="29" t="s">
        <v>11</v>
      </c>
      <c r="C29" s="107">
        <f>SUM(C14:C28)</f>
        <v>415.96999999999997</v>
      </c>
      <c r="D29" s="44"/>
      <c r="E29" s="99"/>
      <c r="G29" s="46"/>
      <c r="H29" s="46"/>
      <c r="I29" s="47"/>
    </row>
    <row r="30" spans="1:9" ht="13.5" customHeight="1">
      <c r="A30" s="29"/>
      <c r="B30" s="29" t="s">
        <v>12</v>
      </c>
      <c r="C30" s="107" t="s">
        <v>9</v>
      </c>
      <c r="D30" s="44"/>
      <c r="E30" s="99"/>
      <c r="G30" s="46"/>
      <c r="H30" s="46"/>
      <c r="I30" s="44"/>
    </row>
    <row r="31" spans="1:9" ht="15">
      <c r="A31" s="29">
        <v>2210</v>
      </c>
      <c r="B31" s="30" t="s">
        <v>17</v>
      </c>
      <c r="C31" s="112">
        <v>35.7</v>
      </c>
      <c r="D31" s="44"/>
      <c r="E31" s="99"/>
      <c r="G31" s="46"/>
      <c r="H31" s="46"/>
      <c r="I31" s="44"/>
    </row>
    <row r="32" spans="1:9" ht="15">
      <c r="A32" s="29">
        <v>2221</v>
      </c>
      <c r="B32" s="30" t="s">
        <v>25</v>
      </c>
      <c r="C32" s="112">
        <v>51.9</v>
      </c>
      <c r="D32" s="44"/>
      <c r="E32" s="99"/>
      <c r="G32" s="46"/>
      <c r="H32" s="46"/>
      <c r="I32" s="44"/>
    </row>
    <row r="33" spans="1:5" ht="15" customHeight="1">
      <c r="A33" s="29">
        <v>2222</v>
      </c>
      <c r="B33" s="30" t="s">
        <v>24</v>
      </c>
      <c r="C33" s="112">
        <v>41.36</v>
      </c>
      <c r="D33" s="44"/>
      <c r="E33" s="99"/>
    </row>
    <row r="34" spans="1:5" ht="15" customHeight="1">
      <c r="A34" s="29">
        <v>2223</v>
      </c>
      <c r="B34" s="31" t="s">
        <v>22</v>
      </c>
      <c r="C34" s="112">
        <v>55.66</v>
      </c>
      <c r="D34" s="44"/>
      <c r="E34" s="99"/>
    </row>
    <row r="35" spans="1:5" ht="14.25" customHeight="1">
      <c r="A35" s="29">
        <v>2244</v>
      </c>
      <c r="B35" s="30" t="s">
        <v>15</v>
      </c>
      <c r="C35" s="112">
        <v>29.04</v>
      </c>
      <c r="D35" s="44"/>
      <c r="E35" s="99"/>
    </row>
    <row r="36" spans="1:5" ht="14.25" customHeight="1">
      <c r="A36" s="29">
        <v>2243</v>
      </c>
      <c r="B36" s="30" t="s">
        <v>26</v>
      </c>
      <c r="C36" s="112">
        <v>164.56</v>
      </c>
      <c r="D36" s="44"/>
      <c r="E36" s="99"/>
    </row>
    <row r="37" spans="1:5" ht="27.75" customHeight="1">
      <c r="A37" s="29">
        <v>2249</v>
      </c>
      <c r="B37" s="31" t="s">
        <v>20</v>
      </c>
      <c r="C37" s="112">
        <v>28.51</v>
      </c>
      <c r="D37" s="44"/>
      <c r="E37" s="99"/>
    </row>
    <row r="38" spans="1:5" ht="15">
      <c r="A38" s="29">
        <v>2350</v>
      </c>
      <c r="B38" s="30" t="s">
        <v>23</v>
      </c>
      <c r="C38" s="112">
        <v>20.63</v>
      </c>
      <c r="D38" s="44"/>
      <c r="E38" s="99"/>
    </row>
    <row r="39" spans="1:5" ht="15">
      <c r="A39" s="29">
        <v>5200</v>
      </c>
      <c r="B39" s="30" t="s">
        <v>21</v>
      </c>
      <c r="C39" s="112">
        <v>33.92</v>
      </c>
      <c r="D39" s="44"/>
      <c r="E39" s="99"/>
    </row>
    <row r="40" spans="1:5" ht="15">
      <c r="A40" s="30"/>
      <c r="B40" s="29" t="s">
        <v>13</v>
      </c>
      <c r="C40" s="107">
        <f>SUM(C31:C39)</f>
        <v>461.28</v>
      </c>
      <c r="D40" s="44"/>
      <c r="E40" s="99"/>
    </row>
    <row r="41" spans="1:5" ht="15">
      <c r="A41" s="30"/>
      <c r="B41" s="34" t="s">
        <v>14</v>
      </c>
      <c r="C41" s="107">
        <f>SUM(C29,C40)</f>
        <v>877.25</v>
      </c>
      <c r="D41" s="44"/>
      <c r="E41" s="99"/>
    </row>
    <row r="42" spans="1:5" ht="15">
      <c r="A42" s="142" t="s">
        <v>10</v>
      </c>
      <c r="B42" s="143"/>
      <c r="C42" s="32">
        <v>100</v>
      </c>
      <c r="D42" s="44"/>
      <c r="E42" s="99"/>
    </row>
    <row r="43" spans="1:5" ht="24.75" customHeight="1">
      <c r="A43" s="142" t="s">
        <v>54</v>
      </c>
      <c r="B43" s="143"/>
      <c r="C43" s="107">
        <f>C41/C42</f>
        <v>8.7725</v>
      </c>
      <c r="D43" s="44"/>
      <c r="E43" s="99"/>
    </row>
  </sheetData>
  <sheetProtection/>
  <mergeCells count="4">
    <mergeCell ref="A42:B42"/>
    <mergeCell ref="A43:B43"/>
    <mergeCell ref="A5:C5"/>
    <mergeCell ref="B8:C8"/>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19.xml><?xml version="1.0" encoding="utf-8"?>
<worksheet xmlns="http://schemas.openxmlformats.org/spreadsheetml/2006/main" xmlns:r="http://schemas.openxmlformats.org/officeDocument/2006/relationships">
  <dimension ref="A1:J30"/>
  <sheetViews>
    <sheetView view="pageLayout" workbookViewId="0" topLeftCell="A14">
      <selection activeCell="B37" sqref="B37"/>
    </sheetView>
  </sheetViews>
  <sheetFormatPr defaultColWidth="9.140625" defaultRowHeight="12.75"/>
  <cols>
    <col min="1" max="1" width="17.140625" style="49" customWidth="1"/>
    <col min="2" max="2" width="50.57421875" style="49" customWidth="1"/>
    <col min="3" max="3" width="23.57421875" style="49" customWidth="1"/>
    <col min="4" max="243" width="9.140625" style="49" customWidth="1"/>
    <col min="244" max="244" width="15.7109375" style="49" customWidth="1"/>
    <col min="245" max="245" width="37.28125" style="49" customWidth="1"/>
    <col min="246" max="246" width="38.57421875" style="49" customWidth="1"/>
    <col min="247" max="247" width="15.7109375" style="49" customWidth="1"/>
    <col min="248" max="248" width="1.57421875" style="49" customWidth="1"/>
    <col min="249" max="249" width="10.7109375" style="49" customWidth="1"/>
    <col min="250" max="250" width="9.7109375" style="49" customWidth="1"/>
    <col min="251" max="251" width="17.00390625" style="49" customWidth="1"/>
    <col min="252" max="16384" width="9.140625" style="49" customWidth="1"/>
  </cols>
  <sheetData>
    <row r="1" ht="15.75">
      <c r="C1" s="14" t="s">
        <v>110</v>
      </c>
    </row>
    <row r="2" ht="51.75">
      <c r="C2" s="81" t="s">
        <v>118</v>
      </c>
    </row>
    <row r="3" ht="15.75">
      <c r="C3" s="82" t="s">
        <v>112</v>
      </c>
    </row>
    <row r="4" ht="15.75">
      <c r="C4" s="3" t="s">
        <v>122</v>
      </c>
    </row>
    <row r="5" ht="15.75">
      <c r="C5" s="50"/>
    </row>
    <row r="6" spans="1:3" ht="15.75">
      <c r="A6" s="149" t="s">
        <v>79</v>
      </c>
      <c r="B6" s="149"/>
      <c r="C6" s="149"/>
    </row>
    <row r="7" spans="1:3" ht="15.75">
      <c r="A7" s="51"/>
      <c r="B7" s="51"/>
      <c r="C7" s="51"/>
    </row>
    <row r="8" spans="1:2" ht="15.75">
      <c r="A8" s="22" t="s">
        <v>80</v>
      </c>
      <c r="B8" s="23" t="s">
        <v>36</v>
      </c>
    </row>
    <row r="9" spans="1:3" ht="30">
      <c r="A9" s="24" t="s">
        <v>81</v>
      </c>
      <c r="B9" s="146" t="s">
        <v>100</v>
      </c>
      <c r="C9" s="146"/>
    </row>
    <row r="10" spans="1:2" ht="15.75">
      <c r="A10" s="22" t="s">
        <v>82</v>
      </c>
      <c r="B10" s="23" t="s">
        <v>4</v>
      </c>
    </row>
    <row r="12" spans="1:3" ht="51">
      <c r="A12" s="52" t="s">
        <v>5</v>
      </c>
      <c r="B12" s="52" t="s">
        <v>6</v>
      </c>
      <c r="C12" s="13" t="s">
        <v>7</v>
      </c>
    </row>
    <row r="13" spans="1:3" ht="15.75">
      <c r="A13" s="53">
        <v>1</v>
      </c>
      <c r="B13" s="54">
        <v>2</v>
      </c>
      <c r="C13" s="54">
        <v>3</v>
      </c>
    </row>
    <row r="14" spans="1:3" ht="15.75">
      <c r="A14" s="55"/>
      <c r="B14" s="54" t="s">
        <v>8</v>
      </c>
      <c r="C14" s="54" t="s">
        <v>40</v>
      </c>
    </row>
    <row r="15" spans="1:10" ht="15.75">
      <c r="A15" s="56">
        <v>1100</v>
      </c>
      <c r="B15" s="37" t="s">
        <v>74</v>
      </c>
      <c r="C15" s="32">
        <v>18.04</v>
      </c>
      <c r="D15" s="44"/>
      <c r="E15" s="45"/>
      <c r="F15" s="104"/>
      <c r="G15" s="46"/>
      <c r="H15" s="46"/>
      <c r="I15" s="46"/>
      <c r="J15" s="1"/>
    </row>
    <row r="16" spans="1:10" ht="25.5">
      <c r="A16" s="56">
        <v>1200</v>
      </c>
      <c r="B16" s="37" t="s">
        <v>83</v>
      </c>
      <c r="C16" s="32">
        <v>4.35</v>
      </c>
      <c r="D16" s="44"/>
      <c r="E16" s="45"/>
      <c r="F16" s="104"/>
      <c r="G16" s="46"/>
      <c r="H16" s="46"/>
      <c r="I16" s="44"/>
      <c r="J16" s="1"/>
    </row>
    <row r="17" spans="1:10" ht="15.75">
      <c r="A17" s="56">
        <v>2223</v>
      </c>
      <c r="B17" s="37" t="s">
        <v>22</v>
      </c>
      <c r="C17" s="32">
        <v>2.76</v>
      </c>
      <c r="D17" s="44"/>
      <c r="E17" s="45"/>
      <c r="F17" s="104"/>
      <c r="G17" s="46"/>
      <c r="H17" s="46"/>
      <c r="I17" s="47"/>
      <c r="J17" s="1"/>
    </row>
    <row r="18" spans="1:10" ht="15.75">
      <c r="A18" s="56"/>
      <c r="B18" s="54" t="s">
        <v>11</v>
      </c>
      <c r="C18" s="111">
        <f>SUM(C15:C17)</f>
        <v>25.15</v>
      </c>
      <c r="D18" s="44"/>
      <c r="E18" s="45"/>
      <c r="F18" s="104"/>
      <c r="J18" s="1"/>
    </row>
    <row r="19" spans="1:10" ht="15.75">
      <c r="A19" s="56"/>
      <c r="B19" s="54" t="s">
        <v>12</v>
      </c>
      <c r="C19" s="110"/>
      <c r="D19" s="44"/>
      <c r="E19" s="45"/>
      <c r="F19" s="104"/>
      <c r="G19" s="46"/>
      <c r="H19" s="46"/>
      <c r="I19" s="44"/>
      <c r="J19" s="1"/>
    </row>
    <row r="20" spans="1:10" ht="15.75">
      <c r="A20" s="56">
        <v>1100</v>
      </c>
      <c r="B20" s="57" t="s">
        <v>74</v>
      </c>
      <c r="C20" s="32">
        <v>3.02</v>
      </c>
      <c r="D20" s="44"/>
      <c r="E20" s="45"/>
      <c r="F20" s="104"/>
      <c r="G20" s="1"/>
      <c r="H20" s="1"/>
      <c r="I20" s="1"/>
      <c r="J20" s="1"/>
    </row>
    <row r="21" spans="1:10" ht="26.25">
      <c r="A21" s="56">
        <v>1200</v>
      </c>
      <c r="B21" s="57" t="s">
        <v>83</v>
      </c>
      <c r="C21" s="32">
        <v>0.73</v>
      </c>
      <c r="D21" s="44"/>
      <c r="E21" s="45"/>
      <c r="F21" s="104"/>
      <c r="G21" s="1"/>
      <c r="H21" s="1"/>
      <c r="I21" s="1"/>
      <c r="J21" s="1"/>
    </row>
    <row r="22" spans="1:10" ht="15" customHeight="1">
      <c r="A22" s="56">
        <v>2243</v>
      </c>
      <c r="B22" s="37" t="s">
        <v>18</v>
      </c>
      <c r="C22" s="110">
        <v>0.98</v>
      </c>
      <c r="D22" s="44"/>
      <c r="E22" s="45"/>
      <c r="F22" s="104"/>
      <c r="G22" s="1"/>
      <c r="H22" s="1"/>
      <c r="I22" s="1"/>
      <c r="J22" s="1"/>
    </row>
    <row r="23" spans="1:10" ht="15.75">
      <c r="A23" s="56">
        <v>2279</v>
      </c>
      <c r="B23" s="43" t="s">
        <v>84</v>
      </c>
      <c r="C23" s="32">
        <v>0.89</v>
      </c>
      <c r="D23" s="44"/>
      <c r="E23" s="45"/>
      <c r="F23" s="104"/>
      <c r="G23" s="1"/>
      <c r="H23" s="1"/>
      <c r="I23" s="1"/>
      <c r="J23" s="1"/>
    </row>
    <row r="24" spans="1:10" ht="15.75">
      <c r="A24" s="56">
        <v>2350</v>
      </c>
      <c r="B24" s="37" t="s">
        <v>23</v>
      </c>
      <c r="C24" s="32">
        <v>1.09</v>
      </c>
      <c r="D24" s="44"/>
      <c r="E24" s="45"/>
      <c r="F24" s="104"/>
      <c r="G24" s="1"/>
      <c r="H24" s="1"/>
      <c r="I24" s="1"/>
      <c r="J24" s="1"/>
    </row>
    <row r="25" spans="1:10" ht="15.75">
      <c r="A25" s="56">
        <v>2312</v>
      </c>
      <c r="B25" s="37" t="s">
        <v>85</v>
      </c>
      <c r="C25" s="32">
        <v>0.78</v>
      </c>
      <c r="D25" s="44"/>
      <c r="E25" s="45"/>
      <c r="F25" s="104"/>
      <c r="G25" s="1"/>
      <c r="H25" s="1"/>
      <c r="I25" s="1"/>
      <c r="J25" s="1"/>
    </row>
    <row r="26" spans="1:10" ht="15.75">
      <c r="A26" s="58"/>
      <c r="B26" s="54" t="s">
        <v>13</v>
      </c>
      <c r="C26" s="111">
        <f>SUM(C20:C25)</f>
        <v>7.49</v>
      </c>
      <c r="D26" s="44"/>
      <c r="E26" s="45"/>
      <c r="F26" s="104"/>
      <c r="G26" s="1"/>
      <c r="H26" s="1"/>
      <c r="I26" s="1"/>
      <c r="J26" s="1"/>
    </row>
    <row r="27" spans="1:10" ht="15.75">
      <c r="A27" s="55"/>
      <c r="B27" s="59" t="s">
        <v>42</v>
      </c>
      <c r="C27" s="111">
        <f>C18+C26</f>
        <v>32.64</v>
      </c>
      <c r="D27" s="44"/>
      <c r="E27" s="45"/>
      <c r="F27" s="104"/>
      <c r="G27" s="1"/>
      <c r="H27" s="1"/>
      <c r="I27" s="1"/>
      <c r="J27" s="1"/>
    </row>
    <row r="28" spans="1:10" ht="15.75">
      <c r="A28" s="150" t="s">
        <v>10</v>
      </c>
      <c r="B28" s="151"/>
      <c r="C28" s="110">
        <v>136</v>
      </c>
      <c r="D28" s="44"/>
      <c r="E28" s="45"/>
      <c r="F28" s="104"/>
      <c r="G28" s="1"/>
      <c r="H28" s="45"/>
      <c r="I28" s="1"/>
      <c r="J28" s="1"/>
    </row>
    <row r="29" spans="1:10" ht="26.25" customHeight="1">
      <c r="A29" s="152" t="s">
        <v>86</v>
      </c>
      <c r="B29" s="152"/>
      <c r="C29" s="110">
        <f>C27/C28</f>
        <v>0.24</v>
      </c>
      <c r="D29" s="44"/>
      <c r="E29" s="45"/>
      <c r="F29" s="104"/>
      <c r="G29" s="1"/>
      <c r="H29" s="1"/>
      <c r="I29" s="1"/>
      <c r="J29" s="1"/>
    </row>
    <row r="30" spans="1:3" ht="15.75">
      <c r="A30" s="61"/>
      <c r="B30" s="61"/>
      <c r="C30" s="61"/>
    </row>
  </sheetData>
  <sheetProtection/>
  <mergeCells count="4">
    <mergeCell ref="A6:C6"/>
    <mergeCell ref="B9:C9"/>
    <mergeCell ref="A28:B28"/>
    <mergeCell ref="A29:B29"/>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2.xml><?xml version="1.0" encoding="utf-8"?>
<worksheet xmlns="http://schemas.openxmlformats.org/spreadsheetml/2006/main" xmlns:r="http://schemas.openxmlformats.org/officeDocument/2006/relationships">
  <dimension ref="A1:E31"/>
  <sheetViews>
    <sheetView view="pageLayout" workbookViewId="0" topLeftCell="A13">
      <selection activeCell="C43" sqref="C43"/>
    </sheetView>
  </sheetViews>
  <sheetFormatPr defaultColWidth="9.140625" defaultRowHeight="12.75"/>
  <cols>
    <col min="1" max="1" width="16.8515625" style="0" customWidth="1"/>
    <col min="2" max="2" width="47.7109375" style="0" customWidth="1"/>
    <col min="3" max="3" width="28.00390625" style="0" customWidth="1"/>
    <col min="5" max="5" width="10.57421875" style="0" bestFit="1" customWidth="1"/>
  </cols>
  <sheetData>
    <row r="1" ht="15.75">
      <c r="C1" s="14" t="s">
        <v>110</v>
      </c>
    </row>
    <row r="2" ht="25.5">
      <c r="C2" s="81" t="s">
        <v>117</v>
      </c>
    </row>
    <row r="3" ht="12.75">
      <c r="C3" s="82" t="s">
        <v>112</v>
      </c>
    </row>
    <row r="4" ht="15">
      <c r="C4" s="3" t="s">
        <v>122</v>
      </c>
    </row>
    <row r="5" spans="1:3" ht="15.75">
      <c r="A5" s="145" t="s">
        <v>44</v>
      </c>
      <c r="B5" s="145"/>
      <c r="C5" s="145"/>
    </row>
    <row r="7" spans="1:3" ht="15">
      <c r="A7" s="22" t="s">
        <v>1</v>
      </c>
      <c r="B7" s="23" t="s">
        <v>36</v>
      </c>
      <c r="C7" s="22"/>
    </row>
    <row r="8" spans="1:3" ht="30" customHeight="1">
      <c r="A8" s="24" t="s">
        <v>30</v>
      </c>
      <c r="B8" s="25" t="s">
        <v>57</v>
      </c>
      <c r="C8" s="22"/>
    </row>
    <row r="9" spans="1:3" ht="15">
      <c r="A9" s="22" t="s">
        <v>31</v>
      </c>
      <c r="B9" s="23" t="s">
        <v>50</v>
      </c>
      <c r="C9" s="22"/>
    </row>
    <row r="11" spans="1:3" ht="42" customHeight="1">
      <c r="A11" s="11" t="s">
        <v>5</v>
      </c>
      <c r="B11" s="11" t="s">
        <v>6</v>
      </c>
      <c r="C11" s="13" t="s">
        <v>7</v>
      </c>
    </row>
    <row r="12" spans="1:3" ht="12.75">
      <c r="A12" s="11">
        <v>1</v>
      </c>
      <c r="B12" s="11">
        <v>2</v>
      </c>
      <c r="C12" s="13">
        <v>3</v>
      </c>
    </row>
    <row r="13" spans="1:3" ht="12.75">
      <c r="A13" s="11"/>
      <c r="B13" s="11" t="s">
        <v>8</v>
      </c>
      <c r="C13" s="13" t="s">
        <v>9</v>
      </c>
    </row>
    <row r="14" spans="1:5" ht="12.75">
      <c r="A14" s="26">
        <v>1100</v>
      </c>
      <c r="B14" s="20" t="s">
        <v>33</v>
      </c>
      <c r="C14" s="115">
        <v>14.87</v>
      </c>
      <c r="E14" s="100"/>
    </row>
    <row r="15" spans="1:5" ht="28.5" customHeight="1">
      <c r="A15" s="26">
        <v>1200</v>
      </c>
      <c r="B15" s="20" t="s">
        <v>34</v>
      </c>
      <c r="C15" s="115">
        <v>3.58</v>
      </c>
      <c r="E15" s="100"/>
    </row>
    <row r="16" spans="1:5" ht="12.75">
      <c r="A16" s="11">
        <v>2322</v>
      </c>
      <c r="B16" s="20" t="s">
        <v>51</v>
      </c>
      <c r="C16" s="115">
        <v>39.93</v>
      </c>
      <c r="E16" s="100"/>
    </row>
    <row r="17" spans="1:5" ht="12.75">
      <c r="A17" s="11"/>
      <c r="B17" s="11" t="s">
        <v>11</v>
      </c>
      <c r="C17" s="116">
        <f>SUM(C14:C16)</f>
        <v>58.379999999999995</v>
      </c>
      <c r="E17" s="100"/>
    </row>
    <row r="18" spans="1:5" ht="12.75">
      <c r="A18" s="11"/>
      <c r="B18" s="13" t="s">
        <v>12</v>
      </c>
      <c r="C18" s="115" t="s">
        <v>9</v>
      </c>
      <c r="E18" s="100"/>
    </row>
    <row r="19" spans="1:5" ht="15" customHeight="1">
      <c r="A19" s="26">
        <v>1100</v>
      </c>
      <c r="B19" s="20" t="s">
        <v>33</v>
      </c>
      <c r="C19" s="115">
        <v>2.48</v>
      </c>
      <c r="E19" s="100"/>
    </row>
    <row r="20" spans="1:5" ht="27.75" customHeight="1">
      <c r="A20" s="26">
        <v>1200</v>
      </c>
      <c r="B20" s="20" t="s">
        <v>34</v>
      </c>
      <c r="C20" s="115">
        <v>0.6</v>
      </c>
      <c r="E20" s="100"/>
    </row>
    <row r="21" spans="1:5" ht="12.75">
      <c r="A21" s="11">
        <v>2350</v>
      </c>
      <c r="B21" s="19" t="s">
        <v>52</v>
      </c>
      <c r="C21" s="115">
        <v>9.8</v>
      </c>
      <c r="E21" s="100"/>
    </row>
    <row r="22" spans="1:5" ht="12.75">
      <c r="A22" s="11">
        <v>2247</v>
      </c>
      <c r="B22" s="43" t="s">
        <v>46</v>
      </c>
      <c r="C22" s="115">
        <v>3.58</v>
      </c>
      <c r="E22" s="100"/>
    </row>
    <row r="23" spans="1:5" ht="12.75" customHeight="1">
      <c r="A23" s="11">
        <v>2249</v>
      </c>
      <c r="B23" s="16" t="s">
        <v>53</v>
      </c>
      <c r="C23" s="115">
        <v>3.34</v>
      </c>
      <c r="E23" s="100"/>
    </row>
    <row r="24" spans="1:5" ht="12.75" customHeight="1">
      <c r="A24" s="11">
        <v>2223</v>
      </c>
      <c r="B24" s="16" t="s">
        <v>22</v>
      </c>
      <c r="C24" s="115">
        <v>0.36</v>
      </c>
      <c r="E24" s="100"/>
    </row>
    <row r="25" spans="1:5" ht="12.75">
      <c r="A25" s="11"/>
      <c r="B25" s="11" t="s">
        <v>13</v>
      </c>
      <c r="C25" s="116">
        <f>SUM(C19:C24)</f>
        <v>20.16</v>
      </c>
      <c r="E25" s="100"/>
    </row>
    <row r="26" spans="1:5" ht="12.75">
      <c r="A26" s="11"/>
      <c r="B26" s="27" t="s">
        <v>35</v>
      </c>
      <c r="C26" s="116">
        <f>SUM(C25+C17)</f>
        <v>78.53999999999999</v>
      </c>
      <c r="E26" s="100"/>
    </row>
    <row r="27" spans="1:5" ht="12.75">
      <c r="A27" s="8"/>
      <c r="B27" s="8"/>
      <c r="C27" s="117"/>
      <c r="E27" s="100"/>
    </row>
    <row r="28" spans="1:5" ht="15" customHeight="1">
      <c r="A28" s="17" t="s">
        <v>10</v>
      </c>
      <c r="B28" s="17"/>
      <c r="C28" s="115">
        <v>6</v>
      </c>
      <c r="E28" s="100"/>
    </row>
    <row r="29" spans="1:5" ht="30.75" customHeight="1">
      <c r="A29" s="144" t="s">
        <v>43</v>
      </c>
      <c r="B29" s="144"/>
      <c r="C29" s="116">
        <f>C26/C28</f>
        <v>13.089999999999998</v>
      </c>
      <c r="E29" s="100"/>
    </row>
    <row r="30" spans="1:3" ht="12.75">
      <c r="A30" s="17"/>
      <c r="B30" s="17"/>
      <c r="C30" s="17"/>
    </row>
    <row r="31" spans="1:3" ht="12.75">
      <c r="A31" s="8"/>
      <c r="B31" s="8"/>
      <c r="C31" s="8"/>
    </row>
  </sheetData>
  <sheetProtection/>
  <mergeCells count="2">
    <mergeCell ref="A29:B29"/>
    <mergeCell ref="A5:C5"/>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20.xml><?xml version="1.0" encoding="utf-8"?>
<worksheet xmlns="http://schemas.openxmlformats.org/spreadsheetml/2006/main" xmlns:r="http://schemas.openxmlformats.org/officeDocument/2006/relationships">
  <dimension ref="A1:J32"/>
  <sheetViews>
    <sheetView view="pageLayout" workbookViewId="0" topLeftCell="A13">
      <selection activeCell="C38" sqref="C37:C38"/>
    </sheetView>
  </sheetViews>
  <sheetFormatPr defaultColWidth="9.140625" defaultRowHeight="12.75"/>
  <cols>
    <col min="1" max="1" width="17.140625" style="49" customWidth="1"/>
    <col min="2" max="2" width="50.57421875" style="49" customWidth="1"/>
    <col min="3" max="3" width="23.57421875" style="49" customWidth="1"/>
    <col min="4" max="243" width="9.140625" style="49" customWidth="1"/>
    <col min="244" max="244" width="15.7109375" style="49" customWidth="1"/>
    <col min="245" max="245" width="37.28125" style="49" customWidth="1"/>
    <col min="246" max="246" width="38.57421875" style="49" customWidth="1"/>
    <col min="247" max="247" width="15.7109375" style="49" customWidth="1"/>
    <col min="248" max="248" width="1.57421875" style="49" customWidth="1"/>
    <col min="249" max="249" width="10.7109375" style="49" customWidth="1"/>
    <col min="250" max="250" width="9.7109375" style="49" customWidth="1"/>
    <col min="251" max="251" width="17.00390625" style="49" customWidth="1"/>
    <col min="252" max="16384" width="9.140625" style="49" customWidth="1"/>
  </cols>
  <sheetData>
    <row r="1" ht="15.75">
      <c r="C1" s="14" t="s">
        <v>110</v>
      </c>
    </row>
    <row r="2" ht="51.75">
      <c r="C2" s="81" t="s">
        <v>119</v>
      </c>
    </row>
    <row r="3" ht="15.75">
      <c r="C3" s="82" t="s">
        <v>112</v>
      </c>
    </row>
    <row r="4" ht="15.75">
      <c r="C4" s="3" t="s">
        <v>122</v>
      </c>
    </row>
    <row r="5" spans="1:3" ht="15.75">
      <c r="A5" s="149" t="s">
        <v>79</v>
      </c>
      <c r="B5" s="149"/>
      <c r="C5" s="149"/>
    </row>
    <row r="6" spans="1:3" ht="15.75">
      <c r="A6" s="51"/>
      <c r="B6" s="51"/>
      <c r="C6" s="51"/>
    </row>
    <row r="7" spans="1:2" ht="15.75">
      <c r="A7" s="22" t="s">
        <v>80</v>
      </c>
      <c r="B7" s="23" t="s">
        <v>36</v>
      </c>
    </row>
    <row r="8" spans="1:3" ht="33" customHeight="1">
      <c r="A8" s="24" t="s">
        <v>81</v>
      </c>
      <c r="B8" s="146" t="s">
        <v>102</v>
      </c>
      <c r="C8" s="146"/>
    </row>
    <row r="9" spans="1:2" ht="15.75">
      <c r="A9" s="22" t="s">
        <v>82</v>
      </c>
      <c r="B9" s="23" t="s">
        <v>4</v>
      </c>
    </row>
    <row r="11" spans="1:3" ht="51">
      <c r="A11" s="52" t="s">
        <v>5</v>
      </c>
      <c r="B11" s="52" t="s">
        <v>6</v>
      </c>
      <c r="C11" s="13" t="s">
        <v>7</v>
      </c>
    </row>
    <row r="12" spans="1:3" ht="15.75">
      <c r="A12" s="53">
        <v>1</v>
      </c>
      <c r="B12" s="54">
        <v>2</v>
      </c>
      <c r="C12" s="54">
        <v>3</v>
      </c>
    </row>
    <row r="13" spans="1:3" ht="15.75">
      <c r="A13" s="55"/>
      <c r="B13" s="54" t="s">
        <v>8</v>
      </c>
      <c r="C13" s="54" t="s">
        <v>40</v>
      </c>
    </row>
    <row r="14" spans="1:10" ht="15.75">
      <c r="A14" s="56">
        <v>1100</v>
      </c>
      <c r="B14" s="37" t="s">
        <v>74</v>
      </c>
      <c r="C14" s="32">
        <v>65.84</v>
      </c>
      <c r="D14" s="44"/>
      <c r="E14" s="45"/>
      <c r="F14" s="105"/>
      <c r="G14" s="46"/>
      <c r="H14" s="46"/>
      <c r="I14" s="46"/>
      <c r="J14" s="1"/>
    </row>
    <row r="15" spans="1:10" ht="30.75" customHeight="1">
      <c r="A15" s="56">
        <v>1200</v>
      </c>
      <c r="B15" s="37" t="s">
        <v>83</v>
      </c>
      <c r="C15" s="32">
        <v>15.86</v>
      </c>
      <c r="D15" s="44"/>
      <c r="E15" s="45"/>
      <c r="F15" s="105"/>
      <c r="G15" s="46"/>
      <c r="H15" s="46"/>
      <c r="I15" s="44"/>
      <c r="J15" s="1"/>
    </row>
    <row r="16" spans="1:10" ht="14.25" customHeight="1">
      <c r="A16" s="56">
        <v>2249</v>
      </c>
      <c r="B16" s="37" t="s">
        <v>20</v>
      </c>
      <c r="C16" s="32">
        <v>453.54</v>
      </c>
      <c r="D16" s="44"/>
      <c r="E16" s="45"/>
      <c r="F16" s="105"/>
      <c r="G16" s="46"/>
      <c r="H16" s="46"/>
      <c r="I16" s="1"/>
      <c r="J16" s="1"/>
    </row>
    <row r="17" spans="1:10" ht="15.75">
      <c r="A17" s="56">
        <v>2223</v>
      </c>
      <c r="B17" s="37" t="s">
        <v>22</v>
      </c>
      <c r="C17" s="32">
        <v>850.4</v>
      </c>
      <c r="D17" s="44"/>
      <c r="E17" s="45"/>
      <c r="F17" s="105"/>
      <c r="G17" s="46"/>
      <c r="H17" s="46"/>
      <c r="I17" s="47"/>
      <c r="J17" s="1"/>
    </row>
    <row r="18" spans="1:10" ht="15.75">
      <c r="A18" s="56">
        <v>2279</v>
      </c>
      <c r="B18" s="43" t="s">
        <v>84</v>
      </c>
      <c r="C18" s="32">
        <v>113.39</v>
      </c>
      <c r="D18" s="44"/>
      <c r="E18" s="45"/>
      <c r="F18" s="105"/>
      <c r="G18" s="46"/>
      <c r="H18" s="46"/>
      <c r="I18" s="44"/>
      <c r="J18" s="1"/>
    </row>
    <row r="19" spans="1:10" ht="15.75">
      <c r="A19" s="56">
        <v>2350</v>
      </c>
      <c r="B19" s="37" t="s">
        <v>23</v>
      </c>
      <c r="C19" s="32">
        <v>850.39</v>
      </c>
      <c r="D19" s="44"/>
      <c r="E19" s="45"/>
      <c r="F19" s="105"/>
      <c r="G19" s="46"/>
      <c r="H19" s="46"/>
      <c r="I19" s="44"/>
      <c r="J19" s="1"/>
    </row>
    <row r="20" spans="1:10" ht="15.75">
      <c r="A20" s="56">
        <v>2312</v>
      </c>
      <c r="B20" s="37" t="s">
        <v>85</v>
      </c>
      <c r="C20" s="32">
        <v>283.47</v>
      </c>
      <c r="D20" s="44"/>
      <c r="E20" s="45"/>
      <c r="F20" s="105"/>
      <c r="G20" s="46"/>
      <c r="H20" s="46"/>
      <c r="I20" s="44"/>
      <c r="J20" s="1"/>
    </row>
    <row r="21" spans="1:10" ht="15.75">
      <c r="A21" s="56"/>
      <c r="B21" s="54" t="s">
        <v>11</v>
      </c>
      <c r="C21" s="111">
        <f>SUM(C14:C20)</f>
        <v>2632.8900000000003</v>
      </c>
      <c r="D21" s="44"/>
      <c r="E21" s="45"/>
      <c r="F21" s="105"/>
      <c r="G21" s="1"/>
      <c r="H21" s="1"/>
      <c r="I21" s="1"/>
      <c r="J21" s="1"/>
    </row>
    <row r="22" spans="1:10" ht="15.75">
      <c r="A22" s="56"/>
      <c r="B22" s="54" t="s">
        <v>12</v>
      </c>
      <c r="C22" s="110"/>
      <c r="D22" s="44"/>
      <c r="E22" s="45"/>
      <c r="F22" s="105"/>
      <c r="G22" s="1"/>
      <c r="H22" s="1"/>
      <c r="I22" s="1"/>
      <c r="J22" s="1"/>
    </row>
    <row r="23" spans="1:10" ht="15.75">
      <c r="A23" s="56">
        <v>1100</v>
      </c>
      <c r="B23" s="57" t="s">
        <v>74</v>
      </c>
      <c r="C23" s="32">
        <v>28.22</v>
      </c>
      <c r="D23" s="44"/>
      <c r="E23" s="45"/>
      <c r="F23" s="105"/>
      <c r="G23" s="1"/>
      <c r="H23" s="1"/>
      <c r="I23" s="1"/>
      <c r="J23" s="1"/>
    </row>
    <row r="24" spans="1:10" ht="30.75" customHeight="1">
      <c r="A24" s="56">
        <v>1200</v>
      </c>
      <c r="B24" s="57" t="s">
        <v>83</v>
      </c>
      <c r="C24" s="32">
        <v>6.8</v>
      </c>
      <c r="D24" s="44"/>
      <c r="E24" s="45"/>
      <c r="F24" s="105"/>
      <c r="G24" s="1"/>
      <c r="H24" s="1"/>
      <c r="I24" s="1"/>
      <c r="J24" s="1"/>
    </row>
    <row r="25" spans="1:10" ht="25.5">
      <c r="A25" s="56">
        <v>2243</v>
      </c>
      <c r="B25" s="37" t="s">
        <v>18</v>
      </c>
      <c r="C25" s="110">
        <v>600.28</v>
      </c>
      <c r="D25" s="44"/>
      <c r="E25" s="45"/>
      <c r="F25" s="105"/>
      <c r="G25" s="1"/>
      <c r="H25" s="1"/>
      <c r="I25" s="1"/>
      <c r="J25" s="1"/>
    </row>
    <row r="26" spans="1:10" ht="15.75">
      <c r="A26" s="56" t="s">
        <v>89</v>
      </c>
      <c r="B26" s="37" t="s">
        <v>20</v>
      </c>
      <c r="C26" s="110">
        <v>66.57</v>
      </c>
      <c r="D26" s="44"/>
      <c r="E26" s="45"/>
      <c r="F26" s="105"/>
      <c r="G26" s="1"/>
      <c r="H26" s="1"/>
      <c r="I26" s="1"/>
      <c r="J26" s="1"/>
    </row>
    <row r="27" spans="1:10" ht="15.75">
      <c r="A27" s="58"/>
      <c r="B27" s="54" t="s">
        <v>13</v>
      </c>
      <c r="C27" s="111">
        <f>SUM(C23:C26)</f>
        <v>701.8699999999999</v>
      </c>
      <c r="D27" s="44"/>
      <c r="E27" s="45"/>
      <c r="F27" s="105"/>
      <c r="G27" s="1"/>
      <c r="H27" s="1"/>
      <c r="I27" s="1"/>
      <c r="J27" s="1"/>
    </row>
    <row r="28" spans="1:10" ht="15.75">
      <c r="A28" s="55"/>
      <c r="B28" s="59" t="s">
        <v>42</v>
      </c>
      <c r="C28" s="111">
        <f>C21+C27</f>
        <v>3334.76</v>
      </c>
      <c r="D28" s="44"/>
      <c r="E28" s="45"/>
      <c r="F28" s="105"/>
      <c r="G28" s="1"/>
      <c r="H28" s="1"/>
      <c r="I28" s="1"/>
      <c r="J28" s="1"/>
    </row>
    <row r="29" spans="1:10" ht="15.75">
      <c r="A29" s="60"/>
      <c r="B29" s="60"/>
      <c r="C29" s="128"/>
      <c r="D29" s="44"/>
      <c r="E29" s="45"/>
      <c r="F29" s="105"/>
      <c r="G29" s="1"/>
      <c r="H29" s="1"/>
      <c r="I29" s="1"/>
      <c r="J29" s="1"/>
    </row>
    <row r="30" spans="1:10" ht="15.75">
      <c r="A30" s="150" t="s">
        <v>10</v>
      </c>
      <c r="B30" s="151"/>
      <c r="C30" s="110" t="s">
        <v>90</v>
      </c>
      <c r="D30" s="44"/>
      <c r="E30" s="45"/>
      <c r="F30" s="105"/>
      <c r="G30" s="1"/>
      <c r="H30" s="1"/>
      <c r="I30" s="1"/>
      <c r="J30" s="1"/>
    </row>
    <row r="31" spans="1:10" ht="32.25" customHeight="1">
      <c r="A31" s="152" t="s">
        <v>86</v>
      </c>
      <c r="B31" s="152"/>
      <c r="C31" s="110">
        <f>C28/2756.1</f>
        <v>1.2099560973839847</v>
      </c>
      <c r="D31" s="44"/>
      <c r="E31" s="45"/>
      <c r="F31" s="105"/>
      <c r="G31" s="1"/>
      <c r="H31" s="1"/>
      <c r="I31" s="1"/>
      <c r="J31" s="1"/>
    </row>
    <row r="32" spans="1:3" ht="15.75">
      <c r="A32" s="61"/>
      <c r="B32" s="61"/>
      <c r="C32" s="61"/>
    </row>
  </sheetData>
  <sheetProtection/>
  <mergeCells count="4">
    <mergeCell ref="A5:C5"/>
    <mergeCell ref="B8:C8"/>
    <mergeCell ref="A30:B30"/>
    <mergeCell ref="A31:B31"/>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21.xml><?xml version="1.0" encoding="utf-8"?>
<worksheet xmlns="http://schemas.openxmlformats.org/spreadsheetml/2006/main" xmlns:r="http://schemas.openxmlformats.org/officeDocument/2006/relationships">
  <dimension ref="A1:J31"/>
  <sheetViews>
    <sheetView view="pageLayout" workbookViewId="0" topLeftCell="A16">
      <selection activeCell="B39" sqref="B39"/>
    </sheetView>
  </sheetViews>
  <sheetFormatPr defaultColWidth="9.140625" defaultRowHeight="12.75"/>
  <cols>
    <col min="1" max="1" width="17.8515625" style="0" customWidth="1"/>
    <col min="2" max="2" width="49.140625" style="0" customWidth="1"/>
    <col min="3" max="3" width="27.57421875" style="0" customWidth="1"/>
    <col min="5" max="5" width="10.140625" style="0" bestFit="1" customWidth="1"/>
    <col min="253" max="253" width="16.140625" style="0" customWidth="1"/>
    <col min="254" max="254" width="41.57421875" style="0" customWidth="1"/>
    <col min="255" max="255" width="27.57421875" style="0" customWidth="1"/>
  </cols>
  <sheetData>
    <row r="1" ht="15.75">
      <c r="C1" s="14" t="s">
        <v>110</v>
      </c>
    </row>
    <row r="2" ht="25.5">
      <c r="C2" s="81" t="s">
        <v>117</v>
      </c>
    </row>
    <row r="3" ht="12.75">
      <c r="C3" s="82" t="s">
        <v>112</v>
      </c>
    </row>
    <row r="4" ht="15">
      <c r="C4" s="3" t="s">
        <v>122</v>
      </c>
    </row>
    <row r="5" spans="1:3" ht="15.75">
      <c r="A5" s="145" t="s">
        <v>44</v>
      </c>
      <c r="B5" s="145"/>
      <c r="C5" s="145"/>
    </row>
    <row r="7" spans="1:3" ht="15">
      <c r="A7" s="22" t="s">
        <v>1</v>
      </c>
      <c r="B7" s="23" t="s">
        <v>36</v>
      </c>
      <c r="C7" s="22"/>
    </row>
    <row r="8" spans="1:3" ht="33.75" customHeight="1">
      <c r="A8" s="24" t="s">
        <v>30</v>
      </c>
      <c r="B8" s="141" t="s">
        <v>103</v>
      </c>
      <c r="C8" s="141"/>
    </row>
    <row r="9" spans="1:3" ht="15">
      <c r="A9" s="22" t="s">
        <v>31</v>
      </c>
      <c r="B9" s="23" t="s">
        <v>32</v>
      </c>
      <c r="C9" s="22"/>
    </row>
    <row r="11" spans="1:3" ht="55.5" customHeight="1">
      <c r="A11" s="11" t="s">
        <v>5</v>
      </c>
      <c r="B11" s="11" t="s">
        <v>6</v>
      </c>
      <c r="C11" s="13" t="s">
        <v>7</v>
      </c>
    </row>
    <row r="12" spans="1:3" ht="12.75">
      <c r="A12" s="11">
        <v>1</v>
      </c>
      <c r="B12" s="11">
        <v>2</v>
      </c>
      <c r="C12" s="13">
        <v>3</v>
      </c>
    </row>
    <row r="13" spans="1:3" ht="15" customHeight="1">
      <c r="A13" s="13"/>
      <c r="B13" s="11" t="s">
        <v>8</v>
      </c>
      <c r="C13" s="13" t="s">
        <v>9</v>
      </c>
    </row>
    <row r="14" spans="1:10" ht="15" customHeight="1">
      <c r="A14" s="29">
        <v>1100</v>
      </c>
      <c r="B14" s="16" t="s">
        <v>74</v>
      </c>
      <c r="C14" s="115">
        <v>377.52</v>
      </c>
      <c r="D14" s="44"/>
      <c r="E14" s="103"/>
      <c r="F14" s="5"/>
      <c r="G14" s="46"/>
      <c r="H14" s="46"/>
      <c r="I14" s="46"/>
      <c r="J14" s="1"/>
    </row>
    <row r="15" spans="1:10" ht="25.5" customHeight="1">
      <c r="A15" s="29">
        <v>1200</v>
      </c>
      <c r="B15" s="16" t="s">
        <v>34</v>
      </c>
      <c r="C15" s="115">
        <v>90.94</v>
      </c>
      <c r="D15" s="44"/>
      <c r="E15" s="103"/>
      <c r="F15" s="1"/>
      <c r="G15" s="46"/>
      <c r="H15" s="46"/>
      <c r="I15" s="44"/>
      <c r="J15" s="1"/>
    </row>
    <row r="16" spans="1:10" ht="15.75" customHeight="1">
      <c r="A16" s="29">
        <v>2223</v>
      </c>
      <c r="B16" s="37" t="s">
        <v>22</v>
      </c>
      <c r="C16" s="115">
        <v>298.18</v>
      </c>
      <c r="D16" s="44"/>
      <c r="E16" s="103"/>
      <c r="F16" s="1"/>
      <c r="G16" s="46"/>
      <c r="H16" s="46"/>
      <c r="I16" s="1"/>
      <c r="J16" s="1"/>
    </row>
    <row r="17" spans="1:10" ht="15" customHeight="1">
      <c r="A17" s="29"/>
      <c r="B17" s="11" t="s">
        <v>11</v>
      </c>
      <c r="C17" s="116">
        <f>SUM(C14:C16)</f>
        <v>766.64</v>
      </c>
      <c r="D17" s="44"/>
      <c r="E17" s="103"/>
      <c r="F17" s="1"/>
      <c r="G17" s="46"/>
      <c r="H17" s="46"/>
      <c r="I17" s="47"/>
      <c r="J17" s="1"/>
    </row>
    <row r="18" spans="1:10" ht="15" customHeight="1">
      <c r="A18" s="29"/>
      <c r="B18" s="11" t="s">
        <v>12</v>
      </c>
      <c r="C18" s="115" t="s">
        <v>9</v>
      </c>
      <c r="D18" s="44"/>
      <c r="E18" s="103"/>
      <c r="F18" s="1"/>
      <c r="G18" s="46"/>
      <c r="H18" s="46"/>
      <c r="I18" s="44"/>
      <c r="J18" s="1"/>
    </row>
    <row r="19" spans="1:10" ht="15" customHeight="1">
      <c r="A19" s="29">
        <v>1100</v>
      </c>
      <c r="B19" s="16" t="s">
        <v>74</v>
      </c>
      <c r="C19" s="115">
        <v>78.65</v>
      </c>
      <c r="D19" s="44"/>
      <c r="E19" s="103"/>
      <c r="F19" s="1"/>
      <c r="G19" s="46"/>
      <c r="H19" s="46"/>
      <c r="I19" s="44"/>
      <c r="J19" s="1"/>
    </row>
    <row r="20" spans="1:10" ht="30" customHeight="1">
      <c r="A20" s="29">
        <v>1200</v>
      </c>
      <c r="B20" s="16" t="s">
        <v>34</v>
      </c>
      <c r="C20" s="115">
        <v>18.95</v>
      </c>
      <c r="D20" s="44"/>
      <c r="E20" s="103"/>
      <c r="F20" s="1"/>
      <c r="G20" s="46"/>
      <c r="H20" s="46"/>
      <c r="I20" s="44"/>
      <c r="J20" s="1"/>
    </row>
    <row r="21" spans="1:10" ht="15" customHeight="1">
      <c r="A21" s="11">
        <v>2279</v>
      </c>
      <c r="B21" s="16" t="s">
        <v>75</v>
      </c>
      <c r="C21" s="115">
        <v>51.12</v>
      </c>
      <c r="D21" s="44"/>
      <c r="E21" s="103"/>
      <c r="F21" s="1"/>
      <c r="G21" s="1"/>
      <c r="H21" s="1"/>
      <c r="I21" s="1"/>
      <c r="J21" s="1"/>
    </row>
    <row r="22" spans="1:10" ht="25.5">
      <c r="A22" s="11">
        <v>2243</v>
      </c>
      <c r="B22" s="16" t="s">
        <v>76</v>
      </c>
      <c r="C22" s="115">
        <v>52.03</v>
      </c>
      <c r="D22" s="44"/>
      <c r="E22" s="103"/>
      <c r="F22" s="1"/>
      <c r="G22" s="1"/>
      <c r="H22" s="1"/>
      <c r="I22" s="1"/>
      <c r="J22" s="1"/>
    </row>
    <row r="23" spans="1:10" ht="15">
      <c r="A23" s="11">
        <v>2350</v>
      </c>
      <c r="B23" s="16" t="s">
        <v>23</v>
      </c>
      <c r="C23" s="115">
        <v>122.4</v>
      </c>
      <c r="D23" s="44"/>
      <c r="E23" s="103"/>
      <c r="F23" s="1"/>
      <c r="G23" s="1"/>
      <c r="H23" s="1"/>
      <c r="I23" s="1"/>
      <c r="J23" s="1"/>
    </row>
    <row r="24" spans="1:10" ht="15" customHeight="1">
      <c r="A24" s="11">
        <v>2515</v>
      </c>
      <c r="B24" s="16" t="s">
        <v>77</v>
      </c>
      <c r="C24" s="115">
        <v>39.33</v>
      </c>
      <c r="D24" s="44"/>
      <c r="E24" s="103"/>
      <c r="F24" s="1"/>
      <c r="G24" s="1"/>
      <c r="H24" s="1"/>
      <c r="I24" s="1"/>
      <c r="J24" s="1"/>
    </row>
    <row r="25" spans="1:10" ht="15" customHeight="1">
      <c r="A25" s="11">
        <v>5000</v>
      </c>
      <c r="B25" s="16" t="s">
        <v>78</v>
      </c>
      <c r="C25" s="115">
        <v>9.68</v>
      </c>
      <c r="D25" s="44"/>
      <c r="E25" s="103"/>
      <c r="F25" s="1"/>
      <c r="G25" s="1"/>
      <c r="H25" s="1"/>
      <c r="I25" s="1"/>
      <c r="J25" s="1"/>
    </row>
    <row r="26" spans="1:10" ht="14.25" customHeight="1">
      <c r="A26" s="13"/>
      <c r="B26" s="11" t="s">
        <v>13</v>
      </c>
      <c r="C26" s="116">
        <f>SUM(C19:C25)</f>
        <v>372.15999999999997</v>
      </c>
      <c r="D26" s="44"/>
      <c r="E26" s="103"/>
      <c r="F26" s="1"/>
      <c r="G26" s="1"/>
      <c r="H26" s="1"/>
      <c r="I26" s="1"/>
      <c r="J26" s="1"/>
    </row>
    <row r="27" spans="1:10" ht="14.25" customHeight="1">
      <c r="A27" s="13"/>
      <c r="B27" s="27" t="s">
        <v>35</v>
      </c>
      <c r="C27" s="116">
        <f>SUM(C26+C17)</f>
        <v>1138.8</v>
      </c>
      <c r="D27" s="44"/>
      <c r="E27" s="103"/>
      <c r="F27" s="1"/>
      <c r="G27" s="1"/>
      <c r="H27" s="1"/>
      <c r="I27" s="1"/>
      <c r="J27" s="1"/>
    </row>
    <row r="28" spans="1:10" ht="15">
      <c r="A28" s="48"/>
      <c r="B28" s="48"/>
      <c r="C28" s="129"/>
      <c r="D28" s="44"/>
      <c r="E28" s="103"/>
      <c r="F28" s="1"/>
      <c r="G28" s="1"/>
      <c r="H28" s="1"/>
      <c r="I28" s="1"/>
      <c r="J28" s="1"/>
    </row>
    <row r="29" spans="1:10" ht="15">
      <c r="A29" s="17" t="s">
        <v>10</v>
      </c>
      <c r="B29" s="17"/>
      <c r="C29" s="115">
        <v>1560</v>
      </c>
      <c r="D29" s="44"/>
      <c r="E29" s="103"/>
      <c r="F29" s="1"/>
      <c r="G29" s="1"/>
      <c r="H29" s="1"/>
      <c r="I29" s="1"/>
      <c r="J29" s="1"/>
    </row>
    <row r="30" spans="1:10" ht="30" customHeight="1">
      <c r="A30" s="144" t="s">
        <v>43</v>
      </c>
      <c r="B30" s="144"/>
      <c r="C30" s="116">
        <f>C27/C29</f>
        <v>0.73</v>
      </c>
      <c r="D30" s="44"/>
      <c r="E30" s="103"/>
      <c r="F30" s="1"/>
      <c r="G30" s="1"/>
      <c r="H30" s="1"/>
      <c r="I30" s="1"/>
      <c r="J30" s="1"/>
    </row>
    <row r="31" spans="1:10" ht="15">
      <c r="A31" s="17"/>
      <c r="B31" s="17"/>
      <c r="C31" s="17"/>
      <c r="D31" s="44"/>
      <c r="E31" s="45"/>
      <c r="F31" s="1"/>
      <c r="G31" s="1"/>
      <c r="H31" s="1"/>
      <c r="I31" s="1"/>
      <c r="J31" s="1"/>
    </row>
  </sheetData>
  <sheetProtection/>
  <mergeCells count="3">
    <mergeCell ref="A5:C5"/>
    <mergeCell ref="B8:C8"/>
    <mergeCell ref="A30:B30"/>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22.xml><?xml version="1.0" encoding="utf-8"?>
<worksheet xmlns="http://schemas.openxmlformats.org/spreadsheetml/2006/main" xmlns:r="http://schemas.openxmlformats.org/officeDocument/2006/relationships">
  <dimension ref="A1:J30"/>
  <sheetViews>
    <sheetView view="pageLayout" workbookViewId="0" topLeftCell="A19">
      <selection activeCell="C47" sqref="C47"/>
    </sheetView>
  </sheetViews>
  <sheetFormatPr defaultColWidth="9.140625" defaultRowHeight="12.75"/>
  <cols>
    <col min="1" max="1" width="17.140625" style="49" customWidth="1"/>
    <col min="2" max="2" width="50.57421875" style="49" customWidth="1"/>
    <col min="3" max="3" width="23.57421875" style="49" customWidth="1"/>
    <col min="4" max="243" width="9.140625" style="49" customWidth="1"/>
    <col min="244" max="244" width="15.7109375" style="49" customWidth="1"/>
    <col min="245" max="245" width="37.28125" style="49" customWidth="1"/>
    <col min="246" max="246" width="38.57421875" style="49" customWidth="1"/>
    <col min="247" max="247" width="15.7109375" style="49" customWidth="1"/>
    <col min="248" max="248" width="1.57421875" style="49" customWidth="1"/>
    <col min="249" max="249" width="10.7109375" style="49" customWidth="1"/>
    <col min="250" max="250" width="9.7109375" style="49" customWidth="1"/>
    <col min="251" max="251" width="17.00390625" style="49" customWidth="1"/>
    <col min="252" max="16384" width="9.140625" style="49" customWidth="1"/>
  </cols>
  <sheetData>
    <row r="1" ht="15.75">
      <c r="C1" s="14" t="s">
        <v>110</v>
      </c>
    </row>
    <row r="2" ht="39">
      <c r="C2" s="81" t="s">
        <v>120</v>
      </c>
    </row>
    <row r="3" ht="15.75">
      <c r="C3" s="82" t="s">
        <v>112</v>
      </c>
    </row>
    <row r="4" ht="15.75">
      <c r="C4" s="3" t="s">
        <v>122</v>
      </c>
    </row>
    <row r="5" spans="1:3" ht="15.75">
      <c r="A5" s="149" t="s">
        <v>79</v>
      </c>
      <c r="B5" s="149"/>
      <c r="C5" s="149"/>
    </row>
    <row r="6" spans="1:3" ht="15.75">
      <c r="A6" s="51"/>
      <c r="B6" s="51"/>
      <c r="C6" s="51"/>
    </row>
    <row r="7" spans="1:2" ht="15.75">
      <c r="A7" s="22" t="s">
        <v>80</v>
      </c>
      <c r="B7" s="23" t="s">
        <v>36</v>
      </c>
    </row>
    <row r="8" spans="1:3" ht="30">
      <c r="A8" s="24" t="s">
        <v>81</v>
      </c>
      <c r="B8" s="141" t="s">
        <v>101</v>
      </c>
      <c r="C8" s="141"/>
    </row>
    <row r="9" spans="1:2" ht="15.75">
      <c r="A9" s="22" t="s">
        <v>82</v>
      </c>
      <c r="B9" s="23" t="s">
        <v>4</v>
      </c>
    </row>
    <row r="11" spans="1:3" ht="51">
      <c r="A11" s="52" t="s">
        <v>5</v>
      </c>
      <c r="B11" s="52" t="s">
        <v>6</v>
      </c>
      <c r="C11" s="13" t="s">
        <v>7</v>
      </c>
    </row>
    <row r="12" spans="1:3" ht="15.75">
      <c r="A12" s="53">
        <v>1</v>
      </c>
      <c r="B12" s="54">
        <v>2</v>
      </c>
      <c r="C12" s="54">
        <v>3</v>
      </c>
    </row>
    <row r="13" spans="1:3" ht="15.75">
      <c r="A13" s="55"/>
      <c r="B13" s="54" t="s">
        <v>8</v>
      </c>
      <c r="C13" s="54" t="s">
        <v>40</v>
      </c>
    </row>
    <row r="14" spans="1:10" ht="15.75">
      <c r="A14" s="56">
        <v>1100</v>
      </c>
      <c r="B14" s="37" t="s">
        <v>74</v>
      </c>
      <c r="C14" s="32">
        <v>25.04</v>
      </c>
      <c r="D14" s="44"/>
      <c r="E14" s="45"/>
      <c r="F14" s="105"/>
      <c r="G14" s="46"/>
      <c r="H14" s="46"/>
      <c r="I14" s="46"/>
      <c r="J14" s="1"/>
    </row>
    <row r="15" spans="1:10" ht="25.5">
      <c r="A15" s="56">
        <v>1200</v>
      </c>
      <c r="B15" s="37" t="s">
        <v>83</v>
      </c>
      <c r="C15" s="32">
        <v>6.03</v>
      </c>
      <c r="D15" s="44"/>
      <c r="E15" s="45"/>
      <c r="F15" s="105"/>
      <c r="G15" s="46"/>
      <c r="H15" s="46"/>
      <c r="I15" s="44"/>
      <c r="J15" s="1"/>
    </row>
    <row r="16" spans="1:10" ht="15.75">
      <c r="A16" s="56">
        <v>2223</v>
      </c>
      <c r="B16" s="37" t="s">
        <v>22</v>
      </c>
      <c r="C16" s="32">
        <v>3.4</v>
      </c>
      <c r="D16" s="44"/>
      <c r="E16" s="45"/>
      <c r="F16" s="105"/>
      <c r="G16" s="46"/>
      <c r="H16" s="46"/>
      <c r="I16" s="47"/>
      <c r="J16" s="1"/>
    </row>
    <row r="17" spans="1:10" ht="15.75">
      <c r="A17" s="56"/>
      <c r="B17" s="54" t="s">
        <v>11</v>
      </c>
      <c r="C17" s="111">
        <f>SUM(C14:C16)</f>
        <v>34.47</v>
      </c>
      <c r="D17" s="44"/>
      <c r="E17" s="45"/>
      <c r="F17" s="105"/>
      <c r="J17" s="1"/>
    </row>
    <row r="18" spans="1:10" ht="15.75">
      <c r="A18" s="56"/>
      <c r="B18" s="54" t="s">
        <v>12</v>
      </c>
      <c r="C18" s="110"/>
      <c r="D18" s="44"/>
      <c r="E18" s="45"/>
      <c r="F18" s="105"/>
      <c r="G18" s="1"/>
      <c r="H18" s="1"/>
      <c r="I18" s="1"/>
      <c r="J18" s="1"/>
    </row>
    <row r="19" spans="1:10" ht="15.75">
      <c r="A19" s="56">
        <v>1100</v>
      </c>
      <c r="B19" s="57" t="s">
        <v>74</v>
      </c>
      <c r="C19" s="32">
        <v>6.02</v>
      </c>
      <c r="D19" s="44"/>
      <c r="E19" s="45"/>
      <c r="F19" s="105"/>
      <c r="G19" s="46"/>
      <c r="H19" s="46"/>
      <c r="I19" s="44"/>
      <c r="J19" s="1"/>
    </row>
    <row r="20" spans="1:10" ht="26.25">
      <c r="A20" s="56">
        <v>1200</v>
      </c>
      <c r="B20" s="57" t="s">
        <v>83</v>
      </c>
      <c r="C20" s="32">
        <v>1.45</v>
      </c>
      <c r="D20" s="44"/>
      <c r="E20" s="45"/>
      <c r="F20" s="105"/>
      <c r="G20" s="1"/>
      <c r="H20" s="1"/>
      <c r="I20" s="1"/>
      <c r="J20" s="1"/>
    </row>
    <row r="21" spans="1:10" ht="16.5" customHeight="1">
      <c r="A21" s="56">
        <v>2243</v>
      </c>
      <c r="B21" s="37" t="s">
        <v>18</v>
      </c>
      <c r="C21" s="110">
        <v>1.28</v>
      </c>
      <c r="D21" s="44"/>
      <c r="E21" s="45"/>
      <c r="F21" s="105"/>
      <c r="G21" s="1"/>
      <c r="H21" s="1"/>
      <c r="I21" s="1"/>
      <c r="J21" s="1"/>
    </row>
    <row r="22" spans="1:10" ht="15.75">
      <c r="A22" s="56">
        <v>2279</v>
      </c>
      <c r="B22" s="43" t="s">
        <v>84</v>
      </c>
      <c r="C22" s="32">
        <v>1.5</v>
      </c>
      <c r="D22" s="44"/>
      <c r="E22" s="45"/>
      <c r="F22" s="105"/>
      <c r="G22" s="1"/>
      <c r="H22" s="1"/>
      <c r="I22" s="1"/>
      <c r="J22" s="1"/>
    </row>
    <row r="23" spans="1:10" ht="15.75">
      <c r="A23" s="56">
        <v>2350</v>
      </c>
      <c r="B23" s="37" t="s">
        <v>23</v>
      </c>
      <c r="C23" s="32">
        <v>1.39</v>
      </c>
      <c r="D23" s="44"/>
      <c r="E23" s="45"/>
      <c r="F23" s="105"/>
      <c r="G23" s="1"/>
      <c r="H23" s="1"/>
      <c r="I23" s="1"/>
      <c r="J23" s="1"/>
    </row>
    <row r="24" spans="1:10" ht="15.75">
      <c r="A24" s="56">
        <v>2312</v>
      </c>
      <c r="B24" s="37" t="s">
        <v>85</v>
      </c>
      <c r="C24" s="32">
        <v>1.41</v>
      </c>
      <c r="D24" s="44"/>
      <c r="E24" s="45"/>
      <c r="F24" s="105"/>
      <c r="G24" s="1"/>
      <c r="H24" s="1"/>
      <c r="I24" s="1"/>
      <c r="J24" s="1"/>
    </row>
    <row r="25" spans="1:10" ht="15.75">
      <c r="A25" s="58"/>
      <c r="B25" s="54" t="s">
        <v>13</v>
      </c>
      <c r="C25" s="111">
        <f>SUM(C19:C24)</f>
        <v>13.05</v>
      </c>
      <c r="D25" s="44"/>
      <c r="E25" s="45"/>
      <c r="F25" s="105"/>
      <c r="G25" s="1"/>
      <c r="H25" s="1"/>
      <c r="I25" s="1"/>
      <c r="J25" s="1"/>
    </row>
    <row r="26" spans="1:10" ht="15.75">
      <c r="A26" s="55"/>
      <c r="B26" s="59" t="s">
        <v>42</v>
      </c>
      <c r="C26" s="111">
        <f>C17+C25</f>
        <v>47.519999999999996</v>
      </c>
      <c r="D26" s="44"/>
      <c r="E26" s="45"/>
      <c r="F26" s="105"/>
      <c r="G26" s="1"/>
      <c r="H26" s="1"/>
      <c r="I26" s="1"/>
      <c r="J26" s="1"/>
    </row>
    <row r="27" spans="1:10" ht="15.75">
      <c r="A27" s="60"/>
      <c r="B27" s="60"/>
      <c r="C27" s="128"/>
      <c r="D27" s="44"/>
      <c r="E27" s="45"/>
      <c r="F27" s="105"/>
      <c r="G27" s="1"/>
      <c r="H27" s="1"/>
      <c r="I27" s="1"/>
      <c r="J27" s="1"/>
    </row>
    <row r="28" spans="1:10" ht="15.75">
      <c r="A28" s="150" t="s">
        <v>10</v>
      </c>
      <c r="B28" s="151"/>
      <c r="C28" s="110">
        <v>24</v>
      </c>
      <c r="D28" s="44"/>
      <c r="E28" s="45"/>
      <c r="F28" s="105"/>
      <c r="G28" s="1"/>
      <c r="H28" s="1"/>
      <c r="I28" s="1"/>
      <c r="J28" s="1"/>
    </row>
    <row r="29" spans="1:10" ht="32.25" customHeight="1">
      <c r="A29" s="152" t="s">
        <v>86</v>
      </c>
      <c r="B29" s="153"/>
      <c r="C29" s="110">
        <f>C26/C28</f>
        <v>1.9799999999999998</v>
      </c>
      <c r="D29" s="44"/>
      <c r="E29" s="45"/>
      <c r="F29" s="105"/>
      <c r="G29" s="1"/>
      <c r="H29" s="45"/>
      <c r="I29" s="1"/>
      <c r="J29" s="1"/>
    </row>
    <row r="30" spans="1:3" ht="15.75">
      <c r="A30" s="61"/>
      <c r="B30" s="61"/>
      <c r="C30" s="61"/>
    </row>
  </sheetData>
  <sheetProtection/>
  <mergeCells count="4">
    <mergeCell ref="A5:C5"/>
    <mergeCell ref="B8:C8"/>
    <mergeCell ref="A28:B28"/>
    <mergeCell ref="A29:B29"/>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23.xml><?xml version="1.0" encoding="utf-8"?>
<worksheet xmlns="http://schemas.openxmlformats.org/spreadsheetml/2006/main" xmlns:r="http://schemas.openxmlformats.org/officeDocument/2006/relationships">
  <dimension ref="A1:J31"/>
  <sheetViews>
    <sheetView view="pageLayout" workbookViewId="0" topLeftCell="A20">
      <selection activeCell="C37" sqref="C37"/>
    </sheetView>
  </sheetViews>
  <sheetFormatPr defaultColWidth="9.140625" defaultRowHeight="12.75"/>
  <cols>
    <col min="1" max="1" width="17.7109375" style="49" customWidth="1"/>
    <col min="2" max="2" width="50.7109375" style="49" customWidth="1"/>
    <col min="3" max="3" width="24.140625" style="49" customWidth="1"/>
    <col min="4" max="4" width="9.140625" style="49" customWidth="1"/>
    <col min="5" max="5" width="10.140625" style="49" bestFit="1" customWidth="1"/>
    <col min="6" max="236" width="9.140625" style="49" customWidth="1"/>
    <col min="237" max="237" width="15.7109375" style="49" customWidth="1"/>
    <col min="238" max="238" width="37.28125" style="49" customWidth="1"/>
    <col min="239" max="239" width="38.57421875" style="49" customWidth="1"/>
    <col min="240" max="240" width="15.7109375" style="49" customWidth="1"/>
    <col min="241" max="241" width="1.57421875" style="49" customWidth="1"/>
    <col min="242" max="242" width="10.7109375" style="49" customWidth="1"/>
    <col min="243" max="243" width="9.7109375" style="49" customWidth="1"/>
    <col min="244" max="244" width="17.00390625" style="49" customWidth="1"/>
    <col min="245" max="16384" width="9.140625" style="49" customWidth="1"/>
  </cols>
  <sheetData>
    <row r="1" ht="15.75">
      <c r="C1" s="14" t="s">
        <v>110</v>
      </c>
    </row>
    <row r="2" ht="39">
      <c r="C2" s="81" t="s">
        <v>121</v>
      </c>
    </row>
    <row r="3" ht="15.75">
      <c r="C3" s="82" t="s">
        <v>112</v>
      </c>
    </row>
    <row r="4" ht="15.75">
      <c r="C4" s="3" t="s">
        <v>122</v>
      </c>
    </row>
    <row r="5" spans="1:3" ht="15.75">
      <c r="A5" s="149" t="s">
        <v>44</v>
      </c>
      <c r="B5" s="149"/>
      <c r="C5" s="149"/>
    </row>
    <row r="6" spans="1:3" ht="15.75">
      <c r="A6" s="51"/>
      <c r="B6" s="51"/>
      <c r="C6" s="51"/>
    </row>
    <row r="7" spans="1:2" ht="15.75">
      <c r="A7" s="22" t="s">
        <v>80</v>
      </c>
      <c r="B7" s="23" t="s">
        <v>36</v>
      </c>
    </row>
    <row r="8" spans="1:3" ht="33" customHeight="1">
      <c r="A8" s="24" t="s">
        <v>81</v>
      </c>
      <c r="B8" s="146" t="s">
        <v>104</v>
      </c>
      <c r="C8" s="146"/>
    </row>
    <row r="9" spans="1:2" ht="15.75">
      <c r="A9" s="22" t="s">
        <v>91</v>
      </c>
      <c r="B9" s="23"/>
    </row>
    <row r="11" spans="1:3" ht="51">
      <c r="A11" s="52" t="s">
        <v>5</v>
      </c>
      <c r="B11" s="52" t="s">
        <v>6</v>
      </c>
      <c r="C11" s="13" t="s">
        <v>7</v>
      </c>
    </row>
    <row r="12" spans="1:3" ht="15.75">
      <c r="A12" s="53">
        <v>1</v>
      </c>
      <c r="B12" s="54">
        <v>2</v>
      </c>
      <c r="C12" s="54">
        <v>3</v>
      </c>
    </row>
    <row r="13" spans="1:3" ht="15.75">
      <c r="A13" s="55"/>
      <c r="B13" s="54" t="s">
        <v>8</v>
      </c>
      <c r="C13" s="54" t="s">
        <v>40</v>
      </c>
    </row>
    <row r="14" spans="1:10" ht="15.75">
      <c r="A14" s="56">
        <v>1100</v>
      </c>
      <c r="B14" s="57" t="s">
        <v>74</v>
      </c>
      <c r="C14" s="32">
        <v>280.73</v>
      </c>
      <c r="D14" s="44"/>
      <c r="E14" s="103"/>
      <c r="F14" s="5"/>
      <c r="G14" s="46"/>
      <c r="H14" s="46"/>
      <c r="I14" s="46"/>
      <c r="J14" s="1"/>
    </row>
    <row r="15" spans="1:10" ht="33" customHeight="1">
      <c r="A15" s="56">
        <v>1200</v>
      </c>
      <c r="B15" s="57" t="s">
        <v>83</v>
      </c>
      <c r="C15" s="32">
        <v>67.63</v>
      </c>
      <c r="D15" s="44"/>
      <c r="E15" s="103"/>
      <c r="F15" s="1"/>
      <c r="G15" s="46"/>
      <c r="H15" s="46"/>
      <c r="I15" s="44"/>
      <c r="J15" s="1"/>
    </row>
    <row r="16" spans="1:10" ht="20.25" customHeight="1">
      <c r="A16" s="29">
        <v>2243</v>
      </c>
      <c r="B16" s="67" t="s">
        <v>18</v>
      </c>
      <c r="C16" s="32">
        <v>1048.97</v>
      </c>
      <c r="D16" s="44"/>
      <c r="E16" s="103"/>
      <c r="F16" s="1"/>
      <c r="G16" s="46"/>
      <c r="H16" s="46"/>
      <c r="I16" s="1"/>
      <c r="J16" s="1"/>
    </row>
    <row r="17" spans="1:10" ht="15.75">
      <c r="A17" s="68">
        <v>2223</v>
      </c>
      <c r="B17" s="67" t="s">
        <v>22</v>
      </c>
      <c r="C17" s="32">
        <v>1282.08</v>
      </c>
      <c r="D17" s="44"/>
      <c r="E17" s="103"/>
      <c r="F17" s="1"/>
      <c r="G17" s="46"/>
      <c r="H17" s="46"/>
      <c r="I17" s="47"/>
      <c r="J17" s="1"/>
    </row>
    <row r="18" spans="1:10" ht="15.75">
      <c r="A18" s="68">
        <v>2350</v>
      </c>
      <c r="B18" s="67" t="s">
        <v>23</v>
      </c>
      <c r="C18" s="32">
        <v>296.67</v>
      </c>
      <c r="D18" s="44"/>
      <c r="E18" s="103"/>
      <c r="F18" s="1"/>
      <c r="G18" s="46"/>
      <c r="H18" s="46"/>
      <c r="I18" s="44"/>
      <c r="J18" s="1"/>
    </row>
    <row r="19" spans="1:10" ht="15.75">
      <c r="A19" s="68">
        <v>2312</v>
      </c>
      <c r="B19" s="69" t="s">
        <v>85</v>
      </c>
      <c r="C19" s="32">
        <v>74.17</v>
      </c>
      <c r="D19" s="44"/>
      <c r="E19" s="103"/>
      <c r="F19" s="1"/>
      <c r="G19" s="46"/>
      <c r="H19" s="46"/>
      <c r="I19" s="44"/>
      <c r="J19" s="1"/>
    </row>
    <row r="20" spans="1:10" ht="15.75">
      <c r="A20" s="68">
        <v>2519</v>
      </c>
      <c r="B20" s="43" t="s">
        <v>92</v>
      </c>
      <c r="C20" s="32">
        <v>42.35</v>
      </c>
      <c r="D20" s="44"/>
      <c r="E20" s="103"/>
      <c r="F20" s="1"/>
      <c r="G20" s="46"/>
      <c r="H20" s="46"/>
      <c r="I20" s="44"/>
      <c r="J20" s="1"/>
    </row>
    <row r="21" spans="1:10" ht="20.25" customHeight="1">
      <c r="A21" s="59"/>
      <c r="B21" s="53" t="s">
        <v>11</v>
      </c>
      <c r="C21" s="111">
        <f>SUM(C14:C20)</f>
        <v>3092.6</v>
      </c>
      <c r="D21" s="44"/>
      <c r="E21" s="103"/>
      <c r="F21" s="1"/>
      <c r="G21" s="1"/>
      <c r="H21" s="1"/>
      <c r="I21" s="1"/>
      <c r="J21" s="1"/>
    </row>
    <row r="22" spans="1:10" ht="15.75">
      <c r="A22" s="53"/>
      <c r="B22" s="53" t="s">
        <v>12</v>
      </c>
      <c r="C22" s="110"/>
      <c r="D22" s="44"/>
      <c r="E22" s="103"/>
      <c r="F22" s="1"/>
      <c r="G22" s="1"/>
      <c r="H22" s="1"/>
      <c r="I22" s="1"/>
      <c r="J22" s="1"/>
    </row>
    <row r="23" spans="1:10" ht="15.75">
      <c r="A23" s="56">
        <v>1100</v>
      </c>
      <c r="B23" s="57" t="s">
        <v>74</v>
      </c>
      <c r="C23" s="32">
        <v>39.77</v>
      </c>
      <c r="D23" s="44"/>
      <c r="E23" s="103"/>
      <c r="F23" s="1"/>
      <c r="G23" s="1"/>
      <c r="H23" s="1"/>
      <c r="I23" s="1"/>
      <c r="J23" s="1"/>
    </row>
    <row r="24" spans="1:10" ht="27" customHeight="1">
      <c r="A24" s="56">
        <v>1200</v>
      </c>
      <c r="B24" s="57" t="s">
        <v>83</v>
      </c>
      <c r="C24" s="32">
        <v>9.58</v>
      </c>
      <c r="D24" s="44"/>
      <c r="E24" s="103"/>
      <c r="F24" s="1"/>
      <c r="G24" s="1"/>
      <c r="H24" s="1"/>
      <c r="I24" s="1"/>
      <c r="J24" s="1"/>
    </row>
    <row r="25" spans="1:10" ht="20.25" customHeight="1">
      <c r="A25" s="68">
        <v>2243</v>
      </c>
      <c r="B25" s="67" t="s">
        <v>18</v>
      </c>
      <c r="C25" s="32">
        <v>863.04</v>
      </c>
      <c r="D25" s="44"/>
      <c r="E25" s="103"/>
      <c r="F25" s="1"/>
      <c r="G25" s="1"/>
      <c r="H25" s="1"/>
      <c r="I25" s="1"/>
      <c r="J25" s="1"/>
    </row>
    <row r="26" spans="1:10" ht="21" customHeight="1">
      <c r="A26" s="29" t="s">
        <v>89</v>
      </c>
      <c r="B26" s="67" t="s">
        <v>20</v>
      </c>
      <c r="C26" s="32">
        <v>366.59</v>
      </c>
      <c r="D26" s="44"/>
      <c r="E26" s="103"/>
      <c r="F26" s="1"/>
      <c r="G26" s="1"/>
      <c r="H26" s="1"/>
      <c r="I26" s="1"/>
      <c r="J26" s="1"/>
    </row>
    <row r="27" spans="1:10" ht="15.75">
      <c r="A27" s="58"/>
      <c r="B27" s="53" t="s">
        <v>13</v>
      </c>
      <c r="C27" s="111">
        <f>SUM(C23:C26)</f>
        <v>1278.98</v>
      </c>
      <c r="D27" s="44"/>
      <c r="E27" s="103"/>
      <c r="F27" s="1"/>
      <c r="G27" s="1"/>
      <c r="H27" s="1"/>
      <c r="I27" s="1"/>
      <c r="J27" s="1"/>
    </row>
    <row r="28" spans="1:10" ht="15.75">
      <c r="A28" s="55"/>
      <c r="B28" s="59" t="s">
        <v>42</v>
      </c>
      <c r="C28" s="111">
        <f>C21+C27</f>
        <v>4371.58</v>
      </c>
      <c r="D28" s="44"/>
      <c r="E28" s="103"/>
      <c r="F28" s="1"/>
      <c r="G28" s="1"/>
      <c r="H28" s="1"/>
      <c r="I28" s="1"/>
      <c r="J28" s="1"/>
    </row>
    <row r="29" spans="1:10" ht="15.75">
      <c r="A29" s="60"/>
      <c r="B29" s="60"/>
      <c r="C29" s="130"/>
      <c r="D29" s="44"/>
      <c r="E29" s="103"/>
      <c r="F29" s="1"/>
      <c r="G29" s="1"/>
      <c r="H29" s="1"/>
      <c r="I29" s="1"/>
      <c r="J29" s="1"/>
    </row>
    <row r="30" spans="1:10" ht="15.75">
      <c r="A30" s="150" t="s">
        <v>10</v>
      </c>
      <c r="B30" s="151"/>
      <c r="C30" s="110" t="s">
        <v>93</v>
      </c>
      <c r="D30" s="44"/>
      <c r="E30" s="103"/>
      <c r="F30" s="1"/>
      <c r="G30" s="1"/>
      <c r="H30" s="1"/>
      <c r="I30" s="1"/>
      <c r="J30" s="1"/>
    </row>
    <row r="31" spans="1:10" ht="27.75" customHeight="1">
      <c r="A31" s="152" t="s">
        <v>86</v>
      </c>
      <c r="B31" s="152"/>
      <c r="C31" s="110">
        <f>C28/3286.9</f>
        <v>1.3300009127141075</v>
      </c>
      <c r="D31" s="44"/>
      <c r="E31" s="103"/>
      <c r="F31" s="1"/>
      <c r="G31" s="1"/>
      <c r="H31" s="1"/>
      <c r="I31" s="1"/>
      <c r="J31" s="1"/>
    </row>
  </sheetData>
  <sheetProtection/>
  <mergeCells count="4">
    <mergeCell ref="A5:C5"/>
    <mergeCell ref="B8:C8"/>
    <mergeCell ref="A30:B30"/>
    <mergeCell ref="A31:B31"/>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24.xml><?xml version="1.0" encoding="utf-8"?>
<worksheet xmlns="http://schemas.openxmlformats.org/spreadsheetml/2006/main" xmlns:r="http://schemas.openxmlformats.org/officeDocument/2006/relationships">
  <dimension ref="A1:J31"/>
  <sheetViews>
    <sheetView view="pageLayout" workbookViewId="0" topLeftCell="A22">
      <selection activeCell="B57" sqref="B57"/>
    </sheetView>
  </sheetViews>
  <sheetFormatPr defaultColWidth="9.140625" defaultRowHeight="12.75"/>
  <cols>
    <col min="1" max="1" width="17.28125" style="0" customWidth="1"/>
    <col min="2" max="2" width="44.7109375" style="0" customWidth="1"/>
    <col min="3" max="3" width="29.8515625" style="0" customWidth="1"/>
  </cols>
  <sheetData>
    <row r="1" ht="15.75">
      <c r="C1" s="14" t="s">
        <v>110</v>
      </c>
    </row>
    <row r="2" ht="49.5" customHeight="1">
      <c r="C2" s="83" t="s">
        <v>117</v>
      </c>
    </row>
    <row r="3" ht="12.75">
      <c r="C3" s="82" t="s">
        <v>112</v>
      </c>
    </row>
    <row r="4" ht="15">
      <c r="C4" s="3" t="s">
        <v>122</v>
      </c>
    </row>
    <row r="5" spans="1:3" ht="15.75">
      <c r="A5" s="145" t="s">
        <v>44</v>
      </c>
      <c r="B5" s="145"/>
      <c r="C5" s="145"/>
    </row>
    <row r="7" spans="1:2" ht="15">
      <c r="A7" s="22" t="s">
        <v>1</v>
      </c>
      <c r="B7" s="23" t="s">
        <v>36</v>
      </c>
    </row>
    <row r="8" spans="1:3" ht="33.75" customHeight="1">
      <c r="A8" s="24" t="s">
        <v>30</v>
      </c>
      <c r="B8" s="146" t="s">
        <v>105</v>
      </c>
      <c r="C8" s="146"/>
    </row>
    <row r="9" spans="1:2" ht="15">
      <c r="A9" s="22" t="s">
        <v>31</v>
      </c>
      <c r="B9" s="23" t="s">
        <v>32</v>
      </c>
    </row>
    <row r="11" spans="1:3" ht="36" customHeight="1">
      <c r="A11" s="13" t="s">
        <v>5</v>
      </c>
      <c r="B11" s="13" t="s">
        <v>6</v>
      </c>
      <c r="C11" s="13" t="s">
        <v>7</v>
      </c>
    </row>
    <row r="12" spans="1:3" ht="12.75">
      <c r="A12" s="62">
        <v>1</v>
      </c>
      <c r="B12" s="62">
        <v>2</v>
      </c>
      <c r="C12" s="62">
        <v>3</v>
      </c>
    </row>
    <row r="13" spans="1:3" ht="15">
      <c r="A13" s="13"/>
      <c r="B13" s="63" t="s">
        <v>8</v>
      </c>
      <c r="C13" s="13" t="s">
        <v>9</v>
      </c>
    </row>
    <row r="14" spans="1:10" ht="15">
      <c r="A14" s="13">
        <v>1100</v>
      </c>
      <c r="B14" s="19" t="s">
        <v>74</v>
      </c>
      <c r="C14" s="115">
        <v>183.74</v>
      </c>
      <c r="D14" s="44"/>
      <c r="E14" s="45"/>
      <c r="F14" s="105"/>
      <c r="G14" s="46"/>
      <c r="H14" s="46"/>
      <c r="I14" s="46"/>
      <c r="J14" s="1"/>
    </row>
    <row r="15" spans="1:10" ht="28.5" customHeight="1">
      <c r="A15" s="64">
        <v>1200</v>
      </c>
      <c r="B15" s="19" t="s">
        <v>34</v>
      </c>
      <c r="C15" s="115">
        <v>44.26</v>
      </c>
      <c r="D15" s="44"/>
      <c r="E15" s="45"/>
      <c r="F15" s="105"/>
      <c r="G15" s="46"/>
      <c r="H15" s="46"/>
      <c r="I15" s="44"/>
      <c r="J15" s="1"/>
    </row>
    <row r="16" spans="1:10" ht="15">
      <c r="A16" s="13">
        <v>2223</v>
      </c>
      <c r="B16" s="37" t="s">
        <v>22</v>
      </c>
      <c r="C16" s="115">
        <v>88.33</v>
      </c>
      <c r="D16" s="44"/>
      <c r="E16" s="45"/>
      <c r="F16" s="105"/>
      <c r="G16" s="46"/>
      <c r="H16" s="46"/>
      <c r="I16" s="1"/>
      <c r="J16" s="1"/>
    </row>
    <row r="17" spans="1:10" ht="15">
      <c r="A17" s="13"/>
      <c r="B17" s="63" t="s">
        <v>11</v>
      </c>
      <c r="C17" s="116">
        <f>SUM(C14:C16)</f>
        <v>316.33</v>
      </c>
      <c r="D17" s="44"/>
      <c r="E17" s="45"/>
      <c r="F17" s="105"/>
      <c r="G17" s="46"/>
      <c r="H17" s="46"/>
      <c r="I17" s="47"/>
      <c r="J17" s="1"/>
    </row>
    <row r="18" spans="1:10" ht="15">
      <c r="A18" s="13"/>
      <c r="B18" s="63" t="s">
        <v>12</v>
      </c>
      <c r="C18" s="115" t="s">
        <v>9</v>
      </c>
      <c r="D18" s="44"/>
      <c r="E18" s="45"/>
      <c r="F18" s="105"/>
      <c r="G18" s="46"/>
      <c r="H18" s="46"/>
      <c r="I18" s="44"/>
      <c r="J18" s="1"/>
    </row>
    <row r="19" spans="1:10" ht="15">
      <c r="A19" s="13">
        <v>1100</v>
      </c>
      <c r="B19" s="19" t="s">
        <v>74</v>
      </c>
      <c r="C19" s="115">
        <v>55.84</v>
      </c>
      <c r="D19" s="44"/>
      <c r="E19" s="45"/>
      <c r="F19" s="105"/>
      <c r="G19" s="46"/>
      <c r="H19" s="46"/>
      <c r="I19" s="44"/>
      <c r="J19" s="1"/>
    </row>
    <row r="20" spans="1:10" ht="30" customHeight="1">
      <c r="A20" s="64">
        <v>1200</v>
      </c>
      <c r="B20" s="19" t="s">
        <v>34</v>
      </c>
      <c r="C20" s="115">
        <v>13.45</v>
      </c>
      <c r="D20" s="44"/>
      <c r="E20" s="45"/>
      <c r="F20" s="105"/>
      <c r="G20" s="46"/>
      <c r="H20" s="46"/>
      <c r="I20" s="44"/>
      <c r="J20" s="1"/>
    </row>
    <row r="21" spans="1:10" ht="15">
      <c r="A21" s="13">
        <v>2350</v>
      </c>
      <c r="B21" s="19" t="s">
        <v>23</v>
      </c>
      <c r="C21" s="115">
        <v>23.04</v>
      </c>
      <c r="D21" s="44"/>
      <c r="E21" s="45"/>
      <c r="F21" s="105"/>
      <c r="G21" s="1"/>
      <c r="H21" s="1"/>
      <c r="I21" s="1"/>
      <c r="J21" s="1"/>
    </row>
    <row r="22" spans="1:10" ht="15">
      <c r="A22" s="13">
        <v>5000</v>
      </c>
      <c r="B22" s="19" t="s">
        <v>87</v>
      </c>
      <c r="C22" s="115">
        <v>6.06</v>
      </c>
      <c r="D22" s="44"/>
      <c r="E22" s="45"/>
      <c r="F22" s="105"/>
      <c r="G22" s="1"/>
      <c r="H22" s="1"/>
      <c r="I22" s="1"/>
      <c r="J22" s="1"/>
    </row>
    <row r="23" spans="1:10" ht="15">
      <c r="A23" s="13"/>
      <c r="B23" s="63" t="s">
        <v>13</v>
      </c>
      <c r="C23" s="116">
        <f>SUM(C19:C22)</f>
        <v>98.39000000000001</v>
      </c>
      <c r="D23" s="44"/>
      <c r="E23" s="45"/>
      <c r="F23" s="105"/>
      <c r="G23" s="1"/>
      <c r="H23" s="1"/>
      <c r="I23" s="1"/>
      <c r="J23" s="1"/>
    </row>
    <row r="24" spans="1:10" ht="15" customHeight="1">
      <c r="A24" s="13"/>
      <c r="B24" s="65" t="s">
        <v>35</v>
      </c>
      <c r="C24" s="116">
        <f>SUM(C23+C17)</f>
        <v>414.72</v>
      </c>
      <c r="D24" s="44"/>
      <c r="E24" s="45"/>
      <c r="F24" s="105"/>
      <c r="G24" s="1"/>
      <c r="H24" s="1"/>
      <c r="I24" s="1"/>
      <c r="J24" s="1"/>
    </row>
    <row r="25" spans="3:10" ht="15">
      <c r="C25" s="131"/>
      <c r="D25" s="44"/>
      <c r="E25" s="45"/>
      <c r="F25" s="105"/>
      <c r="G25" s="1"/>
      <c r="H25" s="1"/>
      <c r="I25" s="1"/>
      <c r="J25" s="1"/>
    </row>
    <row r="26" spans="1:10" ht="15">
      <c r="A26" s="1" t="s">
        <v>10</v>
      </c>
      <c r="B26" s="1"/>
      <c r="C26" s="115">
        <v>768</v>
      </c>
      <c r="D26" s="44"/>
      <c r="E26" s="45"/>
      <c r="F26" s="105"/>
      <c r="G26" s="1"/>
      <c r="H26" s="1"/>
      <c r="I26" s="1"/>
      <c r="J26" s="1"/>
    </row>
    <row r="27" spans="1:10" ht="15">
      <c r="A27" s="154" t="s">
        <v>88</v>
      </c>
      <c r="B27" s="154"/>
      <c r="C27" s="116">
        <f>C24/C26</f>
        <v>0.54</v>
      </c>
      <c r="D27" s="44"/>
      <c r="E27" s="45"/>
      <c r="F27" s="105"/>
      <c r="G27" s="1"/>
      <c r="H27" s="1"/>
      <c r="I27" s="1"/>
      <c r="J27" s="1"/>
    </row>
    <row r="28" spans="1:10" ht="15">
      <c r="A28" s="17"/>
      <c r="B28" s="17"/>
      <c r="C28" s="17"/>
      <c r="D28" s="44"/>
      <c r="E28" s="45"/>
      <c r="F28" s="1"/>
      <c r="G28" s="1"/>
      <c r="H28" s="1"/>
      <c r="I28" s="1"/>
      <c r="J28" s="1"/>
    </row>
    <row r="29" spans="4:10" ht="15">
      <c r="D29" s="1"/>
      <c r="E29" s="1"/>
      <c r="F29" s="1"/>
      <c r="G29" s="1"/>
      <c r="H29" s="1"/>
      <c r="I29" s="1"/>
      <c r="J29" s="1"/>
    </row>
    <row r="30" spans="4:10" ht="15">
      <c r="D30" s="44"/>
      <c r="E30" s="45"/>
      <c r="F30" s="1"/>
      <c r="G30" s="1"/>
      <c r="H30" s="1"/>
      <c r="I30" s="1"/>
      <c r="J30" s="1"/>
    </row>
    <row r="31" spans="4:10" ht="15">
      <c r="D31" s="44"/>
      <c r="E31" s="45"/>
      <c r="F31" s="1"/>
      <c r="G31" s="1"/>
      <c r="H31" s="1"/>
      <c r="I31" s="1"/>
      <c r="J31" s="1"/>
    </row>
  </sheetData>
  <sheetProtection/>
  <mergeCells count="3">
    <mergeCell ref="A5:C5"/>
    <mergeCell ref="B8:C8"/>
    <mergeCell ref="A27:B27"/>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25.xml><?xml version="1.0" encoding="utf-8"?>
<worksheet xmlns="http://schemas.openxmlformats.org/spreadsheetml/2006/main" xmlns:r="http://schemas.openxmlformats.org/officeDocument/2006/relationships">
  <dimension ref="A1:J31"/>
  <sheetViews>
    <sheetView view="pageLayout" workbookViewId="0" topLeftCell="A21">
      <selection activeCell="C54" sqref="C54"/>
    </sheetView>
  </sheetViews>
  <sheetFormatPr defaultColWidth="9.140625" defaultRowHeight="12.75"/>
  <cols>
    <col min="1" max="1" width="16.140625" style="0" customWidth="1"/>
    <col min="2" max="2" width="47.140625" style="0" customWidth="1"/>
    <col min="3" max="3" width="28.57421875" style="0" customWidth="1"/>
  </cols>
  <sheetData>
    <row r="1" ht="15.75">
      <c r="C1" s="14" t="s">
        <v>110</v>
      </c>
    </row>
    <row r="2" ht="25.5">
      <c r="C2" s="81" t="s">
        <v>117</v>
      </c>
    </row>
    <row r="3" ht="12.75">
      <c r="C3" s="82" t="s">
        <v>112</v>
      </c>
    </row>
    <row r="4" ht="15">
      <c r="C4" s="3" t="s">
        <v>122</v>
      </c>
    </row>
    <row r="5" spans="1:3" ht="15.75">
      <c r="A5" s="145" t="s">
        <v>44</v>
      </c>
      <c r="B5" s="145"/>
      <c r="C5" s="145"/>
    </row>
    <row r="7" spans="1:3" ht="16.5" customHeight="1">
      <c r="A7" s="22" t="s">
        <v>1</v>
      </c>
      <c r="B7" s="23" t="s">
        <v>36</v>
      </c>
      <c r="C7" s="22"/>
    </row>
    <row r="8" spans="1:3" ht="30" customHeight="1">
      <c r="A8" s="24" t="s">
        <v>30</v>
      </c>
      <c r="B8" s="141" t="s">
        <v>106</v>
      </c>
      <c r="C8" s="141"/>
    </row>
    <row r="9" spans="1:3" ht="15">
      <c r="A9" s="22" t="s">
        <v>31</v>
      </c>
      <c r="B9" s="23" t="s">
        <v>32</v>
      </c>
      <c r="C9" s="22"/>
    </row>
    <row r="11" spans="1:3" ht="44.25" customHeight="1">
      <c r="A11" s="11" t="s">
        <v>5</v>
      </c>
      <c r="B11" s="11" t="s">
        <v>6</v>
      </c>
      <c r="C11" s="13" t="s">
        <v>7</v>
      </c>
    </row>
    <row r="12" spans="1:3" ht="12.75">
      <c r="A12" s="13">
        <v>1</v>
      </c>
      <c r="B12" s="13">
        <v>2</v>
      </c>
      <c r="C12" s="13">
        <v>3</v>
      </c>
    </row>
    <row r="13" spans="1:3" ht="15" customHeight="1">
      <c r="A13" s="13"/>
      <c r="B13" s="13" t="s">
        <v>8</v>
      </c>
      <c r="C13" s="13" t="s">
        <v>9</v>
      </c>
    </row>
    <row r="14" spans="1:10" ht="15" customHeight="1">
      <c r="A14" s="13">
        <v>1100</v>
      </c>
      <c r="B14" s="19" t="s">
        <v>74</v>
      </c>
      <c r="C14" s="115">
        <v>75.5</v>
      </c>
      <c r="D14" s="44"/>
      <c r="E14" s="45"/>
      <c r="F14" s="105"/>
      <c r="G14" s="46"/>
      <c r="H14" s="46"/>
      <c r="I14" s="46"/>
      <c r="J14" s="1"/>
    </row>
    <row r="15" spans="1:10" ht="27" customHeight="1">
      <c r="A15" s="64">
        <v>1200</v>
      </c>
      <c r="B15" s="19" t="s">
        <v>34</v>
      </c>
      <c r="C15" s="115">
        <v>18.19</v>
      </c>
      <c r="D15" s="44"/>
      <c r="E15" s="45"/>
      <c r="F15" s="105"/>
      <c r="G15" s="46"/>
      <c r="H15" s="46"/>
      <c r="I15" s="44"/>
      <c r="J15" s="1"/>
    </row>
    <row r="16" spans="1:10" ht="15" customHeight="1">
      <c r="A16" s="13">
        <v>2223</v>
      </c>
      <c r="B16" s="37" t="s">
        <v>22</v>
      </c>
      <c r="C16" s="115">
        <v>36.3</v>
      </c>
      <c r="D16" s="44"/>
      <c r="E16" s="45"/>
      <c r="F16" s="105"/>
      <c r="G16" s="46"/>
      <c r="H16" s="46"/>
      <c r="I16" s="1"/>
      <c r="J16" s="1"/>
    </row>
    <row r="17" spans="1:10" ht="15" customHeight="1">
      <c r="A17" s="13"/>
      <c r="B17" s="13" t="s">
        <v>11</v>
      </c>
      <c r="C17" s="116">
        <f>SUM(C14:C16)</f>
        <v>129.99</v>
      </c>
      <c r="D17" s="44"/>
      <c r="E17" s="45"/>
      <c r="F17" s="105"/>
      <c r="G17" s="46"/>
      <c r="H17" s="46"/>
      <c r="I17" s="47"/>
      <c r="J17" s="1"/>
    </row>
    <row r="18" spans="1:10" ht="15" customHeight="1">
      <c r="A18" s="13"/>
      <c r="B18" s="13" t="s">
        <v>12</v>
      </c>
      <c r="C18" s="115" t="s">
        <v>9</v>
      </c>
      <c r="D18" s="44"/>
      <c r="E18" s="45"/>
      <c r="F18" s="105"/>
      <c r="G18" s="46"/>
      <c r="H18" s="46"/>
      <c r="I18" s="44"/>
      <c r="J18" s="1"/>
    </row>
    <row r="19" spans="1:10" ht="15" customHeight="1">
      <c r="A19" s="13">
        <v>1100</v>
      </c>
      <c r="B19" s="19" t="s">
        <v>74</v>
      </c>
      <c r="C19" s="115">
        <v>42.35</v>
      </c>
      <c r="D19" s="44"/>
      <c r="E19" s="45"/>
      <c r="F19" s="105"/>
      <c r="G19" s="46"/>
      <c r="H19" s="46"/>
      <c r="I19" s="44"/>
      <c r="J19" s="1"/>
    </row>
    <row r="20" spans="1:10" ht="24" customHeight="1">
      <c r="A20" s="64">
        <v>1200</v>
      </c>
      <c r="B20" s="19" t="s">
        <v>34</v>
      </c>
      <c r="C20" s="115">
        <v>10.2</v>
      </c>
      <c r="D20" s="44"/>
      <c r="E20" s="45"/>
      <c r="F20" s="105"/>
      <c r="G20" s="46"/>
      <c r="H20" s="46"/>
      <c r="I20" s="44"/>
      <c r="J20" s="1"/>
    </row>
    <row r="21" spans="1:10" ht="15" customHeight="1">
      <c r="A21" s="13">
        <v>2350</v>
      </c>
      <c r="B21" s="19" t="s">
        <v>23</v>
      </c>
      <c r="C21" s="115">
        <v>76.8</v>
      </c>
      <c r="D21" s="44"/>
      <c r="E21" s="45"/>
      <c r="F21" s="105"/>
      <c r="G21" s="1"/>
      <c r="H21" s="1"/>
      <c r="I21" s="1"/>
      <c r="J21" s="1"/>
    </row>
    <row r="22" spans="1:10" ht="15" customHeight="1">
      <c r="A22" s="13">
        <v>5000</v>
      </c>
      <c r="B22" s="19" t="s">
        <v>87</v>
      </c>
      <c r="C22" s="115">
        <v>12.1</v>
      </c>
      <c r="D22" s="44"/>
      <c r="E22" s="45"/>
      <c r="F22" s="105"/>
      <c r="G22" s="1"/>
      <c r="H22" s="1"/>
      <c r="I22" s="1"/>
      <c r="J22" s="1"/>
    </row>
    <row r="23" spans="1:10" ht="15" customHeight="1">
      <c r="A23" s="13"/>
      <c r="B23" s="13" t="s">
        <v>13</v>
      </c>
      <c r="C23" s="116">
        <f>SUM(C19:C22)</f>
        <v>141.45</v>
      </c>
      <c r="D23" s="44"/>
      <c r="E23" s="45"/>
      <c r="F23" s="105"/>
      <c r="G23" s="1"/>
      <c r="H23" s="1"/>
      <c r="I23" s="1"/>
      <c r="J23" s="1"/>
    </row>
    <row r="24" spans="1:10" ht="15" customHeight="1">
      <c r="A24" s="13"/>
      <c r="B24" s="66" t="s">
        <v>35</v>
      </c>
      <c r="C24" s="116">
        <f>SUM(C23+C17)</f>
        <v>271.44</v>
      </c>
      <c r="D24" s="44"/>
      <c r="E24" s="45"/>
      <c r="F24" s="105"/>
      <c r="G24" s="1"/>
      <c r="H24" s="1"/>
      <c r="I24" s="1"/>
      <c r="J24" s="1"/>
    </row>
    <row r="25" spans="1:10" ht="15">
      <c r="A25" s="48"/>
      <c r="B25" s="48"/>
      <c r="C25" s="132"/>
      <c r="D25" s="44"/>
      <c r="E25" s="45"/>
      <c r="F25" s="105"/>
      <c r="G25" s="1"/>
      <c r="H25" s="1"/>
      <c r="I25" s="1"/>
      <c r="J25" s="1"/>
    </row>
    <row r="26" spans="1:10" ht="15">
      <c r="A26" s="17" t="s">
        <v>10</v>
      </c>
      <c r="B26" s="17"/>
      <c r="C26" s="115">
        <v>312</v>
      </c>
      <c r="D26" s="44"/>
      <c r="E26" s="45"/>
      <c r="F26" s="105"/>
      <c r="G26" s="1"/>
      <c r="H26" s="1"/>
      <c r="I26" s="1"/>
      <c r="J26" s="1"/>
    </row>
    <row r="27" spans="1:10" ht="27.75" customHeight="1">
      <c r="A27" s="144" t="s">
        <v>43</v>
      </c>
      <c r="B27" s="144"/>
      <c r="C27" s="116">
        <f>C24/C26</f>
        <v>0.87</v>
      </c>
      <c r="D27" s="44"/>
      <c r="E27" s="45"/>
      <c r="F27" s="105"/>
      <c r="G27" s="1"/>
      <c r="H27" s="1"/>
      <c r="I27" s="1"/>
      <c r="J27" s="1"/>
    </row>
    <row r="28" spans="1:10" ht="15">
      <c r="A28" s="17"/>
      <c r="B28" s="17"/>
      <c r="C28" s="17"/>
      <c r="D28" s="44"/>
      <c r="E28" s="45"/>
      <c r="F28" s="1"/>
      <c r="G28" s="1"/>
      <c r="H28" s="1"/>
      <c r="I28" s="1"/>
      <c r="J28" s="1"/>
    </row>
    <row r="29" spans="3:10" ht="15">
      <c r="C29" s="17"/>
      <c r="D29" s="1"/>
      <c r="E29" s="1"/>
      <c r="F29" s="1"/>
      <c r="G29" s="1"/>
      <c r="H29" s="1"/>
      <c r="I29" s="1"/>
      <c r="J29" s="1"/>
    </row>
    <row r="30" spans="4:10" ht="15">
      <c r="D30" s="44"/>
      <c r="E30" s="45"/>
      <c r="F30" s="1"/>
      <c r="G30" s="1"/>
      <c r="H30" s="1"/>
      <c r="I30" s="1"/>
      <c r="J30" s="1"/>
    </row>
    <row r="31" spans="4:10" ht="15">
      <c r="D31" s="44"/>
      <c r="E31" s="45"/>
      <c r="F31" s="1"/>
      <c r="G31" s="1"/>
      <c r="H31" s="1"/>
      <c r="I31" s="1"/>
      <c r="J31" s="1"/>
    </row>
  </sheetData>
  <sheetProtection/>
  <mergeCells count="3">
    <mergeCell ref="A5:C5"/>
    <mergeCell ref="B8:C8"/>
    <mergeCell ref="A27:B27"/>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26.xml><?xml version="1.0" encoding="utf-8"?>
<worksheet xmlns="http://schemas.openxmlformats.org/spreadsheetml/2006/main" xmlns:r="http://schemas.openxmlformats.org/officeDocument/2006/relationships">
  <dimension ref="A1:J53"/>
  <sheetViews>
    <sheetView view="pageLayout" workbookViewId="0" topLeftCell="A16">
      <selection activeCell="B41" sqref="B41"/>
    </sheetView>
  </sheetViews>
  <sheetFormatPr defaultColWidth="9.140625" defaultRowHeight="12.75"/>
  <cols>
    <col min="1" max="1" width="17.140625" style="49" customWidth="1"/>
    <col min="2" max="2" width="50.57421875" style="49" customWidth="1"/>
    <col min="3" max="3" width="32.421875" style="49" customWidth="1"/>
    <col min="4" max="243" width="9.140625" style="49" customWidth="1"/>
    <col min="244" max="244" width="15.7109375" style="49" customWidth="1"/>
    <col min="245" max="245" width="37.28125" style="49" customWidth="1"/>
    <col min="246" max="246" width="38.57421875" style="49" customWidth="1"/>
    <col min="247" max="247" width="15.7109375" style="49" customWidth="1"/>
    <col min="248" max="248" width="1.57421875" style="49" customWidth="1"/>
    <col min="249" max="249" width="10.7109375" style="49" customWidth="1"/>
    <col min="250" max="250" width="9.7109375" style="49" customWidth="1"/>
    <col min="251" max="251" width="17.00390625" style="49" customWidth="1"/>
    <col min="252" max="16384" width="9.140625" style="49" customWidth="1"/>
  </cols>
  <sheetData>
    <row r="1" ht="15.75">
      <c r="C1" s="14" t="s">
        <v>110</v>
      </c>
    </row>
    <row r="2" ht="34.5" customHeight="1">
      <c r="C2" s="81" t="s">
        <v>120</v>
      </c>
    </row>
    <row r="3" ht="15.75">
      <c r="C3" s="82" t="s">
        <v>112</v>
      </c>
    </row>
    <row r="4" ht="15.75">
      <c r="C4" s="3" t="s">
        <v>122</v>
      </c>
    </row>
    <row r="5" spans="1:3" ht="15.75">
      <c r="A5" s="149" t="s">
        <v>79</v>
      </c>
      <c r="B5" s="149"/>
      <c r="C5" s="149"/>
    </row>
    <row r="6" spans="1:3" ht="15.75">
      <c r="A6" s="51"/>
      <c r="B6" s="51"/>
      <c r="C6" s="51"/>
    </row>
    <row r="7" spans="1:2" ht="15.75">
      <c r="A7" s="22" t="s">
        <v>80</v>
      </c>
      <c r="B7" s="23" t="s">
        <v>36</v>
      </c>
    </row>
    <row r="8" spans="1:3" ht="30" customHeight="1">
      <c r="A8" s="24" t="s">
        <v>81</v>
      </c>
      <c r="B8" s="141" t="s">
        <v>107</v>
      </c>
      <c r="C8" s="141"/>
    </row>
    <row r="9" spans="1:2" ht="15.75">
      <c r="A9" s="22" t="s">
        <v>82</v>
      </c>
      <c r="B9" s="23" t="s">
        <v>4</v>
      </c>
    </row>
    <row r="11" spans="1:3" ht="38.25">
      <c r="A11" s="52" t="s">
        <v>5</v>
      </c>
      <c r="B11" s="52" t="s">
        <v>6</v>
      </c>
      <c r="C11" s="13" t="s">
        <v>7</v>
      </c>
    </row>
    <row r="12" spans="1:3" ht="15.75">
      <c r="A12" s="53">
        <v>1</v>
      </c>
      <c r="B12" s="54">
        <v>2</v>
      </c>
      <c r="C12" s="54">
        <v>3</v>
      </c>
    </row>
    <row r="13" spans="1:3" ht="15.75">
      <c r="A13" s="55"/>
      <c r="B13" s="54" t="s">
        <v>8</v>
      </c>
      <c r="C13" s="54" t="s">
        <v>40</v>
      </c>
    </row>
    <row r="14" spans="1:10" ht="15.75">
      <c r="A14" s="56">
        <v>1100</v>
      </c>
      <c r="B14" s="37" t="s">
        <v>74</v>
      </c>
      <c r="C14" s="32">
        <v>27.04</v>
      </c>
      <c r="D14" s="44"/>
      <c r="E14" s="103"/>
      <c r="F14" s="5"/>
      <c r="G14" s="46"/>
      <c r="H14" s="46"/>
      <c r="I14" s="46"/>
      <c r="J14" s="1"/>
    </row>
    <row r="15" spans="1:10" ht="25.5">
      <c r="A15" s="56">
        <v>1200</v>
      </c>
      <c r="B15" s="37" t="s">
        <v>83</v>
      </c>
      <c r="C15" s="32">
        <v>6.51</v>
      </c>
      <c r="D15" s="44"/>
      <c r="E15" s="103"/>
      <c r="F15" s="1"/>
      <c r="G15" s="46"/>
      <c r="H15" s="46"/>
      <c r="I15" s="44"/>
      <c r="J15" s="1"/>
    </row>
    <row r="16" spans="1:10" ht="15.75">
      <c r="A16" s="56">
        <v>2223</v>
      </c>
      <c r="B16" s="37" t="s">
        <v>22</v>
      </c>
      <c r="C16" s="32">
        <v>15.4</v>
      </c>
      <c r="D16" s="44"/>
      <c r="E16" s="103"/>
      <c r="F16" s="1"/>
      <c r="G16" s="46"/>
      <c r="H16" s="46"/>
      <c r="I16" s="47"/>
      <c r="J16" s="1"/>
    </row>
    <row r="17" spans="1:10" ht="15.75">
      <c r="A17" s="56"/>
      <c r="B17" s="54" t="s">
        <v>11</v>
      </c>
      <c r="C17" s="111">
        <f>SUM(C14:C16)</f>
        <v>48.949999999999996</v>
      </c>
      <c r="D17" s="44"/>
      <c r="E17" s="103"/>
      <c r="F17" s="1"/>
      <c r="J17" s="1"/>
    </row>
    <row r="18" spans="1:10" ht="15.75">
      <c r="A18" s="56"/>
      <c r="B18" s="54" t="s">
        <v>12</v>
      </c>
      <c r="C18" s="110"/>
      <c r="D18" s="44"/>
      <c r="E18" s="103"/>
      <c r="F18" s="1"/>
      <c r="G18" s="46"/>
      <c r="H18" s="46"/>
      <c r="I18" s="44"/>
      <c r="J18" s="1"/>
    </row>
    <row r="19" spans="1:10" ht="15.75">
      <c r="A19" s="56">
        <v>1100</v>
      </c>
      <c r="B19" s="57" t="s">
        <v>74</v>
      </c>
      <c r="C19" s="32">
        <v>6.02</v>
      </c>
      <c r="D19" s="44"/>
      <c r="E19" s="103"/>
      <c r="F19" s="1"/>
      <c r="G19" s="1"/>
      <c r="H19" s="1"/>
      <c r="I19" s="1"/>
      <c r="J19" s="1"/>
    </row>
    <row r="20" spans="1:10" ht="26.25">
      <c r="A20" s="56">
        <v>1200</v>
      </c>
      <c r="B20" s="57" t="s">
        <v>83</v>
      </c>
      <c r="C20" s="32">
        <v>1.45</v>
      </c>
      <c r="D20" s="44"/>
      <c r="E20" s="103"/>
      <c r="F20" s="1"/>
      <c r="G20" s="1"/>
      <c r="H20" s="1"/>
      <c r="I20" s="1"/>
      <c r="J20" s="1"/>
    </row>
    <row r="21" spans="1:10" ht="17.25" customHeight="1">
      <c r="A21" s="56">
        <v>2243</v>
      </c>
      <c r="B21" s="37" t="s">
        <v>18</v>
      </c>
      <c r="C21" s="110">
        <v>10.04</v>
      </c>
      <c r="D21" s="44"/>
      <c r="E21" s="103"/>
      <c r="F21" s="1"/>
      <c r="G21" s="1"/>
      <c r="H21" s="1"/>
      <c r="I21" s="1"/>
      <c r="J21" s="1"/>
    </row>
    <row r="22" spans="1:10" ht="15.75">
      <c r="A22" s="56">
        <v>2350</v>
      </c>
      <c r="B22" s="37" t="s">
        <v>23</v>
      </c>
      <c r="C22" s="32">
        <v>8.39</v>
      </c>
      <c r="D22" s="44"/>
      <c r="E22" s="103"/>
      <c r="F22" s="1"/>
      <c r="G22" s="1"/>
      <c r="H22" s="1"/>
      <c r="I22" s="1"/>
      <c r="J22" s="1"/>
    </row>
    <row r="23" spans="1:10" ht="15.75">
      <c r="A23" s="56">
        <v>2312</v>
      </c>
      <c r="B23" s="37" t="s">
        <v>85</v>
      </c>
      <c r="C23" s="32">
        <v>9.47</v>
      </c>
      <c r="D23" s="44"/>
      <c r="E23" s="103"/>
      <c r="F23" s="1"/>
      <c r="G23" s="1"/>
      <c r="H23" s="1"/>
      <c r="I23" s="1"/>
      <c r="J23" s="1"/>
    </row>
    <row r="24" spans="1:10" ht="15.75">
      <c r="A24" s="58"/>
      <c r="B24" s="54" t="s">
        <v>13</v>
      </c>
      <c r="C24" s="111">
        <f>SUM(C19:C23)</f>
        <v>35.37</v>
      </c>
      <c r="D24" s="44"/>
      <c r="E24" s="103"/>
      <c r="F24" s="1"/>
      <c r="G24" s="1"/>
      <c r="H24" s="1"/>
      <c r="I24" s="1"/>
      <c r="J24" s="1"/>
    </row>
    <row r="25" spans="1:10" ht="15.75">
      <c r="A25" s="55"/>
      <c r="B25" s="59" t="s">
        <v>42</v>
      </c>
      <c r="C25" s="111">
        <f>C17+C24</f>
        <v>84.32</v>
      </c>
      <c r="D25" s="44"/>
      <c r="E25" s="103"/>
      <c r="F25" s="1"/>
      <c r="G25" s="1"/>
      <c r="H25" s="1"/>
      <c r="I25" s="1"/>
      <c r="J25" s="1"/>
    </row>
    <row r="26" spans="1:10" ht="15.75">
      <c r="A26" s="60"/>
      <c r="B26" s="60"/>
      <c r="C26" s="128"/>
      <c r="D26" s="44"/>
      <c r="E26" s="103"/>
      <c r="F26" s="1"/>
      <c r="G26" s="1"/>
      <c r="H26" s="1"/>
      <c r="I26" s="1"/>
      <c r="J26" s="1"/>
    </row>
    <row r="27" spans="1:10" ht="15.75">
      <c r="A27" s="150" t="s">
        <v>10</v>
      </c>
      <c r="B27" s="151"/>
      <c r="C27" s="110">
        <v>136</v>
      </c>
      <c r="D27" s="44"/>
      <c r="E27" s="103"/>
      <c r="F27" s="1"/>
      <c r="G27" s="1"/>
      <c r="H27" s="1"/>
      <c r="I27" s="1"/>
      <c r="J27" s="1"/>
    </row>
    <row r="28" spans="1:10" ht="24.75" customHeight="1">
      <c r="A28" s="152" t="s">
        <v>86</v>
      </c>
      <c r="B28" s="153"/>
      <c r="C28" s="110">
        <f>C25/C27</f>
        <v>0.62</v>
      </c>
      <c r="D28" s="44"/>
      <c r="E28" s="103"/>
      <c r="F28" s="1"/>
      <c r="G28" s="1"/>
      <c r="H28" s="45"/>
      <c r="I28" s="1"/>
      <c r="J28" s="1"/>
    </row>
    <row r="29" spans="1:3" ht="15.75">
      <c r="A29" s="87"/>
      <c r="B29" s="87"/>
      <c r="C29" s="87"/>
    </row>
    <row r="30" spans="1:3" ht="15.75">
      <c r="A30" s="88"/>
      <c r="B30" s="88"/>
      <c r="C30" s="88"/>
    </row>
    <row r="31" spans="1:3" ht="15.75">
      <c r="A31" s="88"/>
      <c r="B31" s="88"/>
      <c r="C31" s="88"/>
    </row>
    <row r="32" spans="1:3" ht="15.75">
      <c r="A32" s="89"/>
      <c r="B32" s="89"/>
      <c r="C32" s="89"/>
    </row>
    <row r="33" spans="1:3" ht="15.75">
      <c r="A33" s="90"/>
      <c r="B33" s="90"/>
      <c r="C33" s="90"/>
    </row>
    <row r="34" spans="1:3" ht="15.75">
      <c r="A34" s="89"/>
      <c r="B34" s="91"/>
      <c r="C34" s="89"/>
    </row>
    <row r="35" spans="1:3" ht="15.75">
      <c r="A35" s="89"/>
      <c r="B35" s="92"/>
      <c r="C35" s="93"/>
    </row>
    <row r="36" spans="1:3" ht="15.75">
      <c r="A36" s="94"/>
      <c r="B36" s="92"/>
      <c r="C36" s="93"/>
    </row>
    <row r="37" spans="1:3" ht="15.75">
      <c r="A37" s="89"/>
      <c r="B37" s="95"/>
      <c r="C37" s="93"/>
    </row>
    <row r="38" spans="1:3" ht="15.75">
      <c r="A38" s="89"/>
      <c r="B38" s="91"/>
      <c r="C38" s="12"/>
    </row>
    <row r="39" spans="1:3" ht="15.75">
      <c r="A39" s="89"/>
      <c r="B39" s="91"/>
      <c r="C39" s="93"/>
    </row>
    <row r="40" spans="1:3" ht="15.75">
      <c r="A40" s="89"/>
      <c r="B40" s="92"/>
      <c r="C40" s="93"/>
    </row>
    <row r="41" spans="1:3" ht="15.75">
      <c r="A41" s="94"/>
      <c r="B41" s="92"/>
      <c r="C41" s="93"/>
    </row>
    <row r="42" spans="1:3" ht="15.75">
      <c r="A42" s="89"/>
      <c r="B42" s="92"/>
      <c r="C42" s="93"/>
    </row>
    <row r="43" spans="1:3" ht="15.75">
      <c r="A43" s="89"/>
      <c r="B43" s="92"/>
      <c r="C43" s="93"/>
    </row>
    <row r="44" spans="1:3" ht="15.75">
      <c r="A44" s="89"/>
      <c r="B44" s="91"/>
      <c r="C44" s="12"/>
    </row>
    <row r="45" spans="1:3" ht="15.75">
      <c r="A45" s="89"/>
      <c r="B45" s="96"/>
      <c r="C45" s="12"/>
    </row>
    <row r="46" spans="1:3" ht="15.75">
      <c r="A46" s="88"/>
      <c r="B46" s="88"/>
      <c r="C46" s="88"/>
    </row>
    <row r="47" spans="1:3" ht="15.75">
      <c r="A47" s="88"/>
      <c r="B47" s="88"/>
      <c r="C47" s="88"/>
    </row>
    <row r="48" spans="1:3" ht="15.75">
      <c r="A48" s="88"/>
      <c r="B48" s="88"/>
      <c r="C48" s="88"/>
    </row>
    <row r="49" spans="1:3" ht="15.75">
      <c r="A49" s="88"/>
      <c r="B49" s="88"/>
      <c r="C49" s="88"/>
    </row>
    <row r="50" spans="1:3" ht="15.75">
      <c r="A50" s="88"/>
      <c r="B50" s="88"/>
      <c r="C50" s="88"/>
    </row>
    <row r="51" spans="1:3" ht="15.75">
      <c r="A51" s="88"/>
      <c r="B51" s="88"/>
      <c r="C51" s="88"/>
    </row>
    <row r="52" spans="1:3" ht="15.75">
      <c r="A52" s="88"/>
      <c r="B52" s="88"/>
      <c r="C52" s="88"/>
    </row>
    <row r="53" spans="1:3" ht="15.75">
      <c r="A53" s="88"/>
      <c r="B53" s="88"/>
      <c r="C53" s="88"/>
    </row>
  </sheetData>
  <sheetProtection/>
  <mergeCells count="4">
    <mergeCell ref="A5:C5"/>
    <mergeCell ref="B8:C8"/>
    <mergeCell ref="A27:B27"/>
    <mergeCell ref="A28:B28"/>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27.xml><?xml version="1.0" encoding="utf-8"?>
<worksheet xmlns="http://schemas.openxmlformats.org/spreadsheetml/2006/main" xmlns:r="http://schemas.openxmlformats.org/officeDocument/2006/relationships">
  <dimension ref="A1:J31"/>
  <sheetViews>
    <sheetView view="pageLayout" workbookViewId="0" topLeftCell="A15">
      <selection activeCell="B38" sqref="B38"/>
    </sheetView>
  </sheetViews>
  <sheetFormatPr defaultColWidth="9.140625" defaultRowHeight="12.75"/>
  <cols>
    <col min="1" max="1" width="18.421875" style="49" customWidth="1"/>
    <col min="2" max="2" width="49.7109375" style="49" customWidth="1"/>
    <col min="3" max="3" width="21.421875" style="49" customWidth="1"/>
    <col min="4" max="241" width="9.140625" style="49" customWidth="1"/>
    <col min="242" max="242" width="15.7109375" style="49" customWidth="1"/>
    <col min="243" max="243" width="37.28125" style="49" customWidth="1"/>
    <col min="244" max="244" width="38.57421875" style="49" customWidth="1"/>
    <col min="245" max="245" width="15.7109375" style="49" customWidth="1"/>
    <col min="246" max="246" width="1.57421875" style="49" customWidth="1"/>
    <col min="247" max="247" width="10.7109375" style="49" customWidth="1"/>
    <col min="248" max="248" width="9.7109375" style="49" customWidth="1"/>
    <col min="249" max="249" width="17.00390625" style="49" customWidth="1"/>
    <col min="250" max="16384" width="9.140625" style="49" customWidth="1"/>
  </cols>
  <sheetData>
    <row r="1" ht="15.75">
      <c r="C1" s="14" t="s">
        <v>110</v>
      </c>
    </row>
    <row r="2" ht="39">
      <c r="C2" s="81" t="s">
        <v>121</v>
      </c>
    </row>
    <row r="3" ht="15.75">
      <c r="C3" s="82" t="s">
        <v>112</v>
      </c>
    </row>
    <row r="4" ht="15.75">
      <c r="C4" s="3" t="s">
        <v>122</v>
      </c>
    </row>
    <row r="5" spans="1:3" ht="15.75">
      <c r="A5" s="149" t="s">
        <v>79</v>
      </c>
      <c r="B5" s="149"/>
      <c r="C5" s="149"/>
    </row>
    <row r="6" spans="1:3" ht="15.75">
      <c r="A6" s="51"/>
      <c r="B6" s="51"/>
      <c r="C6" s="51"/>
    </row>
    <row r="7" spans="1:2" ht="15.75">
      <c r="A7" s="22" t="s">
        <v>80</v>
      </c>
      <c r="B7" s="23" t="s">
        <v>36</v>
      </c>
    </row>
    <row r="8" spans="1:3" ht="33" customHeight="1">
      <c r="A8" s="24" t="s">
        <v>81</v>
      </c>
      <c r="B8" s="146" t="s">
        <v>108</v>
      </c>
      <c r="C8" s="146"/>
    </row>
    <row r="9" spans="1:2" ht="15.75">
      <c r="A9" s="22" t="s">
        <v>91</v>
      </c>
      <c r="B9" s="23"/>
    </row>
    <row r="11" spans="1:3" ht="51">
      <c r="A11" s="52" t="s">
        <v>5</v>
      </c>
      <c r="B11" s="52" t="s">
        <v>6</v>
      </c>
      <c r="C11" s="13" t="s">
        <v>7</v>
      </c>
    </row>
    <row r="12" spans="1:3" ht="15.75">
      <c r="A12" s="53">
        <v>1</v>
      </c>
      <c r="B12" s="54">
        <v>2</v>
      </c>
      <c r="C12" s="54">
        <v>3</v>
      </c>
    </row>
    <row r="13" spans="1:3" ht="15.75">
      <c r="A13" s="55"/>
      <c r="B13" s="54" t="s">
        <v>8</v>
      </c>
      <c r="C13" s="54" t="s">
        <v>40</v>
      </c>
    </row>
    <row r="14" spans="1:10" ht="15.75">
      <c r="A14" s="68">
        <v>1100</v>
      </c>
      <c r="B14" s="69" t="s">
        <v>74</v>
      </c>
      <c r="C14" s="32">
        <v>1740</v>
      </c>
      <c r="D14" s="44"/>
      <c r="E14" s="45"/>
      <c r="F14" s="105"/>
      <c r="G14" s="46"/>
      <c r="H14" s="46"/>
      <c r="I14" s="46"/>
      <c r="J14" s="1"/>
    </row>
    <row r="15" spans="1:10" ht="26.25">
      <c r="A15" s="68">
        <v>1200</v>
      </c>
      <c r="B15" s="69" t="s">
        <v>83</v>
      </c>
      <c r="C15" s="32">
        <v>419.17</v>
      </c>
      <c r="D15" s="44"/>
      <c r="E15" s="45"/>
      <c r="F15" s="105"/>
      <c r="G15" s="46"/>
      <c r="H15" s="46"/>
      <c r="I15" s="44"/>
      <c r="J15" s="1"/>
    </row>
    <row r="16" spans="1:10" ht="15.75">
      <c r="A16" s="68">
        <v>2223</v>
      </c>
      <c r="B16" s="69" t="s">
        <v>22</v>
      </c>
      <c r="C16" s="32">
        <v>325.85</v>
      </c>
      <c r="D16" s="44"/>
      <c r="E16" s="45"/>
      <c r="F16" s="105"/>
      <c r="G16" s="46"/>
      <c r="H16" s="46"/>
      <c r="I16" s="1"/>
      <c r="J16" s="1"/>
    </row>
    <row r="17" spans="1:10" ht="15.75">
      <c r="A17" s="68">
        <v>2244</v>
      </c>
      <c r="B17" s="69" t="s">
        <v>94</v>
      </c>
      <c r="C17" s="32">
        <v>201.6</v>
      </c>
      <c r="D17" s="44"/>
      <c r="E17" s="45"/>
      <c r="F17" s="105"/>
      <c r="G17" s="46"/>
      <c r="H17" s="46"/>
      <c r="I17" s="47"/>
      <c r="J17" s="1"/>
    </row>
    <row r="18" spans="1:10" ht="15.75">
      <c r="A18" s="68">
        <v>2321</v>
      </c>
      <c r="B18" s="69" t="s">
        <v>95</v>
      </c>
      <c r="C18" s="32">
        <v>2688.37</v>
      </c>
      <c r="D18" s="44"/>
      <c r="E18" s="45"/>
      <c r="F18" s="105"/>
      <c r="G18" s="46"/>
      <c r="H18" s="46"/>
      <c r="I18" s="44"/>
      <c r="J18" s="1"/>
    </row>
    <row r="19" spans="1:10" ht="15.75">
      <c r="A19" s="68">
        <v>2519</v>
      </c>
      <c r="B19" s="69" t="s">
        <v>92</v>
      </c>
      <c r="C19" s="32">
        <v>39.2</v>
      </c>
      <c r="D19" s="44"/>
      <c r="E19" s="45"/>
      <c r="F19" s="105"/>
      <c r="G19" s="46"/>
      <c r="H19" s="46"/>
      <c r="I19" s="44"/>
      <c r="J19" s="1"/>
    </row>
    <row r="20" spans="1:10" ht="17.25" customHeight="1">
      <c r="A20" s="34"/>
      <c r="B20" s="54" t="s">
        <v>11</v>
      </c>
      <c r="C20" s="107">
        <f>SUM(C14:C19)</f>
        <v>5414.19</v>
      </c>
      <c r="D20" s="44"/>
      <c r="E20" s="45"/>
      <c r="F20" s="105"/>
      <c r="G20" s="46"/>
      <c r="H20" s="46"/>
      <c r="I20" s="44"/>
      <c r="J20" s="1"/>
    </row>
    <row r="21" spans="1:10" ht="15.75">
      <c r="A21" s="53"/>
      <c r="B21" s="54" t="s">
        <v>12</v>
      </c>
      <c r="C21" s="110"/>
      <c r="D21" s="44"/>
      <c r="E21" s="45"/>
      <c r="F21" s="105"/>
      <c r="G21" s="1"/>
      <c r="H21" s="1"/>
      <c r="I21" s="1"/>
      <c r="J21" s="1"/>
    </row>
    <row r="22" spans="1:10" ht="15.75">
      <c r="A22" s="68">
        <v>1100</v>
      </c>
      <c r="B22" s="69" t="s">
        <v>74</v>
      </c>
      <c r="C22" s="32">
        <v>44.28</v>
      </c>
      <c r="D22" s="44"/>
      <c r="E22" s="45"/>
      <c r="F22" s="105"/>
      <c r="G22" s="1"/>
      <c r="H22" s="1"/>
      <c r="I22" s="1"/>
      <c r="J22" s="1"/>
    </row>
    <row r="23" spans="1:10" ht="26.25">
      <c r="A23" s="68">
        <v>1200</v>
      </c>
      <c r="B23" s="69" t="s">
        <v>83</v>
      </c>
      <c r="C23" s="32">
        <v>10.66</v>
      </c>
      <c r="D23" s="44"/>
      <c r="E23" s="45"/>
      <c r="F23" s="105"/>
      <c r="G23" s="1"/>
      <c r="H23" s="1"/>
      <c r="I23" s="1"/>
      <c r="J23" s="1"/>
    </row>
    <row r="24" spans="1:10" ht="15.75">
      <c r="A24" s="68">
        <v>2350</v>
      </c>
      <c r="B24" s="69" t="s">
        <v>23</v>
      </c>
      <c r="C24" s="32">
        <v>257.79</v>
      </c>
      <c r="D24" s="44"/>
      <c r="E24" s="45"/>
      <c r="F24" s="105"/>
      <c r="G24" s="1"/>
      <c r="H24" s="1"/>
      <c r="I24" s="1"/>
      <c r="J24" s="1"/>
    </row>
    <row r="25" spans="1:10" ht="15.75">
      <c r="A25" s="58"/>
      <c r="B25" s="54" t="s">
        <v>13</v>
      </c>
      <c r="C25" s="111">
        <f>SUM(C22:C24)</f>
        <v>312.73</v>
      </c>
      <c r="D25" s="44"/>
      <c r="E25" s="45"/>
      <c r="F25" s="105"/>
      <c r="G25" s="1"/>
      <c r="H25" s="1"/>
      <c r="I25" s="1"/>
      <c r="J25" s="1"/>
    </row>
    <row r="26" spans="1:10" ht="15.75">
      <c r="A26" s="55"/>
      <c r="B26" s="59" t="s">
        <v>42</v>
      </c>
      <c r="C26" s="111">
        <f>C20+C25</f>
        <v>5726.92</v>
      </c>
      <c r="D26" s="44"/>
      <c r="E26" s="45"/>
      <c r="F26" s="105"/>
      <c r="G26" s="45"/>
      <c r="H26" s="1"/>
      <c r="I26" s="1"/>
      <c r="J26" s="1"/>
    </row>
    <row r="27" spans="1:10" ht="15.75">
      <c r="A27" s="60"/>
      <c r="B27" s="60"/>
      <c r="C27" s="128"/>
      <c r="D27" s="44"/>
      <c r="E27" s="45"/>
      <c r="F27" s="105"/>
      <c r="G27" s="1"/>
      <c r="H27" s="1"/>
      <c r="I27" s="1"/>
      <c r="J27" s="1"/>
    </row>
    <row r="28" spans="1:10" ht="16.5">
      <c r="A28" s="150" t="s">
        <v>10</v>
      </c>
      <c r="B28" s="151"/>
      <c r="C28" s="110" t="s">
        <v>96</v>
      </c>
      <c r="D28" s="44"/>
      <c r="E28" s="45"/>
      <c r="F28" s="105"/>
      <c r="G28" s="1"/>
      <c r="H28" s="1"/>
      <c r="I28" s="1"/>
      <c r="J28" s="1"/>
    </row>
    <row r="29" spans="1:10" ht="30.75" customHeight="1">
      <c r="A29" s="152" t="s">
        <v>86</v>
      </c>
      <c r="B29" s="152"/>
      <c r="C29" s="110">
        <f>C26/4812.54</f>
        <v>1.1899994597447503</v>
      </c>
      <c r="D29" s="44"/>
      <c r="E29" s="45"/>
      <c r="F29" s="105"/>
      <c r="G29" s="44"/>
      <c r="H29" s="1"/>
      <c r="I29" s="1"/>
      <c r="J29" s="1"/>
    </row>
    <row r="30" spans="4:10" ht="15.75">
      <c r="D30" s="44"/>
      <c r="E30" s="45"/>
      <c r="F30" s="1"/>
      <c r="G30" s="1"/>
      <c r="H30" s="1"/>
      <c r="I30" s="1"/>
      <c r="J30" s="1"/>
    </row>
    <row r="31" spans="4:10" ht="15.75">
      <c r="D31" s="44"/>
      <c r="E31" s="45"/>
      <c r="F31" s="1"/>
      <c r="G31" s="1"/>
      <c r="H31" s="1"/>
      <c r="I31" s="1"/>
      <c r="J31" s="1"/>
    </row>
  </sheetData>
  <sheetProtection/>
  <mergeCells count="4">
    <mergeCell ref="A5:C5"/>
    <mergeCell ref="B8:C8"/>
    <mergeCell ref="A28:B28"/>
    <mergeCell ref="A29:B29"/>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28.xml><?xml version="1.0" encoding="utf-8"?>
<worksheet xmlns="http://schemas.openxmlformats.org/spreadsheetml/2006/main" xmlns:r="http://schemas.openxmlformats.org/officeDocument/2006/relationships">
  <dimension ref="A1:J32"/>
  <sheetViews>
    <sheetView view="pageLayout" workbookViewId="0" topLeftCell="A1">
      <selection activeCell="A31" sqref="A31:B31"/>
    </sheetView>
  </sheetViews>
  <sheetFormatPr defaultColWidth="9.140625" defaultRowHeight="12.75"/>
  <cols>
    <col min="1" max="1" width="18.7109375" style="49" customWidth="1"/>
    <col min="2" max="2" width="57.28125" style="49" customWidth="1"/>
    <col min="3" max="3" width="25.00390625" style="49" customWidth="1"/>
    <col min="4" max="4" width="9.140625" style="49" customWidth="1"/>
    <col min="5" max="5" width="10.140625" style="49" bestFit="1" customWidth="1"/>
    <col min="6" max="242" width="9.140625" style="49" customWidth="1"/>
    <col min="243" max="243" width="15.7109375" style="49" customWidth="1"/>
    <col min="244" max="244" width="37.28125" style="49" customWidth="1"/>
    <col min="245" max="245" width="38.57421875" style="49" customWidth="1"/>
    <col min="246" max="246" width="15.7109375" style="49" customWidth="1"/>
    <col min="247" max="247" width="1.57421875" style="49" customWidth="1"/>
    <col min="248" max="248" width="10.7109375" style="49" customWidth="1"/>
    <col min="249" max="249" width="9.7109375" style="49" customWidth="1"/>
    <col min="250" max="250" width="17.00390625" style="49" customWidth="1"/>
    <col min="251" max="16384" width="9.140625" style="49" customWidth="1"/>
  </cols>
  <sheetData>
    <row r="1" ht="15.75">
      <c r="C1" s="14" t="s">
        <v>110</v>
      </c>
    </row>
    <row r="2" ht="39">
      <c r="C2" s="81" t="s">
        <v>121</v>
      </c>
    </row>
    <row r="3" ht="15.75">
      <c r="C3" s="82" t="s">
        <v>112</v>
      </c>
    </row>
    <row r="4" ht="15.75">
      <c r="C4" s="3" t="s">
        <v>122</v>
      </c>
    </row>
    <row r="5" spans="1:3" ht="15.75">
      <c r="A5" s="149" t="s">
        <v>44</v>
      </c>
      <c r="B5" s="149"/>
      <c r="C5" s="149"/>
    </row>
    <row r="6" spans="1:3" ht="15.75">
      <c r="A6" s="51"/>
      <c r="B6" s="51"/>
      <c r="C6" s="51"/>
    </row>
    <row r="7" spans="1:2" ht="15.75">
      <c r="A7" s="22" t="s">
        <v>80</v>
      </c>
      <c r="B7" s="23" t="s">
        <v>36</v>
      </c>
    </row>
    <row r="8" spans="1:3" ht="33" customHeight="1">
      <c r="A8" s="24" t="s">
        <v>81</v>
      </c>
      <c r="B8" s="146" t="s">
        <v>109</v>
      </c>
      <c r="C8" s="146"/>
    </row>
    <row r="9" spans="1:2" ht="15.75">
      <c r="A9" s="22" t="s">
        <v>82</v>
      </c>
      <c r="B9" s="23" t="s">
        <v>4</v>
      </c>
    </row>
    <row r="10" spans="1:3" ht="60">
      <c r="A10" s="70" t="s">
        <v>5</v>
      </c>
      <c r="B10" s="70" t="s">
        <v>6</v>
      </c>
      <c r="C10" s="71" t="s">
        <v>7</v>
      </c>
    </row>
    <row r="11" spans="1:3" ht="15.75">
      <c r="A11" s="72">
        <v>1</v>
      </c>
      <c r="B11" s="73">
        <v>2</v>
      </c>
      <c r="C11" s="73">
        <v>3</v>
      </c>
    </row>
    <row r="12" spans="1:3" ht="15.75">
      <c r="A12" s="74"/>
      <c r="B12" s="73" t="s">
        <v>8</v>
      </c>
      <c r="C12" s="73" t="s">
        <v>40</v>
      </c>
    </row>
    <row r="13" spans="1:10" ht="15.75">
      <c r="A13" s="75">
        <v>1100</v>
      </c>
      <c r="B13" s="76" t="s">
        <v>74</v>
      </c>
      <c r="C13" s="133">
        <v>166.31</v>
      </c>
      <c r="D13" s="44"/>
      <c r="E13" s="103"/>
      <c r="F13" s="5"/>
      <c r="G13" s="46"/>
      <c r="H13" s="46"/>
      <c r="I13" s="46"/>
      <c r="J13" s="1"/>
    </row>
    <row r="14" spans="1:10" ht="30">
      <c r="A14" s="75">
        <v>1200</v>
      </c>
      <c r="B14" s="76" t="s">
        <v>83</v>
      </c>
      <c r="C14" s="133">
        <v>40.06</v>
      </c>
      <c r="D14" s="44"/>
      <c r="E14" s="103"/>
      <c r="F14" s="1"/>
      <c r="G14" s="46"/>
      <c r="H14" s="46"/>
      <c r="I14" s="44"/>
      <c r="J14" s="1"/>
    </row>
    <row r="15" spans="1:10" ht="15.75">
      <c r="A15" s="75">
        <v>2223</v>
      </c>
      <c r="B15" s="76" t="s">
        <v>22</v>
      </c>
      <c r="C15" s="133">
        <v>53.77</v>
      </c>
      <c r="D15" s="44"/>
      <c r="E15" s="103"/>
      <c r="F15" s="1"/>
      <c r="G15" s="46"/>
      <c r="H15" s="46"/>
      <c r="I15" s="1"/>
      <c r="J15" s="1"/>
    </row>
    <row r="16" spans="1:10" ht="15.75">
      <c r="A16" s="75">
        <v>2244</v>
      </c>
      <c r="B16" s="76" t="s">
        <v>15</v>
      </c>
      <c r="C16" s="133">
        <v>13.44</v>
      </c>
      <c r="D16" s="44"/>
      <c r="E16" s="103"/>
      <c r="F16" s="1"/>
      <c r="G16" s="46"/>
      <c r="H16" s="46"/>
      <c r="I16" s="47"/>
      <c r="J16" s="1"/>
    </row>
    <row r="17" spans="1:10" ht="15.75">
      <c r="A17" s="75">
        <v>2321</v>
      </c>
      <c r="B17" s="76" t="s">
        <v>95</v>
      </c>
      <c r="C17" s="133">
        <v>409.77</v>
      </c>
      <c r="D17" s="44"/>
      <c r="E17" s="103"/>
      <c r="F17" s="1"/>
      <c r="G17" s="46"/>
      <c r="H17" s="46"/>
      <c r="I17" s="44"/>
      <c r="J17" s="1"/>
    </row>
    <row r="18" spans="1:10" ht="15.75">
      <c r="A18" s="75">
        <v>2519</v>
      </c>
      <c r="B18" s="76" t="s">
        <v>92</v>
      </c>
      <c r="C18" s="133">
        <v>19.6</v>
      </c>
      <c r="D18" s="44"/>
      <c r="E18" s="103"/>
      <c r="F18" s="1"/>
      <c r="G18" s="46"/>
      <c r="H18" s="46"/>
      <c r="I18" s="44"/>
      <c r="J18" s="1"/>
    </row>
    <row r="19" spans="1:10" ht="20.25" customHeight="1">
      <c r="A19" s="77"/>
      <c r="B19" s="73" t="s">
        <v>11</v>
      </c>
      <c r="C19" s="134">
        <f>SUM(C13:C18)</f>
        <v>702.9499999999999</v>
      </c>
      <c r="D19" s="44"/>
      <c r="E19" s="103"/>
      <c r="F19" s="1"/>
      <c r="G19" s="46"/>
      <c r="H19" s="46"/>
      <c r="I19" s="44"/>
      <c r="J19" s="1"/>
    </row>
    <row r="20" spans="1:10" ht="15.75">
      <c r="A20" s="72"/>
      <c r="B20" s="73" t="s">
        <v>12</v>
      </c>
      <c r="C20" s="135"/>
      <c r="D20" s="44"/>
      <c r="E20" s="103"/>
      <c r="F20" s="1"/>
      <c r="G20" s="1"/>
      <c r="H20" s="1"/>
      <c r="I20" s="1"/>
      <c r="J20" s="1"/>
    </row>
    <row r="21" spans="1:10" ht="15.75">
      <c r="A21" s="75">
        <v>1100</v>
      </c>
      <c r="B21" s="76" t="s">
        <v>74</v>
      </c>
      <c r="C21" s="133">
        <v>22.93</v>
      </c>
      <c r="D21" s="44"/>
      <c r="E21" s="103"/>
      <c r="F21" s="1"/>
      <c r="G21" s="1"/>
      <c r="H21" s="1"/>
      <c r="I21" s="1"/>
      <c r="J21" s="1"/>
    </row>
    <row r="22" spans="1:10" ht="30">
      <c r="A22" s="75">
        <v>1200</v>
      </c>
      <c r="B22" s="76" t="s">
        <v>83</v>
      </c>
      <c r="C22" s="133">
        <v>5.52</v>
      </c>
      <c r="D22" s="44"/>
      <c r="E22" s="103"/>
      <c r="F22" s="1"/>
      <c r="G22" s="1"/>
      <c r="H22" s="1"/>
      <c r="I22" s="1"/>
      <c r="J22" s="1"/>
    </row>
    <row r="23" spans="1:10" ht="15.75">
      <c r="A23" s="75">
        <v>2350</v>
      </c>
      <c r="B23" s="76" t="s">
        <v>23</v>
      </c>
      <c r="C23" s="133">
        <v>55.79</v>
      </c>
      <c r="D23" s="44"/>
      <c r="E23" s="103"/>
      <c r="F23" s="1"/>
      <c r="G23" s="1"/>
      <c r="H23" s="1"/>
      <c r="I23" s="1"/>
      <c r="J23" s="1"/>
    </row>
    <row r="24" spans="1:10" ht="15.75">
      <c r="A24" s="78"/>
      <c r="B24" s="73" t="s">
        <v>13</v>
      </c>
      <c r="C24" s="136">
        <f>SUM(C21:C23)</f>
        <v>84.24</v>
      </c>
      <c r="D24" s="44"/>
      <c r="E24" s="103"/>
      <c r="F24" s="1"/>
      <c r="G24" s="1"/>
      <c r="H24" s="1"/>
      <c r="I24" s="1"/>
      <c r="J24" s="1"/>
    </row>
    <row r="25" spans="1:10" ht="15.75">
      <c r="A25" s="74"/>
      <c r="B25" s="79" t="s">
        <v>42</v>
      </c>
      <c r="C25" s="136">
        <f>C19+C24</f>
        <v>787.1899999999999</v>
      </c>
      <c r="D25" s="44"/>
      <c r="E25" s="103"/>
      <c r="F25" s="1"/>
      <c r="G25" s="1"/>
      <c r="H25" s="1"/>
      <c r="I25" s="1"/>
      <c r="J25" s="1"/>
    </row>
    <row r="26" spans="1:10" ht="15.75">
      <c r="A26" s="61"/>
      <c r="B26" s="61"/>
      <c r="C26" s="137"/>
      <c r="D26" s="44"/>
      <c r="E26" s="103"/>
      <c r="F26" s="1"/>
      <c r="G26" s="1"/>
      <c r="H26" s="1"/>
      <c r="I26" s="1"/>
      <c r="J26" s="1"/>
    </row>
    <row r="27" spans="1:10" ht="18">
      <c r="A27" s="156" t="s">
        <v>10</v>
      </c>
      <c r="B27" s="157"/>
      <c r="C27" s="135" t="s">
        <v>97</v>
      </c>
      <c r="D27" s="44"/>
      <c r="E27" s="103"/>
      <c r="F27" s="1"/>
      <c r="G27" s="1"/>
      <c r="H27" s="1"/>
      <c r="I27" s="1"/>
      <c r="J27" s="1"/>
    </row>
    <row r="28" spans="1:10" ht="33" customHeight="1">
      <c r="A28" s="158" t="s">
        <v>98</v>
      </c>
      <c r="B28" s="158"/>
      <c r="C28" s="110">
        <f>C25/353</f>
        <v>2.23</v>
      </c>
      <c r="D28" s="44"/>
      <c r="E28" s="103"/>
      <c r="F28" s="1"/>
      <c r="G28" s="1"/>
      <c r="H28" s="1"/>
      <c r="I28" s="1"/>
      <c r="J28" s="1"/>
    </row>
    <row r="29" spans="1:10" ht="15.75">
      <c r="A29" s="61"/>
      <c r="B29" s="61"/>
      <c r="C29" s="61"/>
      <c r="D29" s="1"/>
      <c r="E29" s="1"/>
      <c r="F29" s="1"/>
      <c r="G29" s="1"/>
      <c r="H29" s="1"/>
      <c r="I29" s="1"/>
      <c r="J29" s="1"/>
    </row>
    <row r="30" spans="1:10" ht="15.75">
      <c r="A30" s="61"/>
      <c r="B30" s="61"/>
      <c r="C30" s="61"/>
      <c r="D30" s="1"/>
      <c r="E30" s="1"/>
      <c r="F30" s="1"/>
      <c r="G30" s="1"/>
      <c r="H30" s="1"/>
      <c r="I30" s="1"/>
      <c r="J30" s="1"/>
    </row>
    <row r="31" spans="1:10" ht="15.75">
      <c r="A31" s="155" t="s">
        <v>114</v>
      </c>
      <c r="B31" s="139"/>
      <c r="C31" s="49" t="s">
        <v>115</v>
      </c>
      <c r="D31" s="1"/>
      <c r="E31" s="1"/>
      <c r="F31" s="1"/>
      <c r="G31" s="1"/>
      <c r="H31" s="1"/>
      <c r="I31" s="1"/>
      <c r="J31" s="1"/>
    </row>
    <row r="32" spans="1:10" ht="15.75">
      <c r="A32" s="61"/>
      <c r="B32" s="61"/>
      <c r="C32" s="61"/>
      <c r="D32" s="1"/>
      <c r="E32" s="1"/>
      <c r="F32" s="1"/>
      <c r="G32" s="1"/>
      <c r="H32" s="1"/>
      <c r="I32" s="1"/>
      <c r="J32" s="1"/>
    </row>
  </sheetData>
  <sheetProtection/>
  <mergeCells count="5">
    <mergeCell ref="A31:B31"/>
    <mergeCell ref="A5:C5"/>
    <mergeCell ref="B8:C8"/>
    <mergeCell ref="A27:B27"/>
    <mergeCell ref="A28:B28"/>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3.xml><?xml version="1.0" encoding="utf-8"?>
<worksheet xmlns="http://schemas.openxmlformats.org/spreadsheetml/2006/main" xmlns:r="http://schemas.openxmlformats.org/officeDocument/2006/relationships">
  <dimension ref="A1:K39"/>
  <sheetViews>
    <sheetView view="pageLayout" workbookViewId="0" topLeftCell="A7">
      <selection activeCell="C19" sqref="C19"/>
    </sheetView>
  </sheetViews>
  <sheetFormatPr defaultColWidth="9.140625" defaultRowHeight="12.75"/>
  <cols>
    <col min="1" max="1" width="17.7109375" style="0" customWidth="1"/>
    <col min="2" max="2" width="49.140625" style="0" customWidth="1"/>
    <col min="3" max="3" width="27.140625" style="0" customWidth="1"/>
    <col min="9" max="9" width="10.421875" style="0" customWidth="1"/>
  </cols>
  <sheetData>
    <row r="1" ht="15.75">
      <c r="C1" s="14" t="s">
        <v>110</v>
      </c>
    </row>
    <row r="2" ht="165.75">
      <c r="C2" s="81" t="s">
        <v>111</v>
      </c>
    </row>
    <row r="3" ht="12.75">
      <c r="C3" s="82" t="s">
        <v>112</v>
      </c>
    </row>
    <row r="4" ht="15">
      <c r="C4" s="3" t="s">
        <v>122</v>
      </c>
    </row>
    <row r="5" spans="1:3" ht="15.75" customHeight="1">
      <c r="A5" s="145" t="s">
        <v>44</v>
      </c>
      <c r="B5" s="145"/>
      <c r="C5" s="145"/>
    </row>
    <row r="7" spans="1:3" ht="15.75" customHeight="1">
      <c r="A7" s="22" t="s">
        <v>1</v>
      </c>
      <c r="B7" s="23" t="s">
        <v>36</v>
      </c>
      <c r="C7" s="22"/>
    </row>
    <row r="8" spans="1:3" ht="29.25" customHeight="1">
      <c r="A8" s="24" t="s">
        <v>30</v>
      </c>
      <c r="B8" s="146" t="s">
        <v>59</v>
      </c>
      <c r="C8" s="146"/>
    </row>
    <row r="9" spans="1:11" ht="15">
      <c r="A9" s="22" t="s">
        <v>31</v>
      </c>
      <c r="B9" s="23" t="s">
        <v>50</v>
      </c>
      <c r="C9" s="22"/>
      <c r="K9" s="10"/>
    </row>
    <row r="11" spans="1:3" ht="56.25" customHeight="1">
      <c r="A11" s="11" t="s">
        <v>5</v>
      </c>
      <c r="B11" s="11" t="s">
        <v>6</v>
      </c>
      <c r="C11" s="13" t="s">
        <v>7</v>
      </c>
    </row>
    <row r="12" spans="1:3" ht="12.75">
      <c r="A12" s="11">
        <v>1</v>
      </c>
      <c r="B12" s="11">
        <v>2</v>
      </c>
      <c r="C12" s="13">
        <v>3</v>
      </c>
    </row>
    <row r="13" spans="1:3" ht="15" customHeight="1">
      <c r="A13" s="11"/>
      <c r="B13" s="11" t="s">
        <v>8</v>
      </c>
      <c r="C13" s="13" t="s">
        <v>9</v>
      </c>
    </row>
    <row r="14" spans="1:9" ht="12.75" customHeight="1">
      <c r="A14" s="11">
        <v>1100</v>
      </c>
      <c r="B14" s="16" t="s">
        <v>33</v>
      </c>
      <c r="C14" s="115">
        <v>176.54</v>
      </c>
      <c r="D14" s="44"/>
      <c r="E14" s="101"/>
      <c r="G14" s="46"/>
      <c r="H14" s="46"/>
      <c r="I14" s="46"/>
    </row>
    <row r="15" spans="1:9" ht="24" customHeight="1">
      <c r="A15" s="11">
        <v>1200</v>
      </c>
      <c r="B15" s="16" t="s">
        <v>34</v>
      </c>
      <c r="C15" s="115">
        <v>42.53</v>
      </c>
      <c r="D15" s="44"/>
      <c r="E15" s="101"/>
      <c r="G15" s="46"/>
      <c r="H15" s="46"/>
      <c r="I15" s="44"/>
    </row>
    <row r="16" spans="1:9" ht="15" customHeight="1">
      <c r="A16" s="11">
        <v>2363</v>
      </c>
      <c r="B16" s="16" t="s">
        <v>16</v>
      </c>
      <c r="C16" s="115">
        <v>510.04</v>
      </c>
      <c r="D16" s="44"/>
      <c r="E16" s="101"/>
      <c r="G16" s="46"/>
      <c r="H16" s="46"/>
      <c r="I16" s="1"/>
    </row>
    <row r="17" spans="1:9" ht="14.25" customHeight="1">
      <c r="A17" s="11"/>
      <c r="B17" s="11" t="s">
        <v>11</v>
      </c>
      <c r="C17" s="116">
        <f>SUM(C14:C16)</f>
        <v>729.11</v>
      </c>
      <c r="D17" s="44"/>
      <c r="E17" s="101"/>
      <c r="G17" s="46"/>
      <c r="H17" s="46"/>
      <c r="I17" s="47"/>
    </row>
    <row r="18" spans="1:9" ht="15" customHeight="1">
      <c r="A18" s="11"/>
      <c r="B18" s="11" t="s">
        <v>12</v>
      </c>
      <c r="C18" s="115" t="s">
        <v>9</v>
      </c>
      <c r="D18" s="44"/>
      <c r="E18" s="101"/>
      <c r="G18" s="46"/>
      <c r="H18" s="46"/>
      <c r="I18" s="44"/>
    </row>
    <row r="19" spans="1:9" ht="15" customHeight="1">
      <c r="A19" s="11">
        <v>1100</v>
      </c>
      <c r="B19" s="16" t="s">
        <v>33</v>
      </c>
      <c r="C19" s="115">
        <v>11.5</v>
      </c>
      <c r="D19" s="44"/>
      <c r="E19" s="101"/>
      <c r="G19" s="46"/>
      <c r="H19" s="46"/>
      <c r="I19" s="44"/>
    </row>
    <row r="20" spans="1:9" ht="26.25" customHeight="1">
      <c r="A20" s="11">
        <v>1200</v>
      </c>
      <c r="B20" s="16" t="s">
        <v>34</v>
      </c>
      <c r="C20" s="115">
        <v>2.77</v>
      </c>
      <c r="D20" s="44"/>
      <c r="E20" s="101"/>
      <c r="G20" s="46"/>
      <c r="H20" s="46"/>
      <c r="I20" s="44"/>
    </row>
    <row r="21" spans="1:5" ht="15" customHeight="1">
      <c r="A21" s="11">
        <v>2210</v>
      </c>
      <c r="B21" s="16" t="s">
        <v>17</v>
      </c>
      <c r="C21" s="115">
        <v>1.43</v>
      </c>
      <c r="D21" s="44"/>
      <c r="E21" s="101"/>
    </row>
    <row r="22" spans="1:5" ht="15" customHeight="1">
      <c r="A22" s="11">
        <v>2221</v>
      </c>
      <c r="B22" s="16" t="s">
        <v>25</v>
      </c>
      <c r="C22" s="115">
        <v>13.87</v>
      </c>
      <c r="D22" s="44"/>
      <c r="E22" s="101"/>
    </row>
    <row r="23" spans="1:5" ht="18" customHeight="1">
      <c r="A23" s="11">
        <v>2222</v>
      </c>
      <c r="B23" s="16" t="s">
        <v>24</v>
      </c>
      <c r="C23" s="115">
        <v>1.03</v>
      </c>
      <c r="D23" s="44"/>
      <c r="E23" s="101"/>
    </row>
    <row r="24" spans="1:5" ht="19.5" customHeight="1">
      <c r="A24" s="11">
        <v>2223</v>
      </c>
      <c r="B24" s="16" t="s">
        <v>22</v>
      </c>
      <c r="C24" s="115">
        <v>1.03</v>
      </c>
      <c r="D24" s="44"/>
      <c r="E24" s="101"/>
    </row>
    <row r="25" spans="1:5" ht="24.75" customHeight="1">
      <c r="A25" s="11">
        <v>2243</v>
      </c>
      <c r="B25" s="16" t="s">
        <v>18</v>
      </c>
      <c r="C25" s="115">
        <v>2.58</v>
      </c>
      <c r="D25" s="44"/>
      <c r="E25" s="101"/>
    </row>
    <row r="26" spans="1:5" ht="12.75" customHeight="1">
      <c r="A26" s="11">
        <v>2244</v>
      </c>
      <c r="B26" s="16" t="s">
        <v>15</v>
      </c>
      <c r="C26" s="115">
        <v>3.87</v>
      </c>
      <c r="D26" s="44"/>
      <c r="E26" s="101"/>
    </row>
    <row r="27" spans="1:5" ht="12.75" customHeight="1">
      <c r="A27" s="11">
        <v>2249</v>
      </c>
      <c r="B27" s="16" t="s">
        <v>20</v>
      </c>
      <c r="C27" s="115">
        <v>1.82</v>
      </c>
      <c r="D27" s="44"/>
      <c r="E27" s="101"/>
    </row>
    <row r="28" spans="1:5" ht="12.75" customHeight="1">
      <c r="A28" s="11">
        <v>2311</v>
      </c>
      <c r="B28" s="16" t="s">
        <v>19</v>
      </c>
      <c r="C28" s="115">
        <v>0.97</v>
      </c>
      <c r="D28" s="44"/>
      <c r="E28" s="101"/>
    </row>
    <row r="29" spans="1:5" ht="12.75" customHeight="1">
      <c r="A29" s="11">
        <v>2350</v>
      </c>
      <c r="B29" s="16" t="s">
        <v>23</v>
      </c>
      <c r="C29" s="115">
        <v>7.25</v>
      </c>
      <c r="D29" s="44"/>
      <c r="E29" s="101"/>
    </row>
    <row r="30" spans="1:5" ht="12.75" customHeight="1">
      <c r="A30" s="11">
        <v>5200</v>
      </c>
      <c r="B30" s="16" t="s">
        <v>21</v>
      </c>
      <c r="C30" s="115">
        <v>2.77</v>
      </c>
      <c r="D30" s="44"/>
      <c r="E30" s="101"/>
    </row>
    <row r="31" spans="1:5" ht="14.25" customHeight="1">
      <c r="A31" s="11"/>
      <c r="B31" s="11" t="s">
        <v>13</v>
      </c>
      <c r="C31" s="116">
        <f>SUM(C19:C30)</f>
        <v>50.89</v>
      </c>
      <c r="D31" s="44"/>
      <c r="E31" s="101"/>
    </row>
    <row r="32" spans="1:5" ht="15" customHeight="1">
      <c r="A32" s="11"/>
      <c r="B32" s="27" t="s">
        <v>35</v>
      </c>
      <c r="C32" s="116">
        <f>SUM(C17+C31)</f>
        <v>780</v>
      </c>
      <c r="D32" s="44"/>
      <c r="E32" s="101"/>
    </row>
    <row r="33" spans="1:5" ht="15">
      <c r="A33" s="17" t="s">
        <v>10</v>
      </c>
      <c r="B33" s="17"/>
      <c r="C33" s="115">
        <v>1200</v>
      </c>
      <c r="D33" s="44"/>
      <c r="E33" s="101"/>
    </row>
    <row r="34" spans="1:5" ht="32.25" customHeight="1">
      <c r="A34" s="144" t="s">
        <v>43</v>
      </c>
      <c r="B34" s="144"/>
      <c r="C34" s="116">
        <f>SUM(C32/C33)</f>
        <v>0.65</v>
      </c>
      <c r="D34" s="44"/>
      <c r="E34" s="101"/>
    </row>
    <row r="35" spans="1:3" ht="45" customHeight="1">
      <c r="A35" s="33"/>
      <c r="B35" s="33"/>
      <c r="C35" s="8"/>
    </row>
    <row r="36" ht="15" customHeight="1">
      <c r="B36" s="2"/>
    </row>
    <row r="37" ht="15" customHeight="1">
      <c r="B37" s="2"/>
    </row>
    <row r="38" spans="1:2" ht="15" customHeight="1">
      <c r="A38" s="1"/>
      <c r="B38" s="1"/>
    </row>
    <row r="39" ht="15">
      <c r="B39" s="1"/>
    </row>
  </sheetData>
  <sheetProtection/>
  <mergeCells count="3">
    <mergeCell ref="A5:C5"/>
    <mergeCell ref="B8:C8"/>
    <mergeCell ref="A34:B34"/>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4.xml><?xml version="1.0" encoding="utf-8"?>
<worksheet xmlns="http://schemas.openxmlformats.org/spreadsheetml/2006/main" xmlns:r="http://schemas.openxmlformats.org/officeDocument/2006/relationships">
  <sheetPr>
    <tabColor theme="0"/>
  </sheetPr>
  <dimension ref="A1:I35"/>
  <sheetViews>
    <sheetView view="pageLayout" zoomScaleNormal="85" workbookViewId="0" topLeftCell="A1">
      <selection activeCell="B11" sqref="B11"/>
    </sheetView>
  </sheetViews>
  <sheetFormatPr defaultColWidth="9.140625" defaultRowHeight="12.75"/>
  <cols>
    <col min="1" max="1" width="17.140625" style="1" customWidth="1"/>
    <col min="2" max="2" width="51.57421875" style="1" customWidth="1"/>
    <col min="3" max="3" width="30.421875" style="1" customWidth="1"/>
    <col min="4" max="4" width="11.7109375" style="1" customWidth="1"/>
    <col min="5" max="5" width="10.140625" style="1" bestFit="1" customWidth="1"/>
    <col min="6" max="6" width="9.140625" style="1" customWidth="1"/>
    <col min="7" max="7" width="10.28125" style="1" customWidth="1"/>
    <col min="8" max="8" width="11.8515625" style="1" customWidth="1"/>
    <col min="9" max="16384" width="9.140625" style="1" customWidth="1"/>
  </cols>
  <sheetData>
    <row r="1" ht="15.75">
      <c r="C1" s="14" t="s">
        <v>110</v>
      </c>
    </row>
    <row r="2" ht="128.25">
      <c r="C2" s="81" t="s">
        <v>111</v>
      </c>
    </row>
    <row r="3" ht="15">
      <c r="C3" s="82" t="s">
        <v>112</v>
      </c>
    </row>
    <row r="4" ht="15">
      <c r="C4" s="3" t="s">
        <v>122</v>
      </c>
    </row>
    <row r="5" spans="1:3" ht="15" customHeight="1">
      <c r="A5" s="140" t="s">
        <v>44</v>
      </c>
      <c r="B5" s="140"/>
      <c r="C5" s="140"/>
    </row>
    <row r="7" spans="1:3" ht="15">
      <c r="A7" s="22" t="s">
        <v>1</v>
      </c>
      <c r="B7" s="23" t="s">
        <v>36</v>
      </c>
      <c r="C7" s="22"/>
    </row>
    <row r="8" spans="1:3" ht="33.75" customHeight="1">
      <c r="A8" s="24" t="s">
        <v>2</v>
      </c>
      <c r="B8" s="146" t="s">
        <v>58</v>
      </c>
      <c r="C8" s="146"/>
    </row>
    <row r="9" spans="1:3" ht="15">
      <c r="A9" s="22" t="s">
        <v>3</v>
      </c>
      <c r="B9" s="23" t="s">
        <v>4</v>
      </c>
      <c r="C9" s="22"/>
    </row>
    <row r="11" spans="1:3" ht="42" customHeight="1">
      <c r="A11" s="28" t="s">
        <v>5</v>
      </c>
      <c r="B11" s="28" t="s">
        <v>6</v>
      </c>
      <c r="C11" s="28" t="s">
        <v>7</v>
      </c>
    </row>
    <row r="12" spans="1:3" ht="15">
      <c r="A12" s="29">
        <v>1</v>
      </c>
      <c r="B12" s="29">
        <v>2</v>
      </c>
      <c r="C12" s="29">
        <v>3</v>
      </c>
    </row>
    <row r="13" spans="1:3" ht="15">
      <c r="A13" s="30"/>
      <c r="B13" s="40" t="s">
        <v>8</v>
      </c>
      <c r="C13" s="29" t="s">
        <v>9</v>
      </c>
    </row>
    <row r="14" spans="1:9" ht="15">
      <c r="A14" s="29">
        <v>1100</v>
      </c>
      <c r="B14" s="30" t="s">
        <v>33</v>
      </c>
      <c r="C14" s="112">
        <v>19460.79</v>
      </c>
      <c r="D14" s="44"/>
      <c r="E14" s="101"/>
      <c r="F14" s="6"/>
      <c r="G14" s="46"/>
      <c r="H14" s="46"/>
      <c r="I14" s="46"/>
    </row>
    <row r="15" spans="1:9" ht="29.25" customHeight="1">
      <c r="A15" s="29">
        <v>1200</v>
      </c>
      <c r="B15" s="35" t="s">
        <v>34</v>
      </c>
      <c r="C15" s="112">
        <v>4688.1</v>
      </c>
      <c r="D15" s="44"/>
      <c r="E15" s="101"/>
      <c r="G15" s="46"/>
      <c r="H15" s="46"/>
      <c r="I15" s="44"/>
    </row>
    <row r="16" spans="1:8" ht="15">
      <c r="A16" s="29">
        <v>2363</v>
      </c>
      <c r="B16" s="30" t="s">
        <v>16</v>
      </c>
      <c r="C16" s="112">
        <v>69763.48</v>
      </c>
      <c r="D16" s="44"/>
      <c r="E16" s="101"/>
      <c r="F16" s="6"/>
      <c r="G16" s="46"/>
      <c r="H16" s="46"/>
    </row>
    <row r="17" spans="1:9" ht="15">
      <c r="A17" s="29"/>
      <c r="B17" s="40" t="s">
        <v>11</v>
      </c>
      <c r="C17" s="113">
        <f>SUM(C14:C16)</f>
        <v>93912.37</v>
      </c>
      <c r="D17" s="44"/>
      <c r="E17" s="101"/>
      <c r="G17" s="46"/>
      <c r="H17" s="46"/>
      <c r="I17" s="47"/>
    </row>
    <row r="18" spans="1:9" ht="15">
      <c r="A18" s="29"/>
      <c r="B18" s="40" t="s">
        <v>12</v>
      </c>
      <c r="C18" s="113" t="s">
        <v>9</v>
      </c>
      <c r="D18" s="44"/>
      <c r="E18" s="101"/>
      <c r="G18" s="46"/>
      <c r="H18" s="46"/>
      <c r="I18" s="44"/>
    </row>
    <row r="19" spans="1:9" ht="15">
      <c r="A19" s="29">
        <v>1100</v>
      </c>
      <c r="B19" s="30" t="s">
        <v>33</v>
      </c>
      <c r="C19" s="112">
        <v>2281.37</v>
      </c>
      <c r="D19" s="44"/>
      <c r="E19" s="101"/>
      <c r="G19" s="46"/>
      <c r="H19" s="46"/>
      <c r="I19" s="44"/>
    </row>
    <row r="20" spans="1:9" ht="29.25" customHeight="1">
      <c r="A20" s="29">
        <v>1200</v>
      </c>
      <c r="B20" s="35" t="s">
        <v>34</v>
      </c>
      <c r="C20" s="112">
        <v>549.58</v>
      </c>
      <c r="D20" s="44"/>
      <c r="E20" s="101"/>
      <c r="G20" s="46"/>
      <c r="H20" s="46"/>
      <c r="I20" s="44"/>
    </row>
    <row r="21" spans="1:5" ht="15">
      <c r="A21" s="29">
        <v>2210</v>
      </c>
      <c r="B21" s="41" t="s">
        <v>17</v>
      </c>
      <c r="C21" s="112">
        <v>23.05</v>
      </c>
      <c r="D21" s="44"/>
      <c r="E21" s="101"/>
    </row>
    <row r="22" spans="1:5" ht="15">
      <c r="A22" s="29">
        <v>2221</v>
      </c>
      <c r="B22" s="41" t="s">
        <v>25</v>
      </c>
      <c r="C22" s="112">
        <v>1203.79</v>
      </c>
      <c r="D22" s="44"/>
      <c r="E22" s="101"/>
    </row>
    <row r="23" spans="1:5" ht="15">
      <c r="A23" s="29">
        <v>2222</v>
      </c>
      <c r="B23" s="41" t="s">
        <v>24</v>
      </c>
      <c r="C23" s="112">
        <v>2156.84</v>
      </c>
      <c r="D23" s="44"/>
      <c r="E23" s="101"/>
    </row>
    <row r="24" spans="1:5" ht="15">
      <c r="A24" s="29">
        <v>2223</v>
      </c>
      <c r="B24" s="35" t="s">
        <v>22</v>
      </c>
      <c r="C24" s="112">
        <v>1079.36</v>
      </c>
      <c r="D24" s="44"/>
      <c r="E24" s="101"/>
    </row>
    <row r="25" spans="1:5" ht="15">
      <c r="A25" s="29">
        <v>2243</v>
      </c>
      <c r="B25" s="35" t="s">
        <v>18</v>
      </c>
      <c r="C25" s="112">
        <v>325.53</v>
      </c>
      <c r="D25" s="44"/>
      <c r="E25" s="101"/>
    </row>
    <row r="26" spans="1:5" ht="15">
      <c r="A26" s="29">
        <v>2244</v>
      </c>
      <c r="B26" s="41" t="s">
        <v>15</v>
      </c>
      <c r="C26" s="112">
        <v>230.88</v>
      </c>
      <c r="D26" s="44"/>
      <c r="E26" s="101"/>
    </row>
    <row r="27" spans="1:5" ht="15.75" customHeight="1">
      <c r="A27" s="29">
        <v>2249</v>
      </c>
      <c r="B27" s="35" t="s">
        <v>20</v>
      </c>
      <c r="C27" s="112">
        <v>62.52</v>
      </c>
      <c r="D27" s="44"/>
      <c r="E27" s="101"/>
    </row>
    <row r="28" spans="1:5" ht="15">
      <c r="A28" s="29">
        <v>2311</v>
      </c>
      <c r="B28" s="41" t="s">
        <v>19</v>
      </c>
      <c r="C28" s="112">
        <v>27.3</v>
      </c>
      <c r="D28" s="44"/>
      <c r="E28" s="101"/>
    </row>
    <row r="29" spans="1:5" ht="15">
      <c r="A29" s="29">
        <v>2350</v>
      </c>
      <c r="B29" s="41" t="s">
        <v>23</v>
      </c>
      <c r="C29" s="112">
        <v>181.17</v>
      </c>
      <c r="D29" s="44"/>
      <c r="E29" s="101"/>
    </row>
    <row r="30" spans="1:5" ht="15">
      <c r="A30" s="29">
        <v>5200</v>
      </c>
      <c r="B30" s="41" t="s">
        <v>21</v>
      </c>
      <c r="C30" s="112">
        <v>491.96</v>
      </c>
      <c r="D30" s="44"/>
      <c r="E30" s="101"/>
    </row>
    <row r="31" spans="1:5" ht="15">
      <c r="A31" s="30"/>
      <c r="B31" s="40" t="s">
        <v>13</v>
      </c>
      <c r="C31" s="107">
        <f>SUM(C19:C30)</f>
        <v>8613.35</v>
      </c>
      <c r="D31" s="44"/>
      <c r="E31" s="101"/>
    </row>
    <row r="32" spans="1:5" ht="15">
      <c r="A32" s="30"/>
      <c r="B32" s="42" t="s">
        <v>14</v>
      </c>
      <c r="C32" s="107">
        <f>SUM(C17,C31)</f>
        <v>102525.72</v>
      </c>
      <c r="D32" s="44"/>
      <c r="E32" s="101"/>
    </row>
    <row r="33" spans="1:5" ht="15">
      <c r="A33" s="17"/>
      <c r="B33" s="17"/>
      <c r="C33" s="118"/>
      <c r="D33" s="44"/>
      <c r="E33" s="101"/>
    </row>
    <row r="34" spans="1:5" ht="15">
      <c r="A34" s="142" t="s">
        <v>10</v>
      </c>
      <c r="B34" s="142"/>
      <c r="C34" s="112">
        <v>105915</v>
      </c>
      <c r="D34" s="44"/>
      <c r="E34" s="101"/>
    </row>
    <row r="35" spans="1:5" ht="30.75" customHeight="1">
      <c r="A35" s="142" t="s">
        <v>54</v>
      </c>
      <c r="B35" s="142"/>
      <c r="C35" s="107">
        <f>C32/C34</f>
        <v>0.968</v>
      </c>
      <c r="D35" s="44"/>
      <c r="E35" s="101"/>
    </row>
  </sheetData>
  <sheetProtection/>
  <mergeCells count="4">
    <mergeCell ref="B8:C8"/>
    <mergeCell ref="A5:C5"/>
    <mergeCell ref="A34:B34"/>
    <mergeCell ref="A35:B35"/>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5.xml><?xml version="1.0" encoding="utf-8"?>
<worksheet xmlns="http://schemas.openxmlformats.org/spreadsheetml/2006/main" xmlns:r="http://schemas.openxmlformats.org/officeDocument/2006/relationships">
  <sheetPr>
    <tabColor theme="0"/>
  </sheetPr>
  <dimension ref="A1:I38"/>
  <sheetViews>
    <sheetView view="pageLayout" zoomScaleNormal="85" workbookViewId="0" topLeftCell="A3">
      <selection activeCell="C32" sqref="C32"/>
    </sheetView>
  </sheetViews>
  <sheetFormatPr defaultColWidth="9.140625" defaultRowHeight="12.75"/>
  <cols>
    <col min="1" max="1" width="17.8515625" style="9" customWidth="1"/>
    <col min="2" max="2" width="47.57421875" style="0" customWidth="1"/>
    <col min="3" max="3" width="27.421875" style="0" customWidth="1"/>
  </cols>
  <sheetData>
    <row r="1" ht="15.75">
      <c r="C1" s="14" t="s">
        <v>110</v>
      </c>
    </row>
    <row r="2" spans="1:3" ht="157.5" customHeight="1">
      <c r="A2" s="15"/>
      <c r="C2" s="81" t="s">
        <v>111</v>
      </c>
    </row>
    <row r="3" ht="12.75">
      <c r="C3" s="82" t="s">
        <v>112</v>
      </c>
    </row>
    <row r="4" spans="1:3" ht="15.75">
      <c r="A4" s="15" t="s">
        <v>29</v>
      </c>
      <c r="C4" s="3" t="s">
        <v>122</v>
      </c>
    </row>
    <row r="5" spans="1:3" ht="14.25">
      <c r="A5" s="140" t="s">
        <v>44</v>
      </c>
      <c r="B5" s="140"/>
      <c r="C5" s="140"/>
    </row>
    <row r="6" spans="1:3" ht="14.25">
      <c r="A6" s="21"/>
      <c r="B6" s="21"/>
      <c r="C6" s="21"/>
    </row>
    <row r="7" spans="1:3" ht="15">
      <c r="A7" s="22" t="s">
        <v>37</v>
      </c>
      <c r="B7" s="23" t="s">
        <v>36</v>
      </c>
      <c r="C7" s="22"/>
    </row>
    <row r="8" spans="1:3" ht="30.75" customHeight="1">
      <c r="A8" s="24" t="s">
        <v>38</v>
      </c>
      <c r="B8" s="146" t="s">
        <v>60</v>
      </c>
      <c r="C8" s="146"/>
    </row>
    <row r="9" spans="1:3" ht="15">
      <c r="A9" s="22" t="s">
        <v>39</v>
      </c>
      <c r="B9" s="23" t="s">
        <v>32</v>
      </c>
      <c r="C9" s="22"/>
    </row>
    <row r="10" ht="15.75">
      <c r="A10" s="15"/>
    </row>
    <row r="11" spans="1:3" ht="51">
      <c r="A11" s="28" t="s">
        <v>5</v>
      </c>
      <c r="B11" s="28" t="s">
        <v>6</v>
      </c>
      <c r="C11" s="28" t="s">
        <v>7</v>
      </c>
    </row>
    <row r="12" spans="1:3" ht="12.75">
      <c r="A12" s="36">
        <v>1</v>
      </c>
      <c r="B12" s="36">
        <v>2</v>
      </c>
      <c r="C12" s="36">
        <v>3</v>
      </c>
    </row>
    <row r="13" spans="1:3" ht="12.75">
      <c r="A13" s="36"/>
      <c r="B13" s="36" t="s">
        <v>8</v>
      </c>
      <c r="C13" s="36" t="s">
        <v>40</v>
      </c>
    </row>
    <row r="14" spans="1:9" ht="15">
      <c r="A14" s="36">
        <v>1100</v>
      </c>
      <c r="B14" s="30" t="s">
        <v>33</v>
      </c>
      <c r="C14" s="119">
        <v>716.08</v>
      </c>
      <c r="D14" s="44"/>
      <c r="E14" s="102"/>
      <c r="G14" s="46"/>
      <c r="H14" s="46"/>
      <c r="I14" s="46"/>
    </row>
    <row r="15" spans="1:9" ht="26.25">
      <c r="A15" s="36">
        <v>1200</v>
      </c>
      <c r="B15" s="35" t="s">
        <v>34</v>
      </c>
      <c r="C15" s="119">
        <v>172.5</v>
      </c>
      <c r="D15" s="44"/>
      <c r="E15" s="102"/>
      <c r="G15" s="46"/>
      <c r="H15" s="46"/>
      <c r="I15" s="44"/>
    </row>
    <row r="16" spans="1:9" ht="15">
      <c r="A16" s="36">
        <v>2363</v>
      </c>
      <c r="B16" s="37" t="s">
        <v>41</v>
      </c>
      <c r="C16" s="119">
        <v>1822.74</v>
      </c>
      <c r="D16" s="44"/>
      <c r="E16" s="102"/>
      <c r="G16" s="46"/>
      <c r="H16" s="46"/>
      <c r="I16" s="1"/>
    </row>
    <row r="17" spans="1:9" ht="15">
      <c r="A17" s="36"/>
      <c r="B17" s="36" t="s">
        <v>11</v>
      </c>
      <c r="C17" s="120">
        <f>SUM(C14:C16)</f>
        <v>2711.32</v>
      </c>
      <c r="D17" s="44"/>
      <c r="E17" s="102"/>
      <c r="G17" s="46"/>
      <c r="H17" s="46"/>
      <c r="I17" s="47"/>
    </row>
    <row r="18" spans="1:9" ht="15">
      <c r="A18" s="36"/>
      <c r="B18" s="36" t="s">
        <v>12</v>
      </c>
      <c r="C18" s="119" t="s">
        <v>40</v>
      </c>
      <c r="D18" s="44"/>
      <c r="E18" s="102"/>
      <c r="G18" s="46"/>
      <c r="H18" s="46"/>
      <c r="I18" s="44"/>
    </row>
    <row r="19" spans="1:9" ht="15">
      <c r="A19" s="36">
        <v>1100</v>
      </c>
      <c r="B19" s="30" t="s">
        <v>33</v>
      </c>
      <c r="C19" s="119">
        <v>68.13</v>
      </c>
      <c r="D19" s="44"/>
      <c r="E19" s="102"/>
      <c r="G19" s="46"/>
      <c r="H19" s="46"/>
      <c r="I19" s="44"/>
    </row>
    <row r="20" spans="1:9" ht="26.25">
      <c r="A20" s="36">
        <v>1200</v>
      </c>
      <c r="B20" s="35" t="s">
        <v>34</v>
      </c>
      <c r="C20" s="119">
        <v>16.41</v>
      </c>
      <c r="D20" s="44"/>
      <c r="E20" s="102"/>
      <c r="G20" s="46"/>
      <c r="H20" s="46"/>
      <c r="I20" s="44"/>
    </row>
    <row r="21" spans="1:5" ht="15">
      <c r="A21" s="36">
        <v>2210</v>
      </c>
      <c r="B21" s="37" t="s">
        <v>17</v>
      </c>
      <c r="C21" s="119">
        <v>14.56</v>
      </c>
      <c r="D21" s="44"/>
      <c r="E21" s="102"/>
    </row>
    <row r="22" spans="1:5" ht="15">
      <c r="A22" s="36">
        <v>2221</v>
      </c>
      <c r="B22" s="37" t="s">
        <v>25</v>
      </c>
      <c r="C22" s="119">
        <v>141.4</v>
      </c>
      <c r="D22" s="44"/>
      <c r="E22" s="102"/>
    </row>
    <row r="23" spans="1:5" ht="15">
      <c r="A23" s="36">
        <v>2222</v>
      </c>
      <c r="B23" s="37" t="s">
        <v>24</v>
      </c>
      <c r="C23" s="119">
        <v>154.32</v>
      </c>
      <c r="D23" s="44"/>
      <c r="E23" s="102"/>
    </row>
    <row r="24" spans="1:5" ht="15">
      <c r="A24" s="36">
        <v>2223</v>
      </c>
      <c r="B24" s="37" t="s">
        <v>22</v>
      </c>
      <c r="C24" s="119">
        <v>147.04</v>
      </c>
      <c r="D24" s="44"/>
      <c r="E24" s="102"/>
    </row>
    <row r="25" spans="1:5" ht="25.5">
      <c r="A25" s="36">
        <v>2243</v>
      </c>
      <c r="B25" s="37" t="s">
        <v>18</v>
      </c>
      <c r="C25" s="119">
        <v>84.3</v>
      </c>
      <c r="D25" s="44"/>
      <c r="E25" s="102"/>
    </row>
    <row r="26" spans="1:5" ht="15">
      <c r="A26" s="36">
        <v>2244</v>
      </c>
      <c r="B26" s="37" t="s">
        <v>15</v>
      </c>
      <c r="C26" s="119">
        <v>52.67</v>
      </c>
      <c r="D26" s="44"/>
      <c r="E26" s="102"/>
    </row>
    <row r="27" spans="1:5" ht="15">
      <c r="A27" s="36">
        <v>2249</v>
      </c>
      <c r="B27" s="37" t="s">
        <v>20</v>
      </c>
      <c r="C27" s="119">
        <v>58.38</v>
      </c>
      <c r="D27" s="44"/>
      <c r="E27" s="102"/>
    </row>
    <row r="28" spans="1:5" ht="15">
      <c r="A28" s="36">
        <v>2311</v>
      </c>
      <c r="B28" s="37" t="s">
        <v>19</v>
      </c>
      <c r="C28" s="119">
        <v>20.71</v>
      </c>
      <c r="D28" s="44"/>
      <c r="E28" s="102"/>
    </row>
    <row r="29" spans="1:5" ht="15">
      <c r="A29" s="36">
        <v>2350</v>
      </c>
      <c r="B29" s="37" t="s">
        <v>23</v>
      </c>
      <c r="C29" s="119">
        <v>50.67</v>
      </c>
      <c r="D29" s="44"/>
      <c r="E29" s="102"/>
    </row>
    <row r="30" spans="1:5" ht="15">
      <c r="A30" s="36">
        <v>5200</v>
      </c>
      <c r="B30" s="37" t="s">
        <v>21</v>
      </c>
      <c r="C30" s="119">
        <v>84.69</v>
      </c>
      <c r="D30" s="44"/>
      <c r="E30" s="102"/>
    </row>
    <row r="31" spans="1:5" ht="15">
      <c r="A31" s="38"/>
      <c r="B31" s="36" t="s">
        <v>13</v>
      </c>
      <c r="C31" s="120">
        <f>SUM(C19:C30)</f>
        <v>893.28</v>
      </c>
      <c r="D31" s="44"/>
      <c r="E31" s="102"/>
    </row>
    <row r="32" spans="1:5" ht="15">
      <c r="A32" s="36"/>
      <c r="B32" s="39" t="s">
        <v>42</v>
      </c>
      <c r="C32" s="121">
        <f>C17+C31</f>
        <v>3604.6000000000004</v>
      </c>
      <c r="D32" s="44"/>
      <c r="E32" s="102"/>
    </row>
    <row r="33" spans="1:5" ht="15">
      <c r="A33" s="147" t="s">
        <v>10</v>
      </c>
      <c r="B33" s="147"/>
      <c r="C33" s="122">
        <v>5380</v>
      </c>
      <c r="D33" s="44"/>
      <c r="E33" s="102"/>
    </row>
    <row r="34" spans="1:5" ht="30" customHeight="1">
      <c r="A34" s="147" t="s">
        <v>55</v>
      </c>
      <c r="B34" s="147"/>
      <c r="C34" s="123">
        <f>C32/C33</f>
        <v>0.67</v>
      </c>
      <c r="D34" s="44"/>
      <c r="E34" s="102"/>
    </row>
    <row r="35" spans="1:3" ht="12.75">
      <c r="A35" s="18"/>
      <c r="B35" s="8"/>
      <c r="C35" s="8"/>
    </row>
    <row r="36" spans="1:3" ht="12.75">
      <c r="A36" s="18"/>
      <c r="B36" s="8"/>
      <c r="C36" s="8"/>
    </row>
    <row r="37" spans="1:3" ht="12.75">
      <c r="A37" s="18"/>
      <c r="B37" s="8"/>
      <c r="C37" s="8"/>
    </row>
    <row r="38" spans="1:3" ht="12.75">
      <c r="A38" s="18"/>
      <c r="B38" s="8"/>
      <c r="C38" s="8"/>
    </row>
  </sheetData>
  <sheetProtection/>
  <mergeCells count="4">
    <mergeCell ref="A34:B34"/>
    <mergeCell ref="A33:B33"/>
    <mergeCell ref="A5:C5"/>
    <mergeCell ref="B8:C8"/>
  </mergeCells>
  <printOptions/>
  <pageMargins left="0.25" right="0.25" top="0.75" bottom="0.75" header="0.3" footer="0.3"/>
  <pageSetup horizontalDpi="600" verticalDpi="600" orientation="portrait" paperSize="9" r:id="rId1"/>
  <headerFooter>
    <oddFooter>&amp;LLMAnotp2_2_020813_cenr; 2.2.pielikums Ministru kabineta noteikumu projekta "Ilgstošas sociālās aprūpes un sociālās rehabilitācijas iestāžu sniegto maksas pakalpojumu cenrādis" anotācijai</oddFooter>
  </headerFooter>
</worksheet>
</file>

<file path=xl/worksheets/sheet6.xml><?xml version="1.0" encoding="utf-8"?>
<worksheet xmlns="http://schemas.openxmlformats.org/spreadsheetml/2006/main" xmlns:r="http://schemas.openxmlformats.org/officeDocument/2006/relationships">
  <sheetPr>
    <tabColor theme="0"/>
  </sheetPr>
  <dimension ref="A1:I42"/>
  <sheetViews>
    <sheetView view="pageLayout" zoomScaleNormal="85" workbookViewId="0" topLeftCell="A2">
      <selection activeCell="C5" sqref="C5"/>
    </sheetView>
  </sheetViews>
  <sheetFormatPr defaultColWidth="9.140625" defaultRowHeight="12.75"/>
  <cols>
    <col min="1" max="1" width="16.421875" style="1" customWidth="1"/>
    <col min="2" max="2" width="51.421875" style="1" customWidth="1"/>
    <col min="3" max="3" width="29.421875" style="1" customWidth="1"/>
    <col min="4" max="4" width="16.421875" style="1" customWidth="1"/>
    <col min="5" max="5" width="10.140625" style="1" bestFit="1" customWidth="1"/>
    <col min="6" max="16384" width="9.140625" style="1" customWidth="1"/>
  </cols>
  <sheetData>
    <row r="1" ht="15" customHeight="1" hidden="1">
      <c r="C1" s="3" t="s">
        <v>0</v>
      </c>
    </row>
    <row r="2" ht="15.75">
      <c r="C2" s="14" t="s">
        <v>110</v>
      </c>
    </row>
    <row r="3" ht="147" customHeight="1">
      <c r="C3" s="106" t="s">
        <v>111</v>
      </c>
    </row>
    <row r="4" ht="15.75">
      <c r="C4" s="14" t="s">
        <v>112</v>
      </c>
    </row>
    <row r="5" ht="15">
      <c r="C5" s="3" t="s">
        <v>122</v>
      </c>
    </row>
    <row r="6" spans="1:3" ht="15" customHeight="1">
      <c r="A6" s="140" t="s">
        <v>44</v>
      </c>
      <c r="B6" s="140"/>
      <c r="C6" s="140"/>
    </row>
    <row r="8" spans="1:3" ht="15">
      <c r="A8" s="22" t="s">
        <v>1</v>
      </c>
      <c r="B8" s="23" t="s">
        <v>36</v>
      </c>
      <c r="C8" s="22"/>
    </row>
    <row r="9" spans="1:3" ht="33.75" customHeight="1">
      <c r="A9" s="24" t="s">
        <v>2</v>
      </c>
      <c r="B9" s="146" t="s">
        <v>61</v>
      </c>
      <c r="C9" s="146"/>
    </row>
    <row r="10" spans="1:3" ht="15">
      <c r="A10" s="22" t="s">
        <v>3</v>
      </c>
      <c r="B10" s="23" t="s">
        <v>4</v>
      </c>
      <c r="C10" s="22"/>
    </row>
    <row r="12" spans="1:3" ht="42" customHeight="1">
      <c r="A12" s="28" t="s">
        <v>5</v>
      </c>
      <c r="B12" s="28" t="s">
        <v>6</v>
      </c>
      <c r="C12" s="28" t="s">
        <v>7</v>
      </c>
    </row>
    <row r="13" spans="1:3" ht="15">
      <c r="A13" s="29">
        <v>1</v>
      </c>
      <c r="B13" s="29">
        <v>2</v>
      </c>
      <c r="C13" s="29">
        <v>3</v>
      </c>
    </row>
    <row r="14" spans="1:3" ht="15">
      <c r="A14" s="30"/>
      <c r="B14" s="29" t="s">
        <v>8</v>
      </c>
      <c r="C14" s="29" t="s">
        <v>9</v>
      </c>
    </row>
    <row r="15" spans="1:9" ht="15">
      <c r="A15" s="29">
        <v>1100</v>
      </c>
      <c r="B15" s="30" t="s">
        <v>33</v>
      </c>
      <c r="C15" s="112">
        <v>2642.2</v>
      </c>
      <c r="D15" s="44"/>
      <c r="E15" s="102"/>
      <c r="F15" s="5"/>
      <c r="G15" s="46"/>
      <c r="H15" s="46"/>
      <c r="I15" s="46"/>
    </row>
    <row r="16" spans="1:9" ht="35.25" customHeight="1">
      <c r="A16" s="29">
        <v>1200</v>
      </c>
      <c r="B16" s="35" t="s">
        <v>34</v>
      </c>
      <c r="C16" s="112">
        <v>636.51</v>
      </c>
      <c r="D16" s="44"/>
      <c r="E16" s="102"/>
      <c r="G16" s="46"/>
      <c r="H16" s="46"/>
      <c r="I16" s="44"/>
    </row>
    <row r="17" spans="1:8" ht="15">
      <c r="A17" s="29">
        <v>2363</v>
      </c>
      <c r="B17" s="30" t="s">
        <v>16</v>
      </c>
      <c r="C17" s="112">
        <v>3263.71</v>
      </c>
      <c r="D17" s="44"/>
      <c r="E17" s="102"/>
      <c r="F17" s="5"/>
      <c r="G17" s="46"/>
      <c r="H17" s="46"/>
    </row>
    <row r="18" spans="1:9" ht="15">
      <c r="A18" s="29"/>
      <c r="B18" s="29" t="s">
        <v>11</v>
      </c>
      <c r="C18" s="113">
        <f>SUM(C15:C17)</f>
        <v>6542.42</v>
      </c>
      <c r="D18" s="44"/>
      <c r="E18" s="102"/>
      <c r="G18" s="46"/>
      <c r="H18" s="46"/>
      <c r="I18" s="47"/>
    </row>
    <row r="19" spans="1:9" ht="15">
      <c r="A19" s="29"/>
      <c r="B19" s="29" t="s">
        <v>12</v>
      </c>
      <c r="C19" s="113" t="s">
        <v>9</v>
      </c>
      <c r="D19" s="44"/>
      <c r="E19" s="102"/>
      <c r="G19" s="46"/>
      <c r="H19" s="46"/>
      <c r="I19" s="44"/>
    </row>
    <row r="20" spans="1:9" ht="15">
      <c r="A20" s="29">
        <v>1100</v>
      </c>
      <c r="B20" s="30" t="s">
        <v>33</v>
      </c>
      <c r="C20" s="112">
        <v>68.47</v>
      </c>
      <c r="D20" s="44"/>
      <c r="E20" s="102"/>
      <c r="G20" s="46"/>
      <c r="H20" s="46"/>
      <c r="I20" s="44"/>
    </row>
    <row r="21" spans="1:9" ht="29.25" customHeight="1">
      <c r="A21" s="29">
        <v>1200</v>
      </c>
      <c r="B21" s="35" t="s">
        <v>34</v>
      </c>
      <c r="C21" s="112">
        <v>16.49</v>
      </c>
      <c r="D21" s="44"/>
      <c r="E21" s="102"/>
      <c r="G21" s="46"/>
      <c r="H21" s="46"/>
      <c r="I21" s="44"/>
    </row>
    <row r="22" spans="1:5" ht="15">
      <c r="A22" s="29">
        <v>2210</v>
      </c>
      <c r="B22" s="30" t="s">
        <v>17</v>
      </c>
      <c r="C22" s="112">
        <v>11.48</v>
      </c>
      <c r="D22" s="44"/>
      <c r="E22" s="102"/>
    </row>
    <row r="23" spans="1:5" ht="15">
      <c r="A23" s="29">
        <v>2221</v>
      </c>
      <c r="B23" s="30" t="s">
        <v>25</v>
      </c>
      <c r="C23" s="112">
        <v>101.42</v>
      </c>
      <c r="D23" s="44"/>
      <c r="E23" s="102"/>
    </row>
    <row r="24" spans="1:5" ht="15">
      <c r="A24" s="29">
        <v>2222</v>
      </c>
      <c r="B24" s="30" t="s">
        <v>24</v>
      </c>
      <c r="C24" s="112">
        <v>87.42</v>
      </c>
      <c r="D24" s="44"/>
      <c r="E24" s="102"/>
    </row>
    <row r="25" spans="1:5" ht="15">
      <c r="A25" s="29">
        <v>2223</v>
      </c>
      <c r="B25" s="31" t="s">
        <v>22</v>
      </c>
      <c r="C25" s="112">
        <v>81.52</v>
      </c>
      <c r="D25" s="44"/>
      <c r="E25" s="102"/>
    </row>
    <row r="26" spans="1:5" ht="18.75" customHeight="1">
      <c r="A26" s="29">
        <v>2243</v>
      </c>
      <c r="B26" s="31" t="s">
        <v>18</v>
      </c>
      <c r="C26" s="112">
        <v>49.88</v>
      </c>
      <c r="D26" s="44"/>
      <c r="E26" s="102"/>
    </row>
    <row r="27" spans="1:5" ht="15">
      <c r="A27" s="29">
        <v>2244</v>
      </c>
      <c r="B27" s="30" t="s">
        <v>15</v>
      </c>
      <c r="C27" s="112">
        <v>56.43</v>
      </c>
      <c r="D27" s="44"/>
      <c r="E27" s="102"/>
    </row>
    <row r="28" spans="1:5" ht="15">
      <c r="A28" s="29">
        <v>2249</v>
      </c>
      <c r="B28" s="31" t="s">
        <v>20</v>
      </c>
      <c r="C28" s="112">
        <v>52.32</v>
      </c>
      <c r="D28" s="44"/>
      <c r="E28" s="102"/>
    </row>
    <row r="29" spans="1:5" ht="15">
      <c r="A29" s="29">
        <v>2311</v>
      </c>
      <c r="B29" s="30" t="s">
        <v>19</v>
      </c>
      <c r="C29" s="112">
        <v>7.99</v>
      </c>
      <c r="D29" s="44"/>
      <c r="E29" s="102"/>
    </row>
    <row r="30" spans="1:5" ht="15">
      <c r="A30" s="29">
        <v>2350</v>
      </c>
      <c r="B30" s="30" t="s">
        <v>23</v>
      </c>
      <c r="C30" s="112">
        <v>46.49</v>
      </c>
      <c r="D30" s="44"/>
      <c r="E30" s="102"/>
    </row>
    <row r="31" spans="1:5" ht="15">
      <c r="A31" s="29">
        <v>5200</v>
      </c>
      <c r="B31" s="30" t="s">
        <v>21</v>
      </c>
      <c r="C31" s="112">
        <v>21.51</v>
      </c>
      <c r="D31" s="44"/>
      <c r="E31" s="102"/>
    </row>
    <row r="32" spans="1:5" ht="15" customHeight="1" hidden="1">
      <c r="A32" s="30"/>
      <c r="B32" s="30"/>
      <c r="C32" s="112"/>
      <c r="D32" s="44"/>
      <c r="E32" s="102"/>
    </row>
    <row r="33" spans="1:5" ht="15" customHeight="1" hidden="1">
      <c r="A33" s="30"/>
      <c r="B33" s="30"/>
      <c r="C33" s="112"/>
      <c r="D33" s="44"/>
      <c r="E33" s="102"/>
    </row>
    <row r="34" spans="1:5" ht="15" customHeight="1" hidden="1">
      <c r="A34" s="30"/>
      <c r="B34" s="30"/>
      <c r="C34" s="112"/>
      <c r="D34" s="44"/>
      <c r="E34" s="102"/>
    </row>
    <row r="35" spans="1:5" ht="15">
      <c r="A35" s="30"/>
      <c r="B35" s="29" t="s">
        <v>13</v>
      </c>
      <c r="C35" s="113">
        <f>SUM(C20:C34)</f>
        <v>601.4200000000001</v>
      </c>
      <c r="D35" s="44"/>
      <c r="E35" s="102"/>
    </row>
    <row r="36" spans="1:5" ht="15">
      <c r="A36" s="30"/>
      <c r="B36" s="34" t="s">
        <v>14</v>
      </c>
      <c r="C36" s="107">
        <f>SUM(C18,C35)</f>
        <v>7143.84</v>
      </c>
      <c r="D36" s="44"/>
      <c r="E36" s="102"/>
    </row>
    <row r="37" spans="1:5" ht="15">
      <c r="A37" s="142" t="s">
        <v>10</v>
      </c>
      <c r="B37" s="142"/>
      <c r="C37" s="112">
        <v>19680</v>
      </c>
      <c r="D37" s="44"/>
      <c r="E37" s="102"/>
    </row>
    <row r="38" spans="1:5" ht="30.75" customHeight="1">
      <c r="A38" s="142" t="s">
        <v>54</v>
      </c>
      <c r="B38" s="142"/>
      <c r="C38" s="107">
        <f>C36/C37</f>
        <v>0.363</v>
      </c>
      <c r="D38" s="44"/>
      <c r="E38" s="102"/>
    </row>
    <row r="39" spans="1:3" ht="15">
      <c r="A39" s="17"/>
      <c r="B39" s="17"/>
      <c r="C39" s="17"/>
    </row>
    <row r="40" spans="1:3" ht="15">
      <c r="A40" s="17"/>
      <c r="B40" s="17"/>
      <c r="C40" s="17"/>
    </row>
    <row r="41" spans="1:3" ht="15">
      <c r="A41" s="17"/>
      <c r="B41" s="17"/>
      <c r="C41" s="17"/>
    </row>
    <row r="42" spans="1:3" ht="15">
      <c r="A42" s="17"/>
      <c r="B42" s="17"/>
      <c r="C42" s="17"/>
    </row>
  </sheetData>
  <sheetProtection/>
  <mergeCells count="4">
    <mergeCell ref="A37:B37"/>
    <mergeCell ref="A38:B38"/>
    <mergeCell ref="A6:C6"/>
    <mergeCell ref="B9:C9"/>
  </mergeCells>
  <printOptions/>
  <pageMargins left="0.25" right="0.16666666666666666"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7.xml><?xml version="1.0" encoding="utf-8"?>
<worksheet xmlns="http://schemas.openxmlformats.org/spreadsheetml/2006/main" xmlns:r="http://schemas.openxmlformats.org/officeDocument/2006/relationships">
  <sheetPr>
    <tabColor theme="0"/>
  </sheetPr>
  <dimension ref="A1:I38"/>
  <sheetViews>
    <sheetView view="pageLayout" zoomScaleNormal="85" workbookViewId="0" topLeftCell="A1">
      <selection activeCell="C41" sqref="C41"/>
    </sheetView>
  </sheetViews>
  <sheetFormatPr defaultColWidth="9.140625" defaultRowHeight="12.75"/>
  <cols>
    <col min="1" max="1" width="16.421875" style="1" customWidth="1"/>
    <col min="2" max="2" width="51.00390625" style="1" customWidth="1"/>
    <col min="3" max="3" width="31.57421875" style="1" customWidth="1"/>
    <col min="4" max="16384" width="9.140625" style="1" customWidth="1"/>
  </cols>
  <sheetData>
    <row r="1" ht="15.75">
      <c r="C1" s="14" t="s">
        <v>110</v>
      </c>
    </row>
    <row r="2" ht="128.25">
      <c r="C2" s="81" t="s">
        <v>111</v>
      </c>
    </row>
    <row r="3" ht="15">
      <c r="C3" s="82" t="s">
        <v>112</v>
      </c>
    </row>
    <row r="4" ht="15">
      <c r="C4" s="3" t="s">
        <v>122</v>
      </c>
    </row>
    <row r="5" spans="1:3" ht="15" customHeight="1">
      <c r="A5" s="140" t="s">
        <v>44</v>
      </c>
      <c r="B5" s="140"/>
      <c r="C5" s="140"/>
    </row>
    <row r="7" spans="1:3" ht="15">
      <c r="A7" s="22" t="s">
        <v>1</v>
      </c>
      <c r="B7" s="23" t="s">
        <v>36</v>
      </c>
      <c r="C7" s="22"/>
    </row>
    <row r="8" spans="1:3" ht="33.75" customHeight="1">
      <c r="A8" s="24" t="s">
        <v>2</v>
      </c>
      <c r="B8" s="146" t="s">
        <v>62</v>
      </c>
      <c r="C8" s="146"/>
    </row>
    <row r="9" spans="1:3" ht="15">
      <c r="A9" s="22" t="s">
        <v>3</v>
      </c>
      <c r="B9" s="23" t="s">
        <v>4</v>
      </c>
      <c r="C9" s="22"/>
    </row>
    <row r="11" spans="1:3" ht="37.5" customHeight="1">
      <c r="A11" s="28" t="s">
        <v>5</v>
      </c>
      <c r="B11" s="28" t="s">
        <v>6</v>
      </c>
      <c r="C11" s="28" t="s">
        <v>7</v>
      </c>
    </row>
    <row r="12" spans="1:3" ht="15">
      <c r="A12" s="29">
        <v>1</v>
      </c>
      <c r="B12" s="29">
        <v>2</v>
      </c>
      <c r="C12" s="29">
        <v>3</v>
      </c>
    </row>
    <row r="13" spans="1:3" ht="15">
      <c r="A13" s="30"/>
      <c r="B13" s="29" t="s">
        <v>8</v>
      </c>
      <c r="C13" s="29" t="s">
        <v>9</v>
      </c>
    </row>
    <row r="14" spans="1:9" ht="15">
      <c r="A14" s="29">
        <v>1100</v>
      </c>
      <c r="B14" s="30" t="s">
        <v>33</v>
      </c>
      <c r="C14" s="112">
        <v>8498.25</v>
      </c>
      <c r="D14" s="44"/>
      <c r="E14" s="45"/>
      <c r="F14" s="5"/>
      <c r="G14" s="46"/>
      <c r="H14" s="46"/>
      <c r="I14" s="46"/>
    </row>
    <row r="15" spans="1:9" ht="30.75" customHeight="1">
      <c r="A15" s="29">
        <v>1200</v>
      </c>
      <c r="B15" s="35" t="s">
        <v>34</v>
      </c>
      <c r="C15" s="112">
        <v>2047.23</v>
      </c>
      <c r="D15" s="44"/>
      <c r="E15" s="45"/>
      <c r="G15" s="46"/>
      <c r="H15" s="46"/>
      <c r="I15" s="44"/>
    </row>
    <row r="16" spans="1:8" ht="15">
      <c r="A16" s="29">
        <v>2363</v>
      </c>
      <c r="B16" s="30" t="s">
        <v>16</v>
      </c>
      <c r="C16" s="112">
        <v>12077.46</v>
      </c>
      <c r="D16" s="44"/>
      <c r="E16" s="45"/>
      <c r="G16" s="46"/>
      <c r="H16" s="46"/>
    </row>
    <row r="17" spans="1:9" ht="15">
      <c r="A17" s="29"/>
      <c r="B17" s="29" t="s">
        <v>11</v>
      </c>
      <c r="C17" s="113">
        <f>SUM(C14:C16)</f>
        <v>22622.94</v>
      </c>
      <c r="D17" s="44"/>
      <c r="E17" s="45"/>
      <c r="G17" s="46"/>
      <c r="H17" s="46"/>
      <c r="I17" s="47"/>
    </row>
    <row r="18" spans="1:9" ht="15">
      <c r="A18" s="29"/>
      <c r="B18" s="29" t="s">
        <v>12</v>
      </c>
      <c r="C18" s="113" t="s">
        <v>9</v>
      </c>
      <c r="D18" s="44"/>
      <c r="E18" s="45"/>
      <c r="G18" s="46"/>
      <c r="H18" s="46"/>
      <c r="I18" s="44"/>
    </row>
    <row r="19" spans="1:9" ht="15">
      <c r="A19" s="29">
        <v>1100</v>
      </c>
      <c r="B19" s="30" t="s">
        <v>33</v>
      </c>
      <c r="C19" s="112">
        <v>261.51</v>
      </c>
      <c r="D19" s="44"/>
      <c r="E19" s="45"/>
      <c r="G19" s="46"/>
      <c r="H19" s="46"/>
      <c r="I19" s="44"/>
    </row>
    <row r="20" spans="1:9" ht="33" customHeight="1">
      <c r="A20" s="29">
        <v>1200</v>
      </c>
      <c r="B20" s="35" t="s">
        <v>34</v>
      </c>
      <c r="C20" s="112">
        <v>63</v>
      </c>
      <c r="D20" s="44"/>
      <c r="E20" s="45"/>
      <c r="G20" s="46"/>
      <c r="H20" s="46"/>
      <c r="I20" s="44"/>
    </row>
    <row r="21" spans="1:5" ht="15">
      <c r="A21" s="29">
        <v>2210</v>
      </c>
      <c r="B21" s="30" t="s">
        <v>17</v>
      </c>
      <c r="C21" s="112">
        <v>27.93</v>
      </c>
      <c r="D21" s="44"/>
      <c r="E21" s="45"/>
    </row>
    <row r="22" spans="1:5" ht="15">
      <c r="A22" s="29">
        <v>2221</v>
      </c>
      <c r="B22" s="30" t="s">
        <v>25</v>
      </c>
      <c r="C22" s="112">
        <v>694.03</v>
      </c>
      <c r="D22" s="44"/>
      <c r="E22" s="45"/>
    </row>
    <row r="23" spans="1:5" ht="15">
      <c r="A23" s="29">
        <v>2222</v>
      </c>
      <c r="B23" s="30" t="s">
        <v>24</v>
      </c>
      <c r="C23" s="112">
        <v>645.81</v>
      </c>
      <c r="D23" s="44"/>
      <c r="E23" s="45"/>
    </row>
    <row r="24" spans="1:5" ht="15">
      <c r="A24" s="29">
        <v>2223</v>
      </c>
      <c r="B24" s="31" t="s">
        <v>22</v>
      </c>
      <c r="C24" s="112">
        <v>902.12</v>
      </c>
      <c r="D24" s="44"/>
      <c r="E24" s="45"/>
    </row>
    <row r="25" spans="1:5" ht="17.25" customHeight="1">
      <c r="A25" s="29">
        <v>2243</v>
      </c>
      <c r="B25" s="31" t="s">
        <v>18</v>
      </c>
      <c r="C25" s="112">
        <v>236.94</v>
      </c>
      <c r="D25" s="44"/>
      <c r="E25" s="45"/>
    </row>
    <row r="26" spans="1:5" ht="15">
      <c r="A26" s="29">
        <v>2244</v>
      </c>
      <c r="B26" s="30" t="s">
        <v>15</v>
      </c>
      <c r="C26" s="112">
        <v>153.07</v>
      </c>
      <c r="D26" s="44"/>
      <c r="E26" s="45"/>
    </row>
    <row r="27" spans="1:5" ht="15">
      <c r="A27" s="29">
        <v>2249</v>
      </c>
      <c r="B27" s="31" t="s">
        <v>20</v>
      </c>
      <c r="C27" s="112">
        <v>111.13</v>
      </c>
      <c r="D27" s="44"/>
      <c r="E27" s="45"/>
    </row>
    <row r="28" spans="1:5" ht="15">
      <c r="A28" s="29">
        <v>2311</v>
      </c>
      <c r="B28" s="30" t="s">
        <v>19</v>
      </c>
      <c r="C28" s="112">
        <v>13.75</v>
      </c>
      <c r="D28" s="44"/>
      <c r="E28" s="45"/>
    </row>
    <row r="29" spans="1:5" ht="15">
      <c r="A29" s="29">
        <v>2350</v>
      </c>
      <c r="B29" s="30" t="s">
        <v>23</v>
      </c>
      <c r="C29" s="112">
        <v>182.12</v>
      </c>
      <c r="D29" s="44"/>
      <c r="E29" s="45"/>
    </row>
    <row r="30" spans="1:5" ht="15">
      <c r="A30" s="29">
        <v>5200</v>
      </c>
      <c r="B30" s="30" t="s">
        <v>21</v>
      </c>
      <c r="C30" s="112">
        <v>259.77</v>
      </c>
      <c r="D30" s="44"/>
      <c r="E30" s="45"/>
    </row>
    <row r="31" spans="1:5" ht="15" customHeight="1" hidden="1">
      <c r="A31" s="30"/>
      <c r="B31" s="30"/>
      <c r="C31" s="32"/>
      <c r="D31" s="44"/>
      <c r="E31" s="45"/>
    </row>
    <row r="32" spans="1:5" ht="15" customHeight="1" hidden="1">
      <c r="A32" s="30"/>
      <c r="B32" s="30"/>
      <c r="C32" s="32"/>
      <c r="D32" s="44"/>
      <c r="E32" s="45"/>
    </row>
    <row r="33" spans="1:5" ht="15" customHeight="1" hidden="1">
      <c r="A33" s="30"/>
      <c r="B33" s="30"/>
      <c r="C33" s="32"/>
      <c r="D33" s="44"/>
      <c r="E33" s="45"/>
    </row>
    <row r="34" spans="1:5" ht="15">
      <c r="A34" s="30"/>
      <c r="B34" s="29" t="s">
        <v>13</v>
      </c>
      <c r="C34" s="107">
        <f>SUM(C19:C30)</f>
        <v>3551.1800000000003</v>
      </c>
      <c r="D34" s="44"/>
      <c r="E34" s="45"/>
    </row>
    <row r="35" spans="1:5" ht="15">
      <c r="A35" s="30"/>
      <c r="B35" s="34" t="s">
        <v>14</v>
      </c>
      <c r="C35" s="107">
        <f>SUM(C17,C34)</f>
        <v>26174.12</v>
      </c>
      <c r="D35" s="44"/>
      <c r="E35" s="45"/>
    </row>
    <row r="36" spans="1:5" ht="15">
      <c r="A36" s="17"/>
      <c r="B36" s="17"/>
      <c r="C36" s="108"/>
      <c r="E36" s="45"/>
    </row>
    <row r="37" spans="1:5" ht="15">
      <c r="A37" s="142" t="s">
        <v>10</v>
      </c>
      <c r="B37" s="142"/>
      <c r="C37" s="112">
        <v>37950</v>
      </c>
      <c r="D37" s="44"/>
      <c r="E37" s="45"/>
    </row>
    <row r="38" spans="1:5" ht="30.75" customHeight="1">
      <c r="A38" s="142" t="s">
        <v>54</v>
      </c>
      <c r="B38" s="142"/>
      <c r="C38" s="107">
        <f>C35/C37</f>
        <v>0.6897001317523056</v>
      </c>
      <c r="D38" s="44"/>
      <c r="E38" s="45"/>
    </row>
  </sheetData>
  <sheetProtection/>
  <mergeCells count="4">
    <mergeCell ref="A37:B37"/>
    <mergeCell ref="A38:B38"/>
    <mergeCell ref="A5:C5"/>
    <mergeCell ref="B8:C8"/>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8.xml><?xml version="1.0" encoding="utf-8"?>
<worksheet xmlns="http://schemas.openxmlformats.org/spreadsheetml/2006/main" xmlns:r="http://schemas.openxmlformats.org/officeDocument/2006/relationships">
  <sheetPr>
    <tabColor theme="0"/>
  </sheetPr>
  <dimension ref="A1:I39"/>
  <sheetViews>
    <sheetView view="pageLayout" zoomScaleNormal="85" workbookViewId="0" topLeftCell="A1">
      <selection activeCell="C38" sqref="C38"/>
    </sheetView>
  </sheetViews>
  <sheetFormatPr defaultColWidth="9.140625" defaultRowHeight="12.75"/>
  <cols>
    <col min="1" max="1" width="16.421875" style="1" customWidth="1"/>
    <col min="2" max="2" width="49.7109375" style="1" customWidth="1"/>
    <col min="3" max="3" width="33.140625" style="1" customWidth="1"/>
    <col min="4" max="4" width="9.140625" style="1" customWidth="1"/>
    <col min="5" max="5" width="10.140625" style="1" bestFit="1" customWidth="1"/>
    <col min="6" max="16384" width="9.140625" style="1" customWidth="1"/>
  </cols>
  <sheetData>
    <row r="1" ht="15.75">
      <c r="C1" s="14" t="s">
        <v>110</v>
      </c>
    </row>
    <row r="2" ht="128.25">
      <c r="C2" s="81" t="s">
        <v>111</v>
      </c>
    </row>
    <row r="3" ht="15">
      <c r="C3" s="82" t="s">
        <v>112</v>
      </c>
    </row>
    <row r="4" ht="15">
      <c r="C4" s="3" t="s">
        <v>122</v>
      </c>
    </row>
    <row r="5" spans="1:3" ht="12" customHeight="1">
      <c r="A5" s="140" t="s">
        <v>44</v>
      </c>
      <c r="B5" s="140"/>
      <c r="C5" s="140"/>
    </row>
    <row r="7" spans="1:3" ht="15">
      <c r="A7" s="22" t="s">
        <v>1</v>
      </c>
      <c r="B7" s="23" t="s">
        <v>36</v>
      </c>
      <c r="C7" s="22"/>
    </row>
    <row r="8" spans="1:3" ht="30.75" customHeight="1">
      <c r="A8" s="24" t="s">
        <v>2</v>
      </c>
      <c r="B8" s="146" t="s">
        <v>63</v>
      </c>
      <c r="C8" s="146"/>
    </row>
    <row r="9" spans="1:3" ht="15">
      <c r="A9" s="22" t="s">
        <v>3</v>
      </c>
      <c r="B9" s="23" t="s">
        <v>4</v>
      </c>
      <c r="C9" s="22"/>
    </row>
    <row r="10" ht="15" customHeight="1"/>
    <row r="11" spans="1:3" ht="30.75" customHeight="1">
      <c r="A11" s="28" t="s">
        <v>5</v>
      </c>
      <c r="B11" s="28" t="s">
        <v>6</v>
      </c>
      <c r="C11" s="28" t="s">
        <v>7</v>
      </c>
    </row>
    <row r="12" spans="1:3" ht="15">
      <c r="A12" s="29">
        <v>1</v>
      </c>
      <c r="B12" s="29">
        <v>2</v>
      </c>
      <c r="C12" s="29">
        <v>3</v>
      </c>
    </row>
    <row r="13" spans="1:3" ht="15">
      <c r="A13" s="30"/>
      <c r="B13" s="29" t="s">
        <v>8</v>
      </c>
      <c r="C13" s="29" t="s">
        <v>9</v>
      </c>
    </row>
    <row r="14" spans="1:9" ht="15">
      <c r="A14" s="29">
        <v>1100</v>
      </c>
      <c r="B14" s="30" t="s">
        <v>33</v>
      </c>
      <c r="C14" s="112">
        <v>8907.02</v>
      </c>
      <c r="D14" s="44"/>
      <c r="E14" s="102"/>
      <c r="F14" s="5"/>
      <c r="G14" s="46"/>
      <c r="H14" s="46"/>
      <c r="I14" s="46"/>
    </row>
    <row r="15" spans="1:9" ht="31.5" customHeight="1">
      <c r="A15" s="29">
        <v>1200</v>
      </c>
      <c r="B15" s="35" t="s">
        <v>34</v>
      </c>
      <c r="C15" s="112">
        <v>2145.7</v>
      </c>
      <c r="D15" s="44"/>
      <c r="E15" s="102"/>
      <c r="G15" s="46"/>
      <c r="H15" s="46"/>
      <c r="I15" s="44"/>
    </row>
    <row r="16" spans="1:8" ht="15">
      <c r="A16" s="29">
        <v>2363</v>
      </c>
      <c r="B16" s="30" t="s">
        <v>16</v>
      </c>
      <c r="C16" s="112">
        <v>5372.15</v>
      </c>
      <c r="D16" s="44"/>
      <c r="E16" s="102"/>
      <c r="F16" s="5"/>
      <c r="G16" s="46"/>
      <c r="H16" s="46"/>
    </row>
    <row r="17" spans="1:9" ht="15">
      <c r="A17" s="29"/>
      <c r="B17" s="29" t="s">
        <v>11</v>
      </c>
      <c r="C17" s="113">
        <f>SUM(C14:C16)</f>
        <v>16424.870000000003</v>
      </c>
      <c r="D17" s="44"/>
      <c r="E17" s="102"/>
      <c r="G17" s="46"/>
      <c r="H17" s="46"/>
      <c r="I17" s="47"/>
    </row>
    <row r="18" spans="1:9" ht="15">
      <c r="A18" s="29"/>
      <c r="B18" s="29" t="s">
        <v>12</v>
      </c>
      <c r="C18" s="113" t="s">
        <v>9</v>
      </c>
      <c r="D18" s="44"/>
      <c r="E18" s="102"/>
      <c r="G18" s="46"/>
      <c r="H18" s="46"/>
      <c r="I18" s="44"/>
    </row>
    <row r="19" spans="1:9" ht="15">
      <c r="A19" s="29">
        <v>1100</v>
      </c>
      <c r="B19" s="30" t="s">
        <v>33</v>
      </c>
      <c r="C19" s="112">
        <v>234.73</v>
      </c>
      <c r="D19" s="44"/>
      <c r="E19" s="102"/>
      <c r="G19" s="46"/>
      <c r="H19" s="46"/>
      <c r="I19" s="44"/>
    </row>
    <row r="20" spans="1:9" ht="26.25">
      <c r="A20" s="29">
        <v>1200</v>
      </c>
      <c r="B20" s="35" t="s">
        <v>34</v>
      </c>
      <c r="C20" s="112">
        <v>56.55</v>
      </c>
      <c r="D20" s="44"/>
      <c r="E20" s="102"/>
      <c r="G20" s="46"/>
      <c r="H20" s="46"/>
      <c r="I20" s="44"/>
    </row>
    <row r="21" spans="1:5" ht="15">
      <c r="A21" s="29">
        <v>2210</v>
      </c>
      <c r="B21" s="30" t="s">
        <v>17</v>
      </c>
      <c r="C21" s="112">
        <v>17.07</v>
      </c>
      <c r="D21" s="44"/>
      <c r="E21" s="102"/>
    </row>
    <row r="22" spans="1:5" ht="15">
      <c r="A22" s="29">
        <v>2221</v>
      </c>
      <c r="B22" s="30" t="s">
        <v>25</v>
      </c>
      <c r="C22" s="112">
        <v>302.25</v>
      </c>
      <c r="D22" s="44"/>
      <c r="E22" s="102"/>
    </row>
    <row r="23" spans="1:5" ht="15">
      <c r="A23" s="29">
        <v>2222</v>
      </c>
      <c r="B23" s="30" t="s">
        <v>24</v>
      </c>
      <c r="C23" s="112">
        <v>298.89</v>
      </c>
      <c r="D23" s="44"/>
      <c r="E23" s="102"/>
    </row>
    <row r="24" spans="1:5" ht="15">
      <c r="A24" s="29">
        <v>2223</v>
      </c>
      <c r="B24" s="31" t="s">
        <v>22</v>
      </c>
      <c r="C24" s="112">
        <v>293.69</v>
      </c>
      <c r="D24" s="44"/>
      <c r="E24" s="102"/>
    </row>
    <row r="25" spans="1:5" ht="26.25">
      <c r="A25" s="29">
        <v>2243</v>
      </c>
      <c r="B25" s="31" t="s">
        <v>18</v>
      </c>
      <c r="C25" s="112">
        <v>59.1</v>
      </c>
      <c r="D25" s="44"/>
      <c r="E25" s="102"/>
    </row>
    <row r="26" spans="1:5" ht="15">
      <c r="A26" s="29">
        <v>2244</v>
      </c>
      <c r="B26" s="30" t="s">
        <v>15</v>
      </c>
      <c r="C26" s="112">
        <v>81.42</v>
      </c>
      <c r="D26" s="44"/>
      <c r="E26" s="102"/>
    </row>
    <row r="27" spans="1:5" ht="15">
      <c r="A27" s="29">
        <v>2249</v>
      </c>
      <c r="B27" s="31" t="s">
        <v>20</v>
      </c>
      <c r="C27" s="112">
        <v>18.15</v>
      </c>
      <c r="D27" s="44"/>
      <c r="E27" s="102"/>
    </row>
    <row r="28" spans="1:5" ht="15">
      <c r="A28" s="29">
        <v>2311</v>
      </c>
      <c r="B28" s="30" t="s">
        <v>19</v>
      </c>
      <c r="C28" s="112">
        <v>5.46</v>
      </c>
      <c r="D28" s="44"/>
      <c r="E28" s="102"/>
    </row>
    <row r="29" spans="1:5" ht="15">
      <c r="A29" s="29">
        <v>2350</v>
      </c>
      <c r="B29" s="30" t="s">
        <v>23</v>
      </c>
      <c r="C29" s="112">
        <v>46.82</v>
      </c>
      <c r="D29" s="44"/>
      <c r="E29" s="102"/>
    </row>
    <row r="30" spans="1:5" ht="15">
      <c r="A30" s="29">
        <v>5200</v>
      </c>
      <c r="B30" s="30" t="s">
        <v>21</v>
      </c>
      <c r="C30" s="112">
        <v>73.6</v>
      </c>
      <c r="D30" s="44"/>
      <c r="E30" s="102"/>
    </row>
    <row r="31" spans="1:5" ht="15" customHeight="1" hidden="1">
      <c r="A31" s="30"/>
      <c r="B31" s="30"/>
      <c r="C31" s="32"/>
      <c r="D31" s="44"/>
      <c r="E31" s="102"/>
    </row>
    <row r="32" spans="1:5" ht="15" customHeight="1" hidden="1">
      <c r="A32" s="30"/>
      <c r="B32" s="30"/>
      <c r="C32" s="32"/>
      <c r="D32" s="44"/>
      <c r="E32" s="102"/>
    </row>
    <row r="33" spans="1:5" ht="15" customHeight="1" hidden="1">
      <c r="A33" s="30"/>
      <c r="B33" s="30"/>
      <c r="C33" s="32"/>
      <c r="D33" s="44"/>
      <c r="E33" s="102"/>
    </row>
    <row r="34" spans="1:5" ht="15">
      <c r="A34" s="30"/>
      <c r="B34" s="29" t="s">
        <v>13</v>
      </c>
      <c r="C34" s="107">
        <f>SUM(C19:C33)</f>
        <v>1487.7299999999998</v>
      </c>
      <c r="D34" s="44"/>
      <c r="E34" s="102"/>
    </row>
    <row r="35" spans="1:5" ht="15">
      <c r="A35" s="30"/>
      <c r="B35" s="34" t="s">
        <v>14</v>
      </c>
      <c r="C35" s="107">
        <f>SUM(C17,C34)</f>
        <v>17912.600000000002</v>
      </c>
      <c r="D35" s="44"/>
      <c r="E35" s="102"/>
    </row>
    <row r="36" spans="1:5" ht="15">
      <c r="A36" s="17"/>
      <c r="B36" s="17"/>
      <c r="C36" s="124"/>
      <c r="E36" s="102"/>
    </row>
    <row r="37" spans="1:5" ht="15">
      <c r="A37" s="142" t="s">
        <v>10</v>
      </c>
      <c r="B37" s="142"/>
      <c r="C37" s="32">
        <v>44860</v>
      </c>
      <c r="D37" s="44"/>
      <c r="E37" s="102"/>
    </row>
    <row r="38" spans="1:5" ht="30.75" customHeight="1">
      <c r="A38" s="142" t="s">
        <v>54</v>
      </c>
      <c r="B38" s="142"/>
      <c r="C38" s="113">
        <f>C35/C37</f>
        <v>0.3993000445831476</v>
      </c>
      <c r="D38" s="44"/>
      <c r="E38" s="102"/>
    </row>
    <row r="39" spans="1:3" ht="15">
      <c r="A39" s="17"/>
      <c r="B39" s="7"/>
      <c r="C39" s="17"/>
    </row>
  </sheetData>
  <sheetProtection/>
  <mergeCells count="4">
    <mergeCell ref="A37:B37"/>
    <mergeCell ref="A38:B38"/>
    <mergeCell ref="A5:C5"/>
    <mergeCell ref="B8:C8"/>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xl/worksheets/sheet9.xml><?xml version="1.0" encoding="utf-8"?>
<worksheet xmlns="http://schemas.openxmlformats.org/spreadsheetml/2006/main" xmlns:r="http://schemas.openxmlformats.org/officeDocument/2006/relationships">
  <sheetPr>
    <tabColor theme="0"/>
  </sheetPr>
  <dimension ref="A1:I31"/>
  <sheetViews>
    <sheetView view="pageLayout" zoomScaleNormal="85" workbookViewId="0" topLeftCell="A8">
      <selection activeCell="B33" sqref="B33:B36"/>
    </sheetView>
  </sheetViews>
  <sheetFormatPr defaultColWidth="9.140625" defaultRowHeight="12.75"/>
  <cols>
    <col min="1" max="1" width="16.421875" style="1" customWidth="1"/>
    <col min="2" max="2" width="48.28125" style="1" customWidth="1"/>
    <col min="3" max="3" width="30.421875" style="1" customWidth="1"/>
    <col min="4" max="16384" width="9.140625" style="1" customWidth="1"/>
  </cols>
  <sheetData>
    <row r="1" ht="15.75">
      <c r="C1" s="14" t="s">
        <v>110</v>
      </c>
    </row>
    <row r="2" ht="128.25">
      <c r="C2" s="81" t="s">
        <v>111</v>
      </c>
    </row>
    <row r="3" ht="15">
      <c r="C3" s="82" t="s">
        <v>112</v>
      </c>
    </row>
    <row r="4" ht="15">
      <c r="C4" s="3" t="s">
        <v>122</v>
      </c>
    </row>
    <row r="5" spans="1:3" ht="15" customHeight="1">
      <c r="A5" s="140" t="s">
        <v>44</v>
      </c>
      <c r="B5" s="140"/>
      <c r="C5" s="140"/>
    </row>
    <row r="7" spans="1:3" ht="15">
      <c r="A7" s="22" t="s">
        <v>1</v>
      </c>
      <c r="B7" s="23" t="s">
        <v>36</v>
      </c>
      <c r="C7" s="22"/>
    </row>
    <row r="8" spans="1:3" ht="33.75" customHeight="1">
      <c r="A8" s="24" t="s">
        <v>2</v>
      </c>
      <c r="B8" s="146" t="s">
        <v>64</v>
      </c>
      <c r="C8" s="146"/>
    </row>
    <row r="9" spans="1:3" ht="15">
      <c r="A9" s="22" t="s">
        <v>3</v>
      </c>
      <c r="B9" s="23" t="s">
        <v>4</v>
      </c>
      <c r="C9" s="22"/>
    </row>
    <row r="11" spans="1:3" ht="42" customHeight="1">
      <c r="A11" s="28" t="s">
        <v>5</v>
      </c>
      <c r="B11" s="28" t="s">
        <v>6</v>
      </c>
      <c r="C11" s="28" t="s">
        <v>7</v>
      </c>
    </row>
    <row r="12" spans="1:3" ht="15">
      <c r="A12" s="29">
        <v>1</v>
      </c>
      <c r="B12" s="29">
        <v>2</v>
      </c>
      <c r="C12" s="29">
        <v>3</v>
      </c>
    </row>
    <row r="13" spans="1:3" ht="15">
      <c r="A13" s="30"/>
      <c r="B13" s="29" t="s">
        <v>8</v>
      </c>
      <c r="C13" s="29" t="s">
        <v>9</v>
      </c>
    </row>
    <row r="14" spans="1:9" ht="15">
      <c r="A14" s="29">
        <v>1100</v>
      </c>
      <c r="B14" s="30" t="s">
        <v>33</v>
      </c>
      <c r="C14" s="125">
        <v>738.81</v>
      </c>
      <c r="D14" s="44"/>
      <c r="E14" s="102"/>
      <c r="G14" s="46"/>
      <c r="H14" s="46"/>
      <c r="I14" s="46"/>
    </row>
    <row r="15" spans="1:9" ht="27" customHeight="1">
      <c r="A15" s="29">
        <v>1200</v>
      </c>
      <c r="B15" s="35" t="s">
        <v>34</v>
      </c>
      <c r="C15" s="125">
        <v>177.98</v>
      </c>
      <c r="D15" s="44"/>
      <c r="E15" s="102"/>
      <c r="G15" s="46"/>
      <c r="H15" s="46"/>
      <c r="I15" s="44"/>
    </row>
    <row r="16" spans="1:8" ht="15">
      <c r="A16" s="29">
        <v>2363</v>
      </c>
      <c r="B16" s="30" t="s">
        <v>16</v>
      </c>
      <c r="C16" s="126">
        <v>2462.5</v>
      </c>
      <c r="D16" s="44"/>
      <c r="E16" s="102"/>
      <c r="G16" s="46"/>
      <c r="H16" s="46"/>
    </row>
    <row r="17" spans="1:9" ht="15">
      <c r="A17" s="29"/>
      <c r="B17" s="29" t="s">
        <v>11</v>
      </c>
      <c r="C17" s="122">
        <f>SUM(C14:C16)</f>
        <v>3379.29</v>
      </c>
      <c r="D17" s="44"/>
      <c r="E17" s="102"/>
      <c r="G17" s="46"/>
      <c r="H17" s="46"/>
      <c r="I17" s="47"/>
    </row>
    <row r="18" spans="1:9" ht="15">
      <c r="A18" s="29"/>
      <c r="B18" s="29" t="s">
        <v>28</v>
      </c>
      <c r="C18" s="125"/>
      <c r="D18" s="44"/>
      <c r="E18" s="102"/>
      <c r="G18" s="46"/>
      <c r="H18" s="46"/>
      <c r="I18" s="44"/>
    </row>
    <row r="19" spans="1:9" ht="15">
      <c r="A19" s="29">
        <v>1100</v>
      </c>
      <c r="B19" s="30" t="s">
        <v>33</v>
      </c>
      <c r="C19" s="125">
        <v>19.43</v>
      </c>
      <c r="D19" s="44"/>
      <c r="E19" s="102"/>
      <c r="G19" s="46"/>
      <c r="H19" s="46"/>
      <c r="I19" s="44"/>
    </row>
    <row r="20" spans="1:9" ht="26.25" customHeight="1">
      <c r="A20" s="29">
        <v>1200</v>
      </c>
      <c r="B20" s="35" t="s">
        <v>34</v>
      </c>
      <c r="C20" s="125">
        <v>4.68</v>
      </c>
      <c r="D20" s="44"/>
      <c r="E20" s="102"/>
      <c r="G20" s="46"/>
      <c r="H20" s="46"/>
      <c r="I20" s="44"/>
    </row>
    <row r="21" spans="1:5" ht="15">
      <c r="A21" s="29">
        <v>2222</v>
      </c>
      <c r="B21" s="30" t="s">
        <v>24</v>
      </c>
      <c r="C21" s="125">
        <v>118.35</v>
      </c>
      <c r="D21" s="44"/>
      <c r="E21" s="102"/>
    </row>
    <row r="22" spans="1:5" ht="15">
      <c r="A22" s="29">
        <v>2223</v>
      </c>
      <c r="B22" s="31" t="s">
        <v>22</v>
      </c>
      <c r="C22" s="125">
        <v>80.82</v>
      </c>
      <c r="D22" s="44"/>
      <c r="E22" s="102"/>
    </row>
    <row r="23" spans="1:5" ht="15">
      <c r="A23" s="29">
        <v>2244</v>
      </c>
      <c r="B23" s="30" t="s">
        <v>15</v>
      </c>
      <c r="C23" s="125">
        <v>22.62</v>
      </c>
      <c r="D23" s="44"/>
      <c r="E23" s="102"/>
    </row>
    <row r="24" spans="1:5" ht="15">
      <c r="A24" s="29">
        <v>2350</v>
      </c>
      <c r="B24" s="30" t="s">
        <v>23</v>
      </c>
      <c r="C24" s="125">
        <v>63.5</v>
      </c>
      <c r="D24" s="44"/>
      <c r="E24" s="102"/>
    </row>
    <row r="25" spans="1:5" ht="15">
      <c r="A25" s="30"/>
      <c r="B25" s="29" t="s">
        <v>13</v>
      </c>
      <c r="C25" s="122">
        <f>SUM(C18:C24)</f>
        <v>309.4</v>
      </c>
      <c r="D25" s="44"/>
      <c r="E25" s="102"/>
    </row>
    <row r="26" spans="1:5" ht="15">
      <c r="A26" s="30"/>
      <c r="B26" s="34" t="s">
        <v>14</v>
      </c>
      <c r="C26" s="122">
        <f>SUM(C17,C25)</f>
        <v>3688.69</v>
      </c>
      <c r="D26" s="44"/>
      <c r="E26" s="102"/>
    </row>
    <row r="27" spans="1:5" ht="15">
      <c r="A27" s="17"/>
      <c r="B27" s="17"/>
      <c r="C27" s="127"/>
      <c r="D27" s="44"/>
      <c r="E27" s="102"/>
    </row>
    <row r="28" spans="1:5" ht="15">
      <c r="A28" s="142" t="s">
        <v>10</v>
      </c>
      <c r="B28" s="142"/>
      <c r="C28" s="125">
        <v>30485</v>
      </c>
      <c r="D28" s="44"/>
      <c r="E28" s="102"/>
    </row>
    <row r="29" spans="1:5" ht="30.75" customHeight="1">
      <c r="A29" s="142" t="s">
        <v>54</v>
      </c>
      <c r="B29" s="142"/>
      <c r="C29" s="122">
        <f>C26/C28</f>
        <v>0.1210001640150894</v>
      </c>
      <c r="D29" s="44"/>
      <c r="E29" s="102"/>
    </row>
    <row r="30" spans="1:5" ht="15">
      <c r="A30" s="17"/>
      <c r="B30" s="17"/>
      <c r="C30" s="17"/>
      <c r="D30" s="44"/>
      <c r="E30" s="45"/>
    </row>
    <row r="31" spans="4:5" ht="15">
      <c r="D31" s="44"/>
      <c r="E31" s="45"/>
    </row>
  </sheetData>
  <sheetProtection/>
  <mergeCells count="4">
    <mergeCell ref="A28:B28"/>
    <mergeCell ref="A29:B29"/>
    <mergeCell ref="A5:C5"/>
    <mergeCell ref="B8:C8"/>
  </mergeCells>
  <printOptions horizontalCentered="1"/>
  <pageMargins left="0.25" right="0.25" top="0.75" bottom="0.75" header="0.3" footer="0.3"/>
  <pageSetup horizontalDpi="600" verticalDpi="600" orientation="portrait" paperSize="9" r:id="rId1"/>
  <headerFooter alignWithMargins="0">
    <oddFooter>&amp;LLMAnotp2_2_020813_cenr; 2.2.pielikums Ministru kabineta noteikumu projekta "Ilgstošas sociālās aprūpes un sociālās rehabilitācijas iestāžu sniegto maksas pakalpojumu cenrādis" anotācijai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Labklājības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„Ilgstošas sociālās aprūpes un sociālās rehabilitācijas iestāžu sniegto maksas pakalpojumu cenrādis” anotācijas 2.2.pielikums</dc:title>
  <dc:subject>Anotācijas pielikums</dc:subject>
  <dc:creator>Einārs Grāveris</dc:creator>
  <cp:keywords/>
  <dc:description>einars.graveris@lm.gov.lv
67021593
fakss 67021678</dc:description>
  <cp:lastModifiedBy>Elvira Grabovska</cp:lastModifiedBy>
  <cp:lastPrinted>2013-08-02T09:33:33Z</cp:lastPrinted>
  <dcterms:created xsi:type="dcterms:W3CDTF">2012-10-15T06:49:57Z</dcterms:created>
  <dcterms:modified xsi:type="dcterms:W3CDTF">2013-08-02T09:40:04Z</dcterms:modified>
  <cp:category/>
  <cp:version/>
  <cp:contentType/>
  <cp:contentStatus/>
</cp:coreProperties>
</file>