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Detalizets_aprekins_SR_br_l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7" i="2" l="1"/>
  <c r="E7" i="2" s="1"/>
  <c r="F7" i="2" s="1"/>
  <c r="G7" i="2" s="1"/>
  <c r="H7" i="2" s="1"/>
  <c r="D8" i="2"/>
  <c r="E8" i="2" s="1"/>
  <c r="F8" i="2" s="1"/>
  <c r="G8" i="2" s="1"/>
  <c r="H8" i="2" s="1"/>
  <c r="D9" i="2"/>
  <c r="E9" i="2" s="1"/>
  <c r="D10" i="2"/>
  <c r="E10" i="2"/>
  <c r="F10" i="2" s="1"/>
  <c r="G10" i="2" s="1"/>
  <c r="H10" i="2" s="1"/>
  <c r="D11" i="2"/>
  <c r="E11" i="2" s="1"/>
  <c r="F11" i="2" s="1"/>
  <c r="G11" i="2" s="1"/>
  <c r="H11" i="2" s="1"/>
  <c r="D12" i="2"/>
  <c r="E12" i="2" s="1"/>
  <c r="D14" i="2"/>
  <c r="D15" i="2"/>
  <c r="E15" i="2" s="1"/>
  <c r="D16" i="2"/>
  <c r="E16" i="2"/>
  <c r="F16" i="2" s="1"/>
  <c r="G16" i="2" s="1"/>
  <c r="H16" i="2" s="1"/>
  <c r="D17" i="2"/>
  <c r="E17" i="2" s="1"/>
  <c r="F17" i="2" s="1"/>
  <c r="G17" i="2" s="1"/>
  <c r="H17" i="2" s="1"/>
  <c r="D18" i="2"/>
  <c r="E18" i="2" s="1"/>
  <c r="D19" i="2"/>
  <c r="E19" i="2"/>
  <c r="F19" i="2" s="1"/>
  <c r="G19" i="2" s="1"/>
  <c r="H19" i="2" s="1"/>
  <c r="D20" i="2"/>
  <c r="E20" i="2" s="1"/>
  <c r="F20" i="2" s="1"/>
  <c r="G20" i="2" s="1"/>
  <c r="H20" i="2" s="1"/>
  <c r="D21" i="2"/>
  <c r="E21" i="2" s="1"/>
  <c r="D22" i="2"/>
  <c r="E22" i="2" s="1"/>
  <c r="F22" i="2" s="1"/>
  <c r="G22" i="2" s="1"/>
  <c r="H22" i="2" s="1"/>
  <c r="D23" i="2"/>
  <c r="E23" i="2" s="1"/>
  <c r="F23" i="2" s="1"/>
  <c r="G23" i="2" s="1"/>
  <c r="H23" i="2" s="1"/>
  <c r="D24" i="2"/>
  <c r="E24" i="2" s="1"/>
  <c r="D25" i="2"/>
  <c r="E25" i="2"/>
  <c r="F25" i="2" s="1"/>
  <c r="G25" i="2" s="1"/>
  <c r="H25" i="2" s="1"/>
  <c r="D27" i="2"/>
  <c r="D26" i="2" s="1"/>
  <c r="D28" i="2"/>
  <c r="E28" i="2"/>
  <c r="F28" i="2" s="1"/>
  <c r="B29" i="2"/>
  <c r="D30" i="2"/>
  <c r="D31" i="2"/>
  <c r="E31" i="2" s="1"/>
  <c r="D13" i="2" l="1"/>
  <c r="D29" i="2"/>
  <c r="E26" i="2"/>
  <c r="F26" i="2"/>
  <c r="G26" i="2" s="1"/>
  <c r="H26" i="2" s="1"/>
  <c r="G28" i="2"/>
  <c r="H28" i="2" s="1"/>
  <c r="D6" i="2"/>
  <c r="F31" i="2"/>
  <c r="G31" i="2" s="1"/>
  <c r="H31" i="2" s="1"/>
  <c r="E30" i="2"/>
  <c r="F27" i="2"/>
  <c r="G27" i="2" s="1"/>
  <c r="H27" i="2" s="1"/>
  <c r="F24" i="2"/>
  <c r="G24" i="2" s="1"/>
  <c r="H24" i="2" s="1"/>
  <c r="F21" i="2"/>
  <c r="G21" i="2" s="1"/>
  <c r="H21" i="2" s="1"/>
  <c r="F18" i="2"/>
  <c r="G18" i="2" s="1"/>
  <c r="H18" i="2" s="1"/>
  <c r="F15" i="2"/>
  <c r="G15" i="2" s="1"/>
  <c r="H15" i="2" s="1"/>
  <c r="E14" i="2"/>
  <c r="F14" i="2" s="1"/>
  <c r="G14" i="2" s="1"/>
  <c r="H14" i="2" s="1"/>
  <c r="F12" i="2"/>
  <c r="G12" i="2" s="1"/>
  <c r="H12" i="2" s="1"/>
  <c r="F9" i="2"/>
  <c r="G9" i="2" s="1"/>
  <c r="H9" i="2" s="1"/>
  <c r="E27" i="2"/>
  <c r="E13" i="2" l="1"/>
  <c r="F13" i="2" s="1"/>
  <c r="G13" i="2" s="1"/>
  <c r="H13" i="2" s="1"/>
  <c r="D5" i="2"/>
  <c r="E6" i="2"/>
  <c r="F32" i="2"/>
  <c r="G32" i="2" s="1"/>
  <c r="H32" i="2" s="1"/>
  <c r="E29" i="2"/>
  <c r="F30" i="2"/>
  <c r="E5" i="2" l="1"/>
  <c r="F29" i="2"/>
  <c r="G29" i="2" s="1"/>
  <c r="H29" i="2" s="1"/>
  <c r="G30" i="2"/>
  <c r="H30" i="2" s="1"/>
  <c r="F6" i="2"/>
  <c r="F5" i="2" l="1"/>
  <c r="F33" i="2" s="1"/>
  <c r="G33" i="2" s="1"/>
  <c r="H33" i="2" s="1"/>
  <c r="G6" i="2"/>
  <c r="G5" i="2" l="1"/>
  <c r="H5" i="2" s="1"/>
  <c r="H6" i="2"/>
</calcChain>
</file>

<file path=xl/sharedStrings.xml><?xml version="1.0" encoding="utf-8"?>
<sst xmlns="http://schemas.openxmlformats.org/spreadsheetml/2006/main" count="50" uniqueCount="50">
  <si>
    <t>2.pielikums</t>
  </si>
  <si>
    <t>A.Grīnberga, 67021522, Aija.Grinberga@lm.gov.lv</t>
  </si>
  <si>
    <t>Fakss 67021678, tel. 67021522</t>
  </si>
  <si>
    <t xml:space="preserve">Labklājības ministre     </t>
  </si>
  <si>
    <t>NOSAUKUMS</t>
  </si>
  <si>
    <t>cena  LVL</t>
  </si>
  <si>
    <t>skaits</t>
  </si>
  <si>
    <t>kopā LVL</t>
  </si>
  <si>
    <t>PVN</t>
  </si>
  <si>
    <t>Pielietojuma mērķis</t>
  </si>
  <si>
    <t>interaktīvās spēles t.sk:</t>
  </si>
  <si>
    <t>Dambrete</t>
  </si>
  <si>
    <t>brīvā laika pavadīšanai</t>
  </si>
  <si>
    <t>Galda teniss (galds, bumbiņas, raketes)</t>
  </si>
  <si>
    <t xml:space="preserve">Faktu spēle " Latvija" </t>
  </si>
  <si>
    <t>Domino</t>
  </si>
  <si>
    <t>Šautriņmešanas komplekts</t>
  </si>
  <si>
    <t>Šahs</t>
  </si>
  <si>
    <t>materiāli nodarbībām t.sk.:</t>
  </si>
  <si>
    <t>radošo darbnīcu nodarbībām</t>
  </si>
  <si>
    <t>Parafīns vai stearīns, parafīna pigmenti,dakts</t>
  </si>
  <si>
    <t>Māla iztrādājumu apdedzināšanas krāsns</t>
  </si>
  <si>
    <t>Māls</t>
  </si>
  <si>
    <t>Filcēšanas materiāli</t>
  </si>
  <si>
    <t xml:space="preserve">Dekupāža </t>
  </si>
  <si>
    <t>cits t.sk:</t>
  </si>
  <si>
    <t>Brīvā laika pavadīšanai, klientu integrēšanai sabiedrībā</t>
  </si>
  <si>
    <t>Aktīvās tumbas, pieslēdamas pie sintezatora, pieslēdzami mikrofoni 1gb</t>
  </si>
  <si>
    <t>aktīvai brīvā laika pavadīšanai</t>
  </si>
  <si>
    <t xml:space="preserve">                                                                                                                I.Viņķele</t>
  </si>
  <si>
    <t>Kancelejas preces</t>
  </si>
  <si>
    <t>Mācību grāmatas (dažādas, atbilstoši nodarbību tēmām)</t>
  </si>
  <si>
    <t xml:space="preserve">Floristikas materiali </t>
  </si>
  <si>
    <t>Rokdarbu materiāli</t>
  </si>
  <si>
    <t xml:space="preserve">Šujmašīna </t>
  </si>
  <si>
    <t>Instrumenti pērļošanai, t.sk., apaļknaibles, plakanknaibles, mazas šķērītes ar spiciem galiem, adatiņas</t>
  </si>
  <si>
    <t>Materiāli pērļošanai, t.sk., dažāda rupjuma stieple, dažāda lieluma pērlītes, aizdares krellēm, utt.</t>
  </si>
  <si>
    <t>Biļetes kino, teātru, koncertu un cirka apmeklējumiem</t>
  </si>
  <si>
    <t>Sporta inventārs t.sk.</t>
  </si>
  <si>
    <t>Nūjošanas nūjas</t>
  </si>
  <si>
    <t>Distanču slēpes</t>
  </si>
  <si>
    <t>Saturīga brīvā laika pavadīšanai kopā:</t>
  </si>
  <si>
    <t>2013.gads kopā ar  PVN 1 filiālei</t>
  </si>
  <si>
    <t xml:space="preserve">Izdevumi 29 filiālēm </t>
  </si>
  <si>
    <t>izdevumi uz 1 klientu (4659 klienti)</t>
  </si>
  <si>
    <t>KK5000</t>
  </si>
  <si>
    <t>KK2000</t>
  </si>
  <si>
    <t>Ministru kabineta rīkojuma projektam
„Par finanšu līdzekļu piešķiršanu no valsts budžeta programmas  
"Līdzekļi neparedzētiem gadījumiem"” sākotnējās ietekmes novērtējuma ziņojums (anotācija)</t>
  </si>
  <si>
    <t>Nepieciešamais finansējums valsts sociālās aprūpes centriem saturīga brīvā laika pavadīšanas iespēju pilnveidei (1 filiālei)</t>
  </si>
  <si>
    <t>01.07.2013. 12:55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</si>
</sst>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11"/>
      <color indexed="55"/>
      <name val="Calibri"/>
      <family val="2"/>
      <charset val="186"/>
    </font>
    <font>
      <sz val="11"/>
      <name val="Calibri"/>
      <family val="2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2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/>
    <xf numFmtId="4" fontId="2" fillId="0" borderId="0" xfId="0" applyNumberFormat="1" applyFont="1"/>
    <xf numFmtId="0" fontId="2" fillId="0" borderId="0" xfId="0" applyFont="1" applyAlignment="1"/>
    <xf numFmtId="0" fontId="4" fillId="0" borderId="0" xfId="0" applyFont="1"/>
    <xf numFmtId="0" fontId="3" fillId="0" borderId="0" xfId="0" applyFont="1" applyAlignment="1">
      <alignment horizontal="justify"/>
    </xf>
    <xf numFmtId="3" fontId="2" fillId="0" borderId="0" xfId="0" applyNumberFormat="1" applyFont="1"/>
    <xf numFmtId="0" fontId="2" fillId="0" borderId="0" xfId="0" applyFont="1" applyFill="1" applyBorder="1"/>
    <xf numFmtId="4" fontId="7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2" fillId="0" borderId="0" xfId="0" applyNumberFormat="1" applyFont="1" applyAlignment="1"/>
    <xf numFmtId="3" fontId="4" fillId="0" borderId="0" xfId="0" applyNumberFormat="1" applyFont="1"/>
    <xf numFmtId="0" fontId="8" fillId="0" borderId="0" xfId="0" applyFont="1"/>
    <xf numFmtId="0" fontId="3" fillId="0" borderId="0" xfId="1" applyFont="1" applyAlignment="1" applyProtection="1"/>
    <xf numFmtId="0" fontId="9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vertical="top" wrapText="1"/>
    </xf>
    <xf numFmtId="4" fontId="8" fillId="2" borderId="3" xfId="0" applyNumberFormat="1" applyFont="1" applyFill="1" applyBorder="1" applyAlignment="1">
      <alignment vertical="top" wrapText="1"/>
    </xf>
    <xf numFmtId="3" fontId="8" fillId="2" borderId="3" xfId="0" applyNumberFormat="1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vertical="top" wrapText="1"/>
    </xf>
    <xf numFmtId="4" fontId="10" fillId="3" borderId="4" xfId="0" applyNumberFormat="1" applyFont="1" applyFill="1" applyBorder="1" applyAlignment="1">
      <alignment vertical="top" wrapText="1"/>
    </xf>
    <xf numFmtId="0" fontId="10" fillId="3" borderId="4" xfId="0" applyFont="1" applyFill="1" applyBorder="1" applyAlignment="1">
      <alignment horizontal="center" vertical="top" wrapText="1"/>
    </xf>
    <xf numFmtId="4" fontId="10" fillId="3" borderId="4" xfId="0" applyNumberFormat="1" applyFont="1" applyFill="1" applyBorder="1" applyAlignment="1">
      <alignment horizontal="right" vertical="top" wrapText="1"/>
    </xf>
    <xf numFmtId="3" fontId="10" fillId="3" borderId="4" xfId="0" applyNumberFormat="1" applyFont="1" applyFill="1" applyBorder="1" applyAlignment="1">
      <alignment horizontal="right" vertical="top" wrapText="1"/>
    </xf>
    <xf numFmtId="0" fontId="10" fillId="3" borderId="4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4" fontId="8" fillId="0" borderId="4" xfId="0" applyNumberFormat="1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4" fontId="8" fillId="0" borderId="4" xfId="0" applyNumberFormat="1" applyFont="1" applyBorder="1" applyAlignment="1">
      <alignment horizontal="right" vertical="top" wrapText="1"/>
    </xf>
    <xf numFmtId="3" fontId="9" fillId="0" borderId="4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horizontal="left" vertical="top" wrapText="1"/>
    </xf>
    <xf numFmtId="0" fontId="8" fillId="3" borderId="4" xfId="0" applyFont="1" applyFill="1" applyBorder="1" applyAlignment="1">
      <alignment vertical="top" wrapText="1"/>
    </xf>
    <xf numFmtId="4" fontId="8" fillId="3" borderId="4" xfId="0" applyNumberFormat="1" applyFont="1" applyFill="1" applyBorder="1" applyAlignment="1">
      <alignment horizontal="right" vertical="top" wrapText="1"/>
    </xf>
    <xf numFmtId="3" fontId="8" fillId="3" borderId="4" xfId="0" applyNumberFormat="1" applyFont="1" applyFill="1" applyBorder="1" applyAlignment="1">
      <alignment horizontal="righ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4" fontId="2" fillId="0" borderId="0" xfId="0" applyNumberFormat="1" applyFont="1" applyAlignment="1">
      <alignment horizontal="right"/>
    </xf>
    <xf numFmtId="4" fontId="9" fillId="0" borderId="4" xfId="0" applyNumberFormat="1" applyFont="1" applyBorder="1" applyAlignment="1">
      <alignment horizontal="right" vertical="top" wrapText="1"/>
    </xf>
    <xf numFmtId="4" fontId="4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/>
  </cellXfs>
  <cellStyles count="3">
    <cellStyle name="Hyperlink" xfId="1" builtinId="8"/>
    <cellStyle name="Normal" xfId="0" builtinId="0"/>
    <cellStyle name="TableStyleLigh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view="pageLayout" topLeftCell="A22" zoomScaleNormal="100" workbookViewId="0">
      <selection activeCell="A37" sqref="A37"/>
    </sheetView>
  </sheetViews>
  <sheetFormatPr defaultRowHeight="15.75" x14ac:dyDescent="0.25"/>
  <cols>
    <col min="1" max="1" width="38.85546875" style="1" customWidth="1"/>
    <col min="2" max="2" width="10.140625" style="1" customWidth="1"/>
    <col min="3" max="3" width="5.42578125" style="1" customWidth="1"/>
    <col min="4" max="4" width="9.5703125" style="1" customWidth="1"/>
    <col min="5" max="5" width="7.85546875" style="1" customWidth="1"/>
    <col min="6" max="6" width="7.85546875" style="9" customWidth="1"/>
    <col min="7" max="7" width="10.140625" style="9" customWidth="1"/>
    <col min="8" max="8" width="10.140625" style="5" customWidth="1"/>
    <col min="9" max="9" width="31.7109375" style="13" customWidth="1"/>
    <col min="10" max="10" width="11.42578125" style="9" customWidth="1"/>
    <col min="11" max="11" width="12.140625" style="1" bestFit="1" customWidth="1"/>
    <col min="12" max="16384" width="9.140625" style="1"/>
  </cols>
  <sheetData>
    <row r="1" spans="1:17" s="2" customFormat="1" x14ac:dyDescent="0.25">
      <c r="F1" s="48" t="s">
        <v>0</v>
      </c>
      <c r="G1" s="48"/>
      <c r="H1" s="48"/>
      <c r="I1" s="48"/>
      <c r="J1" s="45"/>
      <c r="N1" s="4"/>
      <c r="Q1" s="45"/>
    </row>
    <row r="2" spans="1:17" s="2" customFormat="1" ht="60" customHeight="1" x14ac:dyDescent="0.25">
      <c r="F2" s="49" t="s">
        <v>47</v>
      </c>
      <c r="G2" s="49"/>
      <c r="H2" s="49"/>
      <c r="I2" s="49"/>
      <c r="N2" s="5"/>
      <c r="Q2" s="3"/>
    </row>
    <row r="3" spans="1:17" s="55" customFormat="1" x14ac:dyDescent="0.25">
      <c r="A3" s="53" t="s">
        <v>48</v>
      </c>
      <c r="B3" s="53"/>
      <c r="C3" s="53"/>
      <c r="D3" s="53"/>
      <c r="E3" s="53"/>
      <c r="F3" s="53"/>
      <c r="G3" s="53"/>
      <c r="H3" s="53"/>
      <c r="I3" s="53"/>
      <c r="J3" s="54"/>
    </row>
    <row r="4" spans="1:17" ht="85.5" x14ac:dyDescent="0.25">
      <c r="A4" s="19" t="s">
        <v>4</v>
      </c>
      <c r="B4" s="20" t="s">
        <v>5</v>
      </c>
      <c r="C4" s="19" t="s">
        <v>6</v>
      </c>
      <c r="D4" s="20" t="s">
        <v>7</v>
      </c>
      <c r="E4" s="20" t="s">
        <v>8</v>
      </c>
      <c r="F4" s="21" t="s">
        <v>42</v>
      </c>
      <c r="G4" s="21" t="s">
        <v>43</v>
      </c>
      <c r="H4" s="20" t="s">
        <v>44</v>
      </c>
      <c r="I4" s="22" t="s">
        <v>9</v>
      </c>
      <c r="J4" s="1"/>
    </row>
    <row r="5" spans="1:17" x14ac:dyDescent="0.25">
      <c r="A5" s="23" t="s">
        <v>41</v>
      </c>
      <c r="B5" s="24"/>
      <c r="C5" s="24"/>
      <c r="D5" s="25">
        <f>D6+D13+D26+D29</f>
        <v>1991.6</v>
      </c>
      <c r="E5" s="25">
        <f t="shared" ref="E5:F5" si="0">E6+E13+E26+E29</f>
        <v>418.23599999999993</v>
      </c>
      <c r="F5" s="25">
        <f t="shared" si="0"/>
        <v>2409.8359999999998</v>
      </c>
      <c r="G5" s="26">
        <f>G6+G13+G26+G29</f>
        <v>69885.244000000006</v>
      </c>
      <c r="H5" s="25">
        <f>G5/4659</f>
        <v>15.000052371753597</v>
      </c>
      <c r="I5" s="27"/>
      <c r="J5" s="5"/>
    </row>
    <row r="6" spans="1:17" x14ac:dyDescent="0.25">
      <c r="A6" s="28" t="s">
        <v>10</v>
      </c>
      <c r="B6" s="29"/>
      <c r="C6" s="30"/>
      <c r="D6" s="31">
        <f>SUM(D7:D12)</f>
        <v>233.62</v>
      </c>
      <c r="E6" s="31">
        <f t="shared" ref="E6:E31" si="1">D6*0.21</f>
        <v>49.060200000000002</v>
      </c>
      <c r="F6" s="32">
        <f>D6+E6</f>
        <v>282.68020000000001</v>
      </c>
      <c r="G6" s="32">
        <f>F6*29</f>
        <v>8197.7258000000002</v>
      </c>
      <c r="H6" s="31">
        <f t="shared" ref="H6:H33" si="2">G6/4659</f>
        <v>1.7595462116333977</v>
      </c>
      <c r="I6" s="33"/>
      <c r="J6" s="1"/>
      <c r="K6" s="5"/>
    </row>
    <row r="7" spans="1:17" ht="15.75" customHeight="1" x14ac:dyDescent="0.25">
      <c r="A7" s="34" t="s">
        <v>11</v>
      </c>
      <c r="B7" s="35">
        <v>3.5</v>
      </c>
      <c r="C7" s="36">
        <v>2</v>
      </c>
      <c r="D7" s="37">
        <f t="shared" ref="D7:D31" si="3">B7*C7</f>
        <v>7</v>
      </c>
      <c r="E7" s="37">
        <f t="shared" si="1"/>
        <v>1.47</v>
      </c>
      <c r="F7" s="38">
        <f>D7+E7</f>
        <v>8.4700000000000006</v>
      </c>
      <c r="G7" s="38">
        <f>F7*29</f>
        <v>245.63000000000002</v>
      </c>
      <c r="H7" s="46">
        <f t="shared" si="2"/>
        <v>5.2721614080274745E-2</v>
      </c>
      <c r="I7" s="50" t="s">
        <v>12</v>
      </c>
      <c r="J7" s="1"/>
    </row>
    <row r="8" spans="1:17" x14ac:dyDescent="0.25">
      <c r="A8" s="34" t="s">
        <v>13</v>
      </c>
      <c r="B8" s="35">
        <v>164.62</v>
      </c>
      <c r="C8" s="36">
        <v>1</v>
      </c>
      <c r="D8" s="37">
        <f t="shared" si="3"/>
        <v>164.62</v>
      </c>
      <c r="E8" s="37">
        <f t="shared" si="1"/>
        <v>34.5702</v>
      </c>
      <c r="F8" s="38">
        <f t="shared" ref="F8:F31" si="4">D8+E8</f>
        <v>199.1902</v>
      </c>
      <c r="G8" s="38">
        <f t="shared" ref="G8:G31" si="5">F8*29</f>
        <v>5776.5158000000001</v>
      </c>
      <c r="H8" s="46">
        <f t="shared" si="2"/>
        <v>1.2398617299849752</v>
      </c>
      <c r="I8" s="52"/>
      <c r="J8" s="1"/>
    </row>
    <row r="9" spans="1:17" x14ac:dyDescent="0.25">
      <c r="A9" s="34" t="s">
        <v>14</v>
      </c>
      <c r="B9" s="35">
        <v>14</v>
      </c>
      <c r="C9" s="36">
        <v>1</v>
      </c>
      <c r="D9" s="37">
        <f t="shared" si="3"/>
        <v>14</v>
      </c>
      <c r="E9" s="37">
        <f t="shared" si="1"/>
        <v>2.94</v>
      </c>
      <c r="F9" s="38">
        <f t="shared" si="4"/>
        <v>16.940000000000001</v>
      </c>
      <c r="G9" s="38">
        <f t="shared" si="5"/>
        <v>491.26000000000005</v>
      </c>
      <c r="H9" s="46">
        <f t="shared" si="2"/>
        <v>0.10544322816054949</v>
      </c>
      <c r="I9" s="52"/>
      <c r="J9" s="1"/>
    </row>
    <row r="10" spans="1:17" x14ac:dyDescent="0.25">
      <c r="A10" s="34" t="s">
        <v>15</v>
      </c>
      <c r="B10" s="35">
        <v>6</v>
      </c>
      <c r="C10" s="36">
        <v>2</v>
      </c>
      <c r="D10" s="37">
        <f t="shared" si="3"/>
        <v>12</v>
      </c>
      <c r="E10" s="37">
        <f t="shared" si="1"/>
        <v>2.52</v>
      </c>
      <c r="F10" s="38">
        <f t="shared" si="4"/>
        <v>14.52</v>
      </c>
      <c r="G10" s="38">
        <f t="shared" si="5"/>
        <v>421.08</v>
      </c>
      <c r="H10" s="46">
        <f t="shared" si="2"/>
        <v>9.0379909851899545E-2</v>
      </c>
      <c r="I10" s="52"/>
      <c r="J10" s="1"/>
    </row>
    <row r="11" spans="1:17" x14ac:dyDescent="0.25">
      <c r="A11" s="34" t="s">
        <v>16</v>
      </c>
      <c r="B11" s="35">
        <v>13</v>
      </c>
      <c r="C11" s="36">
        <v>2</v>
      </c>
      <c r="D11" s="37">
        <f t="shared" si="3"/>
        <v>26</v>
      </c>
      <c r="E11" s="37">
        <f t="shared" si="1"/>
        <v>5.46</v>
      </c>
      <c r="F11" s="38">
        <f t="shared" si="4"/>
        <v>31.46</v>
      </c>
      <c r="G11" s="38">
        <f t="shared" si="5"/>
        <v>912.34</v>
      </c>
      <c r="H11" s="46">
        <f t="shared" si="2"/>
        <v>0.19582313801244902</v>
      </c>
      <c r="I11" s="52"/>
      <c r="J11" s="1"/>
    </row>
    <row r="12" spans="1:17" x14ac:dyDescent="0.25">
      <c r="A12" s="34" t="s">
        <v>17</v>
      </c>
      <c r="B12" s="35">
        <v>5</v>
      </c>
      <c r="C12" s="36">
        <v>2</v>
      </c>
      <c r="D12" s="37">
        <f t="shared" si="3"/>
        <v>10</v>
      </c>
      <c r="E12" s="37">
        <f t="shared" si="1"/>
        <v>2.1</v>
      </c>
      <c r="F12" s="38">
        <f t="shared" si="4"/>
        <v>12.1</v>
      </c>
      <c r="G12" s="38">
        <f t="shared" si="5"/>
        <v>350.9</v>
      </c>
      <c r="H12" s="46">
        <f t="shared" si="2"/>
        <v>7.5316591543249614E-2</v>
      </c>
      <c r="I12" s="51"/>
      <c r="J12" s="1"/>
    </row>
    <row r="13" spans="1:17" x14ac:dyDescent="0.25">
      <c r="A13" s="28" t="s">
        <v>18</v>
      </c>
      <c r="B13" s="29"/>
      <c r="C13" s="30"/>
      <c r="D13" s="31">
        <f>SUM(D14:D25)</f>
        <v>668.9799999999999</v>
      </c>
      <c r="E13" s="31">
        <f t="shared" si="1"/>
        <v>140.48579999999998</v>
      </c>
      <c r="F13" s="32">
        <f t="shared" si="4"/>
        <v>809.46579999999994</v>
      </c>
      <c r="G13" s="32">
        <f>F13*29</f>
        <v>23474.508199999997</v>
      </c>
      <c r="H13" s="31">
        <f t="shared" si="2"/>
        <v>5.0385293410603129</v>
      </c>
      <c r="I13" s="33"/>
      <c r="J13" s="1"/>
    </row>
    <row r="14" spans="1:17" x14ac:dyDescent="0.25">
      <c r="A14" s="34" t="s">
        <v>30</v>
      </c>
      <c r="B14" s="35">
        <v>36.72</v>
      </c>
      <c r="C14" s="36">
        <v>1</v>
      </c>
      <c r="D14" s="37">
        <f t="shared" si="3"/>
        <v>36.72</v>
      </c>
      <c r="E14" s="37">
        <f t="shared" si="1"/>
        <v>7.7111999999999998</v>
      </c>
      <c r="F14" s="38">
        <f t="shared" si="4"/>
        <v>44.431199999999997</v>
      </c>
      <c r="G14" s="38">
        <f t="shared" si="5"/>
        <v>1288.5047999999999</v>
      </c>
      <c r="H14" s="46">
        <f t="shared" si="2"/>
        <v>0.27656252414681259</v>
      </c>
      <c r="I14" s="50"/>
      <c r="J14" s="1"/>
    </row>
    <row r="15" spans="1:17" ht="30" x14ac:dyDescent="0.25">
      <c r="A15" s="34" t="s">
        <v>31</v>
      </c>
      <c r="B15" s="35">
        <v>30</v>
      </c>
      <c r="C15" s="36">
        <v>1</v>
      </c>
      <c r="D15" s="37">
        <f t="shared" si="3"/>
        <v>30</v>
      </c>
      <c r="E15" s="37">
        <f t="shared" si="1"/>
        <v>6.3</v>
      </c>
      <c r="F15" s="38">
        <f t="shared" si="4"/>
        <v>36.299999999999997</v>
      </c>
      <c r="G15" s="38">
        <f t="shared" si="5"/>
        <v>1052.6999999999998</v>
      </c>
      <c r="H15" s="46">
        <f t="shared" si="2"/>
        <v>0.22594977462974883</v>
      </c>
      <c r="I15" s="51"/>
      <c r="J15" s="1"/>
    </row>
    <row r="16" spans="1:17" x14ac:dyDescent="0.25">
      <c r="A16" s="34" t="s">
        <v>32</v>
      </c>
      <c r="B16" s="35">
        <v>50</v>
      </c>
      <c r="C16" s="36">
        <v>1</v>
      </c>
      <c r="D16" s="37">
        <f t="shared" si="3"/>
        <v>50</v>
      </c>
      <c r="E16" s="37">
        <f t="shared" si="1"/>
        <v>10.5</v>
      </c>
      <c r="F16" s="38">
        <f t="shared" si="4"/>
        <v>60.5</v>
      </c>
      <c r="G16" s="38">
        <f t="shared" si="5"/>
        <v>1754.5</v>
      </c>
      <c r="H16" s="46">
        <f t="shared" si="2"/>
        <v>0.37658295771624811</v>
      </c>
      <c r="I16" s="50" t="s">
        <v>19</v>
      </c>
      <c r="J16" s="1"/>
    </row>
    <row r="17" spans="1:10" x14ac:dyDescent="0.25">
      <c r="A17" s="34" t="s">
        <v>33</v>
      </c>
      <c r="B17" s="35">
        <v>50</v>
      </c>
      <c r="C17" s="36">
        <v>1</v>
      </c>
      <c r="D17" s="37">
        <f t="shared" si="3"/>
        <v>50</v>
      </c>
      <c r="E17" s="37">
        <f t="shared" si="1"/>
        <v>10.5</v>
      </c>
      <c r="F17" s="38">
        <f t="shared" si="4"/>
        <v>60.5</v>
      </c>
      <c r="G17" s="38">
        <f t="shared" si="5"/>
        <v>1754.5</v>
      </c>
      <c r="H17" s="46">
        <f t="shared" si="2"/>
        <v>0.37658295771624811</v>
      </c>
      <c r="I17" s="52"/>
      <c r="J17" s="1"/>
    </row>
    <row r="18" spans="1:10" x14ac:dyDescent="0.25">
      <c r="A18" s="34" t="s">
        <v>34</v>
      </c>
      <c r="B18" s="35"/>
      <c r="C18" s="36">
        <v>1</v>
      </c>
      <c r="D18" s="37">
        <f t="shared" si="3"/>
        <v>0</v>
      </c>
      <c r="E18" s="37">
        <f t="shared" si="1"/>
        <v>0</v>
      </c>
      <c r="F18" s="38">
        <f t="shared" si="4"/>
        <v>0</v>
      </c>
      <c r="G18" s="38">
        <f t="shared" si="5"/>
        <v>0</v>
      </c>
      <c r="H18" s="46">
        <f t="shared" si="2"/>
        <v>0</v>
      </c>
      <c r="I18" s="52"/>
      <c r="J18" s="1"/>
    </row>
    <row r="19" spans="1:10" ht="45" x14ac:dyDescent="0.25">
      <c r="A19" s="34" t="s">
        <v>35</v>
      </c>
      <c r="B19" s="35">
        <v>35</v>
      </c>
      <c r="C19" s="36">
        <v>1</v>
      </c>
      <c r="D19" s="37">
        <f t="shared" si="3"/>
        <v>35</v>
      </c>
      <c r="E19" s="37">
        <f t="shared" si="1"/>
        <v>7.35</v>
      </c>
      <c r="F19" s="38">
        <f t="shared" si="4"/>
        <v>42.35</v>
      </c>
      <c r="G19" s="38">
        <f t="shared" si="5"/>
        <v>1228.1500000000001</v>
      </c>
      <c r="H19" s="46">
        <f t="shared" si="2"/>
        <v>0.26360807040137368</v>
      </c>
      <c r="I19" s="52"/>
      <c r="J19" s="1"/>
    </row>
    <row r="20" spans="1:10" ht="45" x14ac:dyDescent="0.25">
      <c r="A20" s="34" t="s">
        <v>36</v>
      </c>
      <c r="B20" s="35">
        <v>50</v>
      </c>
      <c r="C20" s="36">
        <v>1</v>
      </c>
      <c r="D20" s="37">
        <f t="shared" si="3"/>
        <v>50</v>
      </c>
      <c r="E20" s="37">
        <f t="shared" si="1"/>
        <v>10.5</v>
      </c>
      <c r="F20" s="38">
        <f t="shared" si="4"/>
        <v>60.5</v>
      </c>
      <c r="G20" s="38">
        <f t="shared" si="5"/>
        <v>1754.5</v>
      </c>
      <c r="H20" s="46">
        <f t="shared" si="2"/>
        <v>0.37658295771624811</v>
      </c>
      <c r="I20" s="52"/>
      <c r="J20" s="1"/>
    </row>
    <row r="21" spans="1:10" ht="30" x14ac:dyDescent="0.25">
      <c r="A21" s="34" t="s">
        <v>20</v>
      </c>
      <c r="B21" s="35">
        <v>20</v>
      </c>
      <c r="C21" s="36">
        <v>1</v>
      </c>
      <c r="D21" s="37">
        <f t="shared" si="3"/>
        <v>20</v>
      </c>
      <c r="E21" s="37">
        <f t="shared" si="1"/>
        <v>4.2</v>
      </c>
      <c r="F21" s="38">
        <f t="shared" si="4"/>
        <v>24.2</v>
      </c>
      <c r="G21" s="38">
        <f t="shared" si="5"/>
        <v>701.8</v>
      </c>
      <c r="H21" s="46">
        <f t="shared" si="2"/>
        <v>0.15063318308649923</v>
      </c>
      <c r="I21" s="52"/>
      <c r="J21" s="1"/>
    </row>
    <row r="22" spans="1:10" x14ac:dyDescent="0.25">
      <c r="A22" s="34" t="s">
        <v>21</v>
      </c>
      <c r="B22" s="35">
        <v>356.84</v>
      </c>
      <c r="C22" s="36">
        <v>1</v>
      </c>
      <c r="D22" s="37">
        <f t="shared" si="3"/>
        <v>356.84</v>
      </c>
      <c r="E22" s="37">
        <f t="shared" si="1"/>
        <v>74.936399999999992</v>
      </c>
      <c r="F22" s="38">
        <f t="shared" si="4"/>
        <v>431.77639999999997</v>
      </c>
      <c r="G22" s="38">
        <f t="shared" si="5"/>
        <v>12521.515599999999</v>
      </c>
      <c r="H22" s="46">
        <f t="shared" si="2"/>
        <v>2.6875972526293195</v>
      </c>
      <c r="I22" s="52"/>
      <c r="J22" s="1"/>
    </row>
    <row r="23" spans="1:10" x14ac:dyDescent="0.25">
      <c r="A23" s="34" t="s">
        <v>22</v>
      </c>
      <c r="B23" s="35">
        <v>3</v>
      </c>
      <c r="C23" s="36">
        <v>1</v>
      </c>
      <c r="D23" s="37">
        <f t="shared" si="3"/>
        <v>3</v>
      </c>
      <c r="E23" s="37">
        <f t="shared" si="1"/>
        <v>0.63</v>
      </c>
      <c r="F23" s="38">
        <f t="shared" si="4"/>
        <v>3.63</v>
      </c>
      <c r="G23" s="38">
        <f t="shared" si="5"/>
        <v>105.27</v>
      </c>
      <c r="H23" s="46">
        <f t="shared" si="2"/>
        <v>2.2594977462974886E-2</v>
      </c>
      <c r="I23" s="52"/>
      <c r="J23" s="1"/>
    </row>
    <row r="24" spans="1:10" x14ac:dyDescent="0.25">
      <c r="A24" s="34" t="s">
        <v>23</v>
      </c>
      <c r="B24" s="35">
        <v>18.420000000000002</v>
      </c>
      <c r="C24" s="36">
        <v>1</v>
      </c>
      <c r="D24" s="37">
        <f t="shared" si="3"/>
        <v>18.420000000000002</v>
      </c>
      <c r="E24" s="37">
        <f t="shared" si="1"/>
        <v>3.8682000000000003</v>
      </c>
      <c r="F24" s="38">
        <f t="shared" si="4"/>
        <v>22.288200000000003</v>
      </c>
      <c r="G24" s="38">
        <f t="shared" si="5"/>
        <v>646.35780000000011</v>
      </c>
      <c r="H24" s="46">
        <f t="shared" si="2"/>
        <v>0.13873316162266583</v>
      </c>
      <c r="I24" s="52"/>
      <c r="J24" s="1"/>
    </row>
    <row r="25" spans="1:10" x14ac:dyDescent="0.25">
      <c r="A25" s="34" t="s">
        <v>24</v>
      </c>
      <c r="B25" s="35">
        <v>19</v>
      </c>
      <c r="C25" s="36">
        <v>1</v>
      </c>
      <c r="D25" s="37">
        <f t="shared" si="3"/>
        <v>19</v>
      </c>
      <c r="E25" s="37">
        <f t="shared" si="1"/>
        <v>3.9899999999999998</v>
      </c>
      <c r="F25" s="38">
        <f t="shared" si="4"/>
        <v>22.99</v>
      </c>
      <c r="G25" s="38">
        <f t="shared" si="5"/>
        <v>666.70999999999992</v>
      </c>
      <c r="H25" s="46">
        <f t="shared" si="2"/>
        <v>0.14310152393217426</v>
      </c>
      <c r="I25" s="51"/>
      <c r="J25" s="1"/>
    </row>
    <row r="26" spans="1:10" x14ac:dyDescent="0.25">
      <c r="A26" s="28" t="s">
        <v>25</v>
      </c>
      <c r="B26" s="29"/>
      <c r="C26" s="30"/>
      <c r="D26" s="31">
        <f>SUM(D27:D28)</f>
        <v>891</v>
      </c>
      <c r="E26" s="31">
        <f>D26*0.21</f>
        <v>187.10999999999999</v>
      </c>
      <c r="F26" s="32">
        <f>D26+E26</f>
        <v>1078.1099999999999</v>
      </c>
      <c r="G26" s="32">
        <f>F26*29</f>
        <v>31265.19</v>
      </c>
      <c r="H26" s="31">
        <f t="shared" si="2"/>
        <v>6.7107083065035411</v>
      </c>
      <c r="I26" s="33"/>
      <c r="J26" s="1"/>
    </row>
    <row r="27" spans="1:10" ht="30" x14ac:dyDescent="0.25">
      <c r="A27" s="34" t="s">
        <v>37</v>
      </c>
      <c r="B27" s="37">
        <v>5</v>
      </c>
      <c r="C27" s="36">
        <v>140</v>
      </c>
      <c r="D27" s="37">
        <f>B27*C27</f>
        <v>700</v>
      </c>
      <c r="E27" s="37">
        <f>D27*0.21</f>
        <v>147</v>
      </c>
      <c r="F27" s="38">
        <f>D27+E27</f>
        <v>847</v>
      </c>
      <c r="G27" s="38">
        <f t="shared" si="5"/>
        <v>24563</v>
      </c>
      <c r="H27" s="46">
        <f t="shared" si="2"/>
        <v>5.2721614080274737</v>
      </c>
      <c r="I27" s="39" t="s">
        <v>26</v>
      </c>
      <c r="J27" s="1"/>
    </row>
    <row r="28" spans="1:10" ht="30" x14ac:dyDescent="0.25">
      <c r="A28" s="34" t="s">
        <v>27</v>
      </c>
      <c r="B28" s="37">
        <v>191</v>
      </c>
      <c r="C28" s="36">
        <v>1</v>
      </c>
      <c r="D28" s="37">
        <f t="shared" si="3"/>
        <v>191</v>
      </c>
      <c r="E28" s="37">
        <f t="shared" si="1"/>
        <v>40.11</v>
      </c>
      <c r="F28" s="38">
        <f t="shared" si="4"/>
        <v>231.11</v>
      </c>
      <c r="G28" s="38">
        <f t="shared" si="5"/>
        <v>6702.1900000000005</v>
      </c>
      <c r="H28" s="46">
        <f t="shared" si="2"/>
        <v>1.4385468984760679</v>
      </c>
      <c r="I28" s="44"/>
      <c r="J28" s="1"/>
    </row>
    <row r="29" spans="1:10" x14ac:dyDescent="0.25">
      <c r="A29" s="40" t="s">
        <v>38</v>
      </c>
      <c r="B29" s="41">
        <f>B30+B31</f>
        <v>36</v>
      </c>
      <c r="C29" s="41"/>
      <c r="D29" s="41">
        <f t="shared" ref="D29:E29" si="6">D30+D31</f>
        <v>198</v>
      </c>
      <c r="E29" s="41">
        <f t="shared" si="6"/>
        <v>41.58</v>
      </c>
      <c r="F29" s="42">
        <f>F30+F31</f>
        <v>239.58</v>
      </c>
      <c r="G29" s="42">
        <f>F29*29</f>
        <v>6947.8200000000006</v>
      </c>
      <c r="H29" s="41">
        <f t="shared" si="2"/>
        <v>1.4912685125563427</v>
      </c>
      <c r="I29" s="43"/>
      <c r="J29" s="1"/>
    </row>
    <row r="30" spans="1:10" x14ac:dyDescent="0.25">
      <c r="A30" s="34" t="s">
        <v>39</v>
      </c>
      <c r="B30" s="37">
        <v>9</v>
      </c>
      <c r="C30" s="36">
        <v>10</v>
      </c>
      <c r="D30" s="37">
        <f t="shared" si="3"/>
        <v>90</v>
      </c>
      <c r="E30" s="37">
        <f t="shared" si="1"/>
        <v>18.899999999999999</v>
      </c>
      <c r="F30" s="38">
        <f t="shared" si="4"/>
        <v>108.9</v>
      </c>
      <c r="G30" s="38">
        <f t="shared" si="5"/>
        <v>3158.1000000000004</v>
      </c>
      <c r="H30" s="46">
        <f t="shared" si="2"/>
        <v>0.67784932388924668</v>
      </c>
      <c r="I30" s="50" t="s">
        <v>28</v>
      </c>
      <c r="J30" s="1"/>
    </row>
    <row r="31" spans="1:10" x14ac:dyDescent="0.25">
      <c r="A31" s="34" t="s">
        <v>40</v>
      </c>
      <c r="B31" s="37">
        <v>27</v>
      </c>
      <c r="C31" s="36">
        <v>4</v>
      </c>
      <c r="D31" s="37">
        <f t="shared" si="3"/>
        <v>108</v>
      </c>
      <c r="E31" s="37">
        <f t="shared" si="1"/>
        <v>22.68</v>
      </c>
      <c r="F31" s="38">
        <f t="shared" si="4"/>
        <v>130.68</v>
      </c>
      <c r="G31" s="38">
        <f t="shared" si="5"/>
        <v>3789.7200000000003</v>
      </c>
      <c r="H31" s="46">
        <f t="shared" si="2"/>
        <v>0.81341918866709595</v>
      </c>
      <c r="I31" s="51"/>
      <c r="J31" s="1"/>
    </row>
    <row r="32" spans="1:10" x14ac:dyDescent="0.25">
      <c r="E32" s="1" t="s">
        <v>45</v>
      </c>
      <c r="F32" s="9">
        <f>F28+F22+F18+F8</f>
        <v>862.07659999999998</v>
      </c>
      <c r="G32" s="9">
        <f>F32*29</f>
        <v>25000.221399999999</v>
      </c>
      <c r="H32" s="5">
        <f t="shared" si="2"/>
        <v>5.3660058810903628</v>
      </c>
    </row>
    <row r="33" spans="1:17" x14ac:dyDescent="0.25">
      <c r="E33" s="1" t="s">
        <v>46</v>
      </c>
      <c r="F33" s="9">
        <f>F5-F32+0.35</f>
        <v>1548.1093999999998</v>
      </c>
      <c r="G33" s="9">
        <f>F33*29</f>
        <v>44895.172599999998</v>
      </c>
      <c r="H33" s="5">
        <f t="shared" si="2"/>
        <v>9.6362250697574581</v>
      </c>
    </row>
    <row r="34" spans="1:17" x14ac:dyDescent="0.25">
      <c r="F34" s="5"/>
      <c r="K34" s="9"/>
    </row>
    <row r="35" spans="1:17" s="12" customFormat="1" x14ac:dyDescent="0.25">
      <c r="A35" s="10" t="s">
        <v>3</v>
      </c>
      <c r="B35" s="6" t="s">
        <v>29</v>
      </c>
      <c r="C35" s="6"/>
      <c r="D35" s="6"/>
      <c r="E35" s="6"/>
      <c r="F35" s="15"/>
      <c r="G35" s="15"/>
      <c r="H35" s="4"/>
      <c r="I35" s="13"/>
      <c r="J35" s="6"/>
      <c r="K35" s="6"/>
      <c r="L35" s="6"/>
      <c r="M35" s="6"/>
      <c r="N35" s="6"/>
      <c r="O35" s="11"/>
    </row>
    <row r="36" spans="1:17" s="12" customFormat="1" ht="15" x14ac:dyDescent="0.25">
      <c r="A36" s="17"/>
      <c r="F36" s="16"/>
      <c r="G36" s="16"/>
      <c r="H36" s="47"/>
      <c r="I36" s="14"/>
      <c r="J36" s="7"/>
      <c r="K36" s="7"/>
      <c r="L36" s="7"/>
      <c r="M36" s="7"/>
      <c r="N36" s="7"/>
      <c r="O36" s="7"/>
      <c r="P36" s="7"/>
      <c r="Q36" s="7"/>
    </row>
    <row r="37" spans="1:17" s="12" customFormat="1" ht="15" x14ac:dyDescent="0.25">
      <c r="A37" s="2" t="s">
        <v>49</v>
      </c>
      <c r="F37" s="16"/>
      <c r="G37" s="16"/>
      <c r="H37" s="47"/>
      <c r="I37" s="14"/>
      <c r="J37" s="7"/>
      <c r="K37" s="7"/>
      <c r="L37" s="7"/>
      <c r="M37" s="7"/>
      <c r="N37" s="7"/>
      <c r="O37" s="7"/>
      <c r="P37" s="7"/>
      <c r="Q37" s="7"/>
    </row>
    <row r="38" spans="1:17" s="12" customFormat="1" ht="15" x14ac:dyDescent="0.25">
      <c r="A38" s="18" t="s">
        <v>1</v>
      </c>
      <c r="F38" s="16"/>
      <c r="G38" s="16"/>
      <c r="H38" s="47"/>
      <c r="I38" s="14"/>
      <c r="J38" s="7"/>
      <c r="K38" s="7"/>
      <c r="L38" s="7"/>
      <c r="M38" s="7"/>
      <c r="N38" s="7"/>
      <c r="O38" s="7"/>
      <c r="P38" s="7"/>
      <c r="Q38" s="7"/>
    </row>
    <row r="39" spans="1:17" s="12" customFormat="1" ht="15" x14ac:dyDescent="0.25">
      <c r="A39" s="8" t="s">
        <v>2</v>
      </c>
      <c r="F39" s="16"/>
      <c r="G39" s="16"/>
      <c r="H39" s="47"/>
      <c r="I39" s="14"/>
      <c r="J39" s="7"/>
      <c r="K39" s="7"/>
      <c r="L39" s="7"/>
      <c r="M39" s="7"/>
      <c r="N39" s="7"/>
      <c r="O39" s="7"/>
      <c r="P39" s="7"/>
      <c r="Q39" s="7"/>
    </row>
    <row r="40" spans="1:17" x14ac:dyDescent="0.25">
      <c r="J40" s="1"/>
    </row>
  </sheetData>
  <mergeCells count="7">
    <mergeCell ref="F2:I2"/>
    <mergeCell ref="F1:I1"/>
    <mergeCell ref="I30:I31"/>
    <mergeCell ref="I7:I12"/>
    <mergeCell ref="I14:I15"/>
    <mergeCell ref="I16:I25"/>
    <mergeCell ref="A3:I3"/>
  </mergeCells>
  <pageMargins left="0.62992125984251968" right="0.43307086614173229" top="0.74803149606299213" bottom="0.74803149606299213" header="0.31496062992125984" footer="0.31496062992125984"/>
  <pageSetup paperSize="9" orientation="landscape" r:id="rId1"/>
  <headerFooter>
    <oddFooter xml:space="preserve">&amp;C&amp;"Times New Roman,Regular"&amp;10LMpiel_2_010713_LMAnot_briva_l_izm&amp;"-,Regular"&amp;11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Detalizets_aprekins_SR_br_l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rīkojuma projektam „Par finanšu līdzekļu piešķiršanu no valsts budžeta programmas  "Līdzekļi neparedzētiem gadījumiem"” sākotnējās ietekmes novērtējuma  ziņojums (anotācija)</dc:title>
  <dc:creator/>
  <cp:keywords>Anotācijas 2.pielikums</cp:keywords>
  <cp:lastModifiedBy/>
  <dcterms:created xsi:type="dcterms:W3CDTF">2006-09-16T00:00:00Z</dcterms:created>
  <dcterms:modified xsi:type="dcterms:W3CDTF">2013-07-01T09:55:24Z</dcterms:modified>
  <cp:category>A.Grīnberga, 67021522, Aija.Grinberga@lm.gov.lv, Fakss 67021678</cp:category>
</cp:coreProperties>
</file>