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340" windowWidth="15180" windowHeight="10125" tabRatio="864" activeTab="0"/>
  </bookViews>
  <sheets>
    <sheet name="Visi_projekti" sheetId="1" r:id="rId1"/>
  </sheets>
  <definedNames>
    <definedName name="A4.14_20">#REF!</definedName>
    <definedName name="_xlnm.Print_Area" localSheetId="0">'Visi_projekti'!$A$1:$S$194</definedName>
    <definedName name="_xlnm.Print_Titles" localSheetId="0">'Visi_projekti'!$10:$10</definedName>
  </definedNames>
  <calcPr fullCalcOnLoad="1"/>
</workbook>
</file>

<file path=xl/comments1.xml><?xml version="1.0" encoding="utf-8"?>
<comments xmlns="http://schemas.openxmlformats.org/spreadsheetml/2006/main">
  <authors>
    <author>Alīna Neilande</author>
  </authors>
  <commentList>
    <comment ref="R48" authorId="0">
      <text>
        <r>
          <rPr>
            <b/>
            <sz val="9"/>
            <rFont val="Tahoma"/>
            <family val="2"/>
          </rPr>
          <t>Alīna Neilande:</t>
        </r>
        <r>
          <rPr>
            <sz val="9"/>
            <rFont val="Tahoma"/>
            <family val="2"/>
          </rPr>
          <t xml:space="preserve">
Tilts var būt būs izmests</t>
        </r>
      </text>
    </comment>
    <comment ref="E97" authorId="0">
      <text>
        <r>
          <rPr>
            <b/>
            <sz val="9"/>
            <rFont val="Tahoma"/>
            <family val="2"/>
          </rPr>
          <t>Alīna Neilande:</t>
        </r>
        <r>
          <rPr>
            <sz val="9"/>
            <rFont val="Tahoma"/>
            <family val="2"/>
          </rPr>
          <t xml:space="preserve">
Projekts pasūtīts līdz km 27,7</t>
        </r>
      </text>
    </comment>
  </commentList>
</comments>
</file>

<file path=xl/sharedStrings.xml><?xml version="1.0" encoding="utf-8"?>
<sst xmlns="http://schemas.openxmlformats.org/spreadsheetml/2006/main" count="317" uniqueCount="286">
  <si>
    <t xml:space="preserve">Kopā </t>
  </si>
  <si>
    <t>N.p.k.</t>
  </si>
  <si>
    <t xml:space="preserve">Kurzemes reģions </t>
  </si>
  <si>
    <t>No km</t>
  </si>
  <si>
    <t>Līdz km</t>
  </si>
  <si>
    <t>Nosaukums</t>
  </si>
  <si>
    <t>Kods</t>
  </si>
  <si>
    <t>P108</t>
  </si>
  <si>
    <t>P120</t>
  </si>
  <si>
    <t xml:space="preserve">Talsi - Stende - Kuldīga </t>
  </si>
  <si>
    <t xml:space="preserve">Ventspils - Kuldīga - Saldus </t>
  </si>
  <si>
    <t>Ventspils - krustojums ar P111</t>
  </si>
  <si>
    <t>P106</t>
  </si>
  <si>
    <t>Ezere - Embūte - Grobiņa</t>
  </si>
  <si>
    <t>P116</t>
  </si>
  <si>
    <t>Dzelda - Embūte</t>
  </si>
  <si>
    <t xml:space="preserve">Vārme - Ošenieki </t>
  </si>
  <si>
    <t>Piezīmes:</t>
  </si>
  <si>
    <t xml:space="preserve">Zemgales reģions </t>
  </si>
  <si>
    <t xml:space="preserve">P97 </t>
  </si>
  <si>
    <t xml:space="preserve">Jelgava - Dobele - Annenieki </t>
  </si>
  <si>
    <t>P93</t>
  </si>
  <si>
    <t>Iecavas novada robeža - V1045</t>
  </si>
  <si>
    <t xml:space="preserve">Jelgava - Iecava </t>
  </si>
  <si>
    <t>P103</t>
  </si>
  <si>
    <t>Dobele - Bauska</t>
  </si>
  <si>
    <t xml:space="preserve">Mūrmuiža - Eleja </t>
  </si>
  <si>
    <t>P95</t>
  </si>
  <si>
    <t>P89</t>
  </si>
  <si>
    <t xml:space="preserve">Ķekava - Skaistkalne </t>
  </si>
  <si>
    <t xml:space="preserve">Bārbele - Lietuvas robeža </t>
  </si>
  <si>
    <t>P76</t>
  </si>
  <si>
    <t xml:space="preserve">Aizkraukle - Jēkabpils </t>
  </si>
  <si>
    <t>dz/c stacija "Daugava" - Sala</t>
  </si>
  <si>
    <t>Vecumnieki - Nereta - Subate</t>
  </si>
  <si>
    <t>P73</t>
  </si>
  <si>
    <t>Krasti - Ērberģe</t>
  </si>
  <si>
    <t xml:space="preserve">Valles pag. robeža - tilts pār Iecavu </t>
  </si>
  <si>
    <t>P62</t>
  </si>
  <si>
    <t>Šķibe - Dobele</t>
  </si>
  <si>
    <t>Augstkalne - Valsts robeža (Žagare)</t>
  </si>
  <si>
    <t>P87</t>
  </si>
  <si>
    <t xml:space="preserve">*Pēc asfaltēšanas pabeigšanas autoceļi būs klāti ar asfaltbetona segumu visā to garumā </t>
  </si>
  <si>
    <t>Jelgava - Tērvete - Lietuvas robeža (Žagare)*</t>
  </si>
  <si>
    <t xml:space="preserve">Rīgas reģions </t>
  </si>
  <si>
    <t>P5</t>
  </si>
  <si>
    <t>Ulbroka - Ogre</t>
  </si>
  <si>
    <t>Tīnūži - Ogre</t>
  </si>
  <si>
    <t>P1</t>
  </si>
  <si>
    <t xml:space="preserve">Rīga - Carnikava - Ādaži </t>
  </si>
  <si>
    <t xml:space="preserve">Garciems - Carnikava </t>
  </si>
  <si>
    <t>P85</t>
  </si>
  <si>
    <t>Rīgas HES - Jaunjelgava</t>
  </si>
  <si>
    <t xml:space="preserve">krustojums ar P88 - Enkurnieki </t>
  </si>
  <si>
    <t>P4</t>
  </si>
  <si>
    <t xml:space="preserve">Rīga - Ērgļi </t>
  </si>
  <si>
    <t xml:space="preserve">Bauska - Aizkraukle </t>
  </si>
  <si>
    <t xml:space="preserve">krustojums ar P85 - Jaunjelgava </t>
  </si>
  <si>
    <t>P11</t>
  </si>
  <si>
    <t xml:space="preserve">Kocēni - Limbaži - Tūja </t>
  </si>
  <si>
    <t xml:space="preserve">Lauciņi - Augstroze </t>
  </si>
  <si>
    <t>Rīga - Mārupe (Jaunmārupe)</t>
  </si>
  <si>
    <t>P132</t>
  </si>
  <si>
    <t>P10</t>
  </si>
  <si>
    <t>P104</t>
  </si>
  <si>
    <t xml:space="preserve">Rīga - Mārupe </t>
  </si>
  <si>
    <t>Inčukalns - Ropaži - Ikšķile</t>
  </si>
  <si>
    <t>Tīnūži - Ikšķile</t>
  </si>
  <si>
    <t xml:space="preserve">Tukums - Auce - Lietuvas robeža </t>
  </si>
  <si>
    <t>krustojums ar A10 - Strutele</t>
  </si>
  <si>
    <t>Grobiņas pagasta robeža - Grobiņa</t>
  </si>
  <si>
    <t>P37</t>
  </si>
  <si>
    <t xml:space="preserve">Pļaviņas - Madona - Gulbene </t>
  </si>
  <si>
    <t xml:space="preserve">krustojums ar A4 - Bajārkrogs </t>
  </si>
  <si>
    <t xml:space="preserve">Vidzemes reģions </t>
  </si>
  <si>
    <t xml:space="preserve">Latgales reģions </t>
  </si>
  <si>
    <t>P59</t>
  </si>
  <si>
    <t>Strupuļi - Ružina</t>
  </si>
  <si>
    <t>P30</t>
  </si>
  <si>
    <t>P35</t>
  </si>
  <si>
    <t>P27</t>
  </si>
  <si>
    <t>Cēsis - Vecpiebalga - Madona</t>
  </si>
  <si>
    <t>Gulbene - Balvi - Viļaka</t>
  </si>
  <si>
    <t>Pļaviņas - Madona - Gulbene</t>
  </si>
  <si>
    <t>Smiltene - Gulbene</t>
  </si>
  <si>
    <t>Dzelzceļa pārvads - Taurene</t>
  </si>
  <si>
    <t>Taurene - Vecpiebalga</t>
  </si>
  <si>
    <t>Vecpiebalga - Gulbēris</t>
  </si>
  <si>
    <t>Gulbēris - Lautere</t>
  </si>
  <si>
    <t>Cēsis - tilts pār Rauni</t>
  </si>
  <si>
    <t>Gulbene - Litene</t>
  </si>
  <si>
    <t>Litene - Balvi</t>
  </si>
  <si>
    <t>Balvi - Garstērdele</t>
  </si>
  <si>
    <t>Madona - Cesvaine</t>
  </si>
  <si>
    <t>Madonas nov. robeža - Jaunkalsnava</t>
  </si>
  <si>
    <t xml:space="preserve">Cesvaine - Dzelzava </t>
  </si>
  <si>
    <t>Dzelzava - Gulbītis</t>
  </si>
  <si>
    <t>Gulbītis - Gulbene</t>
  </si>
  <si>
    <t>Taures - krustojums ar V413</t>
  </si>
  <si>
    <t>P68</t>
  </si>
  <si>
    <t>P70</t>
  </si>
  <si>
    <t>P36</t>
  </si>
  <si>
    <t>Daugavpils - Skrudaliena - Baltkrievijas robeža (Silene)</t>
  </si>
  <si>
    <t>Daugavpils - krustojums ar P66</t>
  </si>
  <si>
    <t>P62 Krāslava - Preiļi - Madona</t>
  </si>
  <si>
    <t>Reģionālo autoceļu posmu ar melno segumu rekonstrukcija</t>
  </si>
  <si>
    <t>Reģionālo autoceļu posmu ar grants segumu rekonstrukcija</t>
  </si>
  <si>
    <t>Kuldīga - Skrunda - Embūte*</t>
  </si>
  <si>
    <t>Viļāni - Ružina - Malta*</t>
  </si>
  <si>
    <t>P98</t>
  </si>
  <si>
    <t>Jelgava (Tušķi) - Tukums</t>
  </si>
  <si>
    <t xml:space="preserve">Tušķi - tilts pār Auci </t>
  </si>
  <si>
    <t>krustoj. ar A6 - Madonas nov. robeža</t>
  </si>
  <si>
    <t>P121</t>
  </si>
  <si>
    <t xml:space="preserve">Tukums - Kuldīga </t>
  </si>
  <si>
    <t xml:space="preserve">Tukums - Sāti </t>
  </si>
  <si>
    <t>krustojums ar V64 - Ropaži</t>
  </si>
  <si>
    <t>Rēzekne - Audriņi</t>
  </si>
  <si>
    <t>Audriņi - Dricāni</t>
  </si>
  <si>
    <t>Bajārkrogs - Vāverkrogs</t>
  </si>
  <si>
    <t xml:space="preserve">Kangari - Tīnūži </t>
  </si>
  <si>
    <t>krustojums ar A14 - pagr. uz Ilūksti</t>
  </si>
  <si>
    <t>pagr. uz Ilūksti - Eglaine</t>
  </si>
  <si>
    <t>Krāslava - Augstkalne</t>
  </si>
  <si>
    <t xml:space="preserve">Pūces - Vāne </t>
  </si>
  <si>
    <t xml:space="preserve">Mucukalns - Viļaka </t>
  </si>
  <si>
    <t>Zemīte - Pūces</t>
  </si>
  <si>
    <t>Steķi - krustojums ar A12</t>
  </si>
  <si>
    <t>Krāslava - Preiļi - Madona*</t>
  </si>
  <si>
    <t>Tukums - Kuldīga*</t>
  </si>
  <si>
    <t>P22</t>
  </si>
  <si>
    <t>Kārķi - Naukšēni</t>
  </si>
  <si>
    <t xml:space="preserve">Ļūmāni - Mētriena </t>
  </si>
  <si>
    <t xml:space="preserve">Atašiene - Ļūmāni </t>
  </si>
  <si>
    <t>Embūte - Asīte</t>
  </si>
  <si>
    <t xml:space="preserve">Asīte - Priekule </t>
  </si>
  <si>
    <t>P45</t>
  </si>
  <si>
    <t>a/v Rekova</t>
  </si>
  <si>
    <t xml:space="preserve">Krāslava - Preiļi - Madona* </t>
  </si>
  <si>
    <t xml:space="preserve">Valka - Rūjiena* </t>
  </si>
  <si>
    <t>krustoj. ar P86- krustoj.ar P75</t>
  </si>
  <si>
    <t>2013.03.05 izsole būvniecībai</t>
  </si>
  <si>
    <t>Svente - Lietuvas robeža (Subate)</t>
  </si>
  <si>
    <t>Rēzekne - Gulbene</t>
  </si>
  <si>
    <t xml:space="preserve">Viļaka - Kārsava </t>
  </si>
  <si>
    <t>P112</t>
  </si>
  <si>
    <t>Kuldīga - Aizpute - Līči</t>
  </si>
  <si>
    <t xml:space="preserve">Vēveri - Aistere </t>
  </si>
  <si>
    <t xml:space="preserve">Lielauce - Vecauce </t>
  </si>
  <si>
    <t>Auce - Vītiņi</t>
  </si>
  <si>
    <t>Nav projekta</t>
  </si>
  <si>
    <t>P32</t>
  </si>
  <si>
    <t xml:space="preserve"> Līgatne (Vidzemes šoseja) - Skrīveri</t>
  </si>
  <si>
    <t>Ir tehniskais projekts</t>
  </si>
  <si>
    <t>No ERAFA var izņemt, bet jāseko, kā pabeigs maršruta sakartošanu</t>
  </si>
  <si>
    <t>Tilts pār Auci - Līvbērze</t>
  </si>
  <si>
    <t>Būs asfalta rekonstrukcija</t>
  </si>
  <si>
    <t>Rīga -Ērgļi</t>
  </si>
  <si>
    <t>Vāverkrogs - Jugla</t>
  </si>
  <si>
    <t>acīmredzot būs jāpārceļ no 2007-2013. g. perioda</t>
  </si>
  <si>
    <t>km izmainījas</t>
  </si>
  <si>
    <t>Izmaiņas, ievērojot Vidzemes reģiona priekšlikumus</t>
  </si>
  <si>
    <t>4 joslas</t>
  </si>
  <si>
    <t>Iespēju robežās P108 un P112 dažus posmus var nomainīt uz P111</t>
  </si>
  <si>
    <t>Kastīre - Preiļi</t>
  </si>
  <si>
    <t>57,54km - Preiļu robeža</t>
  </si>
  <si>
    <t>Silene - LR robeža (Silenes RKP)</t>
  </si>
  <si>
    <t>22,25-23,72km - Silene</t>
  </si>
  <si>
    <t>Jelgava (administratīvā robeža) - Garoza</t>
  </si>
  <si>
    <t>P111</t>
  </si>
  <si>
    <t xml:space="preserve">Ventspils (Leči) - Grobiņa </t>
  </si>
  <si>
    <t xml:space="preserve">Var izņemt no saraksta </t>
  </si>
  <si>
    <t>Posmā jārekonstruē 3 tilti</t>
  </si>
  <si>
    <t xml:space="preserve">Divi varianti izskatāmi prioritārā secībā: 1) šo posmu mainām pret P32 60,74 - 71,05 (skat.lapas apakšā); 2) posmu pagarinām līdz 12,1, jo šie 2km 2006, gadā remontēti ar VA un plānu izlīdzinošo, bet tagad jau jūk ārā. </t>
  </si>
  <si>
    <t>P80 - Skrīveri</t>
  </si>
  <si>
    <t xml:space="preserve">Posms ir avārijas stāvoklī, specīgi kūkumo un bez projekta nav atjaunojams. Pēc P80 izbūves (šogad - 2013. gadā) prognozējams ievērojams satiksmes pieaugums. </t>
  </si>
  <si>
    <t>Tas ir cauri Ropažiem</t>
  </si>
  <si>
    <t>Madliena - P80</t>
  </si>
  <si>
    <t xml:space="preserve">Piezīmes </t>
  </si>
  <si>
    <t>Ir TP</t>
  </si>
  <si>
    <t>Kopā km</t>
  </si>
  <si>
    <t>Pavisam kopā:</t>
  </si>
  <si>
    <t>2006.g</t>
  </si>
  <si>
    <t>P118</t>
  </si>
  <si>
    <t xml:space="preserve">Kuldīgas apvedceļš </t>
  </si>
  <si>
    <t>Ventas tilts - P120</t>
  </si>
  <si>
    <t>P128</t>
  </si>
  <si>
    <t xml:space="preserve">Sloka - Talsi </t>
  </si>
  <si>
    <t xml:space="preserve">Apšuciems - P131 </t>
  </si>
  <si>
    <t>P105</t>
  </si>
  <si>
    <t xml:space="preserve">Saldus - Ezere </t>
  </si>
  <si>
    <t xml:space="preserve">Kursīši-Lietuvas robeža </t>
  </si>
  <si>
    <t>P103 - Augstkalne</t>
  </si>
  <si>
    <t>Krustojums ar P111 - Ziras</t>
  </si>
  <si>
    <t>Var no saraksts izņemt</t>
  </si>
  <si>
    <t xml:space="preserve">Labraks - Vērgale </t>
  </si>
  <si>
    <t>ja būs nauda, var pagarināt līdz 70</t>
  </si>
  <si>
    <t>sarežģīts</t>
  </si>
  <si>
    <t>Augšlīgatne - Nītaure</t>
  </si>
  <si>
    <t>Talsi - Stende</t>
  </si>
  <si>
    <t xml:space="preserve"> GVDI uz 2020.gadu</t>
  </si>
  <si>
    <t>TP sākas no km 9,33 līdz km 9,778 (aplis)</t>
  </si>
  <si>
    <t>Piķurgas tilts - pagr. uz Juglas PF</t>
  </si>
  <si>
    <t>Projekts būs līdz km 27,7</t>
  </si>
  <si>
    <t>Projekta vadītājs</t>
  </si>
  <si>
    <t xml:space="preserve">Sarmīte Pūcīte </t>
  </si>
  <si>
    <t xml:space="preserve">Kaspars Ķēniņš </t>
  </si>
  <si>
    <t>Juris Derevjanko</t>
  </si>
  <si>
    <t>Jānis Sprukts</t>
  </si>
  <si>
    <t>Didzis Zvirbulis</t>
  </si>
  <si>
    <t>Gunta Ķikse</t>
  </si>
  <si>
    <t>Andrejs Bērziņš</t>
  </si>
  <si>
    <t>Andris Melngailis</t>
  </si>
  <si>
    <t xml:space="preserve">Gunta Ķikse </t>
  </si>
  <si>
    <t xml:space="preserve">Jānis Mincis </t>
  </si>
  <si>
    <t>Juris Kondrovs</t>
  </si>
  <si>
    <t>Larisa Rukmane</t>
  </si>
  <si>
    <t>Var atlikt uz perioda beigam. Beigu adrese jāmaina uz 5.3, jo km 5.02 atrodas tilts, kurš ir jārekonstruē</t>
  </si>
  <si>
    <t>iespējami atjaunošanas darbi 2013-2014.gadā par VB. Piekrītam, tomēr ļoti būt vajadzīgs posms km 1,80-3,57, kam BRD 2005,g. izstrādājis projektu un 2008,g. projekts tika pārskaņots. Ļoti nozīmīgs objekts!!! Posmu 3,57-9,78km gribētu mainīt pret P32 49,00-60,20km</t>
  </si>
  <si>
    <t>32km tilts - TP gatavs - 1,4 milj. Zeme</t>
  </si>
  <si>
    <t>Pagaidam nav izsludināts. Lai P30 km 38,00 – km 48,90 (vai – km 49,00) tehniskā projekta izstrādātājiem nebūtu ar mums (un arī ar pašvaldību) jāstrīdas par varbūtējiem tehniskajiem risinājumiem (krustojumi, apgaismojums, gājēju celiņi, autobusu pieturas, gājēju pārejas, tilts pār Balgu) Vecpiebalgā, ierosinu P30 posmam km 47,1 – km 49,0 iepriekš (vismaz gadu ātrāk) pasūtīt skiču projektu un iegūt ceļu drošības audita atzinumu par to</t>
  </si>
  <si>
    <t>Vai maršruts prioritārs arī Pleskavai. Šie posmi izņemti no ERAF pēc reģionu ieteikuma 4-5 tilti</t>
  </si>
  <si>
    <t>Tiltu skaits</t>
  </si>
  <si>
    <t>km</t>
  </si>
  <si>
    <t>Orientējošas izmaksas tūkst. Ls</t>
  </si>
  <si>
    <t>55,99; 59,29</t>
  </si>
  <si>
    <t>200; 150</t>
  </si>
  <si>
    <t>26,4; 32,15</t>
  </si>
  <si>
    <t>45; 35</t>
  </si>
  <si>
    <t>1,63; 5,74; 5,895</t>
  </si>
  <si>
    <t>180; 80; 250</t>
  </si>
  <si>
    <t>120; 50; 50</t>
  </si>
  <si>
    <t>29,41; 34,20</t>
  </si>
  <si>
    <t>120; 10</t>
  </si>
  <si>
    <t>Tilts uzbūvēts 2006. gadā. Tilts nav konkrētajā a/c posmā. Varbūt iespējams pagarināt ceļa posmu un paredzēt nomainīt seguma virskārtu arī tiltam?</t>
  </si>
  <si>
    <t>33,8; 36,547; 38,71</t>
  </si>
  <si>
    <t>250; 40; 10</t>
  </si>
  <si>
    <t>29,63; 35,83; 38,09</t>
  </si>
  <si>
    <t>450; 250; 250</t>
  </si>
  <si>
    <t>50,7; 55,6</t>
  </si>
  <si>
    <t>250; 40</t>
  </si>
  <si>
    <t>15,6; 19,4</t>
  </si>
  <si>
    <t>50; 40</t>
  </si>
  <si>
    <t>?</t>
  </si>
  <si>
    <t>13,6; 15,4</t>
  </si>
  <si>
    <t>130; 130</t>
  </si>
  <si>
    <t>56,6; 59,9</t>
  </si>
  <si>
    <t>5; 35</t>
  </si>
  <si>
    <t>22,8; 31</t>
  </si>
  <si>
    <t>95; 125</t>
  </si>
  <si>
    <t>Viss ir atkarīgs no projekta realizēšanas. Ja paliks preiodam ERAF 2014-2020, tad pirmo tiltu var iekļaut</t>
  </si>
  <si>
    <t>24,8; 32,3</t>
  </si>
  <si>
    <t>200; 1360</t>
  </si>
  <si>
    <t>56,75; 59,7</t>
  </si>
  <si>
    <t>70; 120</t>
  </si>
  <si>
    <t>55; 87</t>
  </si>
  <si>
    <t>krustojums ar P76 - Aizkraukle</t>
  </si>
  <si>
    <t>29,935; 39,467</t>
  </si>
  <si>
    <t>46,635; 55,825</t>
  </si>
  <si>
    <t>80; 50</t>
  </si>
  <si>
    <t>9,526; 20,224</t>
  </si>
  <si>
    <t>150; 75</t>
  </si>
  <si>
    <t>140; 75; 215; 10; 45</t>
  </si>
  <si>
    <t>18,6; 20,515; 22,3; 24,63; 29,491</t>
  </si>
  <si>
    <r>
      <rPr>
        <sz val="10"/>
        <color indexed="10"/>
        <rFont val="Arial"/>
        <family val="2"/>
      </rPr>
      <t>8,9</t>
    </r>
    <r>
      <rPr>
        <sz val="10"/>
        <rFont val="Arial"/>
        <family val="2"/>
      </rPr>
      <t>; 9,85; 11,33</t>
    </r>
  </si>
  <si>
    <t>Reģions gatavs atteikties no posma P45 Viļaka – Kārsava 16,54-19,58km (3,04km)</t>
  </si>
  <si>
    <t>11.2013.-12.2013.</t>
  </si>
  <si>
    <t>Plānotā projektēšana</t>
  </si>
  <si>
    <t xml:space="preserve">Plānotā būvniecība </t>
  </si>
  <si>
    <t>Projekts var tikt īstenots par 2007.-2013.g. ekonomiju</t>
  </si>
  <si>
    <t>2.pielikums</t>
  </si>
  <si>
    <t xml:space="preserve">Informatīvajam ziņojumam par Eiropas </t>
  </si>
  <si>
    <t xml:space="preserve">Savienības fondu darbības programmas </t>
  </si>
  <si>
    <t xml:space="preserve">atbalsta mērķa "Palielināt reģionālo mobilitāti </t>
  </si>
  <si>
    <t>uzlabojot valsts reģionālo autoceļu kvalitāti"</t>
  </si>
  <si>
    <t>ieviešanu</t>
  </si>
  <si>
    <t>Satiksmes ministrs</t>
  </si>
  <si>
    <t>Valsts sekretārs</t>
  </si>
  <si>
    <t>A.Matīss</t>
  </si>
  <si>
    <t>K.Ozoliņš</t>
  </si>
  <si>
    <t xml:space="preserve">O.Stoļarova </t>
  </si>
  <si>
    <t>67028241, Olga.Stolarova@sam.gov.lv</t>
  </si>
  <si>
    <t>A.Strods</t>
  </si>
  <si>
    <t>67028038, Andis.Strods@sam.gov.lv</t>
  </si>
  <si>
    <t xml:space="preserve">„Izaugsme un nodarbinātība” 6.3.1.specifiskā </t>
  </si>
  <si>
    <t>Potenciālie 6.3.1.specifiskā atbalsta mērķa "Palielināt reģionalo mobilitāti uzlabojot valsts reģionālo autoceļu kvalitāti"  projekti</t>
  </si>
</sst>
</file>

<file path=xl/styles.xml><?xml version="1.0" encoding="utf-8"?>
<styleSheet xmlns="http://schemas.openxmlformats.org/spreadsheetml/2006/main">
  <numFmts count="5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
    <numFmt numFmtId="166" formatCode="0.0"/>
    <numFmt numFmtId="167" formatCode="&quot;Jā&quot;;&quot;Jā&quot;;&quot;Nē&quot;"/>
    <numFmt numFmtId="168" formatCode="&quot;Patiess&quot;;&quot;Patiess&quot;;&quot;Aplams&quot;"/>
    <numFmt numFmtId="169" formatCode="&quot;Ieslēgts&quot;;&quot;Ieslēgts&quot;;&quot;Izslēgts&quot;"/>
    <numFmt numFmtId="170" formatCode="[$€-2]\ #\ ##,000_);[Red]\([$€-2]\ #\ ##,000\)"/>
    <numFmt numFmtId="171" formatCode="_-* #,##0.000_-;\-* #,##0.000_-;_-* &quot;-&quot;??_-;_-@_-"/>
    <numFmt numFmtId="172" formatCode="_-* #,##0.0_-;\-* #,##0.0_-;_-* &quot;-&quot;??_-;_-@_-"/>
    <numFmt numFmtId="173" formatCode="#,##0.00_ ;\-#,##0.00\ "/>
    <numFmt numFmtId="174" formatCode="_-* #,##0_-;\-* #,##0_-;_-* &quot;-&quot;??_-;_-@_-"/>
    <numFmt numFmtId="175" formatCode="_-* #,##0.0000_-;\-* #,##0.0000_-;_-* &quot;-&quot;??_-;_-@_-"/>
    <numFmt numFmtId="176" formatCode="_-* #,##0.00000_-;\-* #,##0.00000_-;_-* &quot;-&quot;??_-;_-@_-"/>
    <numFmt numFmtId="177" formatCode="_-* #,##0.000000_-;\-* #,##0.000000_-;_-* &quot;-&quot;??_-;_-@_-"/>
    <numFmt numFmtId="178" formatCode="_-* #,##0.0000000_-;\-* #,##0.0000000_-;_-* &quot;-&quot;??_-;_-@_-"/>
    <numFmt numFmtId="179" formatCode="0.000000"/>
    <numFmt numFmtId="180" formatCode="0.00000"/>
    <numFmt numFmtId="181" formatCode="0.0%"/>
    <numFmt numFmtId="182" formatCode="[$-426]dddd\,\ yyyy&quot;. gada &quot;d\.\ mmmm"/>
    <numFmt numFmtId="183" formatCode="0.000%"/>
    <numFmt numFmtId="184" formatCode="&quot;Ls&quot;\ #,##0"/>
    <numFmt numFmtId="185" formatCode="#,##0.0"/>
    <numFmt numFmtId="186" formatCode="[$-409]d\-mmm;@"/>
    <numFmt numFmtId="187" formatCode="0.0000000"/>
    <numFmt numFmtId="188" formatCode="#,##0.000"/>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quot;Yes&quot;;&quot;Yes&quot;;&quot;No&quot;"/>
    <numFmt numFmtId="198" formatCode="&quot;True&quot;;&quot;True&quot;;&quot;False&quot;"/>
    <numFmt numFmtId="199" formatCode="&quot;On&quot;;&quot;On&quot;;&quot;Off&quot;"/>
    <numFmt numFmtId="200" formatCode="[$€-2]\ #,##0.00_);[Red]\([$€-2]\ #,##0.00\)"/>
    <numFmt numFmtId="201" formatCode="#,##0\ &quot;Ls&quot;;\-#,##0\ &quot;Ls&quot;"/>
    <numFmt numFmtId="202" formatCode="#,##0\ &quot;Ls&quot;;[Red]\-#,##0\ &quot;Ls&quot;"/>
    <numFmt numFmtId="203" formatCode="#,##0.00\ &quot;Ls&quot;;\-#,##0.00\ &quot;Ls&quot;"/>
    <numFmt numFmtId="204" formatCode="#,##0.00\ &quot;Ls&quot;;[Red]\-#,##0.00\ &quot;Ls&quot;"/>
    <numFmt numFmtId="205" formatCode="_-* #,##0\ &quot;Ls&quot;_-;\-* #,##0\ &quot;Ls&quot;_-;_-* &quot;-&quot;\ &quot;Ls&quot;_-;_-@_-"/>
    <numFmt numFmtId="206" formatCode="_-* #,##0\ _L_s_-;\-* #,##0\ _L_s_-;_-* &quot;-&quot;\ _L_s_-;_-@_-"/>
    <numFmt numFmtId="207" formatCode="_-* #,##0.00\ &quot;Ls&quot;_-;\-* #,##0.00\ &quot;Ls&quot;_-;_-* &quot;-&quot;??\ &quot;Ls&quot;_-;_-@_-"/>
    <numFmt numFmtId="208" formatCode="_-* #,##0.00\ _L_s_-;\-* #,##0.00\ _L_s_-;_-* &quot;-&quot;??\ _L_s_-;_-@_-"/>
    <numFmt numFmtId="209" formatCode="00000"/>
    <numFmt numFmtId="210" formatCode="0_ ;[Red]\-0\ "/>
    <numFmt numFmtId="211" formatCode="_-* #,##0.0\ &quot;Ls&quot;_-;\-* #,##0.0\ &quot;Ls&quot;_-;_-* &quot;-&quot;??\ &quot;Ls&quot;_-;_-@_-"/>
    <numFmt numFmtId="212" formatCode="_-* #,##0\ &quot;Ls&quot;_-;\-* #,##0\ &quot;Ls&quot;_-;_-* &quot;-&quot;??\ &quot;Ls&quot;_-;_-@_-"/>
    <numFmt numFmtId="213" formatCode="_-* #,##0.0\ _L_s_-;\-* #,##0.0\ _L_s_-;_-* &quot;-&quot;??\ _L_s_-;_-@_-"/>
    <numFmt numFmtId="214" formatCode="_-* #,##0\ _L_s_-;\-* #,##0\ _L_s_-;_-* &quot;-&quot;??\ _L_s_-;_-@_-"/>
  </numFmts>
  <fonts count="73">
    <font>
      <sz val="10"/>
      <name val="Arial"/>
      <family val="0"/>
    </font>
    <font>
      <b/>
      <sz val="10"/>
      <name val="Arial"/>
      <family val="2"/>
    </font>
    <font>
      <u val="single"/>
      <sz val="10"/>
      <color indexed="12"/>
      <name val="Arial"/>
      <family val="2"/>
    </font>
    <font>
      <u val="single"/>
      <sz val="10"/>
      <color indexed="36"/>
      <name val="Arial"/>
      <family val="2"/>
    </font>
    <font>
      <sz val="9"/>
      <name val="Arial"/>
      <family val="2"/>
    </font>
    <font>
      <sz val="10"/>
      <color indexed="10"/>
      <name val="Arial"/>
      <family val="2"/>
    </font>
    <font>
      <b/>
      <sz val="9"/>
      <name val="Arial"/>
      <family val="2"/>
    </font>
    <font>
      <i/>
      <sz val="10"/>
      <name val="Arial"/>
      <family val="2"/>
    </font>
    <font>
      <b/>
      <sz val="10"/>
      <color indexed="10"/>
      <name val="Arial"/>
      <family val="2"/>
    </font>
    <font>
      <b/>
      <sz val="11"/>
      <name val="Arial"/>
      <family val="2"/>
    </font>
    <font>
      <sz val="11"/>
      <name val="Arial"/>
      <family val="2"/>
    </font>
    <font>
      <b/>
      <i/>
      <sz val="11"/>
      <name val="Arial"/>
      <family val="2"/>
    </font>
    <font>
      <b/>
      <sz val="14"/>
      <name val="Arial"/>
      <family val="2"/>
    </font>
    <font>
      <b/>
      <sz val="11"/>
      <color indexed="60"/>
      <name val="Arial"/>
      <family val="2"/>
    </font>
    <font>
      <b/>
      <i/>
      <sz val="10"/>
      <name val="Arial"/>
      <family val="2"/>
    </font>
    <font>
      <sz val="8"/>
      <name val="Arial"/>
      <family val="2"/>
    </font>
    <font>
      <sz val="9"/>
      <name val="Tahoma"/>
      <family val="2"/>
    </font>
    <font>
      <b/>
      <sz val="9"/>
      <name val="Tahoma"/>
      <family val="2"/>
    </font>
    <font>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Arial"/>
      <family val="2"/>
    </font>
    <font>
      <sz val="10"/>
      <color indexed="60"/>
      <name val="Arial"/>
      <family val="2"/>
    </font>
    <font>
      <b/>
      <i/>
      <sz val="10"/>
      <color indexed="51"/>
      <name val="Arial"/>
      <family val="2"/>
    </font>
    <font>
      <sz val="11"/>
      <color indexed="56"/>
      <name val="Calibri"/>
      <family val="2"/>
    </font>
    <font>
      <sz val="9"/>
      <color indexed="60"/>
      <name val="Arial"/>
      <family val="2"/>
    </font>
    <font>
      <sz val="9"/>
      <color indexed="36"/>
      <name val="Arial"/>
      <family val="2"/>
    </font>
    <font>
      <sz val="9"/>
      <color indexed="10"/>
      <name val="Arial"/>
      <family val="2"/>
    </font>
    <font>
      <sz val="9.5"/>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sz val="10"/>
      <color rgb="FFC00000"/>
      <name val="Arial"/>
      <family val="2"/>
    </font>
    <font>
      <b/>
      <sz val="10"/>
      <color rgb="FFFF0000"/>
      <name val="Arial"/>
      <family val="2"/>
    </font>
    <font>
      <b/>
      <i/>
      <sz val="10"/>
      <color rgb="FFFFC000"/>
      <name val="Arial"/>
      <family val="2"/>
    </font>
    <font>
      <sz val="11"/>
      <color rgb="FF1F497D"/>
      <name val="Calibri"/>
      <family val="2"/>
    </font>
    <font>
      <sz val="10"/>
      <color rgb="FFFF0000"/>
      <name val="Arial"/>
      <family val="2"/>
    </font>
    <font>
      <sz val="9"/>
      <color rgb="FFC00000"/>
      <name val="Arial"/>
      <family val="2"/>
    </font>
    <font>
      <sz val="9"/>
      <color rgb="FF7030A0"/>
      <name val="Arial"/>
      <family val="2"/>
    </font>
    <font>
      <sz val="9"/>
      <color rgb="FFFF0000"/>
      <name val="Arial"/>
      <family val="2"/>
    </font>
    <font>
      <sz val="9.5"/>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8">
    <xf numFmtId="0" fontId="0" fillId="0" borderId="0" xfId="0" applyAlignment="1">
      <alignment/>
    </xf>
    <xf numFmtId="0" fontId="0" fillId="0" borderId="0" xfId="0" applyFont="1" applyFill="1" applyAlignment="1">
      <alignment/>
    </xf>
    <xf numFmtId="0" fontId="5" fillId="0" borderId="0" xfId="0" applyFont="1" applyAlignment="1">
      <alignment/>
    </xf>
    <xf numFmtId="0" fontId="1" fillId="0" borderId="10" xfId="0" applyFont="1" applyFill="1" applyBorder="1" applyAlignment="1">
      <alignment horizontal="left"/>
    </xf>
    <xf numFmtId="0" fontId="1" fillId="0" borderId="10" xfId="0" applyFont="1" applyFill="1" applyBorder="1" applyAlignment="1">
      <alignment horizontal="left" vertical="top"/>
    </xf>
    <xf numFmtId="1" fontId="8" fillId="0" borderId="0" xfId="0" applyNumberFormat="1" applyFont="1" applyAlignment="1">
      <alignment/>
    </xf>
    <xf numFmtId="0" fontId="1" fillId="0" borderId="10" xfId="0" applyFont="1" applyFill="1" applyBorder="1" applyAlignment="1">
      <alignment horizontal="left" vertical="top"/>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xf>
    <xf numFmtId="0" fontId="4" fillId="0" borderId="0" xfId="57" applyFont="1" applyBorder="1" applyAlignment="1">
      <alignment horizontal="center" vertical="center" wrapText="1"/>
      <protection/>
    </xf>
    <xf numFmtId="0" fontId="10" fillId="0" borderId="0" xfId="57" applyFont="1" applyBorder="1" applyAlignment="1">
      <alignment vertical="center" wrapText="1"/>
      <protection/>
    </xf>
    <xf numFmtId="1" fontId="10" fillId="0" borderId="0" xfId="57" applyNumberFormat="1" applyFont="1" applyBorder="1" applyAlignment="1">
      <alignment horizontal="center" vertical="center"/>
      <protection/>
    </xf>
    <xf numFmtId="1" fontId="10" fillId="0" borderId="0" xfId="57" applyNumberFormat="1" applyFont="1" applyBorder="1" applyAlignment="1">
      <alignment horizontal="center" vertical="center" wrapText="1"/>
      <protection/>
    </xf>
    <xf numFmtId="0" fontId="11" fillId="0" borderId="0" xfId="57" applyFont="1" applyFill="1" applyBorder="1" applyAlignment="1">
      <alignment horizontal="center" vertical="center" wrapText="1"/>
      <protection/>
    </xf>
    <xf numFmtId="0" fontId="5" fillId="0" borderId="0" xfId="0" applyFont="1" applyBorder="1" applyAlignment="1">
      <alignment/>
    </xf>
    <xf numFmtId="1" fontId="9" fillId="33" borderId="0" xfId="57" applyNumberFormat="1" applyFont="1" applyFill="1" applyBorder="1" applyAlignment="1">
      <alignment horizontal="center" vertical="center" wrapText="1"/>
      <protection/>
    </xf>
    <xf numFmtId="0" fontId="0" fillId="0" borderId="10" xfId="0" applyFont="1" applyFill="1" applyBorder="1" applyAlignment="1">
      <alignment/>
    </xf>
    <xf numFmtId="0" fontId="0" fillId="0" borderId="10" xfId="0" applyFont="1" applyBorder="1" applyAlignment="1">
      <alignment/>
    </xf>
    <xf numFmtId="0" fontId="0" fillId="34"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xf>
    <xf numFmtId="0" fontId="1" fillId="0" borderId="10" xfId="0" applyFont="1" applyFill="1" applyBorder="1" applyAlignment="1">
      <alignment/>
    </xf>
    <xf numFmtId="0" fontId="0" fillId="0" borderId="10" xfId="0" applyFont="1" applyFill="1" applyBorder="1" applyAlignment="1">
      <alignment horizontal="center"/>
    </xf>
    <xf numFmtId="0" fontId="1" fillId="0" borderId="10" xfId="0" applyFont="1" applyFill="1" applyBorder="1" applyAlignment="1">
      <alignment horizontal="center"/>
    </xf>
    <xf numFmtId="0" fontId="0" fillId="0" borderId="10" xfId="0" applyFont="1" applyFill="1" applyBorder="1" applyAlignment="1">
      <alignment/>
    </xf>
    <xf numFmtId="2" fontId="4" fillId="0" borderId="10" xfId="0" applyNumberFormat="1" applyFont="1" applyFill="1" applyBorder="1" applyAlignment="1">
      <alignment/>
    </xf>
    <xf numFmtId="0" fontId="0" fillId="0" borderId="10" xfId="0" applyFont="1" applyFill="1" applyBorder="1" applyAlignment="1">
      <alignment horizontal="center"/>
    </xf>
    <xf numFmtId="0" fontId="1" fillId="0" borderId="10" xfId="0" applyFont="1" applyFill="1" applyBorder="1" applyAlignment="1">
      <alignment horizontal="center" vertical="top"/>
    </xf>
    <xf numFmtId="0" fontId="0" fillId="0" borderId="10" xfId="0" applyFont="1" applyFill="1" applyBorder="1" applyAlignment="1">
      <alignment horizontal="left"/>
    </xf>
    <xf numFmtId="2" fontId="4" fillId="0" borderId="10" xfId="0" applyNumberFormat="1" applyFont="1" applyFill="1" applyBorder="1" applyAlignment="1">
      <alignment horizontal="right"/>
    </xf>
    <xf numFmtId="0" fontId="7" fillId="0" borderId="10" xfId="0" applyFont="1" applyFill="1" applyBorder="1" applyAlignment="1">
      <alignment horizontal="center"/>
    </xf>
    <xf numFmtId="0" fontId="7" fillId="0" borderId="10" xfId="0" applyFont="1" applyFill="1" applyBorder="1" applyAlignment="1">
      <alignment horizontal="left"/>
    </xf>
    <xf numFmtId="2" fontId="0" fillId="0" borderId="10" xfId="0" applyNumberFormat="1" applyFont="1" applyFill="1" applyBorder="1" applyAlignment="1">
      <alignment horizontal="right"/>
    </xf>
    <xf numFmtId="0" fontId="0" fillId="0" borderId="10" xfId="0" applyFont="1" applyFill="1" applyBorder="1" applyAlignment="1">
      <alignment horizontal="right"/>
    </xf>
    <xf numFmtId="2" fontId="1" fillId="0" borderId="10" xfId="0" applyNumberFormat="1" applyFont="1" applyFill="1" applyBorder="1" applyAlignment="1">
      <alignment horizontal="right"/>
    </xf>
    <xf numFmtId="0" fontId="6" fillId="0" borderId="10" xfId="0" applyFont="1" applyBorder="1" applyAlignment="1">
      <alignment horizontal="center" vertical="center" textRotation="90" wrapText="1"/>
    </xf>
    <xf numFmtId="0" fontId="1" fillId="0" borderId="10" xfId="0" applyFont="1" applyFill="1" applyBorder="1" applyAlignment="1">
      <alignment vertical="center"/>
    </xf>
    <xf numFmtId="0" fontId="0" fillId="0" borderId="10" xfId="0" applyFont="1" applyFill="1" applyBorder="1" applyAlignment="1">
      <alignment/>
    </xf>
    <xf numFmtId="0" fontId="4" fillId="0" borderId="10" xfId="0" applyFont="1" applyFill="1" applyBorder="1" applyAlignment="1">
      <alignment/>
    </xf>
    <xf numFmtId="2" fontId="4" fillId="0" borderId="10" xfId="0" applyNumberFormat="1" applyFont="1" applyFill="1" applyBorder="1" applyAlignment="1">
      <alignment horizontal="right"/>
    </xf>
    <xf numFmtId="0" fontId="1" fillId="0" borderId="10" xfId="0" applyFont="1" applyFill="1" applyBorder="1" applyAlignment="1">
      <alignment horizontal="center" vertical="top"/>
    </xf>
    <xf numFmtId="0" fontId="0" fillId="0" borderId="10" xfId="0" applyFont="1" applyFill="1" applyBorder="1" applyAlignment="1">
      <alignment horizontal="left"/>
    </xf>
    <xf numFmtId="0" fontId="1" fillId="0" borderId="10" xfId="0" applyFont="1" applyFill="1" applyBorder="1" applyAlignment="1">
      <alignment/>
    </xf>
    <xf numFmtId="2" fontId="0" fillId="0" borderId="10" xfId="0" applyNumberFormat="1" applyFont="1" applyFill="1" applyBorder="1" applyAlignment="1">
      <alignment horizontal="right"/>
    </xf>
    <xf numFmtId="0" fontId="0" fillId="0" borderId="10" xfId="0" applyFont="1" applyFill="1" applyBorder="1" applyAlignment="1">
      <alignment horizontal="right"/>
    </xf>
    <xf numFmtId="2" fontId="1" fillId="0" borderId="10" xfId="0" applyNumberFormat="1" applyFont="1" applyFill="1" applyBorder="1" applyAlignment="1">
      <alignment horizontal="right"/>
    </xf>
    <xf numFmtId="0" fontId="0" fillId="0" borderId="1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35" borderId="10" xfId="0" applyFont="1" applyFill="1" applyBorder="1" applyAlignment="1">
      <alignment horizontal="center" vertical="center" textRotation="90" wrapText="1"/>
    </xf>
    <xf numFmtId="0" fontId="6" fillId="35" borderId="10" xfId="0" applyFont="1" applyFill="1" applyBorder="1" applyAlignment="1">
      <alignment horizontal="center" vertical="center" wrapText="1"/>
    </xf>
    <xf numFmtId="0" fontId="9" fillId="0" borderId="0" xfId="57" applyFont="1" applyBorder="1" applyAlignment="1">
      <alignment horizontal="center" vertical="center" wrapText="1"/>
      <protection/>
    </xf>
    <xf numFmtId="0" fontId="0" fillId="0" borderId="0" xfId="0" applyFont="1" applyAlignment="1">
      <alignment/>
    </xf>
    <xf numFmtId="1" fontId="1" fillId="0" borderId="11" xfId="0" applyNumberFormat="1" applyFont="1" applyFill="1" applyBorder="1" applyAlignment="1">
      <alignment horizontal="center"/>
    </xf>
    <xf numFmtId="0" fontId="13" fillId="0" borderId="12" xfId="0" applyFont="1" applyBorder="1" applyAlignment="1">
      <alignment horizontal="center" vertical="center" wrapText="1"/>
    </xf>
    <xf numFmtId="0" fontId="1" fillId="0" borderId="13" xfId="0" applyFont="1" applyFill="1" applyBorder="1" applyAlignment="1">
      <alignment/>
    </xf>
    <xf numFmtId="1" fontId="1" fillId="0" borderId="14" xfId="0" applyNumberFormat="1" applyFont="1" applyFill="1" applyBorder="1" applyAlignment="1">
      <alignment horizontal="center"/>
    </xf>
    <xf numFmtId="0" fontId="0" fillId="0" borderId="15" xfId="0" applyFont="1" applyFill="1" applyBorder="1" applyAlignment="1">
      <alignment horizontal="center"/>
    </xf>
    <xf numFmtId="0" fontId="1" fillId="0" borderId="15" xfId="0" applyFont="1" applyFill="1" applyBorder="1" applyAlignment="1">
      <alignment horizontal="left"/>
    </xf>
    <xf numFmtId="0" fontId="1" fillId="0" borderId="15" xfId="0" applyFont="1" applyFill="1" applyBorder="1" applyAlignment="1">
      <alignment/>
    </xf>
    <xf numFmtId="0" fontId="0" fillId="0" borderId="10" xfId="0" applyFont="1" applyBorder="1" applyAlignment="1">
      <alignment/>
    </xf>
    <xf numFmtId="1" fontId="0" fillId="0" borderId="11" xfId="0" applyNumberFormat="1" applyFont="1" applyFill="1" applyBorder="1" applyAlignment="1">
      <alignment horizontal="center"/>
    </xf>
    <xf numFmtId="1" fontId="0" fillId="0" borderId="11" xfId="0" applyNumberFormat="1" applyFont="1" applyFill="1" applyBorder="1" applyAlignment="1">
      <alignment horizontal="center"/>
    </xf>
    <xf numFmtId="49" fontId="14" fillId="0" borderId="11" xfId="0" applyNumberFormat="1" applyFont="1" applyFill="1" applyBorder="1" applyAlignment="1">
      <alignment horizontal="center"/>
    </xf>
    <xf numFmtId="0" fontId="0" fillId="0" borderId="16" xfId="0" applyFont="1" applyFill="1" applyBorder="1" applyAlignment="1">
      <alignment/>
    </xf>
    <xf numFmtId="0" fontId="1" fillId="0" borderId="10" xfId="0" applyFont="1" applyFill="1" applyBorder="1" applyAlignment="1">
      <alignment horizontal="center"/>
    </xf>
    <xf numFmtId="0" fontId="62" fillId="0" borderId="0" xfId="0" applyFont="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Font="1" applyFill="1" applyBorder="1" applyAlignment="1">
      <alignment/>
    </xf>
    <xf numFmtId="0" fontId="6" fillId="35" borderId="14" xfId="0" applyFont="1" applyFill="1" applyBorder="1" applyAlignment="1">
      <alignment horizontal="center" vertical="center" wrapText="1"/>
    </xf>
    <xf numFmtId="0" fontId="1" fillId="0" borderId="14" xfId="0" applyFont="1" applyFill="1" applyBorder="1" applyAlignment="1">
      <alignment/>
    </xf>
    <xf numFmtId="1" fontId="14" fillId="0" borderId="14" xfId="0" applyNumberFormat="1" applyFont="1" applyFill="1" applyBorder="1" applyAlignment="1">
      <alignment horizontal="center"/>
    </xf>
    <xf numFmtId="49" fontId="0" fillId="0" borderId="14" xfId="0" applyNumberFormat="1" applyFont="1" applyFill="1" applyBorder="1" applyAlignment="1">
      <alignment horizontal="center"/>
    </xf>
    <xf numFmtId="1" fontId="0" fillId="0" borderId="14" xfId="0" applyNumberFormat="1" applyFont="1" applyFill="1" applyBorder="1" applyAlignment="1">
      <alignment horizontal="center"/>
    </xf>
    <xf numFmtId="1" fontId="0" fillId="0" borderId="14" xfId="0" applyNumberFormat="1" applyFont="1" applyFill="1" applyBorder="1" applyAlignment="1">
      <alignment horizontal="center"/>
    </xf>
    <xf numFmtId="0" fontId="1" fillId="0" borderId="14" xfId="0" applyFont="1" applyFill="1" applyBorder="1" applyAlignment="1">
      <alignment/>
    </xf>
    <xf numFmtId="1" fontId="1" fillId="0" borderId="14" xfId="0" applyNumberFormat="1" applyFont="1" applyFill="1" applyBorder="1" applyAlignment="1">
      <alignment horizontal="center"/>
    </xf>
    <xf numFmtId="0" fontId="1" fillId="35" borderId="19" xfId="0" applyFont="1" applyFill="1" applyBorder="1" applyAlignment="1">
      <alignment horizontal="center" vertical="center" textRotation="90"/>
    </xf>
    <xf numFmtId="0" fontId="0" fillId="0" borderId="18"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xf>
    <xf numFmtId="0" fontId="63" fillId="0" borderId="0" xfId="0" applyFont="1" applyAlignment="1">
      <alignment/>
    </xf>
    <xf numFmtId="1" fontId="14" fillId="0" borderId="11" xfId="0" applyNumberFormat="1" applyFont="1" applyFill="1" applyBorder="1" applyAlignment="1">
      <alignment horizontal="center"/>
    </xf>
    <xf numFmtId="0" fontId="0" fillId="0" borderId="18" xfId="0" applyFont="1" applyFill="1" applyBorder="1" applyAlignment="1">
      <alignment/>
    </xf>
    <xf numFmtId="0" fontId="13" fillId="0" borderId="20" xfId="0" applyFont="1" applyFill="1" applyBorder="1" applyAlignment="1">
      <alignment horizontal="center" vertical="center" wrapText="1"/>
    </xf>
    <xf numFmtId="0" fontId="1" fillId="0" borderId="21" xfId="0" applyFont="1" applyFill="1" applyBorder="1" applyAlignment="1">
      <alignment/>
    </xf>
    <xf numFmtId="0" fontId="14" fillId="0" borderId="22" xfId="0" applyFont="1" applyFill="1" applyBorder="1" applyAlignment="1">
      <alignment horizontal="center"/>
    </xf>
    <xf numFmtId="0" fontId="1" fillId="0" borderId="22" xfId="0" applyFont="1" applyFill="1" applyBorder="1" applyAlignment="1">
      <alignment/>
    </xf>
    <xf numFmtId="1" fontId="14" fillId="0" borderId="22" xfId="0" applyNumberFormat="1" applyFont="1" applyFill="1" applyBorder="1" applyAlignment="1">
      <alignment horizontal="center"/>
    </xf>
    <xf numFmtId="49" fontId="0" fillId="0" borderId="22" xfId="0" applyNumberFormat="1" applyFont="1" applyFill="1" applyBorder="1" applyAlignment="1">
      <alignment horizontal="center"/>
    </xf>
    <xf numFmtId="0" fontId="1" fillId="0" borderId="23" xfId="0" applyFont="1" applyFill="1" applyBorder="1" applyAlignment="1">
      <alignment/>
    </xf>
    <xf numFmtId="1" fontId="1" fillId="0" borderId="21" xfId="0" applyNumberFormat="1" applyFont="1" applyFill="1" applyBorder="1" applyAlignment="1">
      <alignment horizontal="center"/>
    </xf>
    <xf numFmtId="0" fontId="13" fillId="0" borderId="23" xfId="0" applyFont="1" applyFill="1" applyBorder="1" applyAlignment="1">
      <alignment horizontal="center" vertical="center" wrapText="1"/>
    </xf>
    <xf numFmtId="1" fontId="0" fillId="0" borderId="22" xfId="0" applyNumberFormat="1" applyFont="1" applyFill="1" applyBorder="1" applyAlignment="1">
      <alignment horizontal="center"/>
    </xf>
    <xf numFmtId="1" fontId="1" fillId="0" borderId="22" xfId="0" applyNumberFormat="1" applyFont="1" applyFill="1" applyBorder="1" applyAlignment="1">
      <alignment horizontal="center"/>
    </xf>
    <xf numFmtId="0" fontId="13" fillId="0" borderId="20" xfId="0" applyFont="1" applyBorder="1" applyAlignment="1">
      <alignment horizontal="center" vertical="center" wrapText="1"/>
    </xf>
    <xf numFmtId="49" fontId="14" fillId="0" borderId="22" xfId="0" applyNumberFormat="1" applyFont="1" applyFill="1" applyBorder="1" applyAlignment="1">
      <alignment horizontal="center"/>
    </xf>
    <xf numFmtId="1" fontId="0" fillId="0" borderId="23" xfId="0" applyNumberFormat="1" applyFont="1" applyFill="1" applyBorder="1" applyAlignment="1">
      <alignment horizontal="center"/>
    </xf>
    <xf numFmtId="1" fontId="0" fillId="0" borderId="23" xfId="0" applyNumberFormat="1" applyFont="1" applyFill="1" applyBorder="1" applyAlignment="1">
      <alignment horizontal="center"/>
    </xf>
    <xf numFmtId="0" fontId="64" fillId="0" borderId="22" xfId="0" applyFont="1" applyFill="1" applyBorder="1" applyAlignment="1">
      <alignment/>
    </xf>
    <xf numFmtId="1" fontId="14" fillId="0" borderId="23" xfId="0" applyNumberFormat="1" applyFont="1" applyFill="1" applyBorder="1" applyAlignment="1">
      <alignment horizontal="center"/>
    </xf>
    <xf numFmtId="1" fontId="1" fillId="0" borderId="23" xfId="0" applyNumberFormat="1" applyFont="1" applyFill="1" applyBorder="1" applyAlignment="1">
      <alignment horizontal="center"/>
    </xf>
    <xf numFmtId="0" fontId="13" fillId="0" borderId="23" xfId="0" applyFont="1" applyBorder="1" applyAlignment="1">
      <alignment horizontal="center" vertical="center" wrapText="1"/>
    </xf>
    <xf numFmtId="0" fontId="64" fillId="0" borderId="21" xfId="0" applyFont="1" applyFill="1" applyBorder="1" applyAlignment="1">
      <alignment/>
    </xf>
    <xf numFmtId="49" fontId="14" fillId="0" borderId="23" xfId="0" applyNumberFormat="1" applyFont="1" applyFill="1" applyBorder="1" applyAlignment="1">
      <alignment horizontal="center"/>
    </xf>
    <xf numFmtId="1" fontId="0" fillId="0" borderId="22" xfId="0" applyNumberFormat="1" applyFont="1" applyFill="1" applyBorder="1" applyAlignment="1">
      <alignment horizontal="center"/>
    </xf>
    <xf numFmtId="1" fontId="65" fillId="0" borderId="22" xfId="0" applyNumberFormat="1" applyFont="1" applyFill="1" applyBorder="1" applyAlignment="1">
      <alignment horizontal="center"/>
    </xf>
    <xf numFmtId="49" fontId="65" fillId="0" borderId="22" xfId="0" applyNumberFormat="1" applyFont="1" applyFill="1" applyBorder="1" applyAlignment="1">
      <alignment horizontal="center"/>
    </xf>
    <xf numFmtId="0" fontId="1" fillId="0" borderId="22" xfId="0" applyFont="1" applyFill="1" applyBorder="1" applyAlignment="1">
      <alignment/>
    </xf>
    <xf numFmtId="1" fontId="1" fillId="0" borderId="22" xfId="0" applyNumberFormat="1" applyFont="1" applyFill="1" applyBorder="1" applyAlignment="1">
      <alignment horizontal="center"/>
    </xf>
    <xf numFmtId="0" fontId="12" fillId="0" borderId="23" xfId="0" applyFont="1" applyFill="1" applyBorder="1" applyAlignment="1">
      <alignment horizontal="center" vertical="center"/>
    </xf>
    <xf numFmtId="0" fontId="0" fillId="0" borderId="16"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35" borderId="22" xfId="0" applyFont="1" applyFill="1" applyBorder="1" applyAlignment="1">
      <alignment horizontal="center" vertical="center" textRotation="90"/>
    </xf>
    <xf numFmtId="0" fontId="0" fillId="0" borderId="23"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Fill="1" applyBorder="1" applyAlignment="1">
      <alignment/>
    </xf>
    <xf numFmtId="0" fontId="0" fillId="0" borderId="22" xfId="0" applyFont="1" applyFill="1" applyBorder="1" applyAlignment="1">
      <alignment/>
    </xf>
    <xf numFmtId="0" fontId="0" fillId="0" borderId="22" xfId="0" applyFont="1" applyBorder="1" applyAlignment="1">
      <alignment/>
    </xf>
    <xf numFmtId="0" fontId="0" fillId="0" borderId="22" xfId="0" applyFont="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0" fillId="0" borderId="22" xfId="0" applyFont="1" applyFill="1" applyBorder="1" applyAlignment="1">
      <alignment/>
    </xf>
    <xf numFmtId="0" fontId="0" fillId="0" borderId="20" xfId="0" applyFont="1" applyFill="1" applyBorder="1" applyAlignment="1">
      <alignment/>
    </xf>
    <xf numFmtId="0" fontId="0" fillId="0" borderId="23"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66" fillId="0" borderId="0" xfId="0" applyFont="1" applyAlignment="1">
      <alignment/>
    </xf>
    <xf numFmtId="0" fontId="14" fillId="36" borderId="22" xfId="0" applyFont="1" applyFill="1" applyBorder="1" applyAlignment="1">
      <alignment horizontal="center"/>
    </xf>
    <xf numFmtId="0" fontId="0" fillId="36" borderId="22" xfId="0" applyFont="1" applyFill="1" applyBorder="1" applyAlignment="1">
      <alignment/>
    </xf>
    <xf numFmtId="0" fontId="0" fillId="36" borderId="22" xfId="0" applyFont="1" applyFill="1" applyBorder="1" applyAlignment="1">
      <alignment/>
    </xf>
    <xf numFmtId="0" fontId="0" fillId="36" borderId="18" xfId="0" applyFont="1" applyFill="1" applyBorder="1" applyAlignment="1">
      <alignment/>
    </xf>
    <xf numFmtId="0" fontId="0" fillId="36" borderId="22" xfId="0" applyFont="1" applyFill="1" applyBorder="1" applyAlignment="1">
      <alignment/>
    </xf>
    <xf numFmtId="49" fontId="0" fillId="36" borderId="22" xfId="0" applyNumberFormat="1" applyFont="1" applyFill="1" applyBorder="1" applyAlignment="1">
      <alignment horizontal="center"/>
    </xf>
    <xf numFmtId="1" fontId="0" fillId="36" borderId="22" xfId="0" applyNumberFormat="1" applyFont="1" applyFill="1" applyBorder="1" applyAlignment="1">
      <alignment horizontal="center"/>
    </xf>
    <xf numFmtId="1" fontId="14" fillId="36" borderId="22" xfId="0" applyNumberFormat="1" applyFont="1" applyFill="1" applyBorder="1" applyAlignment="1">
      <alignment horizontal="center"/>
    </xf>
    <xf numFmtId="0" fontId="0" fillId="36" borderId="10" xfId="0" applyFont="1" applyFill="1" applyBorder="1" applyAlignment="1">
      <alignment/>
    </xf>
    <xf numFmtId="0" fontId="0" fillId="36" borderId="18" xfId="0" applyFont="1" applyFill="1" applyBorder="1" applyAlignment="1">
      <alignment/>
    </xf>
    <xf numFmtId="49" fontId="14" fillId="36" borderId="22" xfId="0" applyNumberFormat="1"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0" fontId="1" fillId="0" borderId="14" xfId="0" applyFont="1" applyFill="1" applyBorder="1" applyAlignment="1">
      <alignment horizontal="left"/>
    </xf>
    <xf numFmtId="0" fontId="1" fillId="0" borderId="18" xfId="0" applyFont="1" applyFill="1" applyBorder="1" applyAlignment="1">
      <alignment horizontal="left"/>
    </xf>
    <xf numFmtId="0" fontId="1" fillId="0" borderId="24" xfId="0" applyFont="1" applyFill="1" applyBorder="1" applyAlignment="1">
      <alignment horizontal="left"/>
    </xf>
    <xf numFmtId="2" fontId="1" fillId="0" borderId="10" xfId="0" applyNumberFormat="1" applyFont="1" applyBorder="1" applyAlignment="1">
      <alignment vertical="center" wrapText="1"/>
    </xf>
    <xf numFmtId="2" fontId="1" fillId="0" borderId="10" xfId="0" applyNumberFormat="1" applyFont="1" applyFill="1" applyBorder="1" applyAlignment="1">
      <alignment/>
    </xf>
    <xf numFmtId="2" fontId="1" fillId="0" borderId="10" xfId="0" applyNumberFormat="1" applyFont="1" applyBorder="1" applyAlignment="1">
      <alignment/>
    </xf>
    <xf numFmtId="1" fontId="14" fillId="0" borderId="21" xfId="0" applyNumberFormat="1" applyFont="1" applyFill="1" applyBorder="1" applyAlignment="1">
      <alignment horizontal="center"/>
    </xf>
    <xf numFmtId="0" fontId="0" fillId="0" borderId="17"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15" fillId="0" borderId="12" xfId="0" applyFont="1" applyBorder="1" applyAlignment="1">
      <alignment wrapText="1"/>
    </xf>
    <xf numFmtId="2" fontId="0" fillId="0" borderId="0" xfId="0" applyNumberFormat="1" applyAlignment="1">
      <alignment/>
    </xf>
    <xf numFmtId="0" fontId="67" fillId="0" borderId="0" xfId="0" applyFont="1" applyAlignment="1">
      <alignment/>
    </xf>
    <xf numFmtId="0" fontId="15" fillId="0" borderId="12" xfId="0" applyFont="1" applyBorder="1" applyAlignment="1">
      <alignment horizontal="center" wrapText="1"/>
    </xf>
    <xf numFmtId="0" fontId="15" fillId="0" borderId="0" xfId="0" applyFont="1" applyBorder="1" applyAlignment="1">
      <alignment horizontal="center" wrapText="1"/>
    </xf>
    <xf numFmtId="0" fontId="1" fillId="0" borderId="25" xfId="0" applyFont="1" applyFill="1" applyBorder="1" applyAlignment="1">
      <alignment horizontal="center"/>
    </xf>
    <xf numFmtId="0" fontId="0" fillId="0" borderId="15" xfId="0" applyFont="1" applyFill="1" applyBorder="1" applyAlignment="1">
      <alignment horizontal="center"/>
    </xf>
    <xf numFmtId="0" fontId="1" fillId="0" borderId="15" xfId="0" applyFont="1" applyFill="1" applyBorder="1" applyAlignment="1">
      <alignment horizontal="left"/>
    </xf>
    <xf numFmtId="0" fontId="1" fillId="0" borderId="15" xfId="0" applyFont="1" applyFill="1" applyBorder="1" applyAlignment="1">
      <alignment/>
    </xf>
    <xf numFmtId="0" fontId="1" fillId="0" borderId="13" xfId="0" applyFont="1" applyFill="1" applyBorder="1" applyAlignment="1">
      <alignment/>
    </xf>
    <xf numFmtId="2" fontId="4" fillId="0" borderId="10" xfId="0" applyNumberFormat="1" applyFont="1" applyFill="1" applyBorder="1" applyAlignment="1">
      <alignment/>
    </xf>
    <xf numFmtId="164" fontId="4" fillId="0" borderId="10" xfId="0" applyNumberFormat="1" applyFont="1" applyFill="1" applyBorder="1" applyAlignment="1">
      <alignment horizontal="right"/>
    </xf>
    <xf numFmtId="2" fontId="1" fillId="0" borderId="10" xfId="0" applyNumberFormat="1" applyFont="1" applyFill="1" applyBorder="1" applyAlignment="1">
      <alignment horizontal="center"/>
    </xf>
    <xf numFmtId="1" fontId="1" fillId="0" borderId="11" xfId="0" applyNumberFormat="1" applyFont="1" applyFill="1" applyBorder="1" applyAlignment="1">
      <alignment horizontal="center"/>
    </xf>
    <xf numFmtId="0" fontId="1" fillId="0" borderId="10" xfId="0" applyFont="1" applyFill="1" applyBorder="1" applyAlignment="1">
      <alignment horizontal="left"/>
    </xf>
    <xf numFmtId="0" fontId="4" fillId="0" borderId="10" xfId="0" applyFont="1" applyFill="1" applyBorder="1" applyAlignment="1">
      <alignment horizontal="right"/>
    </xf>
    <xf numFmtId="0" fontId="0" fillId="34" borderId="22" xfId="0" applyFont="1" applyFill="1" applyBorder="1" applyAlignment="1">
      <alignment/>
    </xf>
    <xf numFmtId="0" fontId="0" fillId="34" borderId="22" xfId="0" applyFont="1" applyFill="1" applyBorder="1" applyAlignment="1">
      <alignment/>
    </xf>
    <xf numFmtId="0" fontId="0" fillId="34" borderId="22" xfId="0" applyFont="1" applyFill="1" applyBorder="1" applyAlignment="1">
      <alignment/>
    </xf>
    <xf numFmtId="0" fontId="0" fillId="36" borderId="18"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26" xfId="0" applyBorder="1" applyAlignment="1">
      <alignment/>
    </xf>
    <xf numFmtId="0" fontId="0" fillId="0" borderId="26" xfId="0" applyFont="1" applyFill="1" applyBorder="1" applyAlignment="1">
      <alignment/>
    </xf>
    <xf numFmtId="0" fontId="0" fillId="0" borderId="26" xfId="0" applyFont="1" applyFill="1" applyBorder="1" applyAlignment="1">
      <alignment/>
    </xf>
    <xf numFmtId="0" fontId="0" fillId="0" borderId="0" xfId="0" applyFont="1" applyBorder="1" applyAlignment="1">
      <alignment horizontal="center"/>
    </xf>
    <xf numFmtId="0" fontId="0" fillId="0" borderId="0" xfId="0" applyFont="1" applyBorder="1" applyAlignment="1">
      <alignment/>
    </xf>
    <xf numFmtId="0" fontId="1" fillId="35" borderId="14"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0" fillId="0" borderId="0" xfId="0" applyFill="1" applyAlignment="1">
      <alignment/>
    </xf>
    <xf numFmtId="0" fontId="0" fillId="37" borderId="24" xfId="0" applyFont="1" applyFill="1" applyBorder="1" applyAlignment="1">
      <alignment horizontal="center" vertical="center"/>
    </xf>
    <xf numFmtId="0" fontId="0" fillId="0" borderId="28" xfId="0" applyBorder="1" applyAlignment="1">
      <alignment/>
    </xf>
    <xf numFmtId="0" fontId="0" fillId="0" borderId="28" xfId="0" applyFont="1" applyBorder="1" applyAlignment="1">
      <alignment/>
    </xf>
    <xf numFmtId="0" fontId="0" fillId="0" borderId="28" xfId="0" applyFont="1" applyBorder="1" applyAlignment="1">
      <alignment/>
    </xf>
    <xf numFmtId="0" fontId="4" fillId="0" borderId="28" xfId="0" applyFont="1" applyFill="1" applyBorder="1" applyAlignment="1">
      <alignment/>
    </xf>
    <xf numFmtId="0" fontId="4" fillId="0" borderId="0" xfId="0" applyFont="1" applyBorder="1" applyAlignment="1">
      <alignment horizontal="left" wrapText="1"/>
    </xf>
    <xf numFmtId="0" fontId="4" fillId="0" borderId="28" xfId="0" applyFont="1" applyBorder="1" applyAlignment="1">
      <alignment/>
    </xf>
    <xf numFmtId="2" fontId="4" fillId="0" borderId="28" xfId="0" applyNumberFormat="1" applyFont="1" applyBorder="1" applyAlignment="1">
      <alignment/>
    </xf>
    <xf numFmtId="0" fontId="68" fillId="0" borderId="28" xfId="0" applyFont="1" applyBorder="1" applyAlignment="1">
      <alignment/>
    </xf>
    <xf numFmtId="0" fontId="69" fillId="0" borderId="28" xfId="0" applyFont="1" applyBorder="1" applyAlignment="1">
      <alignment/>
    </xf>
    <xf numFmtId="2" fontId="69" fillId="0" borderId="28" xfId="0" applyNumberFormat="1" applyFont="1" applyBorder="1" applyAlignment="1">
      <alignment/>
    </xf>
    <xf numFmtId="0" fontId="70" fillId="0" borderId="28" xfId="0" applyFont="1" applyBorder="1" applyAlignment="1">
      <alignment/>
    </xf>
    <xf numFmtId="2" fontId="4" fillId="0" borderId="29" xfId="0" applyNumberFormat="1" applyFont="1" applyBorder="1" applyAlignment="1">
      <alignment/>
    </xf>
    <xf numFmtId="0" fontId="0" fillId="0" borderId="22" xfId="0" applyFont="1" applyFill="1" applyBorder="1" applyAlignment="1">
      <alignment horizontal="center"/>
    </xf>
    <xf numFmtId="0" fontId="0" fillId="0" borderId="27" xfId="0" applyFont="1" applyFill="1" applyBorder="1" applyAlignment="1">
      <alignment horizontal="center"/>
    </xf>
    <xf numFmtId="0" fontId="0" fillId="0" borderId="30" xfId="0" applyFont="1" applyFill="1" applyBorder="1" applyAlignment="1">
      <alignment/>
    </xf>
    <xf numFmtId="0" fontId="0" fillId="0" borderId="18" xfId="0" applyFont="1" applyFill="1"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30" xfId="0" applyFont="1" applyFill="1" applyBorder="1" applyAlignment="1">
      <alignment/>
    </xf>
    <xf numFmtId="0" fontId="0" fillId="0" borderId="22" xfId="0" applyFont="1" applyFill="1" applyBorder="1" applyAlignment="1">
      <alignment horizontal="center"/>
    </xf>
    <xf numFmtId="0" fontId="0" fillId="0" borderId="18" xfId="0" applyFont="1" applyFill="1" applyBorder="1" applyAlignment="1">
      <alignment horizontal="center"/>
    </xf>
    <xf numFmtId="0" fontId="0" fillId="0" borderId="30" xfId="0" applyFont="1" applyFill="1" applyBorder="1" applyAlignment="1">
      <alignment/>
    </xf>
    <xf numFmtId="0" fontId="0" fillId="0" borderId="22" xfId="0" applyFont="1" applyFill="1" applyBorder="1" applyAlignment="1">
      <alignment/>
    </xf>
    <xf numFmtId="0" fontId="0" fillId="0" borderId="18" xfId="0" applyFont="1" applyFill="1" applyBorder="1" applyAlignment="1">
      <alignment/>
    </xf>
    <xf numFmtId="0" fontId="0" fillId="0" borderId="30" xfId="0" applyFont="1" applyFill="1" applyBorder="1" applyAlignment="1">
      <alignment/>
    </xf>
    <xf numFmtId="0" fontId="0" fillId="0" borderId="22" xfId="0" applyFont="1" applyFill="1" applyBorder="1" applyAlignment="1">
      <alignment horizontal="center"/>
    </xf>
    <xf numFmtId="0" fontId="0" fillId="0" borderId="18" xfId="0" applyFont="1" applyFill="1" applyBorder="1" applyAlignment="1">
      <alignment horizontal="center"/>
    </xf>
    <xf numFmtId="0" fontId="0" fillId="0" borderId="30" xfId="0" applyFont="1" applyBorder="1" applyAlignment="1">
      <alignment/>
    </xf>
    <xf numFmtId="0" fontId="0" fillId="0" borderId="22" xfId="0" applyFont="1" applyBorder="1" applyAlignment="1">
      <alignment horizontal="center"/>
    </xf>
    <xf numFmtId="0" fontId="0" fillId="0" borderId="27" xfId="0" applyFont="1" applyBorder="1" applyAlignment="1">
      <alignment horizontal="center"/>
    </xf>
    <xf numFmtId="0" fontId="0" fillId="0" borderId="27" xfId="0" applyFont="1" applyFill="1" applyBorder="1" applyAlignment="1">
      <alignment/>
    </xf>
    <xf numFmtId="0" fontId="0" fillId="0" borderId="27" xfId="0" applyFont="1" applyFill="1" applyBorder="1" applyAlignment="1">
      <alignment/>
    </xf>
    <xf numFmtId="0" fontId="0" fillId="0" borderId="30" xfId="0" applyFont="1" applyFill="1" applyBorder="1" applyAlignment="1">
      <alignment/>
    </xf>
    <xf numFmtId="0" fontId="67" fillId="0" borderId="22" xfId="0" applyFont="1" applyFill="1" applyBorder="1" applyAlignment="1">
      <alignment horizontal="center"/>
    </xf>
    <xf numFmtId="0" fontId="0" fillId="0" borderId="22" xfId="0" applyFont="1" applyBorder="1" applyAlignment="1">
      <alignment/>
    </xf>
    <xf numFmtId="0" fontId="0" fillId="0" borderId="27" xfId="0" applyFont="1" applyBorder="1" applyAlignment="1">
      <alignment/>
    </xf>
    <xf numFmtId="0" fontId="67" fillId="0" borderId="18" xfId="0" applyFont="1" applyFill="1" applyBorder="1" applyAlignment="1">
      <alignment horizontal="center"/>
    </xf>
    <xf numFmtId="0" fontId="0" fillId="0" borderId="18" xfId="0" applyFont="1" applyBorder="1" applyAlignment="1">
      <alignment horizontal="center"/>
    </xf>
    <xf numFmtId="0" fontId="0" fillId="0" borderId="27" xfId="0" applyFont="1" applyFill="1" applyBorder="1" applyAlignment="1">
      <alignment horizontal="center"/>
    </xf>
    <xf numFmtId="0" fontId="0" fillId="0" borderId="27" xfId="0" applyFont="1" applyFill="1" applyBorder="1" applyAlignment="1">
      <alignment/>
    </xf>
    <xf numFmtId="0" fontId="0" fillId="0" borderId="18" xfId="0" applyFont="1" applyFill="1" applyBorder="1" applyAlignment="1">
      <alignment horizontal="center" wrapText="1"/>
    </xf>
    <xf numFmtId="0" fontId="0" fillId="0" borderId="22" xfId="0" applyFont="1" applyFill="1" applyBorder="1" applyAlignment="1">
      <alignment horizontal="center" wrapText="1"/>
    </xf>
    <xf numFmtId="0" fontId="7" fillId="0" borderId="31" xfId="0" applyFont="1" applyBorder="1" applyAlignment="1">
      <alignment wrapText="1"/>
    </xf>
    <xf numFmtId="0" fontId="1" fillId="35" borderId="19" xfId="0" applyFont="1" applyFill="1" applyBorder="1" applyAlignment="1">
      <alignment horizontal="center" vertical="center" textRotation="90" wrapText="1"/>
    </xf>
    <xf numFmtId="0" fontId="6" fillId="0" borderId="10" xfId="0" applyFont="1" applyFill="1" applyBorder="1" applyAlignment="1">
      <alignment/>
    </xf>
    <xf numFmtId="1" fontId="67" fillId="36" borderId="22" xfId="0" applyNumberFormat="1" applyFont="1" applyFill="1" applyBorder="1" applyAlignment="1">
      <alignment horizontal="center"/>
    </xf>
    <xf numFmtId="0" fontId="0" fillId="34" borderId="18" xfId="0" applyFont="1" applyFill="1" applyBorder="1" applyAlignment="1">
      <alignment/>
    </xf>
    <xf numFmtId="0" fontId="0" fillId="34" borderId="18" xfId="0" applyFont="1" applyFill="1" applyBorder="1" applyAlignment="1">
      <alignment/>
    </xf>
    <xf numFmtId="49" fontId="67" fillId="0" borderId="18" xfId="0" applyNumberFormat="1" applyFont="1" applyFill="1" applyBorder="1" applyAlignment="1">
      <alignment/>
    </xf>
    <xf numFmtId="49" fontId="67" fillId="0" borderId="27" xfId="0" applyNumberFormat="1" applyFont="1" applyFill="1" applyBorder="1" applyAlignment="1">
      <alignment/>
    </xf>
    <xf numFmtId="49" fontId="71" fillId="0" borderId="18" xfId="0" applyNumberFormat="1" applyFont="1" applyFill="1" applyBorder="1" applyAlignment="1">
      <alignment/>
    </xf>
    <xf numFmtId="49" fontId="71" fillId="0" borderId="30" xfId="0" applyNumberFormat="1" applyFont="1" applyFill="1" applyBorder="1" applyAlignment="1">
      <alignment/>
    </xf>
    <xf numFmtId="49" fontId="67" fillId="36" borderId="30" xfId="0" applyNumberFormat="1" applyFont="1" applyFill="1" applyBorder="1" applyAlignment="1">
      <alignment/>
    </xf>
    <xf numFmtId="0" fontId="18" fillId="0" borderId="0" xfId="0" applyFont="1" applyFill="1" applyAlignment="1">
      <alignment/>
    </xf>
    <xf numFmtId="0" fontId="19" fillId="0" borderId="0" xfId="0" applyFont="1" applyBorder="1" applyAlignment="1">
      <alignment/>
    </xf>
    <xf numFmtId="0" fontId="19" fillId="0" borderId="0" xfId="0" applyFont="1" applyAlignment="1">
      <alignment/>
    </xf>
    <xf numFmtId="0" fontId="0" fillId="0" borderId="10" xfId="0" applyFont="1" applyBorder="1" applyAlignment="1">
      <alignment horizontal="center"/>
    </xf>
    <xf numFmtId="0" fontId="1" fillId="0" borderId="10" xfId="0" applyFont="1" applyFill="1" applyBorder="1" applyAlignment="1">
      <alignment horizontal="center" vertical="top"/>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4" xfId="0" applyFont="1" applyFill="1" applyBorder="1" applyAlignment="1">
      <alignment horizontal="left"/>
    </xf>
    <xf numFmtId="0" fontId="1" fillId="0" borderId="18" xfId="0" applyFont="1" applyFill="1" applyBorder="1" applyAlignment="1">
      <alignment horizontal="left"/>
    </xf>
    <xf numFmtId="0" fontId="1" fillId="0" borderId="24" xfId="0" applyFont="1" applyFill="1" applyBorder="1" applyAlignment="1">
      <alignment horizontal="left"/>
    </xf>
    <xf numFmtId="0" fontId="1" fillId="0" borderId="14" xfId="0" applyFont="1" applyFill="1" applyBorder="1" applyAlignment="1">
      <alignment horizontal="right"/>
    </xf>
    <xf numFmtId="0" fontId="1" fillId="0" borderId="18" xfId="0" applyFont="1" applyFill="1" applyBorder="1" applyAlignment="1">
      <alignment horizontal="right"/>
    </xf>
    <xf numFmtId="0" fontId="1" fillId="0" borderId="10" xfId="0" applyFont="1" applyFill="1" applyBorder="1" applyAlignment="1">
      <alignment horizontal="center"/>
    </xf>
    <xf numFmtId="0" fontId="69" fillId="0" borderId="28" xfId="0" applyFont="1" applyBorder="1" applyAlignment="1">
      <alignment horizontal="left" wrapText="1"/>
    </xf>
    <xf numFmtId="0" fontId="9" fillId="0" borderId="0" xfId="57" applyFont="1" applyBorder="1" applyAlignment="1">
      <alignment horizontal="center" vertical="center"/>
      <protection/>
    </xf>
    <xf numFmtId="0" fontId="9" fillId="0" borderId="0" xfId="57" applyFont="1" applyBorder="1" applyAlignment="1">
      <alignment horizontal="center" vertical="center" wrapText="1"/>
      <protection/>
    </xf>
    <xf numFmtId="0" fontId="4" fillId="0" borderId="28" xfId="0" applyFont="1" applyBorder="1" applyAlignment="1">
      <alignment horizontal="center" wrapText="1"/>
    </xf>
    <xf numFmtId="0" fontId="12" fillId="38" borderId="14" xfId="0" applyFont="1" applyFill="1" applyBorder="1" applyAlignment="1">
      <alignment horizontal="center" vertical="center"/>
    </xf>
    <xf numFmtId="0" fontId="12" fillId="38" borderId="18" xfId="0" applyFont="1" applyFill="1" applyBorder="1" applyAlignment="1">
      <alignment horizontal="center" vertical="center"/>
    </xf>
    <xf numFmtId="0" fontId="1" fillId="0" borderId="10" xfId="0" applyFont="1" applyFill="1" applyBorder="1" applyAlignment="1">
      <alignment horizontal="center" vertical="top"/>
    </xf>
    <xf numFmtId="0" fontId="0" fillId="0" borderId="25" xfId="0" applyFont="1" applyFill="1" applyBorder="1" applyAlignment="1">
      <alignment horizontal="left" vertical="center"/>
    </xf>
    <xf numFmtId="0" fontId="0" fillId="0" borderId="15" xfId="0" applyFont="1" applyFill="1" applyBorder="1" applyAlignment="1">
      <alignment horizontal="left" vertical="center"/>
    </xf>
    <xf numFmtId="0" fontId="0" fillId="0" borderId="25" xfId="0" applyFont="1" applyFill="1" applyBorder="1" applyAlignment="1">
      <alignment horizontal="center"/>
    </xf>
    <xf numFmtId="0" fontId="0" fillId="0" borderId="15" xfId="0" applyFont="1" applyFill="1" applyBorder="1" applyAlignment="1">
      <alignment horizontal="center"/>
    </xf>
    <xf numFmtId="0" fontId="1" fillId="0" borderId="25" xfId="0" applyFont="1" applyFill="1" applyBorder="1" applyAlignment="1">
      <alignment horizontal="center" vertical="top"/>
    </xf>
    <xf numFmtId="0" fontId="1" fillId="0" borderId="15" xfId="0" applyFont="1" applyFill="1" applyBorder="1" applyAlignment="1">
      <alignment horizontal="center" vertical="top"/>
    </xf>
    <xf numFmtId="0" fontId="13" fillId="0" borderId="10" xfId="0" applyFont="1" applyBorder="1" applyAlignment="1">
      <alignment horizontal="center" vertical="center" wrapText="1"/>
    </xf>
    <xf numFmtId="0" fontId="1" fillId="0" borderId="10" xfId="0" applyFont="1" applyFill="1" applyBorder="1" applyAlignment="1">
      <alignment horizontal="center"/>
    </xf>
    <xf numFmtId="0" fontId="1" fillId="0" borderId="0" xfId="0" applyFont="1" applyAlignment="1">
      <alignment horizontal="center"/>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opejie_km_izmaksas_regionalie_saskanoti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A194"/>
  <sheetViews>
    <sheetView tabSelected="1" view="pageBreakPreview" zoomScale="60" workbookViewId="0" topLeftCell="A1">
      <selection activeCell="AH40" sqref="AH40"/>
    </sheetView>
  </sheetViews>
  <sheetFormatPr defaultColWidth="9.140625" defaultRowHeight="12.75"/>
  <cols>
    <col min="1" max="1" width="3.00390625" style="0" customWidth="1"/>
    <col min="2" max="2" width="5.00390625" style="0" customWidth="1"/>
    <col min="3" max="3" width="34.7109375" style="0" customWidth="1"/>
    <col min="4" max="6" width="7.140625" style="0" customWidth="1"/>
    <col min="7" max="7" width="13.7109375" style="2" hidden="1" customWidth="1"/>
    <col min="8" max="8" width="7.57421875" style="2" customWidth="1"/>
    <col min="9" max="15" width="6.28125" style="0" customWidth="1"/>
    <col min="16" max="16" width="14.7109375" style="0" hidden="1" customWidth="1"/>
    <col min="17" max="17" width="6.140625" style="0" hidden="1" customWidth="1"/>
    <col min="18" max="18" width="16.8515625" style="0" hidden="1" customWidth="1"/>
    <col min="19" max="19" width="15.00390625" style="0" hidden="1" customWidth="1"/>
    <col min="20" max="20" width="46.8515625" style="0" hidden="1" customWidth="1"/>
    <col min="21" max="37" width="9.140625" style="0" customWidth="1"/>
  </cols>
  <sheetData>
    <row r="1" ht="12.75">
      <c r="J1" s="259" t="s">
        <v>270</v>
      </c>
    </row>
    <row r="2" spans="10:11" ht="12.75">
      <c r="J2" s="259" t="s">
        <v>271</v>
      </c>
      <c r="K2" s="259"/>
    </row>
    <row r="3" spans="10:11" ht="12.75">
      <c r="J3" s="259" t="s">
        <v>272</v>
      </c>
      <c r="K3" s="259"/>
    </row>
    <row r="4" spans="10:11" ht="12.75">
      <c r="J4" s="259" t="s">
        <v>284</v>
      </c>
      <c r="K4" s="259"/>
    </row>
    <row r="5" spans="10:11" ht="12.75">
      <c r="J5" s="259" t="s">
        <v>273</v>
      </c>
      <c r="K5" s="259"/>
    </row>
    <row r="6" spans="10:11" ht="12.75">
      <c r="J6" s="259" t="s">
        <v>274</v>
      </c>
      <c r="K6" s="259"/>
    </row>
    <row r="7" spans="10:11" ht="12.75">
      <c r="J7" s="259" t="s">
        <v>275</v>
      </c>
      <c r="K7" s="259"/>
    </row>
    <row r="8" spans="1:15" ht="18" customHeight="1">
      <c r="A8" s="285" t="s">
        <v>285</v>
      </c>
      <c r="B8" s="285"/>
      <c r="C8" s="285"/>
      <c r="D8" s="285"/>
      <c r="E8" s="285"/>
      <c r="F8" s="285"/>
      <c r="G8" s="285"/>
      <c r="H8" s="285"/>
      <c r="I8" s="285"/>
      <c r="J8" s="285"/>
      <c r="K8" s="285"/>
      <c r="L8" s="285"/>
      <c r="M8" s="285"/>
      <c r="N8" s="285"/>
      <c r="O8" s="285"/>
    </row>
    <row r="9" ht="27" customHeight="1"/>
    <row r="10" spans="1:20" ht="44.25" customHeight="1">
      <c r="A10" s="38" t="s">
        <v>1</v>
      </c>
      <c r="B10" s="52" t="s">
        <v>6</v>
      </c>
      <c r="C10" s="53" t="s">
        <v>5</v>
      </c>
      <c r="D10" s="53" t="s">
        <v>3</v>
      </c>
      <c r="E10" s="53" t="s">
        <v>4</v>
      </c>
      <c r="F10" s="53" t="s">
        <v>0</v>
      </c>
      <c r="G10" s="74" t="s">
        <v>200</v>
      </c>
      <c r="H10" s="247" t="s">
        <v>266</v>
      </c>
      <c r="I10" s="82">
        <v>2014</v>
      </c>
      <c r="J10" s="123">
        <v>2015</v>
      </c>
      <c r="K10" s="123">
        <v>2016</v>
      </c>
      <c r="L10" s="123">
        <v>2017</v>
      </c>
      <c r="M10" s="123">
        <v>2018</v>
      </c>
      <c r="N10" s="123">
        <v>2019</v>
      </c>
      <c r="O10" s="123">
        <v>2020</v>
      </c>
      <c r="P10" s="199" t="s">
        <v>204</v>
      </c>
      <c r="Q10" s="200" t="s">
        <v>222</v>
      </c>
      <c r="R10" s="201" t="s">
        <v>223</v>
      </c>
      <c r="S10" s="200" t="s">
        <v>224</v>
      </c>
      <c r="T10" s="203" t="s">
        <v>178</v>
      </c>
    </row>
    <row r="11" spans="1:20" ht="18">
      <c r="A11" s="274" t="s">
        <v>2</v>
      </c>
      <c r="B11" s="275"/>
      <c r="C11" s="275"/>
      <c r="D11" s="275"/>
      <c r="E11" s="275"/>
      <c r="F11" s="275"/>
      <c r="G11" s="275"/>
      <c r="H11" s="115"/>
      <c r="I11" s="70"/>
      <c r="J11" s="124"/>
      <c r="K11" s="124"/>
      <c r="L11" s="124"/>
      <c r="M11" s="124"/>
      <c r="N11" s="124"/>
      <c r="O11" s="125"/>
      <c r="P11" s="194"/>
      <c r="Q11" s="125"/>
      <c r="R11" s="71"/>
      <c r="S11" s="125"/>
      <c r="T11" s="204"/>
    </row>
    <row r="12" spans="1:20" s="7" customFormat="1" ht="15.75" customHeight="1">
      <c r="A12" s="286" t="s">
        <v>105</v>
      </c>
      <c r="B12" s="287"/>
      <c r="C12" s="287"/>
      <c r="D12" s="287"/>
      <c r="E12" s="287"/>
      <c r="F12" s="287"/>
      <c r="G12" s="287"/>
      <c r="H12" s="89"/>
      <c r="I12" s="71"/>
      <c r="J12" s="125"/>
      <c r="K12" s="125"/>
      <c r="L12" s="125"/>
      <c r="M12" s="125"/>
      <c r="N12" s="125"/>
      <c r="O12" s="125"/>
      <c r="P12" s="194"/>
      <c r="Q12" s="125"/>
      <c r="R12" s="71"/>
      <c r="S12" s="125"/>
      <c r="T12" s="205"/>
    </row>
    <row r="13" spans="1:20" s="8" customFormat="1" ht="12.75" customHeight="1">
      <c r="A13" s="23"/>
      <c r="B13" s="3" t="s">
        <v>8</v>
      </c>
      <c r="C13" s="24" t="s">
        <v>9</v>
      </c>
      <c r="D13" s="24"/>
      <c r="E13" s="24"/>
      <c r="F13" s="24"/>
      <c r="G13" s="75"/>
      <c r="H13" s="90"/>
      <c r="I13" s="72"/>
      <c r="J13" s="126"/>
      <c r="K13" s="126"/>
      <c r="L13" s="126"/>
      <c r="M13" s="126"/>
      <c r="N13" s="126"/>
      <c r="O13" s="125"/>
      <c r="P13" s="194"/>
      <c r="Q13" s="125"/>
      <c r="R13" s="71"/>
      <c r="S13" s="125"/>
      <c r="T13" s="206"/>
    </row>
    <row r="14" spans="1:20" s="9" customFormat="1" ht="12.75" customHeight="1">
      <c r="A14" s="25">
        <v>1</v>
      </c>
      <c r="B14" s="177"/>
      <c r="C14" s="40" t="s">
        <v>199</v>
      </c>
      <c r="D14" s="28">
        <v>1.56</v>
      </c>
      <c r="E14" s="28">
        <v>10.91</v>
      </c>
      <c r="F14" s="28">
        <f>E14-D14</f>
        <v>9.35</v>
      </c>
      <c r="G14" s="76" t="e">
        <f>#REF!*1.3</f>
        <v>#REF!</v>
      </c>
      <c r="H14" s="148"/>
      <c r="I14" s="191"/>
      <c r="J14" s="188"/>
      <c r="K14" s="188"/>
      <c r="L14" s="134"/>
      <c r="M14" s="128"/>
      <c r="N14" s="128"/>
      <c r="O14" s="128"/>
      <c r="P14" s="218" t="s">
        <v>205</v>
      </c>
      <c r="Q14" s="216">
        <v>1</v>
      </c>
      <c r="R14" s="217">
        <v>5.773</v>
      </c>
      <c r="S14" s="216">
        <v>350</v>
      </c>
      <c r="T14" s="207" t="s">
        <v>162</v>
      </c>
    </row>
    <row r="15" spans="1:20" s="1" customFormat="1" ht="12.75" customHeight="1">
      <c r="A15" s="25"/>
      <c r="B15" s="4" t="s">
        <v>7</v>
      </c>
      <c r="C15" s="24" t="s">
        <v>10</v>
      </c>
      <c r="D15" s="24"/>
      <c r="E15" s="24"/>
      <c r="F15" s="24"/>
      <c r="G15" s="75"/>
      <c r="H15" s="92"/>
      <c r="I15" s="73"/>
      <c r="J15" s="127"/>
      <c r="K15" s="127"/>
      <c r="L15" s="127"/>
      <c r="M15" s="127"/>
      <c r="N15" s="127"/>
      <c r="O15" s="142"/>
      <c r="P15" s="220"/>
      <c r="Q15" s="127"/>
      <c r="R15" s="73"/>
      <c r="S15" s="127"/>
      <c r="T15" s="207" t="s">
        <v>163</v>
      </c>
    </row>
    <row r="16" spans="1:20" s="1" customFormat="1" ht="12.75" customHeight="1">
      <c r="A16" s="25">
        <v>2</v>
      </c>
      <c r="B16" s="276"/>
      <c r="C16" s="31" t="s">
        <v>11</v>
      </c>
      <c r="D16" s="32">
        <v>3.93</v>
      </c>
      <c r="E16" s="32">
        <v>13.39</v>
      </c>
      <c r="F16" s="32">
        <f>E16-D16</f>
        <v>9.46</v>
      </c>
      <c r="G16" s="76" t="e">
        <f>#REF!*1.3</f>
        <v>#REF!</v>
      </c>
      <c r="H16" s="93"/>
      <c r="I16" s="149"/>
      <c r="J16" s="189"/>
      <c r="K16" s="189"/>
      <c r="L16" s="134"/>
      <c r="M16" s="134"/>
      <c r="N16" s="134"/>
      <c r="O16" s="134"/>
      <c r="P16" s="218"/>
      <c r="Q16" s="134"/>
      <c r="R16" s="85"/>
      <c r="S16" s="134"/>
      <c r="T16" s="207"/>
    </row>
    <row r="17" spans="1:20" s="1" customFormat="1" ht="12.75" customHeight="1">
      <c r="A17" s="25">
        <v>3</v>
      </c>
      <c r="B17" s="276"/>
      <c r="C17" s="44" t="s">
        <v>193</v>
      </c>
      <c r="D17" s="32">
        <v>13.39</v>
      </c>
      <c r="E17" s="32">
        <v>24.26</v>
      </c>
      <c r="F17" s="32">
        <f>E17-D17</f>
        <v>10.870000000000001</v>
      </c>
      <c r="G17" s="76" t="e">
        <f>#REF!*1.3</f>
        <v>#REF!</v>
      </c>
      <c r="H17" s="93"/>
      <c r="I17" s="85"/>
      <c r="J17" s="152"/>
      <c r="K17" s="189"/>
      <c r="L17" s="189"/>
      <c r="M17" s="134"/>
      <c r="N17" s="134"/>
      <c r="O17" s="134"/>
      <c r="P17" s="218"/>
      <c r="Q17" s="134"/>
      <c r="R17" s="85"/>
      <c r="S17" s="134"/>
      <c r="T17" s="207"/>
    </row>
    <row r="18" spans="1:20" s="9" customFormat="1" ht="12.75" customHeight="1">
      <c r="A18" s="25">
        <v>4</v>
      </c>
      <c r="B18" s="276"/>
      <c r="C18" s="31" t="s">
        <v>16</v>
      </c>
      <c r="D18" s="32">
        <v>76</v>
      </c>
      <c r="E18" s="32">
        <v>81.61</v>
      </c>
      <c r="F18" s="32">
        <f>E18-D18</f>
        <v>5.609999999999999</v>
      </c>
      <c r="G18" s="76" t="e">
        <f>#REF!*1.3</f>
        <v>#REF!</v>
      </c>
      <c r="H18" s="93"/>
      <c r="I18" s="84"/>
      <c r="J18" s="128"/>
      <c r="K18" s="149"/>
      <c r="L18" s="189"/>
      <c r="M18" s="189"/>
      <c r="N18" s="134"/>
      <c r="O18" s="128"/>
      <c r="P18" s="221"/>
      <c r="Q18" s="128"/>
      <c r="R18" s="84"/>
      <c r="S18" s="128"/>
      <c r="T18" s="207"/>
    </row>
    <row r="19" spans="1:20" s="9" customFormat="1" ht="12.75" customHeight="1">
      <c r="A19" s="25"/>
      <c r="B19" s="43" t="s">
        <v>169</v>
      </c>
      <c r="C19" s="24" t="s">
        <v>170</v>
      </c>
      <c r="D19" s="32"/>
      <c r="E19" s="32"/>
      <c r="F19" s="32"/>
      <c r="G19" s="76"/>
      <c r="H19" s="93"/>
      <c r="I19" s="84"/>
      <c r="J19" s="128"/>
      <c r="K19" s="134"/>
      <c r="L19" s="134"/>
      <c r="M19" s="134"/>
      <c r="N19" s="128"/>
      <c r="O19" s="143"/>
      <c r="P19" s="221"/>
      <c r="Q19" s="128"/>
      <c r="R19" s="84"/>
      <c r="S19" s="128"/>
      <c r="T19" s="207"/>
    </row>
    <row r="20" spans="1:23" s="9" customFormat="1" ht="12.75" customHeight="1">
      <c r="A20" s="25">
        <v>5</v>
      </c>
      <c r="B20" s="30"/>
      <c r="C20" s="44" t="s">
        <v>195</v>
      </c>
      <c r="D20" s="32">
        <v>43.2</v>
      </c>
      <c r="E20" s="32">
        <v>63</v>
      </c>
      <c r="F20" s="32">
        <f>E20-D20</f>
        <v>19.799999999999997</v>
      </c>
      <c r="G20" s="76" t="e">
        <f>#REF!*1.3</f>
        <v>#REF!</v>
      </c>
      <c r="H20" s="155"/>
      <c r="I20" s="191"/>
      <c r="J20" s="188"/>
      <c r="K20" s="188"/>
      <c r="L20" s="134"/>
      <c r="M20" s="134"/>
      <c r="N20" s="128"/>
      <c r="O20" s="128"/>
      <c r="P20" s="218" t="s">
        <v>206</v>
      </c>
      <c r="Q20" s="216">
        <v>2</v>
      </c>
      <c r="R20" s="217" t="s">
        <v>225</v>
      </c>
      <c r="S20" s="216" t="s">
        <v>226</v>
      </c>
      <c r="T20" s="208" t="s">
        <v>196</v>
      </c>
      <c r="U20" s="175"/>
      <c r="V20" s="176"/>
      <c r="W20" s="176"/>
    </row>
    <row r="21" spans="1:21" s="9" customFormat="1" ht="12.75" customHeight="1">
      <c r="A21" s="25">
        <v>6</v>
      </c>
      <c r="B21" s="43" t="s">
        <v>183</v>
      </c>
      <c r="C21" s="45" t="s">
        <v>184</v>
      </c>
      <c r="D21" s="42"/>
      <c r="E21" s="42"/>
      <c r="F21" s="42"/>
      <c r="G21" s="76"/>
      <c r="H21" s="93"/>
      <c r="I21" s="84"/>
      <c r="J21" s="128"/>
      <c r="K21" s="134"/>
      <c r="L21" s="134"/>
      <c r="M21" s="134"/>
      <c r="N21" s="128"/>
      <c r="O21" s="128"/>
      <c r="P21" s="221"/>
      <c r="Q21" s="128"/>
      <c r="R21" s="84"/>
      <c r="S21" s="128"/>
      <c r="T21" s="207"/>
      <c r="U21" s="172"/>
    </row>
    <row r="22" spans="1:20" s="9" customFormat="1" ht="12.75" customHeight="1">
      <c r="A22" s="25">
        <v>7</v>
      </c>
      <c r="B22" s="43"/>
      <c r="C22" s="44" t="s">
        <v>185</v>
      </c>
      <c r="D22" s="42">
        <v>6.76</v>
      </c>
      <c r="E22" s="42">
        <v>9.4</v>
      </c>
      <c r="F22" s="42">
        <f>E22-D22</f>
        <v>2.6400000000000006</v>
      </c>
      <c r="G22" s="76" t="e">
        <f>#REF!*1.3</f>
        <v>#REF!</v>
      </c>
      <c r="H22" s="93"/>
      <c r="I22" s="149"/>
      <c r="J22" s="189"/>
      <c r="K22" s="189"/>
      <c r="L22" s="134"/>
      <c r="M22" s="134"/>
      <c r="N22" s="134"/>
      <c r="O22" s="134"/>
      <c r="P22" s="218"/>
      <c r="Q22" s="216">
        <v>1</v>
      </c>
      <c r="R22" s="219">
        <v>6.85</v>
      </c>
      <c r="S22" s="216">
        <v>275</v>
      </c>
      <c r="T22" s="207"/>
    </row>
    <row r="23" spans="1:20" s="1" customFormat="1" ht="12.75" customHeight="1">
      <c r="A23" s="25"/>
      <c r="B23" s="6" t="s">
        <v>145</v>
      </c>
      <c r="C23" s="45" t="s">
        <v>146</v>
      </c>
      <c r="D23" s="45"/>
      <c r="E23" s="45"/>
      <c r="F23" s="45"/>
      <c r="G23" s="75"/>
      <c r="H23" s="92"/>
      <c r="I23" s="73"/>
      <c r="J23" s="127"/>
      <c r="K23" s="127"/>
      <c r="L23" s="127"/>
      <c r="M23" s="127"/>
      <c r="N23" s="127"/>
      <c r="O23" s="127"/>
      <c r="P23" s="220"/>
      <c r="Q23" s="127"/>
      <c r="R23" s="73"/>
      <c r="S23" s="127"/>
      <c r="T23" s="207"/>
    </row>
    <row r="24" spans="1:20" s="8" customFormat="1" ht="12.75" customHeight="1">
      <c r="A24" s="25">
        <v>8</v>
      </c>
      <c r="B24" s="43"/>
      <c r="C24" s="44" t="s">
        <v>147</v>
      </c>
      <c r="D24" s="42">
        <v>54.8</v>
      </c>
      <c r="E24" s="42">
        <v>61.54</v>
      </c>
      <c r="F24" s="42">
        <f>E24-D24</f>
        <v>6.740000000000002</v>
      </c>
      <c r="G24" s="76" t="e">
        <f>#REF!*1.3</f>
        <v>#REF!</v>
      </c>
      <c r="H24" s="93"/>
      <c r="I24" s="84"/>
      <c r="J24" s="128"/>
      <c r="K24" s="128"/>
      <c r="L24" s="149"/>
      <c r="M24" s="189"/>
      <c r="N24" s="189"/>
      <c r="O24" s="134"/>
      <c r="P24" s="218"/>
      <c r="Q24" s="216">
        <v>1</v>
      </c>
      <c r="R24" s="219">
        <v>58.3</v>
      </c>
      <c r="S24" s="216">
        <v>150</v>
      </c>
      <c r="T24" s="209" t="s">
        <v>171</v>
      </c>
    </row>
    <row r="25" spans="1:20" s="8" customFormat="1" ht="12.75" customHeight="1">
      <c r="A25" s="29"/>
      <c r="B25" s="6" t="s">
        <v>12</v>
      </c>
      <c r="C25" s="45" t="s">
        <v>13</v>
      </c>
      <c r="D25" s="45"/>
      <c r="E25" s="45"/>
      <c r="F25" s="45"/>
      <c r="G25" s="75"/>
      <c r="H25" s="95"/>
      <c r="I25" s="116"/>
      <c r="J25" s="135"/>
      <c r="K25" s="135"/>
      <c r="L25" s="135"/>
      <c r="M25" s="135"/>
      <c r="N25" s="135"/>
      <c r="O25" s="135"/>
      <c r="P25" s="222"/>
      <c r="Q25" s="133"/>
      <c r="R25" s="83"/>
      <c r="S25" s="133"/>
      <c r="T25" s="209"/>
    </row>
    <row r="26" spans="1:20" s="8" customFormat="1" ht="12.75" customHeight="1">
      <c r="A26" s="25">
        <v>9</v>
      </c>
      <c r="B26" s="43"/>
      <c r="C26" s="44" t="s">
        <v>70</v>
      </c>
      <c r="D26" s="42">
        <v>78.12</v>
      </c>
      <c r="E26" s="42">
        <v>80.99</v>
      </c>
      <c r="F26" s="42">
        <f>E26-D26</f>
        <v>2.8699999999999903</v>
      </c>
      <c r="G26" s="76" t="e">
        <f>#REF!*1.3</f>
        <v>#REF!</v>
      </c>
      <c r="H26" s="93"/>
      <c r="I26" s="84"/>
      <c r="J26" s="128"/>
      <c r="K26" s="128"/>
      <c r="L26" s="149"/>
      <c r="M26" s="188"/>
      <c r="N26" s="188"/>
      <c r="O26" s="128"/>
      <c r="P26" s="221"/>
      <c r="Q26" s="223">
        <v>1</v>
      </c>
      <c r="R26" s="224">
        <v>79.9</v>
      </c>
      <c r="S26" s="223">
        <v>150</v>
      </c>
      <c r="T26" s="209" t="s">
        <v>194</v>
      </c>
    </row>
    <row r="27" spans="1:20" s="8" customFormat="1" ht="12.75" customHeight="1">
      <c r="A27" s="25"/>
      <c r="B27" s="43" t="s">
        <v>186</v>
      </c>
      <c r="C27" s="45" t="s">
        <v>187</v>
      </c>
      <c r="D27" s="42"/>
      <c r="E27" s="42"/>
      <c r="F27" s="42"/>
      <c r="G27" s="76"/>
      <c r="H27" s="168"/>
      <c r="I27" s="169"/>
      <c r="J27" s="170"/>
      <c r="K27" s="170"/>
      <c r="L27" s="170"/>
      <c r="M27" s="170"/>
      <c r="N27" s="170"/>
      <c r="O27" s="171"/>
      <c r="P27" s="221"/>
      <c r="Q27" s="128"/>
      <c r="R27" s="84"/>
      <c r="S27" s="128"/>
      <c r="T27" s="209"/>
    </row>
    <row r="28" spans="1:20" s="8" customFormat="1" ht="12.75" customHeight="1">
      <c r="A28" s="25">
        <v>10</v>
      </c>
      <c r="B28" s="43"/>
      <c r="C28" s="44" t="s">
        <v>188</v>
      </c>
      <c r="D28" s="42">
        <v>24.48</v>
      </c>
      <c r="E28" s="42">
        <v>32.02</v>
      </c>
      <c r="F28" s="42">
        <f>E28-D28</f>
        <v>7.540000000000003</v>
      </c>
      <c r="G28" s="76" t="e">
        <f>#REF!*1.3</f>
        <v>#REF!</v>
      </c>
      <c r="H28" s="93"/>
      <c r="I28" s="149"/>
      <c r="J28" s="189"/>
      <c r="K28" s="189"/>
      <c r="L28" s="134"/>
      <c r="M28" s="134"/>
      <c r="N28" s="134"/>
      <c r="O28" s="134"/>
      <c r="P28" s="218"/>
      <c r="Q28" s="134"/>
      <c r="R28" s="85"/>
      <c r="S28" s="134"/>
      <c r="T28" s="209"/>
    </row>
    <row r="29" spans="1:20" s="8" customFormat="1" ht="12.75" customHeight="1">
      <c r="A29" s="25"/>
      <c r="B29" s="43" t="s">
        <v>189</v>
      </c>
      <c r="C29" s="45" t="s">
        <v>190</v>
      </c>
      <c r="D29" s="42"/>
      <c r="E29" s="42"/>
      <c r="F29" s="42"/>
      <c r="G29" s="76"/>
      <c r="H29" s="168"/>
      <c r="I29" s="169"/>
      <c r="J29" s="170"/>
      <c r="K29" s="170"/>
      <c r="L29" s="170"/>
      <c r="M29" s="170"/>
      <c r="N29" s="170"/>
      <c r="O29" s="171"/>
      <c r="P29" s="221"/>
      <c r="Q29" s="128"/>
      <c r="R29" s="84"/>
      <c r="S29" s="128"/>
      <c r="T29" s="209"/>
    </row>
    <row r="30" spans="1:20" s="8" customFormat="1" ht="12.75" customHeight="1">
      <c r="A30" s="25">
        <v>11</v>
      </c>
      <c r="B30" s="43"/>
      <c r="C30" s="44" t="s">
        <v>191</v>
      </c>
      <c r="D30" s="42">
        <v>18.3</v>
      </c>
      <c r="E30" s="42">
        <v>37.21</v>
      </c>
      <c r="F30" s="42">
        <f>E30-D30</f>
        <v>18.91</v>
      </c>
      <c r="G30" s="76" t="e">
        <f>#REF!*1.3</f>
        <v>#REF!</v>
      </c>
      <c r="H30" s="93"/>
      <c r="I30" s="84"/>
      <c r="J30" s="128"/>
      <c r="K30" s="149"/>
      <c r="L30" s="189"/>
      <c r="M30" s="189"/>
      <c r="N30" s="134"/>
      <c r="O30" s="128"/>
      <c r="P30" s="221"/>
      <c r="Q30" s="223">
        <v>2</v>
      </c>
      <c r="R30" s="219" t="s">
        <v>227</v>
      </c>
      <c r="S30" s="216" t="s">
        <v>228</v>
      </c>
      <c r="T30" s="209"/>
    </row>
    <row r="31" spans="1:20" s="8" customFormat="1" ht="12.75" customHeight="1">
      <c r="A31" s="25"/>
      <c r="B31" s="33"/>
      <c r="C31" s="34"/>
      <c r="D31" s="46"/>
      <c r="E31" s="47"/>
      <c r="F31" s="48">
        <f>SUM(F14:F30)</f>
        <v>93.78999999999999</v>
      </c>
      <c r="G31" s="59"/>
      <c r="H31" s="96"/>
      <c r="I31" s="117"/>
      <c r="J31" s="136"/>
      <c r="K31" s="136"/>
      <c r="L31" s="136"/>
      <c r="M31" s="136"/>
      <c r="N31" s="136"/>
      <c r="O31" s="139"/>
      <c r="P31" s="222"/>
      <c r="Q31" s="133"/>
      <c r="R31" s="83"/>
      <c r="S31" s="133"/>
      <c r="T31" s="209"/>
    </row>
    <row r="32" spans="1:20" s="7" customFormat="1" ht="15.75" customHeight="1">
      <c r="A32" s="286" t="s">
        <v>106</v>
      </c>
      <c r="B32" s="287"/>
      <c r="C32" s="287"/>
      <c r="D32" s="287"/>
      <c r="E32" s="287"/>
      <c r="F32" s="287"/>
      <c r="G32" s="287"/>
      <c r="H32" s="97"/>
      <c r="I32" s="118"/>
      <c r="J32" s="137"/>
      <c r="K32" s="137"/>
      <c r="L32" s="137"/>
      <c r="M32" s="137"/>
      <c r="N32" s="137"/>
      <c r="O32" s="137"/>
      <c r="P32" s="225"/>
      <c r="Q32" s="226"/>
      <c r="R32" s="227"/>
      <c r="S32" s="226"/>
      <c r="T32" s="209"/>
    </row>
    <row r="33" spans="1:20" s="8" customFormat="1" ht="12.75" customHeight="1">
      <c r="A33" s="23"/>
      <c r="B33" s="3" t="s">
        <v>12</v>
      </c>
      <c r="C33" s="24" t="s">
        <v>13</v>
      </c>
      <c r="D33" s="24"/>
      <c r="E33" s="24"/>
      <c r="F33" s="24"/>
      <c r="G33" s="75"/>
      <c r="H33" s="90"/>
      <c r="I33" s="119"/>
      <c r="J33" s="138"/>
      <c r="K33" s="138"/>
      <c r="L33" s="138"/>
      <c r="M33" s="138"/>
      <c r="N33" s="138"/>
      <c r="O33" s="138"/>
      <c r="P33" s="225"/>
      <c r="Q33" s="226"/>
      <c r="R33" s="227"/>
      <c r="S33" s="226"/>
      <c r="T33" s="209"/>
    </row>
    <row r="34" spans="1:20" s="10" customFormat="1" ht="12.75" customHeight="1">
      <c r="A34" s="25">
        <v>1</v>
      </c>
      <c r="B34" s="284"/>
      <c r="C34" s="27" t="s">
        <v>134</v>
      </c>
      <c r="D34" s="28">
        <v>40</v>
      </c>
      <c r="E34" s="28">
        <v>47</v>
      </c>
      <c r="F34" s="28">
        <f>E34-D34</f>
        <v>7</v>
      </c>
      <c r="G34" s="78" t="e">
        <f>#REF!*1.3</f>
        <v>#REF!</v>
      </c>
      <c r="H34" s="98"/>
      <c r="I34" s="88"/>
      <c r="J34" s="134"/>
      <c r="K34" s="134"/>
      <c r="L34" s="149"/>
      <c r="M34" s="189"/>
      <c r="N34" s="189"/>
      <c r="O34" s="134"/>
      <c r="P34" s="218"/>
      <c r="Q34" s="134"/>
      <c r="R34" s="85"/>
      <c r="S34" s="134"/>
      <c r="T34" s="209"/>
    </row>
    <row r="35" spans="1:20" s="10" customFormat="1" ht="12.75" customHeight="1">
      <c r="A35" s="29">
        <v>2</v>
      </c>
      <c r="B35" s="284"/>
      <c r="C35" s="27" t="s">
        <v>135</v>
      </c>
      <c r="D35" s="28">
        <v>47</v>
      </c>
      <c r="E35" s="28">
        <v>55.07</v>
      </c>
      <c r="F35" s="28">
        <f>E35-D35</f>
        <v>8.07</v>
      </c>
      <c r="G35" s="76" t="e">
        <f>#REF!*1.3</f>
        <v>#REF!</v>
      </c>
      <c r="H35" s="94"/>
      <c r="I35" s="88"/>
      <c r="J35" s="134"/>
      <c r="K35" s="134"/>
      <c r="L35" s="128"/>
      <c r="M35" s="149"/>
      <c r="N35" s="189"/>
      <c r="O35" s="189"/>
      <c r="P35" s="218"/>
      <c r="Q35" s="134"/>
      <c r="R35" s="85"/>
      <c r="S35" s="134"/>
      <c r="T35" s="209"/>
    </row>
    <row r="36" spans="1:20" s="8" customFormat="1" ht="12.75" customHeight="1">
      <c r="A36" s="29"/>
      <c r="B36" s="4" t="s">
        <v>14</v>
      </c>
      <c r="C36" s="24" t="s">
        <v>107</v>
      </c>
      <c r="D36" s="24"/>
      <c r="E36" s="24"/>
      <c r="F36" s="24"/>
      <c r="G36" s="75"/>
      <c r="H36" s="92"/>
      <c r="I36" s="83"/>
      <c r="J36" s="133"/>
      <c r="K36" s="133"/>
      <c r="L36" s="133"/>
      <c r="M36" s="133"/>
      <c r="N36" s="133"/>
      <c r="O36" s="133"/>
      <c r="P36" s="222"/>
      <c r="Q36" s="133"/>
      <c r="R36" s="83"/>
      <c r="S36" s="133"/>
      <c r="T36" s="209"/>
    </row>
    <row r="37" spans="1:20" s="10" customFormat="1" ht="12.75" customHeight="1">
      <c r="A37" s="25">
        <v>3</v>
      </c>
      <c r="B37" s="30"/>
      <c r="C37" s="31" t="s">
        <v>15</v>
      </c>
      <c r="D37" s="32">
        <v>51.43</v>
      </c>
      <c r="E37" s="32">
        <v>61.67</v>
      </c>
      <c r="F37" s="32">
        <f>E37-D37</f>
        <v>10.240000000000002</v>
      </c>
      <c r="G37" s="78" t="e">
        <f>#REF!*1.3</f>
        <v>#REF!</v>
      </c>
      <c r="H37" s="98"/>
      <c r="I37" s="88"/>
      <c r="J37" s="131"/>
      <c r="K37" s="134"/>
      <c r="L37" s="131"/>
      <c r="M37" s="150"/>
      <c r="N37" s="189"/>
      <c r="O37" s="188"/>
      <c r="P37" s="221"/>
      <c r="Q37" s="128"/>
      <c r="R37" s="84"/>
      <c r="S37" s="128"/>
      <c r="T37" s="209"/>
    </row>
    <row r="38" spans="1:20" s="8" customFormat="1" ht="12.75" customHeight="1">
      <c r="A38" s="29"/>
      <c r="B38" s="33"/>
      <c r="C38" s="34"/>
      <c r="D38" s="35"/>
      <c r="E38" s="36"/>
      <c r="F38" s="37">
        <f>SUM(F34:F37)</f>
        <v>25.310000000000002</v>
      </c>
      <c r="G38" s="59"/>
      <c r="H38" s="99"/>
      <c r="I38" s="83"/>
      <c r="J38" s="133"/>
      <c r="K38" s="133"/>
      <c r="L38" s="133"/>
      <c r="M38" s="133"/>
      <c r="N38" s="133"/>
      <c r="O38" s="133"/>
      <c r="P38" s="222"/>
      <c r="Q38" s="133"/>
      <c r="R38" s="83"/>
      <c r="S38" s="133"/>
      <c r="T38" s="210"/>
    </row>
    <row r="39" spans="1:20" s="7" customFormat="1" ht="18">
      <c r="A39" s="274" t="s">
        <v>18</v>
      </c>
      <c r="B39" s="275"/>
      <c r="C39" s="275"/>
      <c r="D39" s="275"/>
      <c r="E39" s="275"/>
      <c r="F39" s="275"/>
      <c r="G39" s="275"/>
      <c r="H39" s="115"/>
      <c r="I39" s="116"/>
      <c r="J39" s="135"/>
      <c r="K39" s="135"/>
      <c r="L39" s="135"/>
      <c r="M39" s="135"/>
      <c r="N39" s="135"/>
      <c r="O39" s="135"/>
      <c r="P39" s="195"/>
      <c r="Q39" s="139"/>
      <c r="R39" s="120"/>
      <c r="S39" s="139"/>
      <c r="T39" s="209"/>
    </row>
    <row r="40" spans="1:20" s="7" customFormat="1" ht="15" customHeight="1">
      <c r="A40" s="262" t="s">
        <v>105</v>
      </c>
      <c r="B40" s="263"/>
      <c r="C40" s="263"/>
      <c r="D40" s="263"/>
      <c r="E40" s="263"/>
      <c r="F40" s="263"/>
      <c r="G40" s="263"/>
      <c r="H40" s="89"/>
      <c r="I40" s="120"/>
      <c r="J40" s="139"/>
      <c r="K40" s="139"/>
      <c r="L40" s="139"/>
      <c r="M40" s="139"/>
      <c r="N40" s="139"/>
      <c r="O40" s="139"/>
      <c r="P40" s="195"/>
      <c r="Q40" s="139"/>
      <c r="R40" s="120"/>
      <c r="S40" s="139"/>
      <c r="T40" s="209"/>
    </row>
    <row r="41" spans="1:20" s="8" customFormat="1" ht="12.75" customHeight="1">
      <c r="A41" s="23"/>
      <c r="B41" s="4" t="s">
        <v>21</v>
      </c>
      <c r="C41" s="24" t="s">
        <v>23</v>
      </c>
      <c r="D41" s="24"/>
      <c r="E41" s="24"/>
      <c r="F41" s="24"/>
      <c r="G41" s="75"/>
      <c r="H41" s="90"/>
      <c r="I41" s="117"/>
      <c r="J41" s="136"/>
      <c r="K41" s="136"/>
      <c r="L41" s="136"/>
      <c r="M41" s="136"/>
      <c r="N41" s="136"/>
      <c r="O41" s="136"/>
      <c r="P41" s="195"/>
      <c r="Q41" s="139"/>
      <c r="R41" s="120"/>
      <c r="S41" s="139"/>
      <c r="T41" s="209"/>
    </row>
    <row r="42" spans="1:20" s="10" customFormat="1" ht="12.75">
      <c r="A42" s="25">
        <v>1</v>
      </c>
      <c r="B42" s="276"/>
      <c r="C42" s="44" t="s">
        <v>168</v>
      </c>
      <c r="D42" s="42">
        <v>3.27</v>
      </c>
      <c r="E42" s="42">
        <v>9</v>
      </c>
      <c r="F42" s="42">
        <f>E42-D42</f>
        <v>5.73</v>
      </c>
      <c r="G42" s="76" t="e">
        <f>#REF!*1.3</f>
        <v>#REF!</v>
      </c>
      <c r="H42" s="93"/>
      <c r="I42" s="88"/>
      <c r="J42" s="131"/>
      <c r="K42" s="152"/>
      <c r="L42" s="188"/>
      <c r="M42" s="188"/>
      <c r="N42" s="128"/>
      <c r="O42" s="144"/>
      <c r="P42" s="228"/>
      <c r="Q42" s="131"/>
      <c r="R42" s="88"/>
      <c r="S42" s="131"/>
      <c r="T42" s="209"/>
    </row>
    <row r="43" spans="1:20" s="10" customFormat="1" ht="12.75">
      <c r="A43" s="29">
        <v>2</v>
      </c>
      <c r="B43" s="276"/>
      <c r="C43" s="44" t="s">
        <v>22</v>
      </c>
      <c r="D43" s="42">
        <v>18.18</v>
      </c>
      <c r="E43" s="42">
        <v>24.8</v>
      </c>
      <c r="F43" s="42">
        <f>E43-D43</f>
        <v>6.620000000000001</v>
      </c>
      <c r="G43" s="76" t="e">
        <f>#REF!*1.3</f>
        <v>#REF!</v>
      </c>
      <c r="H43" s="93"/>
      <c r="I43" s="88"/>
      <c r="J43" s="131"/>
      <c r="K43" s="131"/>
      <c r="L43" s="152"/>
      <c r="M43" s="188"/>
      <c r="N43" s="188"/>
      <c r="O43" s="128"/>
      <c r="P43" s="221"/>
      <c r="Q43" s="128"/>
      <c r="R43" s="84"/>
      <c r="S43" s="128"/>
      <c r="T43" s="209"/>
    </row>
    <row r="44" spans="1:20" s="8" customFormat="1" ht="12.75">
      <c r="A44" s="29"/>
      <c r="B44" s="4" t="s">
        <v>71</v>
      </c>
      <c r="C44" s="45" t="s">
        <v>72</v>
      </c>
      <c r="D44" s="45"/>
      <c r="E44" s="45"/>
      <c r="F44" s="45"/>
      <c r="G44" s="75"/>
      <c r="H44" s="92"/>
      <c r="I44" s="83"/>
      <c r="J44" s="133"/>
      <c r="K44" s="133"/>
      <c r="L44" s="133"/>
      <c r="M44" s="133"/>
      <c r="N44" s="133"/>
      <c r="O44" s="133"/>
      <c r="P44" s="222"/>
      <c r="Q44" s="133"/>
      <c r="R44" s="83"/>
      <c r="S44" s="133"/>
      <c r="T44" s="209"/>
    </row>
    <row r="45" spans="1:20" s="10" customFormat="1" ht="12.75">
      <c r="A45" s="25">
        <v>3</v>
      </c>
      <c r="B45" s="30"/>
      <c r="C45" s="44" t="s">
        <v>112</v>
      </c>
      <c r="D45" s="42">
        <v>0</v>
      </c>
      <c r="E45" s="42">
        <v>7.37</v>
      </c>
      <c r="F45" s="42">
        <f>E45-D45</f>
        <v>7.37</v>
      </c>
      <c r="G45" s="76" t="e">
        <f>#REF!*1.3</f>
        <v>#REF!</v>
      </c>
      <c r="H45" s="93"/>
      <c r="I45" s="88"/>
      <c r="J45" s="131"/>
      <c r="K45" s="152"/>
      <c r="L45" s="188"/>
      <c r="M45" s="188"/>
      <c r="N45" s="128"/>
      <c r="O45" s="131"/>
      <c r="P45" s="228"/>
      <c r="Q45" s="229">
        <v>3</v>
      </c>
      <c r="R45" s="219" t="s">
        <v>229</v>
      </c>
      <c r="S45" s="216" t="s">
        <v>230</v>
      </c>
      <c r="T45" s="211" t="s">
        <v>172</v>
      </c>
    </row>
    <row r="46" spans="1:20" s="8" customFormat="1" ht="12.75">
      <c r="A46" s="29"/>
      <c r="B46" s="4" t="s">
        <v>109</v>
      </c>
      <c r="C46" s="45" t="s">
        <v>110</v>
      </c>
      <c r="D46" s="45"/>
      <c r="E46" s="45"/>
      <c r="F46" s="45"/>
      <c r="G46" s="75"/>
      <c r="H46" s="92"/>
      <c r="I46" s="83"/>
      <c r="J46" s="133"/>
      <c r="K46" s="133"/>
      <c r="L46" s="133"/>
      <c r="M46" s="133"/>
      <c r="N46" s="133"/>
      <c r="O46" s="133"/>
      <c r="P46" s="222"/>
      <c r="Q46" s="133"/>
      <c r="R46" s="83"/>
      <c r="S46" s="133"/>
      <c r="T46" s="209"/>
    </row>
    <row r="47" spans="1:21" s="10" customFormat="1" ht="12.75">
      <c r="A47" s="25">
        <v>4</v>
      </c>
      <c r="B47" s="30"/>
      <c r="C47" s="44" t="s">
        <v>111</v>
      </c>
      <c r="D47" s="42">
        <v>0</v>
      </c>
      <c r="E47" s="42">
        <v>5.3</v>
      </c>
      <c r="F47" s="42">
        <f>E47-D47</f>
        <v>5.3</v>
      </c>
      <c r="G47" s="76" t="e">
        <f>#REF!*1.3</f>
        <v>#REF!</v>
      </c>
      <c r="H47" s="93"/>
      <c r="I47" s="88"/>
      <c r="J47" s="152"/>
      <c r="K47" s="188"/>
      <c r="L47" s="188"/>
      <c r="M47" s="128"/>
      <c r="N47" s="131"/>
      <c r="O47" s="131"/>
      <c r="P47" s="228"/>
      <c r="Q47" s="229">
        <v>1</v>
      </c>
      <c r="R47" s="230">
        <v>5.02</v>
      </c>
      <c r="S47" s="229">
        <v>250</v>
      </c>
      <c r="T47" s="209" t="s">
        <v>217</v>
      </c>
      <c r="U47" s="86"/>
    </row>
    <row r="48" spans="1:20" s="10" customFormat="1" ht="12.75">
      <c r="A48" s="25">
        <v>5</v>
      </c>
      <c r="B48" s="30"/>
      <c r="C48" s="44" t="s">
        <v>155</v>
      </c>
      <c r="D48" s="42">
        <v>5.3</v>
      </c>
      <c r="E48" s="42">
        <v>12.1</v>
      </c>
      <c r="F48" s="42">
        <f>E48-D48</f>
        <v>6.8</v>
      </c>
      <c r="G48" s="76" t="e">
        <f>#REF!*1.3</f>
        <v>#REF!</v>
      </c>
      <c r="H48" s="93"/>
      <c r="I48" s="88"/>
      <c r="J48" s="134"/>
      <c r="K48" s="152"/>
      <c r="L48" s="188"/>
      <c r="M48" s="188"/>
      <c r="N48" s="128"/>
      <c r="O48" s="131"/>
      <c r="P48" s="228"/>
      <c r="Q48" s="229">
        <v>3</v>
      </c>
      <c r="R48" s="219" t="s">
        <v>264</v>
      </c>
      <c r="S48" s="216" t="s">
        <v>231</v>
      </c>
      <c r="T48" s="211" t="s">
        <v>173</v>
      </c>
    </row>
    <row r="49" spans="1:20" s="8" customFormat="1" ht="12.75">
      <c r="A49" s="29"/>
      <c r="B49" s="4" t="s">
        <v>35</v>
      </c>
      <c r="C49" s="45" t="s">
        <v>34</v>
      </c>
      <c r="D49" s="45"/>
      <c r="E49" s="45"/>
      <c r="F49" s="45"/>
      <c r="G49" s="75"/>
      <c r="H49" s="92"/>
      <c r="I49" s="83"/>
      <c r="J49" s="133"/>
      <c r="K49" s="133"/>
      <c r="L49" s="133"/>
      <c r="M49" s="133"/>
      <c r="N49" s="133"/>
      <c r="O49" s="133"/>
      <c r="P49" s="222"/>
      <c r="Q49" s="133"/>
      <c r="R49" s="83"/>
      <c r="S49" s="133"/>
      <c r="T49" s="209"/>
    </row>
    <row r="50" spans="1:20" s="10" customFormat="1" ht="12.75">
      <c r="A50" s="25">
        <v>6</v>
      </c>
      <c r="B50" s="276"/>
      <c r="C50" s="44" t="s">
        <v>37</v>
      </c>
      <c r="D50" s="42">
        <v>7.3</v>
      </c>
      <c r="E50" s="42">
        <v>20.89</v>
      </c>
      <c r="F50" s="42">
        <f>E50-D50</f>
        <v>13.59</v>
      </c>
      <c r="G50" s="78" t="e">
        <f>#REF!*1.3</f>
        <v>#REF!</v>
      </c>
      <c r="H50" s="153"/>
      <c r="I50" s="251"/>
      <c r="J50" s="188"/>
      <c r="K50" s="128"/>
      <c r="L50" s="134"/>
      <c r="M50" s="131"/>
      <c r="N50" s="131"/>
      <c r="O50" s="131"/>
      <c r="P50" s="231" t="s">
        <v>207</v>
      </c>
      <c r="Q50" s="232">
        <v>1</v>
      </c>
      <c r="R50" s="233">
        <v>18.87</v>
      </c>
      <c r="S50" s="232">
        <v>130</v>
      </c>
      <c r="T50" s="209"/>
    </row>
    <row r="51" spans="1:20" s="10" customFormat="1" ht="12.75">
      <c r="A51" s="29">
        <v>7</v>
      </c>
      <c r="B51" s="276"/>
      <c r="C51" s="44" t="s">
        <v>36</v>
      </c>
      <c r="D51" s="42">
        <v>29.2</v>
      </c>
      <c r="E51" s="42">
        <v>40.33</v>
      </c>
      <c r="F51" s="42">
        <f>E51-D51</f>
        <v>11.129999999999999</v>
      </c>
      <c r="G51" s="78" t="e">
        <f>#REF!*1.3</f>
        <v>#REF!</v>
      </c>
      <c r="H51" s="154"/>
      <c r="I51" s="191"/>
      <c r="J51" s="188"/>
      <c r="K51" s="188"/>
      <c r="L51" s="134"/>
      <c r="M51" s="131"/>
      <c r="N51" s="131"/>
      <c r="O51" s="131"/>
      <c r="P51" s="231" t="s">
        <v>208</v>
      </c>
      <c r="Q51" s="232">
        <v>2</v>
      </c>
      <c r="R51" s="233" t="s">
        <v>232</v>
      </c>
      <c r="S51" s="232" t="s">
        <v>233</v>
      </c>
      <c r="T51" s="209"/>
    </row>
    <row r="52" spans="1:20" s="10" customFormat="1" ht="12.75">
      <c r="A52" s="29">
        <v>8</v>
      </c>
      <c r="B52" s="30"/>
      <c r="C52" s="44" t="s">
        <v>140</v>
      </c>
      <c r="D52" s="42">
        <v>57.56</v>
      </c>
      <c r="E52" s="42">
        <v>65.1</v>
      </c>
      <c r="F52" s="42">
        <f>E52-D52</f>
        <v>7.539999999999992</v>
      </c>
      <c r="G52" s="76" t="e">
        <f>#REF!*1.3</f>
        <v>#REF!</v>
      </c>
      <c r="H52" s="93"/>
      <c r="I52" s="157"/>
      <c r="J52" s="189"/>
      <c r="K52" s="189"/>
      <c r="L52" s="134"/>
      <c r="M52" s="131"/>
      <c r="N52" s="131"/>
      <c r="O52" s="131"/>
      <c r="P52" s="228"/>
      <c r="Q52" s="131"/>
      <c r="R52" s="234"/>
      <c r="S52" s="131"/>
      <c r="T52" s="209"/>
    </row>
    <row r="53" spans="1:20" s="8" customFormat="1" ht="12.75">
      <c r="A53" s="29"/>
      <c r="B53" s="4" t="s">
        <v>31</v>
      </c>
      <c r="C53" s="45" t="s">
        <v>32</v>
      </c>
      <c r="D53" s="45"/>
      <c r="E53" s="45"/>
      <c r="F53" s="45"/>
      <c r="G53" s="75"/>
      <c r="H53" s="92"/>
      <c r="I53" s="83"/>
      <c r="J53" s="133"/>
      <c r="K53" s="133"/>
      <c r="L53" s="133"/>
      <c r="M53" s="133"/>
      <c r="N53" s="133"/>
      <c r="O53" s="133"/>
      <c r="P53" s="222"/>
      <c r="Q53" s="133"/>
      <c r="R53" s="235"/>
      <c r="S53" s="133"/>
      <c r="T53" s="209"/>
    </row>
    <row r="54" spans="1:20" s="10" customFormat="1" ht="12.75">
      <c r="A54" s="25">
        <v>9</v>
      </c>
      <c r="B54" s="30"/>
      <c r="C54" s="44" t="s">
        <v>33</v>
      </c>
      <c r="D54" s="42">
        <v>33.45</v>
      </c>
      <c r="E54" s="42">
        <v>38.74</v>
      </c>
      <c r="F54" s="42">
        <f>E54-D54</f>
        <v>5.289999999999999</v>
      </c>
      <c r="G54" s="76" t="e">
        <f>#REF!*1.3</f>
        <v>#REF!</v>
      </c>
      <c r="H54" s="101"/>
      <c r="I54" s="151"/>
      <c r="J54" s="189"/>
      <c r="K54" s="190"/>
      <c r="L54" s="131"/>
      <c r="M54" s="131"/>
      <c r="N54" s="131"/>
      <c r="O54" s="131"/>
      <c r="P54" s="228"/>
      <c r="Q54" s="229">
        <v>3</v>
      </c>
      <c r="R54" s="217" t="s">
        <v>235</v>
      </c>
      <c r="S54" s="216" t="s">
        <v>236</v>
      </c>
      <c r="T54" s="211" t="s">
        <v>234</v>
      </c>
    </row>
    <row r="55" spans="1:20" s="8" customFormat="1" ht="12.75">
      <c r="A55" s="29"/>
      <c r="B55" s="4" t="s">
        <v>24</v>
      </c>
      <c r="C55" s="45" t="s">
        <v>25</v>
      </c>
      <c r="D55" s="45"/>
      <c r="E55" s="45"/>
      <c r="F55" s="45"/>
      <c r="G55" s="75"/>
      <c r="H55" s="92"/>
      <c r="I55" s="83"/>
      <c r="J55" s="133"/>
      <c r="K55" s="133"/>
      <c r="L55" s="133"/>
      <c r="M55" s="133"/>
      <c r="N55" s="133"/>
      <c r="O55" s="133"/>
      <c r="P55" s="222"/>
      <c r="Q55" s="133"/>
      <c r="R55" s="235"/>
      <c r="S55" s="133"/>
      <c r="T55" s="209"/>
    </row>
    <row r="56" spans="1:20" s="10" customFormat="1" ht="12.75">
      <c r="A56" s="25">
        <v>10</v>
      </c>
      <c r="B56" s="30"/>
      <c r="C56" s="44" t="s">
        <v>26</v>
      </c>
      <c r="D56" s="42">
        <v>29</v>
      </c>
      <c r="E56" s="42">
        <v>39.99</v>
      </c>
      <c r="F56" s="42">
        <f>E56-D56</f>
        <v>10.990000000000002</v>
      </c>
      <c r="G56" s="78" t="e">
        <f>#REF!*1.3</f>
        <v>#REF!</v>
      </c>
      <c r="H56" s="98"/>
      <c r="I56" s="88"/>
      <c r="J56" s="131"/>
      <c r="K56" s="150"/>
      <c r="L56" s="189"/>
      <c r="M56" s="189"/>
      <c r="N56" s="134"/>
      <c r="O56" s="131"/>
      <c r="P56" s="228"/>
      <c r="Q56" s="229">
        <v>3</v>
      </c>
      <c r="R56" s="217" t="s">
        <v>237</v>
      </c>
      <c r="S56" s="216" t="s">
        <v>238</v>
      </c>
      <c r="T56" s="209"/>
    </row>
    <row r="57" spans="1:20" s="8" customFormat="1" ht="12.75">
      <c r="A57" s="29"/>
      <c r="B57" s="4" t="s">
        <v>28</v>
      </c>
      <c r="C57" s="45" t="s">
        <v>29</v>
      </c>
      <c r="D57" s="45"/>
      <c r="E57" s="45"/>
      <c r="F57" s="45"/>
      <c r="G57" s="75"/>
      <c r="H57" s="92"/>
      <c r="I57" s="83"/>
      <c r="J57" s="133"/>
      <c r="K57" s="133"/>
      <c r="L57" s="133"/>
      <c r="M57" s="133"/>
      <c r="N57" s="133"/>
      <c r="O57" s="133"/>
      <c r="P57" s="222"/>
      <c r="Q57" s="133"/>
      <c r="R57" s="235"/>
      <c r="S57" s="133"/>
      <c r="T57" s="209"/>
    </row>
    <row r="58" spans="1:20" s="10" customFormat="1" ht="12.75">
      <c r="A58" s="25">
        <v>11</v>
      </c>
      <c r="B58" s="30"/>
      <c r="C58" s="44" t="s">
        <v>30</v>
      </c>
      <c r="D58" s="42">
        <v>47.05</v>
      </c>
      <c r="E58" s="42">
        <v>55.8</v>
      </c>
      <c r="F58" s="42">
        <f>E58-D58</f>
        <v>8.75</v>
      </c>
      <c r="G58" s="78" t="e">
        <f>#REF!*1.3</f>
        <v>#REF!</v>
      </c>
      <c r="H58" s="154"/>
      <c r="I58" s="151"/>
      <c r="J58" s="190"/>
      <c r="K58" s="189"/>
      <c r="L58" s="134"/>
      <c r="M58" s="134"/>
      <c r="N58" s="131"/>
      <c r="O58" s="131"/>
      <c r="P58" s="231" t="s">
        <v>209</v>
      </c>
      <c r="Q58" s="232">
        <v>2</v>
      </c>
      <c r="R58" s="233" t="s">
        <v>239</v>
      </c>
      <c r="S58" s="232" t="s">
        <v>240</v>
      </c>
      <c r="T58" s="209"/>
    </row>
    <row r="59" spans="1:20" s="10" customFormat="1" ht="12.75">
      <c r="A59" s="25"/>
      <c r="B59" s="4" t="s">
        <v>64</v>
      </c>
      <c r="C59" s="45" t="s">
        <v>68</v>
      </c>
      <c r="D59" s="42"/>
      <c r="E59" s="42"/>
      <c r="F59" s="42"/>
      <c r="G59" s="65"/>
      <c r="H59" s="102"/>
      <c r="I59" s="121"/>
      <c r="J59" s="140"/>
      <c r="K59" s="140"/>
      <c r="L59" s="140"/>
      <c r="M59" s="140"/>
      <c r="N59" s="140"/>
      <c r="O59" s="140"/>
      <c r="P59" s="236"/>
      <c r="Q59" s="140"/>
      <c r="R59" s="121"/>
      <c r="S59" s="140"/>
      <c r="T59" s="209"/>
    </row>
    <row r="60" spans="1:20" s="10" customFormat="1" ht="12.75">
      <c r="A60" s="25">
        <v>12</v>
      </c>
      <c r="B60" s="30"/>
      <c r="C60" s="63" t="s">
        <v>148</v>
      </c>
      <c r="D60" s="42">
        <v>55.68</v>
      </c>
      <c r="E60" s="42">
        <v>59.8</v>
      </c>
      <c r="F60" s="42">
        <f>E60-D60</f>
        <v>4.119999999999997</v>
      </c>
      <c r="G60" s="64" t="e">
        <f>#REF!*1.3</f>
        <v>#REF!</v>
      </c>
      <c r="H60" s="103"/>
      <c r="I60" s="131"/>
      <c r="J60" s="152"/>
      <c r="K60" s="189"/>
      <c r="L60" s="189"/>
      <c r="M60" s="134"/>
      <c r="N60" s="132"/>
      <c r="O60" s="132"/>
      <c r="P60" s="228"/>
      <c r="Q60" s="131"/>
      <c r="R60" s="88"/>
      <c r="S60" s="131"/>
      <c r="T60" s="209" t="s">
        <v>150</v>
      </c>
    </row>
    <row r="61" spans="1:20" s="10" customFormat="1" ht="12.75">
      <c r="A61" s="25">
        <v>13</v>
      </c>
      <c r="B61" s="30"/>
      <c r="C61" s="63" t="s">
        <v>149</v>
      </c>
      <c r="D61" s="42">
        <v>63.39</v>
      </c>
      <c r="E61" s="42">
        <v>65.22</v>
      </c>
      <c r="F61" s="42">
        <f>E61-D61</f>
        <v>1.8299999999999983</v>
      </c>
      <c r="G61" s="64" t="e">
        <f>#REF!*1.3</f>
        <v>#REF!</v>
      </c>
      <c r="H61" s="103" t="s">
        <v>179</v>
      </c>
      <c r="I61" s="250"/>
      <c r="J61" s="189"/>
      <c r="K61" s="134"/>
      <c r="L61" s="131"/>
      <c r="M61" s="131"/>
      <c r="N61" s="131"/>
      <c r="O61" s="131"/>
      <c r="P61" s="228"/>
      <c r="Q61" s="131"/>
      <c r="R61" s="88"/>
      <c r="S61" s="131"/>
      <c r="T61" s="209" t="s">
        <v>153</v>
      </c>
    </row>
    <row r="62" spans="1:20" s="10" customFormat="1" ht="12.75">
      <c r="A62" s="25"/>
      <c r="B62" s="6" t="s">
        <v>151</v>
      </c>
      <c r="C62" s="45" t="s">
        <v>152</v>
      </c>
      <c r="D62" s="42"/>
      <c r="E62" s="42"/>
      <c r="F62" s="42"/>
      <c r="G62" s="64"/>
      <c r="H62" s="103"/>
      <c r="I62" s="67"/>
      <c r="J62" s="132"/>
      <c r="K62" s="132"/>
      <c r="L62" s="132"/>
      <c r="M62" s="132"/>
      <c r="N62" s="132"/>
      <c r="O62" s="132"/>
      <c r="P62" s="228"/>
      <c r="Q62" s="131"/>
      <c r="R62" s="88"/>
      <c r="S62" s="131"/>
      <c r="T62" s="209"/>
    </row>
    <row r="63" spans="1:20" s="10" customFormat="1" ht="12.75">
      <c r="A63" s="25">
        <v>14</v>
      </c>
      <c r="B63" s="30"/>
      <c r="C63" s="63" t="s">
        <v>174</v>
      </c>
      <c r="D63" s="42">
        <v>60.74</v>
      </c>
      <c r="E63" s="42">
        <v>71.05</v>
      </c>
      <c r="F63" s="42">
        <f>E63-D63</f>
        <v>10.309999999999995</v>
      </c>
      <c r="G63" s="64" t="e">
        <f>#REF!*1.3</f>
        <v>#REF!</v>
      </c>
      <c r="H63" s="103"/>
      <c r="I63" s="150"/>
      <c r="J63" s="190"/>
      <c r="K63" s="190"/>
      <c r="L63" s="131"/>
      <c r="M63" s="131"/>
      <c r="N63" s="131"/>
      <c r="O63" s="131"/>
      <c r="P63" s="228"/>
      <c r="Q63" s="229">
        <v>1</v>
      </c>
      <c r="R63" s="230">
        <v>69.8</v>
      </c>
      <c r="S63" s="229">
        <v>50</v>
      </c>
      <c r="T63" s="211" t="s">
        <v>175</v>
      </c>
    </row>
    <row r="64" spans="1:20" s="10" customFormat="1" ht="12.75">
      <c r="A64" s="25"/>
      <c r="B64" s="6" t="s">
        <v>27</v>
      </c>
      <c r="C64" s="45" t="s">
        <v>43</v>
      </c>
      <c r="D64" s="42"/>
      <c r="E64" s="42"/>
      <c r="F64" s="42"/>
      <c r="G64" s="64"/>
      <c r="H64" s="103"/>
      <c r="I64" s="88"/>
      <c r="J64" s="131"/>
      <c r="K64" s="131"/>
      <c r="L64" s="131"/>
      <c r="M64" s="131"/>
      <c r="N64" s="131"/>
      <c r="O64" s="131"/>
      <c r="P64" s="228"/>
      <c r="Q64" s="131"/>
      <c r="R64" s="88"/>
      <c r="S64" s="131"/>
      <c r="T64" s="211"/>
    </row>
    <row r="65" spans="1:20" s="10" customFormat="1" ht="12.75">
      <c r="A65" s="25">
        <v>15</v>
      </c>
      <c r="B65" s="43"/>
      <c r="C65" s="63" t="s">
        <v>192</v>
      </c>
      <c r="D65" s="42">
        <v>29</v>
      </c>
      <c r="E65" s="42">
        <v>38.65</v>
      </c>
      <c r="F65" s="42">
        <f>E65-D65</f>
        <v>9.649999999999999</v>
      </c>
      <c r="G65" s="64" t="e">
        <f>#REF!*1.3</f>
        <v>#REF!</v>
      </c>
      <c r="H65" s="93"/>
      <c r="I65" s="88"/>
      <c r="J65" s="131"/>
      <c r="K65" s="152"/>
      <c r="L65" s="188"/>
      <c r="M65" s="188"/>
      <c r="N65" s="128"/>
      <c r="O65" s="131"/>
      <c r="P65" s="228"/>
      <c r="Q65" s="131"/>
      <c r="R65" s="88"/>
      <c r="S65" s="131"/>
      <c r="T65" s="211"/>
    </row>
    <row r="66" spans="1:20" s="8" customFormat="1" ht="12.75">
      <c r="A66" s="29"/>
      <c r="B66" s="33"/>
      <c r="C66" s="34"/>
      <c r="D66" s="46"/>
      <c r="E66" s="47"/>
      <c r="F66" s="48">
        <f>SUM(F42:F65)</f>
        <v>115.02000000000001</v>
      </c>
      <c r="G66" s="59"/>
      <c r="H66" s="99"/>
      <c r="I66" s="83"/>
      <c r="J66" s="133"/>
      <c r="K66" s="133"/>
      <c r="L66" s="133"/>
      <c r="M66" s="133"/>
      <c r="N66" s="133"/>
      <c r="O66" s="133"/>
      <c r="P66" s="222"/>
      <c r="Q66" s="133"/>
      <c r="R66" s="83"/>
      <c r="S66" s="133"/>
      <c r="T66" s="209"/>
    </row>
    <row r="67" spans="1:20" s="7" customFormat="1" ht="15">
      <c r="A67" s="283" t="s">
        <v>106</v>
      </c>
      <c r="B67" s="283"/>
      <c r="C67" s="283"/>
      <c r="D67" s="283"/>
      <c r="E67" s="283"/>
      <c r="F67" s="283"/>
      <c r="G67" s="57"/>
      <c r="H67" s="100"/>
      <c r="I67" s="120"/>
      <c r="J67" s="139"/>
      <c r="K67" s="139"/>
      <c r="L67" s="139"/>
      <c r="M67" s="139"/>
      <c r="N67" s="139"/>
      <c r="O67" s="139"/>
      <c r="P67" s="195"/>
      <c r="Q67" s="139"/>
      <c r="R67" s="120"/>
      <c r="S67" s="139"/>
      <c r="T67" s="209"/>
    </row>
    <row r="68" spans="1:20" s="8" customFormat="1" ht="12.75">
      <c r="A68" s="23"/>
      <c r="B68" s="4" t="s">
        <v>27</v>
      </c>
      <c r="C68" s="24" t="s">
        <v>43</v>
      </c>
      <c r="D68" s="24"/>
      <c r="E68" s="24"/>
      <c r="F68" s="24"/>
      <c r="G68" s="58"/>
      <c r="H68" s="90"/>
      <c r="I68" s="117"/>
      <c r="J68" s="136"/>
      <c r="K68" s="136"/>
      <c r="L68" s="136"/>
      <c r="M68" s="136"/>
      <c r="N68" s="136"/>
      <c r="O68" s="136"/>
      <c r="P68" s="195"/>
      <c r="Q68" s="139"/>
      <c r="R68" s="120"/>
      <c r="S68" s="139"/>
      <c r="T68" s="209"/>
    </row>
    <row r="69" spans="1:20" s="10" customFormat="1" ht="12.75">
      <c r="A69" s="25">
        <v>1</v>
      </c>
      <c r="B69" s="30"/>
      <c r="C69" s="31" t="s">
        <v>40</v>
      </c>
      <c r="D69" s="32">
        <v>38.65</v>
      </c>
      <c r="E69" s="32">
        <v>43.55</v>
      </c>
      <c r="F69" s="32">
        <f>E69-D69</f>
        <v>4.899999999999999</v>
      </c>
      <c r="G69" s="78" t="e">
        <f>#REF!*1.3</f>
        <v>#REF!</v>
      </c>
      <c r="H69" s="98"/>
      <c r="I69" s="131"/>
      <c r="J69" s="152"/>
      <c r="K69" s="189"/>
      <c r="L69" s="189"/>
      <c r="M69" s="134"/>
      <c r="N69" s="131"/>
      <c r="O69" s="131"/>
      <c r="P69" s="228"/>
      <c r="Q69" s="131"/>
      <c r="R69" s="88"/>
      <c r="S69" s="131"/>
      <c r="T69" s="209"/>
    </row>
    <row r="70" spans="1:20" s="8" customFormat="1" ht="12.75">
      <c r="A70" s="29"/>
      <c r="B70" s="3" t="s">
        <v>38</v>
      </c>
      <c r="C70" s="24" t="s">
        <v>128</v>
      </c>
      <c r="D70" s="24"/>
      <c r="E70" s="24"/>
      <c r="F70" s="24"/>
      <c r="G70" s="75"/>
      <c r="H70" s="92"/>
      <c r="I70" s="83"/>
      <c r="J70" s="133"/>
      <c r="K70" s="133"/>
      <c r="L70" s="133"/>
      <c r="M70" s="133"/>
      <c r="N70" s="133"/>
      <c r="O70" s="133"/>
      <c r="P70" s="222"/>
      <c r="Q70" s="133"/>
      <c r="R70" s="83"/>
      <c r="S70" s="133"/>
      <c r="T70" s="209"/>
    </row>
    <row r="71" spans="1:20" s="10" customFormat="1" ht="12.75">
      <c r="A71" s="25">
        <v>2</v>
      </c>
      <c r="B71" s="26"/>
      <c r="C71" s="27" t="s">
        <v>127</v>
      </c>
      <c r="D71" s="28">
        <v>88</v>
      </c>
      <c r="E71" s="28">
        <v>99.53</v>
      </c>
      <c r="F71" s="28">
        <v>11.53</v>
      </c>
      <c r="G71" s="76" t="e">
        <f>#REF!*1.3</f>
        <v>#REF!</v>
      </c>
      <c r="H71" s="91"/>
      <c r="I71" s="150"/>
      <c r="J71" s="189"/>
      <c r="K71" s="189"/>
      <c r="L71" s="134"/>
      <c r="M71" s="131"/>
      <c r="N71" s="131"/>
      <c r="O71" s="131"/>
      <c r="P71" s="228"/>
      <c r="Q71" s="131"/>
      <c r="R71" s="88"/>
      <c r="S71" s="131"/>
      <c r="T71" s="209"/>
    </row>
    <row r="72" spans="1:20" s="8" customFormat="1" ht="12.75">
      <c r="A72" s="29"/>
      <c r="B72" s="33"/>
      <c r="C72" s="34"/>
      <c r="D72" s="35"/>
      <c r="E72" s="36"/>
      <c r="F72" s="37">
        <f>SUM(F69:F71)</f>
        <v>16.43</v>
      </c>
      <c r="G72" s="59"/>
      <c r="H72" s="99"/>
      <c r="I72" s="83"/>
      <c r="J72" s="133"/>
      <c r="K72" s="133"/>
      <c r="L72" s="133"/>
      <c r="M72" s="133"/>
      <c r="N72" s="133"/>
      <c r="O72" s="133"/>
      <c r="P72" s="222"/>
      <c r="Q72" s="133"/>
      <c r="R72" s="83"/>
      <c r="S72" s="133"/>
      <c r="T72" s="210"/>
    </row>
    <row r="73" spans="1:20" s="7" customFormat="1" ht="18">
      <c r="A73" s="274" t="s">
        <v>44</v>
      </c>
      <c r="B73" s="275"/>
      <c r="C73" s="275"/>
      <c r="D73" s="275"/>
      <c r="E73" s="275"/>
      <c r="F73" s="275"/>
      <c r="G73" s="275"/>
      <c r="H73" s="115"/>
      <c r="I73" s="116"/>
      <c r="J73" s="135"/>
      <c r="K73" s="135"/>
      <c r="L73" s="135"/>
      <c r="M73" s="135"/>
      <c r="N73" s="135"/>
      <c r="O73" s="135"/>
      <c r="P73" s="195"/>
      <c r="Q73" s="139"/>
      <c r="R73" s="120"/>
      <c r="S73" s="139"/>
      <c r="T73" s="209"/>
    </row>
    <row r="74" spans="1:20" s="7" customFormat="1" ht="15" customHeight="1">
      <c r="A74" s="262" t="s">
        <v>105</v>
      </c>
      <c r="B74" s="263"/>
      <c r="C74" s="263"/>
      <c r="D74" s="263"/>
      <c r="E74" s="263"/>
      <c r="F74" s="263"/>
      <c r="G74" s="263"/>
      <c r="H74" s="100"/>
      <c r="I74" s="120"/>
      <c r="J74" s="139"/>
      <c r="K74" s="139"/>
      <c r="L74" s="139"/>
      <c r="M74" s="139"/>
      <c r="N74" s="139"/>
      <c r="O74" s="139"/>
      <c r="P74" s="195"/>
      <c r="Q74" s="139"/>
      <c r="R74" s="120"/>
      <c r="S74" s="139"/>
      <c r="T74" s="209"/>
    </row>
    <row r="75" spans="1:20" s="8" customFormat="1" ht="12.75">
      <c r="A75" s="23"/>
      <c r="B75" s="4" t="s">
        <v>54</v>
      </c>
      <c r="C75" s="24" t="s">
        <v>55</v>
      </c>
      <c r="D75" s="24"/>
      <c r="E75" s="24"/>
      <c r="F75" s="24"/>
      <c r="G75" s="75"/>
      <c r="H75" s="90"/>
      <c r="I75" s="117"/>
      <c r="J75" s="136"/>
      <c r="K75" s="136"/>
      <c r="L75" s="136"/>
      <c r="M75" s="136"/>
      <c r="N75" s="136"/>
      <c r="O75" s="136"/>
      <c r="P75" s="195"/>
      <c r="Q75" s="139"/>
      <c r="R75" s="120"/>
      <c r="S75" s="139"/>
      <c r="T75" s="209"/>
    </row>
    <row r="76" spans="1:20" s="8" customFormat="1" ht="12.75">
      <c r="A76" s="25">
        <v>1</v>
      </c>
      <c r="B76" s="276"/>
      <c r="C76" s="40" t="s">
        <v>202</v>
      </c>
      <c r="D76" s="248">
        <v>9.33</v>
      </c>
      <c r="E76" s="41">
        <v>11.42</v>
      </c>
      <c r="F76" s="41">
        <f>E76-D76</f>
        <v>2.09</v>
      </c>
      <c r="G76" s="76" t="e">
        <f>#REF!*1.3</f>
        <v>#REF!</v>
      </c>
      <c r="H76" s="93"/>
      <c r="I76" s="131"/>
      <c r="J76" s="149"/>
      <c r="K76" s="189"/>
      <c r="L76" s="189"/>
      <c r="M76" s="134"/>
      <c r="N76" s="128"/>
      <c r="O76" s="128"/>
      <c r="P76" s="221"/>
      <c r="Q76" s="223">
        <v>1</v>
      </c>
      <c r="R76" s="224">
        <v>9.517</v>
      </c>
      <c r="S76" s="223">
        <v>300</v>
      </c>
      <c r="T76" s="209" t="s">
        <v>201</v>
      </c>
    </row>
    <row r="77" spans="1:20" s="8" customFormat="1" ht="12.75">
      <c r="A77" s="25">
        <v>2</v>
      </c>
      <c r="B77" s="276"/>
      <c r="C77" s="31" t="s">
        <v>73</v>
      </c>
      <c r="D77" s="42">
        <v>16.15</v>
      </c>
      <c r="E77" s="42">
        <v>26.56</v>
      </c>
      <c r="F77" s="42">
        <f>E77-D77</f>
        <v>10.41</v>
      </c>
      <c r="G77" s="76" t="e">
        <f>#REF!*1.3</f>
        <v>#REF!</v>
      </c>
      <c r="H77" s="101"/>
      <c r="I77" s="131"/>
      <c r="J77" s="128"/>
      <c r="K77" s="149"/>
      <c r="L77" s="189"/>
      <c r="M77" s="189"/>
      <c r="N77" s="134"/>
      <c r="O77" s="128"/>
      <c r="P77" s="221"/>
      <c r="Q77" s="128"/>
      <c r="R77" s="84"/>
      <c r="S77" s="128"/>
      <c r="T77" s="209"/>
    </row>
    <row r="78" spans="1:20" s="8" customFormat="1" ht="12.75">
      <c r="A78" s="25">
        <v>3</v>
      </c>
      <c r="B78" s="276"/>
      <c r="C78" s="31" t="s">
        <v>119</v>
      </c>
      <c r="D78" s="42">
        <v>26.56</v>
      </c>
      <c r="E78" s="42">
        <v>35.7</v>
      </c>
      <c r="F78" s="42">
        <f>E78-D78</f>
        <v>9.140000000000004</v>
      </c>
      <c r="G78" s="76" t="e">
        <f>#REF!*1.3</f>
        <v>#REF!</v>
      </c>
      <c r="H78" s="93"/>
      <c r="I78" s="84"/>
      <c r="J78" s="131"/>
      <c r="K78" s="128"/>
      <c r="L78" s="149"/>
      <c r="M78" s="189"/>
      <c r="N78" s="189"/>
      <c r="O78" s="134"/>
      <c r="P78" s="218"/>
      <c r="Q78" s="134"/>
      <c r="R78" s="85"/>
      <c r="S78" s="134"/>
      <c r="T78" s="209"/>
    </row>
    <row r="79" spans="1:20" s="8" customFormat="1" ht="12.75">
      <c r="A79" s="25"/>
      <c r="B79" s="6" t="s">
        <v>45</v>
      </c>
      <c r="C79" s="45" t="s">
        <v>46</v>
      </c>
      <c r="D79" s="45"/>
      <c r="E79" s="45"/>
      <c r="F79" s="45"/>
      <c r="G79" s="80"/>
      <c r="H79" s="92"/>
      <c r="I79" s="83"/>
      <c r="J79" s="133"/>
      <c r="K79" s="133"/>
      <c r="L79" s="133"/>
      <c r="M79" s="133"/>
      <c r="N79" s="133"/>
      <c r="O79" s="133"/>
      <c r="P79" s="222"/>
      <c r="Q79" s="133"/>
      <c r="R79" s="83"/>
      <c r="S79" s="133"/>
      <c r="T79" s="209" t="s">
        <v>141</v>
      </c>
    </row>
    <row r="80" spans="1:25" s="10" customFormat="1" ht="12.75">
      <c r="A80" s="29">
        <v>5</v>
      </c>
      <c r="B80" s="43"/>
      <c r="C80" s="44" t="s">
        <v>47</v>
      </c>
      <c r="D80" s="42">
        <v>20.54</v>
      </c>
      <c r="E80" s="42">
        <v>25</v>
      </c>
      <c r="F80" s="42">
        <f>E80-D80</f>
        <v>4.460000000000001</v>
      </c>
      <c r="G80" s="76" t="e">
        <f>#REF!*1.3</f>
        <v>#REF!</v>
      </c>
      <c r="H80" s="131"/>
      <c r="I80" s="157"/>
      <c r="J80" s="189"/>
      <c r="K80" s="189"/>
      <c r="L80" s="134"/>
      <c r="M80" s="131"/>
      <c r="N80" s="131"/>
      <c r="O80" s="131"/>
      <c r="P80" s="228"/>
      <c r="Q80" s="131"/>
      <c r="R80" s="88"/>
      <c r="S80" s="131"/>
      <c r="T80" s="209"/>
      <c r="U80" s="69"/>
      <c r="V80" s="69"/>
      <c r="W80" s="69"/>
      <c r="X80" s="69"/>
      <c r="Y80" s="69"/>
    </row>
    <row r="81" spans="1:25" s="8" customFormat="1" ht="12.75">
      <c r="A81" s="29"/>
      <c r="B81" s="6" t="s">
        <v>62</v>
      </c>
      <c r="C81" s="39" t="s">
        <v>61</v>
      </c>
      <c r="D81" s="45"/>
      <c r="E81" s="45"/>
      <c r="F81" s="45"/>
      <c r="G81" s="80"/>
      <c r="H81" s="127" t="s">
        <v>182</v>
      </c>
      <c r="I81" s="83"/>
      <c r="J81" s="133"/>
      <c r="K81" s="133"/>
      <c r="L81" s="133"/>
      <c r="M81" s="133"/>
      <c r="N81" s="133"/>
      <c r="O81" s="133"/>
      <c r="P81" s="222"/>
      <c r="Q81" s="133"/>
      <c r="R81" s="83"/>
      <c r="S81" s="133"/>
      <c r="T81" s="209" t="s">
        <v>156</v>
      </c>
      <c r="U81" s="69"/>
      <c r="V81" s="69"/>
      <c r="W81" s="69"/>
      <c r="X81" s="69"/>
      <c r="Y81" s="69"/>
    </row>
    <row r="82" spans="1:26" s="10" customFormat="1" ht="12.75">
      <c r="A82" s="25">
        <v>6</v>
      </c>
      <c r="B82" s="43"/>
      <c r="C82" s="44" t="s">
        <v>65</v>
      </c>
      <c r="D82" s="42">
        <v>1.8</v>
      </c>
      <c r="E82" s="42">
        <v>3.34</v>
      </c>
      <c r="F82" s="42">
        <f>E82-D82</f>
        <v>1.5399999999999998</v>
      </c>
      <c r="G82" s="76" t="e">
        <f>#REF!*1.3</f>
        <v>#REF!</v>
      </c>
      <c r="H82" s="110" t="s">
        <v>179</v>
      </c>
      <c r="I82" s="88"/>
      <c r="J82" s="131"/>
      <c r="K82" s="150"/>
      <c r="L82" s="190"/>
      <c r="M82" s="190"/>
      <c r="N82" s="131"/>
      <c r="O82" s="131"/>
      <c r="P82" s="228"/>
      <c r="Q82" s="131"/>
      <c r="R82" s="88"/>
      <c r="S82" s="131"/>
      <c r="T82" s="212" t="s">
        <v>218</v>
      </c>
      <c r="U82" s="69"/>
      <c r="V82" s="55"/>
      <c r="W82" s="69"/>
      <c r="X82" s="69"/>
      <c r="Y82" s="55"/>
      <c r="Z82" s="55"/>
    </row>
    <row r="83" spans="1:25" s="8" customFormat="1" ht="12.75">
      <c r="A83" s="29"/>
      <c r="B83" s="6" t="s">
        <v>48</v>
      </c>
      <c r="C83" s="45" t="s">
        <v>49</v>
      </c>
      <c r="D83" s="45"/>
      <c r="E83" s="45"/>
      <c r="F83" s="45"/>
      <c r="G83" s="80"/>
      <c r="H83" s="92"/>
      <c r="I83" s="83"/>
      <c r="J83" s="133"/>
      <c r="K83" s="133"/>
      <c r="L83" s="133"/>
      <c r="M83" s="133"/>
      <c r="N83" s="133"/>
      <c r="O83" s="133"/>
      <c r="P83" s="222"/>
      <c r="Q83" s="133"/>
      <c r="R83" s="83"/>
      <c r="S83" s="133"/>
      <c r="T83" s="209"/>
      <c r="U83" s="69"/>
      <c r="V83" s="69"/>
      <c r="W83" s="69"/>
      <c r="X83" s="69"/>
      <c r="Y83" s="69"/>
    </row>
    <row r="84" spans="1:25" s="10" customFormat="1" ht="12.75">
      <c r="A84" s="25">
        <v>7</v>
      </c>
      <c r="B84" s="43"/>
      <c r="C84" s="44" t="s">
        <v>50</v>
      </c>
      <c r="D84" s="42">
        <v>21.2</v>
      </c>
      <c r="E84" s="42">
        <v>27.1</v>
      </c>
      <c r="F84" s="42">
        <f>E84-D84</f>
        <v>5.900000000000002</v>
      </c>
      <c r="G84" s="76" t="e">
        <f>#REF!*1.3</f>
        <v>#REF!</v>
      </c>
      <c r="H84" s="93"/>
      <c r="I84" s="88"/>
      <c r="J84" s="131"/>
      <c r="K84" s="131"/>
      <c r="L84" s="149"/>
      <c r="M84" s="189"/>
      <c r="N84" s="189"/>
      <c r="O84" s="134"/>
      <c r="P84" s="218"/>
      <c r="Q84" s="216">
        <v>1</v>
      </c>
      <c r="R84" s="217">
        <v>21.7</v>
      </c>
      <c r="S84" s="216">
        <v>180</v>
      </c>
      <c r="T84" s="207"/>
      <c r="U84" s="146"/>
      <c r="V84" s="146"/>
      <c r="W84" s="146"/>
      <c r="X84" s="69"/>
      <c r="Y84" s="69"/>
    </row>
    <row r="85" spans="1:25" s="8" customFormat="1" ht="12.75">
      <c r="A85" s="29"/>
      <c r="B85" s="6" t="s">
        <v>113</v>
      </c>
      <c r="C85" s="45" t="s">
        <v>114</v>
      </c>
      <c r="D85" s="45"/>
      <c r="E85" s="45"/>
      <c r="F85" s="45"/>
      <c r="G85" s="80"/>
      <c r="H85" s="92"/>
      <c r="I85" s="83"/>
      <c r="J85" s="133"/>
      <c r="K85" s="133"/>
      <c r="L85" s="133"/>
      <c r="M85" s="133"/>
      <c r="N85" s="133"/>
      <c r="O85" s="133"/>
      <c r="P85" s="222"/>
      <c r="Q85" s="133"/>
      <c r="R85" s="83"/>
      <c r="S85" s="133"/>
      <c r="T85" s="212"/>
      <c r="U85" s="69"/>
      <c r="V85" s="69"/>
      <c r="W85" s="69"/>
      <c r="X85" s="69"/>
      <c r="Y85" s="69"/>
    </row>
    <row r="86" spans="1:25" s="10" customFormat="1" ht="12.75">
      <c r="A86" s="25">
        <v>8</v>
      </c>
      <c r="B86" s="261"/>
      <c r="C86" s="44" t="s">
        <v>115</v>
      </c>
      <c r="D86" s="42">
        <v>0</v>
      </c>
      <c r="E86" s="42">
        <v>12.97</v>
      </c>
      <c r="F86" s="42">
        <f>E86-D86</f>
        <v>12.97</v>
      </c>
      <c r="G86" s="76" t="e">
        <f>#REF!*1.3</f>
        <v>#REF!</v>
      </c>
      <c r="H86" s="93"/>
      <c r="I86" s="88"/>
      <c r="J86" s="150"/>
      <c r="K86" s="189"/>
      <c r="L86" s="189"/>
      <c r="M86" s="134"/>
      <c r="N86" s="131"/>
      <c r="O86" s="131"/>
      <c r="P86" s="228"/>
      <c r="Q86" s="229">
        <v>1</v>
      </c>
      <c r="R86" s="230">
        <v>9.4</v>
      </c>
      <c r="S86" s="229">
        <v>130</v>
      </c>
      <c r="T86" s="212"/>
      <c r="U86" s="69"/>
      <c r="V86" s="69"/>
      <c r="W86" s="69"/>
      <c r="X86" s="69"/>
      <c r="Y86" s="69"/>
    </row>
    <row r="87" spans="1:25" s="10" customFormat="1" ht="12.75">
      <c r="A87" s="29">
        <v>9</v>
      </c>
      <c r="B87" s="261"/>
      <c r="C87" s="44" t="s">
        <v>124</v>
      </c>
      <c r="D87" s="42">
        <v>33.18</v>
      </c>
      <c r="E87" s="42">
        <v>41.9</v>
      </c>
      <c r="F87" s="42">
        <f>E87-D87</f>
        <v>8.719999999999999</v>
      </c>
      <c r="G87" s="79" t="e">
        <f>#REF!*1.3</f>
        <v>#REF!</v>
      </c>
      <c r="H87" s="94"/>
      <c r="I87" s="88"/>
      <c r="J87" s="131"/>
      <c r="K87" s="128"/>
      <c r="L87" s="149"/>
      <c r="M87" s="189"/>
      <c r="N87" s="189"/>
      <c r="O87" s="134"/>
      <c r="P87" s="218"/>
      <c r="Q87" s="216">
        <v>1</v>
      </c>
      <c r="R87" s="219">
        <v>40.1</v>
      </c>
      <c r="S87" s="216">
        <v>130</v>
      </c>
      <c r="T87" s="212"/>
      <c r="U87" s="69"/>
      <c r="V87" s="69"/>
      <c r="W87" s="69"/>
      <c r="X87" s="69"/>
      <c r="Y87" s="69"/>
    </row>
    <row r="88" spans="1:25" s="8" customFormat="1" ht="12.75">
      <c r="A88" s="29"/>
      <c r="B88" s="6" t="s">
        <v>63</v>
      </c>
      <c r="C88" s="39" t="s">
        <v>66</v>
      </c>
      <c r="D88" s="45"/>
      <c r="E88" s="45"/>
      <c r="F88" s="45"/>
      <c r="G88" s="80"/>
      <c r="H88" s="92"/>
      <c r="I88" s="83"/>
      <c r="J88" s="133"/>
      <c r="K88" s="133"/>
      <c r="L88" s="133"/>
      <c r="M88" s="133"/>
      <c r="N88" s="133"/>
      <c r="O88" s="133"/>
      <c r="P88" s="222"/>
      <c r="Q88" s="133"/>
      <c r="R88" s="83"/>
      <c r="S88" s="133"/>
      <c r="T88" s="212"/>
      <c r="U88" s="69"/>
      <c r="V88" s="69"/>
      <c r="W88" s="69"/>
      <c r="X88" s="69"/>
      <c r="Y88" s="69"/>
    </row>
    <row r="89" spans="1:25" s="10" customFormat="1" ht="12.75">
      <c r="A89" s="25">
        <v>10</v>
      </c>
      <c r="B89" s="261"/>
      <c r="C89" s="19" t="s">
        <v>67</v>
      </c>
      <c r="D89" s="42">
        <v>35.59</v>
      </c>
      <c r="E89" s="42">
        <v>40.58</v>
      </c>
      <c r="F89" s="42">
        <f>E89-D89</f>
        <v>4.989999999999995</v>
      </c>
      <c r="G89" s="76" t="e">
        <f>#REF!*1.3</f>
        <v>#REF!</v>
      </c>
      <c r="H89" s="94"/>
      <c r="I89" s="88"/>
      <c r="J89" s="131"/>
      <c r="K89" s="150"/>
      <c r="L89" s="189"/>
      <c r="M89" s="189"/>
      <c r="N89" s="134"/>
      <c r="O89" s="131"/>
      <c r="P89" s="228"/>
      <c r="Q89" s="237" t="s">
        <v>243</v>
      </c>
      <c r="R89" s="88"/>
      <c r="S89" s="131"/>
      <c r="T89" s="212"/>
      <c r="U89" s="69"/>
      <c r="V89" s="69"/>
      <c r="W89" s="69"/>
      <c r="X89" s="69"/>
      <c r="Y89" s="69"/>
    </row>
    <row r="90" spans="1:25" s="10" customFormat="1" ht="12.75">
      <c r="A90" s="29">
        <v>11</v>
      </c>
      <c r="B90" s="261"/>
      <c r="C90" s="19" t="s">
        <v>116</v>
      </c>
      <c r="D90" s="42">
        <v>15.06</v>
      </c>
      <c r="E90" s="42">
        <v>21.15</v>
      </c>
      <c r="F90" s="42">
        <f>E90-D90</f>
        <v>6.089999999999998</v>
      </c>
      <c r="G90" s="79" t="e">
        <f>#REF!*1.3</f>
        <v>#REF!</v>
      </c>
      <c r="H90" s="94"/>
      <c r="I90" s="88"/>
      <c r="J90" s="131"/>
      <c r="K90" s="131"/>
      <c r="L90" s="149"/>
      <c r="M90" s="189"/>
      <c r="N90" s="189"/>
      <c r="O90" s="134"/>
      <c r="P90" s="218"/>
      <c r="Q90" s="216">
        <v>2</v>
      </c>
      <c r="R90" s="219" t="s">
        <v>241</v>
      </c>
      <c r="S90" s="216" t="s">
        <v>242</v>
      </c>
      <c r="T90" s="209" t="s">
        <v>176</v>
      </c>
      <c r="U90" s="69"/>
      <c r="V90" s="69"/>
      <c r="W90" s="69"/>
      <c r="X90" s="69"/>
      <c r="Y90" s="69"/>
    </row>
    <row r="91" spans="1:25" s="10" customFormat="1" ht="12.75">
      <c r="A91" s="29">
        <v>12</v>
      </c>
      <c r="B91" s="261"/>
      <c r="C91" s="19" t="s">
        <v>120</v>
      </c>
      <c r="D91" s="42">
        <v>26.13</v>
      </c>
      <c r="E91" s="42">
        <v>35.27</v>
      </c>
      <c r="F91" s="42">
        <f>E91-D91</f>
        <v>9.140000000000004</v>
      </c>
      <c r="G91" s="79" t="e">
        <f>#REF!*1.3</f>
        <v>#REF!</v>
      </c>
      <c r="H91" s="98"/>
      <c r="I91" s="88"/>
      <c r="J91" s="131"/>
      <c r="K91" s="131"/>
      <c r="L91" s="149"/>
      <c r="M91" s="189"/>
      <c r="N91" s="189"/>
      <c r="O91" s="134"/>
      <c r="P91" s="218"/>
      <c r="Q91" s="134"/>
      <c r="R91" s="85"/>
      <c r="S91" s="134"/>
      <c r="T91" s="212"/>
      <c r="U91" s="69"/>
      <c r="V91" s="69"/>
      <c r="W91" s="69"/>
      <c r="X91" s="69"/>
      <c r="Y91" s="69"/>
    </row>
    <row r="92" spans="1:25" s="8" customFormat="1" ht="12.75">
      <c r="A92" s="29"/>
      <c r="B92" s="6" t="s">
        <v>41</v>
      </c>
      <c r="C92" s="45" t="s">
        <v>56</v>
      </c>
      <c r="D92" s="45"/>
      <c r="E92" s="45"/>
      <c r="F92" s="45"/>
      <c r="G92" s="80"/>
      <c r="H92" s="92"/>
      <c r="I92" s="83"/>
      <c r="J92" s="133"/>
      <c r="K92" s="133"/>
      <c r="L92" s="133"/>
      <c r="M92" s="133"/>
      <c r="N92" s="133"/>
      <c r="O92" s="133"/>
      <c r="P92" s="222"/>
      <c r="Q92" s="133"/>
      <c r="R92" s="83"/>
      <c r="S92" s="133"/>
      <c r="T92" s="212"/>
      <c r="U92" s="69"/>
      <c r="V92" s="69"/>
      <c r="W92" s="69"/>
      <c r="X92" s="69"/>
      <c r="Y92" s="69"/>
    </row>
    <row r="93" spans="1:25" s="10" customFormat="1" ht="12.75">
      <c r="A93" s="25">
        <v>13</v>
      </c>
      <c r="B93" s="43"/>
      <c r="C93" s="44" t="s">
        <v>57</v>
      </c>
      <c r="D93" s="42">
        <v>61.2</v>
      </c>
      <c r="E93" s="42">
        <v>63.36</v>
      </c>
      <c r="F93" s="42">
        <f>E93-D93</f>
        <v>2.1599999999999966</v>
      </c>
      <c r="G93" s="76" t="e">
        <f>#REF!*1.3</f>
        <v>#REF!</v>
      </c>
      <c r="H93" s="93"/>
      <c r="I93" s="150"/>
      <c r="J93" s="190"/>
      <c r="K93" s="190"/>
      <c r="L93" s="131"/>
      <c r="M93" s="131"/>
      <c r="N93" s="131"/>
      <c r="O93" s="131"/>
      <c r="P93" s="228"/>
      <c r="Q93" s="131"/>
      <c r="R93" s="88"/>
      <c r="S93" s="131"/>
      <c r="T93" s="212"/>
      <c r="U93" s="69"/>
      <c r="V93" s="69"/>
      <c r="W93" s="69"/>
      <c r="X93" s="69"/>
      <c r="Y93" s="69"/>
    </row>
    <row r="94" spans="1:25" s="10" customFormat="1" ht="12.75">
      <c r="A94" s="279">
        <v>14</v>
      </c>
      <c r="B94" s="281"/>
      <c r="C94" s="277" t="s">
        <v>256</v>
      </c>
      <c r="D94" s="42">
        <v>76.36</v>
      </c>
      <c r="E94" s="42">
        <v>77.54</v>
      </c>
      <c r="F94" s="42">
        <f>E94-D94</f>
        <v>1.1800000000000068</v>
      </c>
      <c r="G94" s="76" t="e">
        <f>#REF!*1.3</f>
        <v>#REF!</v>
      </c>
      <c r="H94" s="155"/>
      <c r="I94" s="150"/>
      <c r="J94" s="188"/>
      <c r="K94" s="190"/>
      <c r="L94" s="131"/>
      <c r="M94" s="131"/>
      <c r="N94" s="131"/>
      <c r="O94" s="131"/>
      <c r="P94" s="228"/>
      <c r="Q94" s="131"/>
      <c r="R94" s="88"/>
      <c r="S94" s="131"/>
      <c r="T94" s="212"/>
      <c r="U94" s="69"/>
      <c r="V94" s="69"/>
      <c r="W94" s="69"/>
      <c r="X94" s="69"/>
      <c r="Y94" s="69"/>
    </row>
    <row r="95" spans="1:25" s="10" customFormat="1" ht="12.75">
      <c r="A95" s="280"/>
      <c r="B95" s="282"/>
      <c r="C95" s="278"/>
      <c r="D95" s="42">
        <v>77.8</v>
      </c>
      <c r="E95" s="42">
        <v>78.48</v>
      </c>
      <c r="F95" s="42">
        <f>E95-D95</f>
        <v>0.6800000000000068</v>
      </c>
      <c r="G95" s="76" t="e">
        <f>#REF!*1.3</f>
        <v>#REF!</v>
      </c>
      <c r="H95" s="155"/>
      <c r="I95" s="150"/>
      <c r="J95" s="188"/>
      <c r="K95" s="190"/>
      <c r="L95" s="131"/>
      <c r="M95" s="131"/>
      <c r="N95" s="131"/>
      <c r="O95" s="131"/>
      <c r="P95" s="228"/>
      <c r="Q95" s="131"/>
      <c r="R95" s="88"/>
      <c r="S95" s="131"/>
      <c r="T95" s="212"/>
      <c r="U95" s="69"/>
      <c r="V95" s="69"/>
      <c r="W95" s="69"/>
      <c r="X95" s="69"/>
      <c r="Y95" s="69"/>
    </row>
    <row r="96" spans="1:25" s="8" customFormat="1" ht="12.75">
      <c r="A96" s="29"/>
      <c r="B96" s="6" t="s">
        <v>58</v>
      </c>
      <c r="C96" s="45" t="s">
        <v>59</v>
      </c>
      <c r="D96" s="45"/>
      <c r="E96" s="45"/>
      <c r="F96" s="166"/>
      <c r="G96" s="80"/>
      <c r="H96" s="92"/>
      <c r="I96" s="83"/>
      <c r="J96" s="133"/>
      <c r="K96" s="133"/>
      <c r="L96" s="133"/>
      <c r="M96" s="133"/>
      <c r="N96" s="133"/>
      <c r="O96" s="133"/>
      <c r="P96" s="222"/>
      <c r="Q96" s="133"/>
      <c r="R96" s="83"/>
      <c r="S96" s="133"/>
      <c r="T96" s="212"/>
      <c r="U96" s="69"/>
      <c r="V96" s="69"/>
      <c r="W96" s="69"/>
      <c r="X96" s="69"/>
      <c r="Y96" s="69"/>
    </row>
    <row r="97" spans="1:25" s="10" customFormat="1" ht="12.75">
      <c r="A97" s="25">
        <v>15</v>
      </c>
      <c r="B97" s="43"/>
      <c r="C97" s="44" t="s">
        <v>60</v>
      </c>
      <c r="D97" s="42">
        <v>19.23</v>
      </c>
      <c r="E97" s="42">
        <v>23.7</v>
      </c>
      <c r="F97" s="42">
        <f>E97-D97</f>
        <v>4.469999999999999</v>
      </c>
      <c r="G97" s="76" t="e">
        <f>#REF!*1.3</f>
        <v>#REF!</v>
      </c>
      <c r="H97" s="155"/>
      <c r="I97" s="150"/>
      <c r="J97" s="188"/>
      <c r="K97" s="188"/>
      <c r="L97" s="131"/>
      <c r="M97" s="131"/>
      <c r="N97" s="131"/>
      <c r="O97" s="145"/>
      <c r="P97" s="231" t="s">
        <v>210</v>
      </c>
      <c r="Q97" s="238"/>
      <c r="R97" s="239"/>
      <c r="S97" s="238"/>
      <c r="T97" s="212" t="s">
        <v>203</v>
      </c>
      <c r="U97" s="69"/>
      <c r="V97" s="69"/>
      <c r="W97" s="69"/>
      <c r="X97" s="69"/>
      <c r="Y97" s="69"/>
    </row>
    <row r="98" spans="1:25" s="8" customFormat="1" ht="12.75">
      <c r="A98" s="29"/>
      <c r="B98" s="6" t="s">
        <v>51</v>
      </c>
      <c r="C98" s="45" t="s">
        <v>52</v>
      </c>
      <c r="D98" s="45"/>
      <c r="E98" s="45"/>
      <c r="F98" s="45"/>
      <c r="G98" s="80"/>
      <c r="H98" s="92"/>
      <c r="I98" s="83"/>
      <c r="J98" s="133"/>
      <c r="K98" s="133"/>
      <c r="L98" s="133"/>
      <c r="M98" s="133"/>
      <c r="N98" s="133"/>
      <c r="O98" s="133"/>
      <c r="P98" s="231"/>
      <c r="Q98" s="238"/>
      <c r="R98" s="239"/>
      <c r="S98" s="238"/>
      <c r="T98" s="212"/>
      <c r="U98" s="69"/>
      <c r="V98" s="69"/>
      <c r="W98" s="69"/>
      <c r="X98" s="69"/>
      <c r="Y98" s="69"/>
    </row>
    <row r="99" spans="1:25" s="10" customFormat="1" ht="12.75">
      <c r="A99" s="25">
        <v>16</v>
      </c>
      <c r="B99" s="43"/>
      <c r="C99" s="44" t="s">
        <v>53</v>
      </c>
      <c r="D99" s="42">
        <v>40.2</v>
      </c>
      <c r="E99" s="42">
        <v>48.8</v>
      </c>
      <c r="F99" s="42">
        <f>E99-D99</f>
        <v>8.599999999999994</v>
      </c>
      <c r="G99" s="76" t="e">
        <f>#REF!*1.3</f>
        <v>#REF!</v>
      </c>
      <c r="H99" s="150"/>
      <c r="I99" s="251"/>
      <c r="J99" s="188"/>
      <c r="K99" s="134"/>
      <c r="L99" s="134"/>
      <c r="M99" s="131"/>
      <c r="N99" s="131"/>
      <c r="O99" s="131"/>
      <c r="P99" s="231" t="s">
        <v>211</v>
      </c>
      <c r="Q99" s="232">
        <v>1</v>
      </c>
      <c r="R99" s="233">
        <v>47.1</v>
      </c>
      <c r="S99" s="232">
        <v>75</v>
      </c>
      <c r="T99" s="212" t="s">
        <v>160</v>
      </c>
      <c r="U99" s="69"/>
      <c r="V99" s="69"/>
      <c r="W99" s="69"/>
      <c r="X99" s="69"/>
      <c r="Y99" s="69"/>
    </row>
    <row r="100" spans="1:25" s="8" customFormat="1" ht="12.75">
      <c r="A100" s="29"/>
      <c r="B100" s="6" t="s">
        <v>64</v>
      </c>
      <c r="C100" s="45" t="s">
        <v>68</v>
      </c>
      <c r="D100" s="45"/>
      <c r="E100" s="45"/>
      <c r="F100" s="45"/>
      <c r="G100" s="80"/>
      <c r="H100" s="92"/>
      <c r="I100" s="83"/>
      <c r="J100" s="133"/>
      <c r="K100" s="133"/>
      <c r="L100" s="133"/>
      <c r="M100" s="133"/>
      <c r="N100" s="133"/>
      <c r="O100" s="133"/>
      <c r="P100" s="222"/>
      <c r="Q100" s="133"/>
      <c r="R100" s="83"/>
      <c r="S100" s="133"/>
      <c r="T100" s="212"/>
      <c r="U100" s="69"/>
      <c r="V100" s="69"/>
      <c r="W100" s="69"/>
      <c r="X100" s="69"/>
      <c r="Y100" s="69"/>
    </row>
    <row r="101" spans="1:25" s="10" customFormat="1" ht="12.75">
      <c r="A101" s="25">
        <v>17</v>
      </c>
      <c r="B101" s="43"/>
      <c r="C101" s="63" t="s">
        <v>69</v>
      </c>
      <c r="D101" s="42">
        <v>0</v>
      </c>
      <c r="E101" s="42">
        <v>18.05</v>
      </c>
      <c r="F101" s="42">
        <f>E101-D101</f>
        <v>18.05</v>
      </c>
      <c r="G101" s="76" t="e">
        <f>#REF!*1.3</f>
        <v>#REF!</v>
      </c>
      <c r="H101" s="93"/>
      <c r="I101" s="88"/>
      <c r="J101" s="131"/>
      <c r="K101" s="131"/>
      <c r="L101" s="149"/>
      <c r="M101" s="150"/>
      <c r="N101" s="190"/>
      <c r="O101" s="190"/>
      <c r="P101" s="228"/>
      <c r="Q101" s="229">
        <v>2</v>
      </c>
      <c r="R101" s="219" t="s">
        <v>244</v>
      </c>
      <c r="S101" s="216" t="s">
        <v>245</v>
      </c>
      <c r="T101" s="212"/>
      <c r="U101" s="69"/>
      <c r="V101" s="69"/>
      <c r="W101" s="69"/>
      <c r="X101" s="69"/>
      <c r="Y101" s="69"/>
    </row>
    <row r="102" spans="1:25" s="10" customFormat="1" ht="12.75">
      <c r="A102" s="25"/>
      <c r="B102" s="6" t="s">
        <v>151</v>
      </c>
      <c r="C102" s="45" t="s">
        <v>152</v>
      </c>
      <c r="D102" s="42"/>
      <c r="E102" s="42"/>
      <c r="F102" s="42"/>
      <c r="G102" s="87"/>
      <c r="H102" s="105"/>
      <c r="I102" s="88"/>
      <c r="J102" s="131"/>
      <c r="K102" s="131"/>
      <c r="L102" s="128"/>
      <c r="M102" s="131"/>
      <c r="N102" s="131"/>
      <c r="O102" s="131"/>
      <c r="P102" s="228"/>
      <c r="Q102" s="131"/>
      <c r="R102" s="88"/>
      <c r="S102" s="131"/>
      <c r="T102" s="212"/>
      <c r="U102" s="69"/>
      <c r="V102" s="69"/>
      <c r="W102" s="69"/>
      <c r="X102" s="69"/>
      <c r="Y102" s="69"/>
    </row>
    <row r="103" spans="1:25" s="10" customFormat="1" ht="12.75">
      <c r="A103" s="25">
        <v>18</v>
      </c>
      <c r="B103" s="43"/>
      <c r="C103" s="63" t="s">
        <v>177</v>
      </c>
      <c r="D103" s="42">
        <v>49</v>
      </c>
      <c r="E103" s="42">
        <v>60.2</v>
      </c>
      <c r="F103" s="42">
        <f>E103-D103</f>
        <v>11.200000000000003</v>
      </c>
      <c r="G103" s="87" t="e">
        <f>#REF!*1.3</f>
        <v>#REF!</v>
      </c>
      <c r="H103" s="105"/>
      <c r="I103" s="150"/>
      <c r="J103" s="190"/>
      <c r="K103" s="190"/>
      <c r="L103" s="131"/>
      <c r="M103" s="131"/>
      <c r="N103" s="131"/>
      <c r="O103" s="131"/>
      <c r="P103" s="228"/>
      <c r="Q103" s="229">
        <v>2</v>
      </c>
      <c r="R103" s="219" t="s">
        <v>246</v>
      </c>
      <c r="S103" s="216" t="s">
        <v>247</v>
      </c>
      <c r="T103" s="212"/>
      <c r="U103" s="69"/>
      <c r="V103" s="69"/>
      <c r="W103" s="69"/>
      <c r="X103" s="69"/>
      <c r="Y103" s="69"/>
    </row>
    <row r="104" spans="1:25" s="8" customFormat="1" ht="12.75">
      <c r="A104" s="29"/>
      <c r="B104" s="33"/>
      <c r="C104" s="34"/>
      <c r="D104" s="35"/>
      <c r="E104" s="36"/>
      <c r="F104" s="37">
        <f>SUM(F76:F103)</f>
        <v>121.79</v>
      </c>
      <c r="G104" s="56"/>
      <c r="H104" s="106"/>
      <c r="I104" s="83"/>
      <c r="J104" s="133"/>
      <c r="K104" s="133"/>
      <c r="L104" s="133"/>
      <c r="M104" s="133"/>
      <c r="N104" s="133"/>
      <c r="O104" s="133"/>
      <c r="P104" s="222"/>
      <c r="Q104" s="133"/>
      <c r="R104" s="83"/>
      <c r="S104" s="133"/>
      <c r="T104" s="212"/>
      <c r="U104" s="69"/>
      <c r="V104" s="69"/>
      <c r="W104" s="69"/>
      <c r="X104" s="69"/>
      <c r="Y104" s="69"/>
    </row>
    <row r="105" spans="1:25" s="7" customFormat="1" ht="15" customHeight="1">
      <c r="A105" s="262" t="s">
        <v>106</v>
      </c>
      <c r="B105" s="263"/>
      <c r="C105" s="263"/>
      <c r="D105" s="263"/>
      <c r="E105" s="263"/>
      <c r="F105" s="263"/>
      <c r="G105" s="263"/>
      <c r="H105" s="107"/>
      <c r="I105" s="116"/>
      <c r="J105" s="135"/>
      <c r="K105" s="135"/>
      <c r="L105" s="135"/>
      <c r="M105" s="135"/>
      <c r="N105" s="135"/>
      <c r="O105" s="135"/>
      <c r="P105" s="195"/>
      <c r="Q105" s="139"/>
      <c r="R105" s="120"/>
      <c r="S105" s="139"/>
      <c r="T105" s="212"/>
      <c r="U105" s="69"/>
      <c r="V105" s="69"/>
      <c r="W105" s="69"/>
      <c r="X105" s="69"/>
      <c r="Y105" s="69"/>
    </row>
    <row r="106" spans="1:25" s="8" customFormat="1" ht="12.75">
      <c r="A106" s="178"/>
      <c r="B106" s="179" t="s">
        <v>113</v>
      </c>
      <c r="C106" s="180" t="s">
        <v>129</v>
      </c>
      <c r="D106" s="180"/>
      <c r="E106" s="180"/>
      <c r="F106" s="180"/>
      <c r="G106" s="181"/>
      <c r="H106" s="108"/>
      <c r="I106" s="117"/>
      <c r="J106" s="136"/>
      <c r="K106" s="136"/>
      <c r="L106" s="136"/>
      <c r="M106" s="136"/>
      <c r="N106" s="136"/>
      <c r="O106" s="136"/>
      <c r="P106" s="195"/>
      <c r="Q106" s="139"/>
      <c r="R106" s="120"/>
      <c r="S106" s="139"/>
      <c r="T106" s="212"/>
      <c r="U106" s="69"/>
      <c r="V106" s="69"/>
      <c r="W106" s="69"/>
      <c r="X106" s="69"/>
      <c r="Y106" s="69"/>
    </row>
    <row r="107" spans="1:25" s="10" customFormat="1" ht="12.75">
      <c r="A107" s="22">
        <v>1</v>
      </c>
      <c r="B107" s="68"/>
      <c r="C107" s="40" t="s">
        <v>126</v>
      </c>
      <c r="D107" s="182">
        <v>23.13</v>
      </c>
      <c r="E107" s="182">
        <v>33.18</v>
      </c>
      <c r="F107" s="182">
        <v>10.05</v>
      </c>
      <c r="G107" s="79" t="e">
        <f>#REF!*1.3</f>
        <v>#REF!</v>
      </c>
      <c r="H107" s="256"/>
      <c r="I107" s="255" t="s">
        <v>269</v>
      </c>
      <c r="J107" s="254"/>
      <c r="K107" s="252"/>
      <c r="L107" s="252"/>
      <c r="M107" s="252"/>
      <c r="N107" s="252"/>
      <c r="O107" s="253"/>
      <c r="P107" s="228"/>
      <c r="Q107" s="237">
        <v>2</v>
      </c>
      <c r="R107" s="240" t="s">
        <v>248</v>
      </c>
      <c r="S107" s="237" t="s">
        <v>249</v>
      </c>
      <c r="T107" s="212" t="s">
        <v>250</v>
      </c>
      <c r="U107" s="69"/>
      <c r="V107" s="69"/>
      <c r="W107" s="69"/>
      <c r="X107" s="69"/>
      <c r="Y107" s="69"/>
    </row>
    <row r="108" spans="1:25" s="10" customFormat="1" ht="12.75">
      <c r="A108" s="22"/>
      <c r="B108" s="68" t="s">
        <v>54</v>
      </c>
      <c r="C108" s="45" t="s">
        <v>157</v>
      </c>
      <c r="D108" s="182"/>
      <c r="E108" s="182"/>
      <c r="F108" s="182"/>
      <c r="G108" s="77"/>
      <c r="H108" s="94"/>
      <c r="I108" s="88"/>
      <c r="J108" s="131"/>
      <c r="K108" s="131"/>
      <c r="L108" s="131"/>
      <c r="M108" s="131"/>
      <c r="N108" s="131"/>
      <c r="O108" s="131"/>
      <c r="P108" s="228"/>
      <c r="Q108" s="131"/>
      <c r="R108" s="88"/>
      <c r="S108" s="131"/>
      <c r="T108" s="212"/>
      <c r="U108" s="69"/>
      <c r="V108" s="69"/>
      <c r="W108" s="69"/>
      <c r="X108" s="69"/>
      <c r="Y108" s="69"/>
    </row>
    <row r="109" spans="1:25" s="10" customFormat="1" ht="12.75">
      <c r="A109" s="22">
        <v>2</v>
      </c>
      <c r="B109" s="68"/>
      <c r="C109" s="40" t="s">
        <v>158</v>
      </c>
      <c r="D109" s="182">
        <v>35.7</v>
      </c>
      <c r="E109" s="182">
        <v>45</v>
      </c>
      <c r="F109" s="182">
        <v>9.3</v>
      </c>
      <c r="G109" s="79" t="e">
        <f>#REF!*1.3</f>
        <v>#REF!</v>
      </c>
      <c r="H109" s="150"/>
      <c r="I109" s="191"/>
      <c r="J109" s="188"/>
      <c r="K109" s="188"/>
      <c r="L109" s="134"/>
      <c r="M109" s="131"/>
      <c r="N109" s="131"/>
      <c r="O109" s="131"/>
      <c r="P109" s="231" t="s">
        <v>212</v>
      </c>
      <c r="Q109" s="232">
        <v>1</v>
      </c>
      <c r="R109" s="241">
        <v>44.8</v>
      </c>
      <c r="S109" s="232">
        <v>295</v>
      </c>
      <c r="T109" s="212" t="s">
        <v>159</v>
      </c>
      <c r="U109" s="69"/>
      <c r="V109" s="69"/>
      <c r="W109" s="69"/>
      <c r="X109" s="69"/>
      <c r="Y109" s="69"/>
    </row>
    <row r="110" spans="1:25" s="8" customFormat="1" ht="12.75">
      <c r="A110" s="29"/>
      <c r="B110" s="33"/>
      <c r="C110" s="34"/>
      <c r="D110" s="35"/>
      <c r="E110" s="36"/>
      <c r="F110" s="37">
        <f>SUM(F107:F109)</f>
        <v>19.35</v>
      </c>
      <c r="G110" s="59"/>
      <c r="H110" s="99"/>
      <c r="I110" s="83"/>
      <c r="J110" s="133"/>
      <c r="K110" s="133"/>
      <c r="L110" s="133"/>
      <c r="M110" s="133"/>
      <c r="N110" s="133"/>
      <c r="O110" s="133"/>
      <c r="P110" s="222"/>
      <c r="Q110" s="133"/>
      <c r="R110" s="83"/>
      <c r="S110" s="133"/>
      <c r="T110" s="213"/>
      <c r="U110" s="69"/>
      <c r="V110" s="69"/>
      <c r="W110" s="69"/>
      <c r="X110" s="69"/>
      <c r="Y110" s="69"/>
    </row>
    <row r="111" spans="1:25" s="7" customFormat="1" ht="18">
      <c r="A111" s="274" t="s">
        <v>74</v>
      </c>
      <c r="B111" s="275"/>
      <c r="C111" s="275"/>
      <c r="D111" s="275"/>
      <c r="E111" s="275"/>
      <c r="F111" s="275"/>
      <c r="G111" s="275"/>
      <c r="H111" s="115"/>
      <c r="I111" s="118"/>
      <c r="J111" s="137"/>
      <c r="K111" s="137"/>
      <c r="L111" s="137"/>
      <c r="M111" s="137"/>
      <c r="N111" s="137"/>
      <c r="O111" s="137"/>
      <c r="P111" s="196"/>
      <c r="Q111" s="141"/>
      <c r="R111" s="122"/>
      <c r="S111" s="141"/>
      <c r="T111" s="212"/>
      <c r="U111" s="69"/>
      <c r="V111" s="69"/>
      <c r="W111" s="69"/>
      <c r="X111" s="69"/>
      <c r="Y111" s="69"/>
    </row>
    <row r="112" spans="1:20" s="7" customFormat="1" ht="15" customHeight="1">
      <c r="A112" s="262" t="s">
        <v>105</v>
      </c>
      <c r="B112" s="263"/>
      <c r="C112" s="263"/>
      <c r="D112" s="263"/>
      <c r="E112" s="263"/>
      <c r="F112" s="263"/>
      <c r="G112" s="263"/>
      <c r="H112" s="100"/>
      <c r="I112" s="122"/>
      <c r="J112" s="141"/>
      <c r="K112" s="141"/>
      <c r="L112" s="141"/>
      <c r="M112" s="141"/>
      <c r="N112" s="141"/>
      <c r="O112" s="141"/>
      <c r="P112" s="196"/>
      <c r="Q112" s="141"/>
      <c r="R112" s="122"/>
      <c r="S112" s="141"/>
      <c r="T112" s="209"/>
    </row>
    <row r="113" spans="1:20" s="8" customFormat="1" ht="12.75">
      <c r="A113" s="23"/>
      <c r="B113" s="4" t="s">
        <v>78</v>
      </c>
      <c r="C113" s="24" t="s">
        <v>81</v>
      </c>
      <c r="D113" s="24"/>
      <c r="E113" s="24"/>
      <c r="F113" s="24"/>
      <c r="G113" s="75"/>
      <c r="H113" s="90"/>
      <c r="I113" s="119"/>
      <c r="J113" s="138"/>
      <c r="K113" s="138"/>
      <c r="L113" s="138"/>
      <c r="M113" s="138"/>
      <c r="N113" s="138"/>
      <c r="O113" s="138"/>
      <c r="P113" s="196"/>
      <c r="Q113" s="141"/>
      <c r="R113" s="122"/>
      <c r="S113" s="141"/>
      <c r="T113" s="209"/>
    </row>
    <row r="114" spans="1:20" s="10" customFormat="1" ht="12.75">
      <c r="A114" s="25">
        <v>1</v>
      </c>
      <c r="B114" s="261"/>
      <c r="C114" s="44" t="s">
        <v>89</v>
      </c>
      <c r="D114" s="183">
        <v>2.147</v>
      </c>
      <c r="E114" s="42">
        <v>8.02</v>
      </c>
      <c r="F114" s="183">
        <f>E114-D114</f>
        <v>5.872999999999999</v>
      </c>
      <c r="G114" s="76" t="e">
        <f>#REF!*1.3</f>
        <v>#REF!</v>
      </c>
      <c r="H114" s="101"/>
      <c r="I114" s="150"/>
      <c r="J114" s="190"/>
      <c r="K114" s="190"/>
      <c r="L114" s="131"/>
      <c r="M114" s="131"/>
      <c r="N114" s="131"/>
      <c r="O114" s="131"/>
      <c r="P114" s="228"/>
      <c r="Q114" s="131"/>
      <c r="R114" s="88"/>
      <c r="S114" s="131"/>
      <c r="T114" s="209"/>
    </row>
    <row r="115" spans="1:23" s="10" customFormat="1" ht="12.75">
      <c r="A115" s="29">
        <v>2</v>
      </c>
      <c r="B115" s="261"/>
      <c r="C115" s="44" t="s">
        <v>85</v>
      </c>
      <c r="D115" s="42">
        <v>24.6</v>
      </c>
      <c r="E115" s="42">
        <v>38</v>
      </c>
      <c r="F115" s="42">
        <f>E115-D115</f>
        <v>13.399999999999999</v>
      </c>
      <c r="G115" s="76" t="e">
        <f>#REF!*1.3</f>
        <v>#REF!</v>
      </c>
      <c r="H115" s="150"/>
      <c r="I115" s="251"/>
      <c r="J115" s="188"/>
      <c r="K115" s="134"/>
      <c r="L115" s="134"/>
      <c r="M115" s="131"/>
      <c r="N115" s="131"/>
      <c r="O115" s="131"/>
      <c r="P115" s="231" t="s">
        <v>213</v>
      </c>
      <c r="Q115" s="232">
        <v>2</v>
      </c>
      <c r="R115" s="233" t="s">
        <v>251</v>
      </c>
      <c r="S115" s="232" t="s">
        <v>252</v>
      </c>
      <c r="T115" s="209" t="s">
        <v>219</v>
      </c>
      <c r="U115" s="55"/>
      <c r="V115" s="55"/>
      <c r="W115" s="55"/>
    </row>
    <row r="116" spans="1:21" s="10" customFormat="1" ht="15">
      <c r="A116" s="29">
        <v>3</v>
      </c>
      <c r="B116" s="261"/>
      <c r="C116" s="44" t="s">
        <v>86</v>
      </c>
      <c r="D116" s="42">
        <v>38</v>
      </c>
      <c r="E116" s="42">
        <v>49</v>
      </c>
      <c r="F116" s="42">
        <f>E116-D116</f>
        <v>11</v>
      </c>
      <c r="G116" s="76" t="e">
        <f>#REF!*1.3</f>
        <v>#REF!</v>
      </c>
      <c r="H116" s="150"/>
      <c r="I116" s="191"/>
      <c r="J116" s="188"/>
      <c r="K116" s="189"/>
      <c r="L116" s="134"/>
      <c r="M116" s="131"/>
      <c r="N116" s="131"/>
      <c r="O116" s="131"/>
      <c r="P116" s="231" t="s">
        <v>213</v>
      </c>
      <c r="Q116" s="238"/>
      <c r="R116" s="239"/>
      <c r="S116" s="238"/>
      <c r="T116" s="209" t="s">
        <v>220</v>
      </c>
      <c r="U116" s="147"/>
    </row>
    <row r="117" spans="1:20" s="10" customFormat="1" ht="12.75">
      <c r="A117" s="29">
        <v>4</v>
      </c>
      <c r="B117" s="261"/>
      <c r="C117" s="44" t="s">
        <v>87</v>
      </c>
      <c r="D117" s="42">
        <v>49</v>
      </c>
      <c r="E117" s="42">
        <v>61.13</v>
      </c>
      <c r="F117" s="42">
        <f>E117-D117</f>
        <v>12.130000000000003</v>
      </c>
      <c r="G117" s="76" t="e">
        <f>#REF!*1.3</f>
        <v>#REF!</v>
      </c>
      <c r="H117" s="93"/>
      <c r="I117" s="88"/>
      <c r="J117" s="150"/>
      <c r="K117" s="190"/>
      <c r="L117" s="190"/>
      <c r="M117" s="131"/>
      <c r="N117" s="131"/>
      <c r="O117" s="131"/>
      <c r="P117" s="228"/>
      <c r="Q117" s="131"/>
      <c r="R117" s="88"/>
      <c r="S117" s="131"/>
      <c r="T117" s="209"/>
    </row>
    <row r="118" spans="1:20" s="10" customFormat="1" ht="12.75">
      <c r="A118" s="29">
        <v>5</v>
      </c>
      <c r="B118" s="261"/>
      <c r="C118" s="44" t="s">
        <v>88</v>
      </c>
      <c r="D118" s="42">
        <v>61.13</v>
      </c>
      <c r="E118" s="42">
        <v>73.46</v>
      </c>
      <c r="F118" s="42">
        <f>E118-D118</f>
        <v>12.329999999999991</v>
      </c>
      <c r="G118" s="76" t="e">
        <f>#REF!*1.3</f>
        <v>#REF!</v>
      </c>
      <c r="H118" s="93"/>
      <c r="I118" s="88"/>
      <c r="J118" s="131"/>
      <c r="K118" s="150"/>
      <c r="L118" s="190"/>
      <c r="M118" s="190"/>
      <c r="N118" s="131"/>
      <c r="O118" s="131"/>
      <c r="P118" s="228"/>
      <c r="Q118" s="131"/>
      <c r="R118" s="88"/>
      <c r="S118" s="131"/>
      <c r="T118" s="209"/>
    </row>
    <row r="119" spans="1:20" s="8" customFormat="1" ht="12.75">
      <c r="A119" s="29"/>
      <c r="B119" s="6" t="s">
        <v>71</v>
      </c>
      <c r="C119" s="45" t="s">
        <v>83</v>
      </c>
      <c r="D119" s="45"/>
      <c r="E119" s="45"/>
      <c r="F119" s="45"/>
      <c r="G119" s="80"/>
      <c r="H119" s="92"/>
      <c r="I119" s="83"/>
      <c r="J119" s="133"/>
      <c r="K119" s="133"/>
      <c r="L119" s="133"/>
      <c r="M119" s="133"/>
      <c r="N119" s="133"/>
      <c r="O119" s="133"/>
      <c r="P119" s="222"/>
      <c r="Q119" s="133"/>
      <c r="R119" s="83"/>
      <c r="S119" s="133"/>
      <c r="T119" s="209"/>
    </row>
    <row r="120" spans="1:20" s="10" customFormat="1" ht="12.75">
      <c r="A120" s="25">
        <v>6</v>
      </c>
      <c r="B120" s="261"/>
      <c r="C120" s="44" t="s">
        <v>93</v>
      </c>
      <c r="D120" s="42">
        <v>42.76</v>
      </c>
      <c r="E120" s="42">
        <v>60</v>
      </c>
      <c r="F120" s="42">
        <f>E120-D120</f>
        <v>17.240000000000002</v>
      </c>
      <c r="G120" s="76" t="e">
        <f>#REF!*1.3</f>
        <v>#REF!</v>
      </c>
      <c r="H120" s="101"/>
      <c r="I120" s="88"/>
      <c r="J120" s="150"/>
      <c r="K120" s="190"/>
      <c r="L120" s="190"/>
      <c r="M120" s="131"/>
      <c r="N120" s="131"/>
      <c r="O120" s="131"/>
      <c r="P120" s="228"/>
      <c r="Q120" s="229">
        <v>2</v>
      </c>
      <c r="R120" s="219" t="s">
        <v>253</v>
      </c>
      <c r="S120" s="216" t="s">
        <v>254</v>
      </c>
      <c r="T120" s="209" t="s">
        <v>161</v>
      </c>
    </row>
    <row r="121" spans="1:20" s="10" customFormat="1" ht="12.75">
      <c r="A121" s="29">
        <v>7</v>
      </c>
      <c r="B121" s="261"/>
      <c r="C121" s="44" t="s">
        <v>94</v>
      </c>
      <c r="D121" s="42">
        <v>7.368</v>
      </c>
      <c r="E121" s="42">
        <v>13.65</v>
      </c>
      <c r="F121" s="42">
        <f>E121-D121</f>
        <v>6.282</v>
      </c>
      <c r="G121" s="76" t="e">
        <f>#REF!*1.3</f>
        <v>#REF!</v>
      </c>
      <c r="H121" s="93"/>
      <c r="I121" s="88"/>
      <c r="J121" s="131"/>
      <c r="K121" s="150"/>
      <c r="L121" s="190"/>
      <c r="M121" s="190"/>
      <c r="N121" s="131"/>
      <c r="O121" s="131"/>
      <c r="P121" s="228"/>
      <c r="Q121" s="131"/>
      <c r="R121" s="88"/>
      <c r="S121" s="131"/>
      <c r="T121" s="209"/>
    </row>
    <row r="122" spans="1:20" s="10" customFormat="1" ht="12.75">
      <c r="A122" s="29">
        <v>8</v>
      </c>
      <c r="B122" s="261"/>
      <c r="C122" s="44" t="s">
        <v>95</v>
      </c>
      <c r="D122" s="42">
        <v>60</v>
      </c>
      <c r="E122" s="42">
        <v>71.5</v>
      </c>
      <c r="F122" s="42">
        <f>E122-D122</f>
        <v>11.5</v>
      </c>
      <c r="G122" s="76" t="e">
        <f>#REF!*1.3</f>
        <v>#REF!</v>
      </c>
      <c r="H122" s="93"/>
      <c r="I122" s="88"/>
      <c r="J122" s="131"/>
      <c r="K122" s="150"/>
      <c r="L122" s="190"/>
      <c r="M122" s="190"/>
      <c r="N122" s="131"/>
      <c r="O122" s="131"/>
      <c r="P122" s="228"/>
      <c r="Q122" s="131"/>
      <c r="R122" s="88"/>
      <c r="S122" s="131"/>
      <c r="T122" s="209"/>
    </row>
    <row r="123" spans="1:20" s="10" customFormat="1" ht="12.75">
      <c r="A123" s="29">
        <v>9</v>
      </c>
      <c r="B123" s="261"/>
      <c r="C123" s="44" t="s">
        <v>96</v>
      </c>
      <c r="D123" s="42">
        <v>71.5</v>
      </c>
      <c r="E123" s="42">
        <v>80.429</v>
      </c>
      <c r="F123" s="42">
        <f>E123-D123</f>
        <v>8.929000000000002</v>
      </c>
      <c r="G123" s="76" t="e">
        <f>#REF!*1.3</f>
        <v>#REF!</v>
      </c>
      <c r="H123" s="93"/>
      <c r="I123" s="150"/>
      <c r="J123" s="190"/>
      <c r="K123" s="190"/>
      <c r="L123" s="131"/>
      <c r="M123" s="131"/>
      <c r="N123" s="131"/>
      <c r="O123" s="131"/>
      <c r="P123" s="228"/>
      <c r="Q123" s="131"/>
      <c r="R123" s="88"/>
      <c r="S123" s="131"/>
      <c r="T123" s="209"/>
    </row>
    <row r="124" spans="1:20" s="10" customFormat="1" ht="12.75">
      <c r="A124" s="29">
        <v>10</v>
      </c>
      <c r="B124" s="261"/>
      <c r="C124" s="44" t="s">
        <v>97</v>
      </c>
      <c r="D124" s="42">
        <v>80.429</v>
      </c>
      <c r="E124" s="42">
        <v>90.4</v>
      </c>
      <c r="F124" s="42">
        <f>E124-D124</f>
        <v>9.971000000000004</v>
      </c>
      <c r="G124" s="76" t="e">
        <f>#REF!*1.3</f>
        <v>#REF!</v>
      </c>
      <c r="H124" s="93"/>
      <c r="I124" s="150"/>
      <c r="J124" s="190"/>
      <c r="K124" s="190"/>
      <c r="L124" s="131"/>
      <c r="M124" s="131"/>
      <c r="N124" s="131"/>
      <c r="O124" s="144"/>
      <c r="P124" s="228"/>
      <c r="Q124" s="131"/>
      <c r="R124" s="88"/>
      <c r="S124" s="131"/>
      <c r="T124" s="209"/>
    </row>
    <row r="125" spans="1:20" s="8" customFormat="1" ht="12.75">
      <c r="A125" s="29"/>
      <c r="B125" s="6" t="s">
        <v>79</v>
      </c>
      <c r="C125" s="45" t="s">
        <v>82</v>
      </c>
      <c r="D125" s="45"/>
      <c r="E125" s="45"/>
      <c r="F125" s="45"/>
      <c r="G125" s="80"/>
      <c r="H125" s="92"/>
      <c r="I125" s="83"/>
      <c r="J125" s="133"/>
      <c r="K125" s="133"/>
      <c r="L125" s="133"/>
      <c r="M125" s="133"/>
      <c r="N125" s="133"/>
      <c r="O125" s="133"/>
      <c r="P125" s="222"/>
      <c r="Q125" s="133"/>
      <c r="R125" s="83"/>
      <c r="S125" s="133"/>
      <c r="T125" s="209"/>
    </row>
    <row r="126" spans="1:20" s="10" customFormat="1" ht="12.75">
      <c r="A126" s="25">
        <v>11</v>
      </c>
      <c r="B126" s="43"/>
      <c r="C126" s="44" t="s">
        <v>90</v>
      </c>
      <c r="D126" s="42">
        <v>2.14</v>
      </c>
      <c r="E126" s="42">
        <v>12.68</v>
      </c>
      <c r="F126" s="42">
        <f>E126-D126</f>
        <v>10.54</v>
      </c>
      <c r="G126" s="76" t="e">
        <f>#REF!*1.3</f>
        <v>#REF!</v>
      </c>
      <c r="H126" s="93"/>
      <c r="I126" s="88"/>
      <c r="J126" s="150"/>
      <c r="K126" s="190"/>
      <c r="L126" s="190"/>
      <c r="M126" s="131"/>
      <c r="N126" s="131"/>
      <c r="O126" s="131"/>
      <c r="P126" s="228"/>
      <c r="Q126" s="229">
        <v>1</v>
      </c>
      <c r="R126" s="230">
        <v>9.309</v>
      </c>
      <c r="S126" s="229">
        <v>150</v>
      </c>
      <c r="T126" s="209"/>
    </row>
    <row r="127" spans="1:20" s="8" customFormat="1" ht="12.75">
      <c r="A127" s="29"/>
      <c r="B127" s="6" t="s">
        <v>80</v>
      </c>
      <c r="C127" s="45" t="s">
        <v>84</v>
      </c>
      <c r="D127" s="45"/>
      <c r="E127" s="45"/>
      <c r="F127" s="45"/>
      <c r="G127" s="80"/>
      <c r="H127" s="92"/>
      <c r="I127" s="83"/>
      <c r="J127" s="133"/>
      <c r="K127" s="133"/>
      <c r="L127" s="133"/>
      <c r="M127" s="133"/>
      <c r="N127" s="133"/>
      <c r="O127" s="133"/>
      <c r="P127" s="222"/>
      <c r="Q127" s="133"/>
      <c r="R127" s="83"/>
      <c r="S127" s="133"/>
      <c r="T127" s="209"/>
    </row>
    <row r="128" spans="1:20" s="10" customFormat="1" ht="12.75">
      <c r="A128" s="25">
        <v>12</v>
      </c>
      <c r="B128" s="43"/>
      <c r="C128" s="44" t="s">
        <v>98</v>
      </c>
      <c r="D128" s="42">
        <v>34.868</v>
      </c>
      <c r="E128" s="42">
        <v>45.48</v>
      </c>
      <c r="F128" s="42">
        <f>E128-D128</f>
        <v>10.611999999999995</v>
      </c>
      <c r="G128" s="76" t="e">
        <f>#REF!*1.3</f>
        <v>#REF!</v>
      </c>
      <c r="H128" s="101"/>
      <c r="I128" s="88"/>
      <c r="J128" s="131"/>
      <c r="K128" s="131"/>
      <c r="L128" s="150"/>
      <c r="M128" s="190"/>
      <c r="N128" s="190"/>
      <c r="O128" s="131"/>
      <c r="P128" s="228"/>
      <c r="Q128" s="131"/>
      <c r="R128" s="88"/>
      <c r="S128" s="131"/>
      <c r="T128" s="209"/>
    </row>
    <row r="129" spans="1:20" s="10" customFormat="1" ht="12.75">
      <c r="A129" s="25"/>
      <c r="B129" s="6" t="s">
        <v>151</v>
      </c>
      <c r="C129" s="45" t="s">
        <v>152</v>
      </c>
      <c r="D129" s="42"/>
      <c r="E129" s="42"/>
      <c r="F129" s="42"/>
      <c r="G129" s="66"/>
      <c r="H129" s="109"/>
      <c r="I129" s="67"/>
      <c r="J129" s="132"/>
      <c r="K129" s="132"/>
      <c r="L129" s="132"/>
      <c r="M129" s="132"/>
      <c r="N129" s="132"/>
      <c r="O129" s="132"/>
      <c r="P129" s="228"/>
      <c r="Q129" s="131"/>
      <c r="R129" s="88"/>
      <c r="S129" s="131"/>
      <c r="T129" s="209"/>
    </row>
    <row r="130" spans="1:20" s="10" customFormat="1" ht="12.75">
      <c r="A130" s="25">
        <v>13</v>
      </c>
      <c r="B130" s="43"/>
      <c r="C130" s="44" t="s">
        <v>198</v>
      </c>
      <c r="D130" s="42">
        <v>0</v>
      </c>
      <c r="E130" s="42">
        <v>13.98</v>
      </c>
      <c r="F130" s="42">
        <f>E130-D130</f>
        <v>13.98</v>
      </c>
      <c r="G130" s="79" t="e">
        <f>#REF!*1.3</f>
        <v>#REF!</v>
      </c>
      <c r="H130" s="150"/>
      <c r="I130" s="191"/>
      <c r="J130" s="188"/>
      <c r="K130" s="188"/>
      <c r="L130" s="134"/>
      <c r="M130" s="131"/>
      <c r="N130" s="131"/>
      <c r="O130" s="131"/>
      <c r="P130" s="231" t="s">
        <v>214</v>
      </c>
      <c r="Q130" s="232">
        <v>1</v>
      </c>
      <c r="R130" s="233">
        <v>3.069</v>
      </c>
      <c r="S130" s="232">
        <v>50</v>
      </c>
      <c r="T130" s="273"/>
    </row>
    <row r="131" spans="1:20" s="8" customFormat="1" ht="12.75">
      <c r="A131" s="29"/>
      <c r="B131" s="33"/>
      <c r="C131" s="34"/>
      <c r="D131" s="46"/>
      <c r="E131" s="47"/>
      <c r="F131" s="184">
        <f>SUM(F114:F130)</f>
        <v>143.78699999999998</v>
      </c>
      <c r="G131" s="185"/>
      <c r="H131" s="106"/>
      <c r="I131" s="83"/>
      <c r="J131" s="133"/>
      <c r="K131" s="133"/>
      <c r="L131" s="133"/>
      <c r="M131" s="133"/>
      <c r="N131" s="133"/>
      <c r="O131" s="133"/>
      <c r="P131" s="222"/>
      <c r="Q131" s="133"/>
      <c r="R131" s="83"/>
      <c r="S131" s="133"/>
      <c r="T131" s="273"/>
    </row>
    <row r="132" spans="1:20" s="7" customFormat="1" ht="15" customHeight="1">
      <c r="A132" s="262" t="s">
        <v>106</v>
      </c>
      <c r="B132" s="263"/>
      <c r="C132" s="263"/>
      <c r="D132" s="263"/>
      <c r="E132" s="263"/>
      <c r="F132" s="263"/>
      <c r="G132" s="263"/>
      <c r="H132" s="107"/>
      <c r="I132" s="116"/>
      <c r="J132" s="135"/>
      <c r="K132" s="135"/>
      <c r="L132" s="135"/>
      <c r="M132" s="135"/>
      <c r="N132" s="135"/>
      <c r="O132" s="135"/>
      <c r="P132" s="222"/>
      <c r="Q132" s="133"/>
      <c r="R132" s="83"/>
      <c r="S132" s="133"/>
      <c r="T132" s="209"/>
    </row>
    <row r="133" spans="1:20" s="8" customFormat="1" ht="12.75">
      <c r="A133" s="60"/>
      <c r="B133" s="179" t="s">
        <v>38</v>
      </c>
      <c r="C133" s="180" t="s">
        <v>138</v>
      </c>
      <c r="D133" s="180"/>
      <c r="E133" s="180"/>
      <c r="F133" s="180"/>
      <c r="G133" s="181"/>
      <c r="H133" s="108"/>
      <c r="I133" s="117"/>
      <c r="J133" s="136"/>
      <c r="K133" s="136"/>
      <c r="L133" s="136"/>
      <c r="M133" s="136"/>
      <c r="N133" s="136"/>
      <c r="O133" s="136"/>
      <c r="P133" s="222"/>
      <c r="Q133" s="133"/>
      <c r="R133" s="83"/>
      <c r="S133" s="133"/>
      <c r="T133" s="209"/>
    </row>
    <row r="134" spans="1:20" s="10" customFormat="1" ht="12.75">
      <c r="A134" s="25">
        <v>1</v>
      </c>
      <c r="B134" s="269"/>
      <c r="C134" s="40" t="s">
        <v>133</v>
      </c>
      <c r="D134" s="182">
        <v>104.2</v>
      </c>
      <c r="E134" s="182">
        <v>113.4</v>
      </c>
      <c r="F134" s="182">
        <v>9.2</v>
      </c>
      <c r="G134" s="79" t="e">
        <f>#REF!*1.3</f>
        <v>#REF!</v>
      </c>
      <c r="H134" s="249"/>
      <c r="I134" s="250"/>
      <c r="J134" s="190"/>
      <c r="K134" s="131"/>
      <c r="L134" s="131"/>
      <c r="M134" s="131"/>
      <c r="N134" s="131"/>
      <c r="O134" s="131"/>
      <c r="P134" s="228"/>
      <c r="Q134" s="229">
        <v>1</v>
      </c>
      <c r="R134" s="230">
        <v>104.25</v>
      </c>
      <c r="S134" s="229">
        <v>50</v>
      </c>
      <c r="T134" s="209"/>
    </row>
    <row r="135" spans="1:27" s="10" customFormat="1" ht="12.75">
      <c r="A135" s="29">
        <v>2</v>
      </c>
      <c r="B135" s="269"/>
      <c r="C135" s="40" t="s">
        <v>132</v>
      </c>
      <c r="D135" s="182">
        <v>113.4</v>
      </c>
      <c r="E135" s="182">
        <v>122.2</v>
      </c>
      <c r="F135" s="182">
        <v>8.8</v>
      </c>
      <c r="G135" s="79" t="e">
        <f>#REF!*1.3</f>
        <v>#REF!</v>
      </c>
      <c r="H135" s="256"/>
      <c r="I135" s="255" t="s">
        <v>269</v>
      </c>
      <c r="J135" s="252"/>
      <c r="K135" s="252"/>
      <c r="L135" s="252"/>
      <c r="M135" s="252"/>
      <c r="N135" s="252"/>
      <c r="O135" s="253"/>
      <c r="P135" s="228"/>
      <c r="Q135" s="131"/>
      <c r="R135" s="88"/>
      <c r="S135" s="131"/>
      <c r="T135" s="209"/>
      <c r="Y135" s="193"/>
      <c r="Z135" s="193"/>
      <c r="AA135" s="192"/>
    </row>
    <row r="136" spans="1:20" s="8" customFormat="1" ht="12.75">
      <c r="A136" s="29"/>
      <c r="B136" s="186" t="s">
        <v>130</v>
      </c>
      <c r="C136" s="45" t="s">
        <v>139</v>
      </c>
      <c r="D136" s="45"/>
      <c r="E136" s="45"/>
      <c r="F136" s="45"/>
      <c r="G136" s="80"/>
      <c r="H136" s="104"/>
      <c r="I136" s="83"/>
      <c r="J136" s="133"/>
      <c r="K136" s="133"/>
      <c r="L136" s="133"/>
      <c r="M136" s="133"/>
      <c r="N136" s="133"/>
      <c r="O136" s="133"/>
      <c r="P136" s="222"/>
      <c r="Q136" s="133"/>
      <c r="R136" s="83"/>
      <c r="S136" s="133"/>
      <c r="T136" s="209"/>
    </row>
    <row r="137" spans="1:20" s="10" customFormat="1" ht="12.75">
      <c r="A137" s="25">
        <v>3</v>
      </c>
      <c r="B137" s="68"/>
      <c r="C137" s="44" t="s">
        <v>131</v>
      </c>
      <c r="D137" s="42">
        <v>29.9</v>
      </c>
      <c r="E137" s="187">
        <v>42.39</v>
      </c>
      <c r="F137" s="42">
        <v>12.49</v>
      </c>
      <c r="G137" s="76" t="e">
        <f>#REF!*1.3</f>
        <v>#REF!</v>
      </c>
      <c r="H137" s="256"/>
      <c r="I137" s="255" t="s">
        <v>269</v>
      </c>
      <c r="J137" s="252"/>
      <c r="K137" s="252"/>
      <c r="L137" s="252"/>
      <c r="M137" s="252"/>
      <c r="N137" s="252"/>
      <c r="O137" s="253"/>
      <c r="P137" s="228"/>
      <c r="Q137" s="229">
        <v>2</v>
      </c>
      <c r="R137" s="219" t="s">
        <v>257</v>
      </c>
      <c r="S137" s="216" t="s">
        <v>255</v>
      </c>
      <c r="T137" s="209"/>
    </row>
    <row r="138" spans="1:20" s="8" customFormat="1" ht="12.75">
      <c r="A138" s="29"/>
      <c r="B138" s="33"/>
      <c r="C138" s="34"/>
      <c r="D138" s="46"/>
      <c r="E138" s="47"/>
      <c r="F138" s="48">
        <f>SUM(F134:F137)</f>
        <v>30.490000000000002</v>
      </c>
      <c r="G138" s="81"/>
      <c r="H138" s="99"/>
      <c r="I138" s="83"/>
      <c r="J138" s="133"/>
      <c r="K138" s="133"/>
      <c r="L138" s="133"/>
      <c r="M138" s="133"/>
      <c r="N138" s="133"/>
      <c r="O138" s="133"/>
      <c r="P138" s="222"/>
      <c r="Q138" s="133"/>
      <c r="R138" s="83"/>
      <c r="S138" s="133"/>
      <c r="T138" s="210"/>
    </row>
    <row r="139" spans="1:20" s="7" customFormat="1" ht="18">
      <c r="A139" s="274" t="s">
        <v>75</v>
      </c>
      <c r="B139" s="275"/>
      <c r="C139" s="275"/>
      <c r="D139" s="275"/>
      <c r="E139" s="275"/>
      <c r="F139" s="275"/>
      <c r="G139" s="275"/>
      <c r="H139" s="115"/>
      <c r="I139" s="118"/>
      <c r="J139" s="137"/>
      <c r="K139" s="137"/>
      <c r="L139" s="137"/>
      <c r="M139" s="137"/>
      <c r="N139" s="137"/>
      <c r="O139" s="137"/>
      <c r="P139" s="196"/>
      <c r="Q139" s="141"/>
      <c r="R139" s="122"/>
      <c r="S139" s="141"/>
      <c r="T139" s="209"/>
    </row>
    <row r="140" spans="1:20" s="7" customFormat="1" ht="15" customHeight="1">
      <c r="A140" s="262" t="s">
        <v>105</v>
      </c>
      <c r="B140" s="263"/>
      <c r="C140" s="263"/>
      <c r="D140" s="263"/>
      <c r="E140" s="263"/>
      <c r="F140" s="263"/>
      <c r="G140" s="263"/>
      <c r="H140" s="100"/>
      <c r="I140" s="122"/>
      <c r="J140" s="141"/>
      <c r="K140" s="141"/>
      <c r="L140" s="141"/>
      <c r="M140" s="141"/>
      <c r="N140" s="141"/>
      <c r="O140" s="141"/>
      <c r="P140" s="196"/>
      <c r="Q140" s="141"/>
      <c r="R140" s="122"/>
      <c r="S140" s="141"/>
      <c r="T140" s="209"/>
    </row>
    <row r="141" spans="1:20" s="8" customFormat="1" ht="12.75">
      <c r="A141" s="23"/>
      <c r="B141" s="4" t="s">
        <v>38</v>
      </c>
      <c r="C141" s="24" t="s">
        <v>104</v>
      </c>
      <c r="D141" s="24"/>
      <c r="E141" s="24"/>
      <c r="F141" s="24"/>
      <c r="G141" s="75"/>
      <c r="H141" s="90"/>
      <c r="I141" s="119"/>
      <c r="J141" s="138"/>
      <c r="K141" s="138"/>
      <c r="L141" s="138"/>
      <c r="M141" s="138"/>
      <c r="N141" s="138"/>
      <c r="O141" s="138"/>
      <c r="P141" s="196"/>
      <c r="Q141" s="141"/>
      <c r="R141" s="122"/>
      <c r="S141" s="141"/>
      <c r="T141" s="209"/>
    </row>
    <row r="142" spans="1:20" s="8" customFormat="1" ht="12.75">
      <c r="A142" s="22">
        <v>1</v>
      </c>
      <c r="B142" s="261"/>
      <c r="C142" s="44" t="s">
        <v>164</v>
      </c>
      <c r="D142" s="42">
        <v>44.15</v>
      </c>
      <c r="E142" s="42">
        <v>57.54</v>
      </c>
      <c r="F142" s="42">
        <f>E142-D142</f>
        <v>13.39</v>
      </c>
      <c r="G142" s="76" t="e">
        <f>#REF!*1.3</f>
        <v>#REF!</v>
      </c>
      <c r="H142" s="150"/>
      <c r="I142" s="191"/>
      <c r="J142" s="188"/>
      <c r="K142" s="188"/>
      <c r="L142" s="134"/>
      <c r="M142" s="128"/>
      <c r="N142" s="128"/>
      <c r="O142" s="128"/>
      <c r="P142" s="231" t="s">
        <v>215</v>
      </c>
      <c r="Q142" s="232">
        <v>2</v>
      </c>
      <c r="R142" s="233" t="s">
        <v>258</v>
      </c>
      <c r="S142" s="232" t="s">
        <v>259</v>
      </c>
      <c r="T142" s="214" t="s">
        <v>165</v>
      </c>
    </row>
    <row r="143" spans="1:20" s="8" customFormat="1" ht="12.75">
      <c r="A143" s="22">
        <v>2</v>
      </c>
      <c r="B143" s="261"/>
      <c r="C143" s="44" t="s">
        <v>123</v>
      </c>
      <c r="D143" s="42">
        <v>0.82</v>
      </c>
      <c r="E143" s="42">
        <v>4</v>
      </c>
      <c r="F143" s="42">
        <f>E143-D143</f>
        <v>3.18</v>
      </c>
      <c r="G143" s="79" t="e">
        <f>#REF!*1.3</f>
        <v>#REF!</v>
      </c>
      <c r="H143" s="110"/>
      <c r="I143" s="150"/>
      <c r="J143" s="190"/>
      <c r="K143" s="190"/>
      <c r="L143" s="131"/>
      <c r="M143" s="128"/>
      <c r="N143" s="128"/>
      <c r="O143" s="128"/>
      <c r="P143" s="221"/>
      <c r="Q143" s="223">
        <v>1</v>
      </c>
      <c r="R143" s="242">
        <v>3.396</v>
      </c>
      <c r="S143" s="223">
        <v>15</v>
      </c>
      <c r="T143" s="209"/>
    </row>
    <row r="144" spans="1:20" s="8" customFormat="1" ht="12.75">
      <c r="A144" s="25"/>
      <c r="B144" s="6" t="s">
        <v>99</v>
      </c>
      <c r="C144" s="45" t="s">
        <v>102</v>
      </c>
      <c r="D144" s="45"/>
      <c r="E144" s="45"/>
      <c r="F144" s="45"/>
      <c r="G144" s="80"/>
      <c r="H144" s="92"/>
      <c r="I144" s="84"/>
      <c r="J144" s="128"/>
      <c r="K144" s="128"/>
      <c r="L144" s="128"/>
      <c r="M144" s="128"/>
      <c r="N144" s="128"/>
      <c r="O144" s="128"/>
      <c r="P144" s="221"/>
      <c r="Q144" s="128"/>
      <c r="R144" s="243"/>
      <c r="S144" s="128"/>
      <c r="T144" s="209"/>
    </row>
    <row r="145" spans="1:20" s="10" customFormat="1" ht="12.75">
      <c r="A145" s="25">
        <v>3</v>
      </c>
      <c r="B145" s="43"/>
      <c r="C145" s="44" t="s">
        <v>103</v>
      </c>
      <c r="D145" s="42">
        <v>3.32</v>
      </c>
      <c r="E145" s="42">
        <v>7.84</v>
      </c>
      <c r="F145" s="42">
        <f>E145-D145</f>
        <v>4.52</v>
      </c>
      <c r="G145" s="76" t="e">
        <f>#REF!*1.3</f>
        <v>#REF!</v>
      </c>
      <c r="H145" s="93"/>
      <c r="I145" s="150"/>
      <c r="J145" s="190"/>
      <c r="K145" s="190"/>
      <c r="L145" s="131"/>
      <c r="M145" s="131"/>
      <c r="N145" s="131"/>
      <c r="O145" s="131"/>
      <c r="P145" s="228"/>
      <c r="Q145" s="131"/>
      <c r="R145" s="234"/>
      <c r="S145" s="131"/>
      <c r="T145" s="209"/>
    </row>
    <row r="146" spans="1:20" s="10" customFormat="1" ht="12.75">
      <c r="A146" s="25">
        <v>4</v>
      </c>
      <c r="B146" s="43"/>
      <c r="C146" s="44" t="s">
        <v>166</v>
      </c>
      <c r="D146" s="42">
        <v>21</v>
      </c>
      <c r="E146" s="42">
        <v>29.15</v>
      </c>
      <c r="F146" s="42">
        <f>E146-D146</f>
        <v>8.149999999999999</v>
      </c>
      <c r="G146" s="76" t="e">
        <f>#REF!*1.3</f>
        <v>#REF!</v>
      </c>
      <c r="H146" s="111"/>
      <c r="I146" s="131"/>
      <c r="J146" s="150"/>
      <c r="K146" s="190"/>
      <c r="L146" s="190"/>
      <c r="M146" s="131"/>
      <c r="N146" s="131"/>
      <c r="O146" s="131"/>
      <c r="P146" s="228"/>
      <c r="Q146" s="131"/>
      <c r="R146" s="234"/>
      <c r="S146" s="131"/>
      <c r="T146" s="214" t="s">
        <v>167</v>
      </c>
    </row>
    <row r="147" spans="1:20" s="8" customFormat="1" ht="12.75">
      <c r="A147" s="29"/>
      <c r="B147" s="6" t="s">
        <v>100</v>
      </c>
      <c r="C147" s="45" t="s">
        <v>142</v>
      </c>
      <c r="D147" s="45"/>
      <c r="E147" s="45"/>
      <c r="F147" s="45"/>
      <c r="G147" s="80"/>
      <c r="H147" s="92"/>
      <c r="I147" s="83"/>
      <c r="J147" s="133"/>
      <c r="K147" s="133"/>
      <c r="L147" s="133"/>
      <c r="M147" s="133"/>
      <c r="N147" s="133"/>
      <c r="O147" s="133"/>
      <c r="P147" s="222"/>
      <c r="Q147" s="133"/>
      <c r="R147" s="235"/>
      <c r="S147" s="133"/>
      <c r="T147" s="209"/>
    </row>
    <row r="148" spans="1:20" s="10" customFormat="1" ht="12.75">
      <c r="A148" s="25">
        <v>5</v>
      </c>
      <c r="B148" s="261"/>
      <c r="C148" s="19" t="s">
        <v>121</v>
      </c>
      <c r="D148" s="42">
        <v>0</v>
      </c>
      <c r="E148" s="42">
        <v>8.2</v>
      </c>
      <c r="F148" s="42">
        <f>E148-D148</f>
        <v>8.2</v>
      </c>
      <c r="G148" s="79" t="e">
        <f>#REF!*1.3</f>
        <v>#REF!</v>
      </c>
      <c r="H148" s="94"/>
      <c r="I148" s="88"/>
      <c r="J148" s="131"/>
      <c r="K148" s="150"/>
      <c r="L148" s="190"/>
      <c r="M148" s="190"/>
      <c r="N148" s="131"/>
      <c r="O148" s="131"/>
      <c r="P148" s="228"/>
      <c r="Q148" s="131"/>
      <c r="R148" s="234"/>
      <c r="S148" s="131"/>
      <c r="T148" s="209"/>
    </row>
    <row r="149" spans="1:20" s="10" customFormat="1" ht="12.75">
      <c r="A149" s="29">
        <v>6</v>
      </c>
      <c r="B149" s="261"/>
      <c r="C149" s="44" t="s">
        <v>122</v>
      </c>
      <c r="D149" s="42">
        <v>8.2</v>
      </c>
      <c r="E149" s="42">
        <v>22.14</v>
      </c>
      <c r="F149" s="42">
        <f>E149-D149</f>
        <v>13.940000000000001</v>
      </c>
      <c r="G149" s="79" t="e">
        <f>#REF!*1.3</f>
        <v>#REF!</v>
      </c>
      <c r="H149" s="98"/>
      <c r="I149" s="88"/>
      <c r="J149" s="131"/>
      <c r="K149" s="131"/>
      <c r="L149" s="150"/>
      <c r="M149" s="190"/>
      <c r="N149" s="190"/>
      <c r="O149" s="131"/>
      <c r="P149" s="228"/>
      <c r="Q149" s="229">
        <v>2</v>
      </c>
      <c r="R149" s="217" t="s">
        <v>260</v>
      </c>
      <c r="S149" s="216" t="s">
        <v>261</v>
      </c>
      <c r="T149" s="209"/>
    </row>
    <row r="150" spans="1:20" s="8" customFormat="1" ht="12.75">
      <c r="A150" s="29"/>
      <c r="B150" s="6" t="s">
        <v>101</v>
      </c>
      <c r="C150" s="45" t="s">
        <v>143</v>
      </c>
      <c r="D150" s="45"/>
      <c r="E150" s="45"/>
      <c r="F150" s="45"/>
      <c r="G150" s="80"/>
      <c r="H150" s="92"/>
      <c r="I150" s="83"/>
      <c r="J150" s="133"/>
      <c r="K150" s="133"/>
      <c r="L150" s="133"/>
      <c r="M150" s="133"/>
      <c r="N150" s="133"/>
      <c r="O150" s="133"/>
      <c r="P150" s="222"/>
      <c r="Q150" s="133"/>
      <c r="R150" s="235"/>
      <c r="S150" s="133"/>
      <c r="T150" s="209"/>
    </row>
    <row r="151" spans="1:21" s="8" customFormat="1" ht="12.75">
      <c r="A151" s="22">
        <v>7</v>
      </c>
      <c r="B151" s="261"/>
      <c r="C151" s="44" t="s">
        <v>117</v>
      </c>
      <c r="D151" s="42">
        <v>3.98</v>
      </c>
      <c r="E151" s="42">
        <v>12.25</v>
      </c>
      <c r="F151" s="42">
        <f>E151-D151</f>
        <v>8.27</v>
      </c>
      <c r="G151" s="76" t="e">
        <f>#REF!*1.3</f>
        <v>#REF!</v>
      </c>
      <c r="H151" s="158"/>
      <c r="I151" s="191"/>
      <c r="J151" s="188"/>
      <c r="K151" s="188"/>
      <c r="L151" s="134"/>
      <c r="M151" s="128"/>
      <c r="N151" s="128"/>
      <c r="O151" s="128"/>
      <c r="P151" s="231" t="s">
        <v>216</v>
      </c>
      <c r="Q151" s="238"/>
      <c r="R151" s="239"/>
      <c r="S151" s="238"/>
      <c r="T151" s="209" t="s">
        <v>197</v>
      </c>
      <c r="U151" s="55"/>
    </row>
    <row r="152" spans="1:20" s="8" customFormat="1" ht="12.75">
      <c r="A152" s="22">
        <v>8</v>
      </c>
      <c r="B152" s="261"/>
      <c r="C152" s="44" t="s">
        <v>118</v>
      </c>
      <c r="D152" s="42">
        <v>12.25</v>
      </c>
      <c r="E152" s="42">
        <v>20.9</v>
      </c>
      <c r="F152" s="42">
        <f>E152-D152</f>
        <v>8.649999999999999</v>
      </c>
      <c r="G152" s="76" t="e">
        <f>#REF!*1.3</f>
        <v>#REF!</v>
      </c>
      <c r="H152" s="101"/>
      <c r="I152" s="84"/>
      <c r="J152" s="150"/>
      <c r="K152" s="190"/>
      <c r="L152" s="190"/>
      <c r="M152" s="131"/>
      <c r="N152" s="128"/>
      <c r="O152" s="128"/>
      <c r="P152" s="221"/>
      <c r="Q152" s="128"/>
      <c r="R152" s="84"/>
      <c r="S152" s="128"/>
      <c r="T152" s="209"/>
    </row>
    <row r="153" spans="1:20" s="8" customFormat="1" ht="12.75">
      <c r="A153" s="22"/>
      <c r="B153" s="6" t="s">
        <v>79</v>
      </c>
      <c r="C153" s="45" t="s">
        <v>82</v>
      </c>
      <c r="D153" s="42"/>
      <c r="E153" s="42"/>
      <c r="F153" s="42"/>
      <c r="G153" s="79"/>
      <c r="H153" s="110"/>
      <c r="I153" s="83"/>
      <c r="J153" s="133"/>
      <c r="K153" s="133"/>
      <c r="L153" s="133"/>
      <c r="M153" s="133"/>
      <c r="N153" s="133"/>
      <c r="O153" s="133"/>
      <c r="P153" s="222"/>
      <c r="Q153" s="133"/>
      <c r="R153" s="83"/>
      <c r="S153" s="133"/>
      <c r="T153" s="209"/>
    </row>
    <row r="154" spans="1:24" s="10" customFormat="1" ht="12.75" customHeight="1">
      <c r="A154" s="22">
        <v>9</v>
      </c>
      <c r="B154" s="261"/>
      <c r="C154" s="44" t="s">
        <v>91</v>
      </c>
      <c r="D154" s="42">
        <v>17.59</v>
      </c>
      <c r="E154" s="42">
        <v>31.637</v>
      </c>
      <c r="F154" s="42">
        <f>E154-D154</f>
        <v>14.047</v>
      </c>
      <c r="G154" s="76" t="e">
        <f>#REF!*1.3</f>
        <v>#REF!</v>
      </c>
      <c r="H154" s="111"/>
      <c r="I154" s="88"/>
      <c r="J154" s="131"/>
      <c r="K154" s="131"/>
      <c r="L154" s="150"/>
      <c r="M154" s="190"/>
      <c r="N154" s="190"/>
      <c r="O154" s="131"/>
      <c r="P154" s="228"/>
      <c r="Q154" s="229">
        <v>5</v>
      </c>
      <c r="R154" s="244" t="s">
        <v>263</v>
      </c>
      <c r="S154" s="245" t="s">
        <v>262</v>
      </c>
      <c r="T154" s="270" t="s">
        <v>221</v>
      </c>
      <c r="U154" s="69"/>
      <c r="V154" s="69"/>
      <c r="W154" s="69"/>
      <c r="X154" s="69"/>
    </row>
    <row r="155" spans="1:20" s="10" customFormat="1" ht="12.75">
      <c r="A155" s="22">
        <v>10</v>
      </c>
      <c r="B155" s="261"/>
      <c r="C155" s="44" t="s">
        <v>92</v>
      </c>
      <c r="D155" s="42">
        <v>35.58</v>
      </c>
      <c r="E155" s="42">
        <v>48.465</v>
      </c>
      <c r="F155" s="42">
        <f>E155-D155</f>
        <v>12.885000000000005</v>
      </c>
      <c r="G155" s="76" t="e">
        <f>#REF!*1.3</f>
        <v>#REF!</v>
      </c>
      <c r="H155" s="112"/>
      <c r="I155" s="88"/>
      <c r="J155" s="131"/>
      <c r="K155" s="131"/>
      <c r="L155" s="150"/>
      <c r="M155" s="190"/>
      <c r="N155" s="190"/>
      <c r="O155" s="131"/>
      <c r="P155" s="228"/>
      <c r="Q155" s="229">
        <v>1</v>
      </c>
      <c r="R155" s="230">
        <v>35.866</v>
      </c>
      <c r="S155" s="229">
        <v>5</v>
      </c>
      <c r="T155" s="270"/>
    </row>
    <row r="156" spans="1:20" s="10" customFormat="1" ht="12.75">
      <c r="A156" s="22">
        <v>11</v>
      </c>
      <c r="B156" s="261"/>
      <c r="C156" s="44" t="s">
        <v>125</v>
      </c>
      <c r="D156" s="42">
        <v>53.71</v>
      </c>
      <c r="E156" s="42">
        <v>62.1</v>
      </c>
      <c r="F156" s="42">
        <f>E156-D156</f>
        <v>8.39</v>
      </c>
      <c r="G156" s="76" t="e">
        <f>#REF!*1.3</f>
        <v>#REF!</v>
      </c>
      <c r="H156" s="101"/>
      <c r="I156" s="88"/>
      <c r="J156" s="131"/>
      <c r="K156" s="150"/>
      <c r="L156" s="190"/>
      <c r="M156" s="190"/>
      <c r="N156" s="131"/>
      <c r="O156" s="131"/>
      <c r="P156" s="228"/>
      <c r="Q156" s="131"/>
      <c r="R156" s="88"/>
      <c r="S156" s="131"/>
      <c r="T156" s="209"/>
    </row>
    <row r="157" spans="1:20" s="8" customFormat="1" ht="12.75">
      <c r="A157" s="22"/>
      <c r="B157" s="6" t="s">
        <v>136</v>
      </c>
      <c r="C157" s="45" t="s">
        <v>144</v>
      </c>
      <c r="D157" s="45"/>
      <c r="E157" s="45"/>
      <c r="F157" s="45"/>
      <c r="G157" s="80"/>
      <c r="H157" s="113"/>
      <c r="I157" s="83"/>
      <c r="J157" s="133"/>
      <c r="K157" s="133"/>
      <c r="L157" s="133"/>
      <c r="M157" s="133"/>
      <c r="N157" s="133"/>
      <c r="O157" s="133"/>
      <c r="P157" s="222"/>
      <c r="Q157" s="133"/>
      <c r="R157" s="83"/>
      <c r="S157" s="133"/>
      <c r="T157" s="209"/>
    </row>
    <row r="158" spans="1:20" s="8" customFormat="1" ht="12.75" customHeight="1">
      <c r="A158" s="22">
        <v>12</v>
      </c>
      <c r="B158" s="43"/>
      <c r="C158" s="44" t="s">
        <v>137</v>
      </c>
      <c r="D158" s="42">
        <v>16.54</v>
      </c>
      <c r="E158" s="42">
        <v>19.58</v>
      </c>
      <c r="F158" s="42">
        <f>E158-D158</f>
        <v>3.039999999999999</v>
      </c>
      <c r="G158" s="76" t="e">
        <f>#REF!*1.3</f>
        <v>#REF!</v>
      </c>
      <c r="H158" s="93"/>
      <c r="I158" s="84"/>
      <c r="J158" s="128"/>
      <c r="K158" s="128"/>
      <c r="L158" s="150"/>
      <c r="M158" s="190"/>
      <c r="N158" s="190"/>
      <c r="O158" s="131"/>
      <c r="P158" s="228"/>
      <c r="Q158" s="131"/>
      <c r="R158" s="88"/>
      <c r="S158" s="131"/>
      <c r="T158" s="246" t="s">
        <v>265</v>
      </c>
    </row>
    <row r="159" spans="1:20" s="8" customFormat="1" ht="12.75">
      <c r="A159" s="22"/>
      <c r="B159" s="33"/>
      <c r="C159" s="34"/>
      <c r="D159" s="46"/>
      <c r="E159" s="47"/>
      <c r="F159" s="48">
        <f>SUM(F142:F158)</f>
        <v>106.66199999999998</v>
      </c>
      <c r="G159" s="81"/>
      <c r="H159" s="114"/>
      <c r="I159" s="84"/>
      <c r="J159" s="128"/>
      <c r="K159" s="128"/>
      <c r="L159" s="128"/>
      <c r="M159" s="128"/>
      <c r="N159" s="128"/>
      <c r="O159" s="128"/>
      <c r="P159" s="221"/>
      <c r="Q159" s="128"/>
      <c r="R159" s="84"/>
      <c r="S159" s="128"/>
      <c r="T159" s="209"/>
    </row>
    <row r="160" spans="1:20" s="7" customFormat="1" ht="15" customHeight="1">
      <c r="A160" s="262" t="s">
        <v>106</v>
      </c>
      <c r="B160" s="263"/>
      <c r="C160" s="263"/>
      <c r="D160" s="263"/>
      <c r="E160" s="263"/>
      <c r="F160" s="263"/>
      <c r="G160" s="263"/>
      <c r="H160" s="107"/>
      <c r="I160" s="118"/>
      <c r="J160" s="137"/>
      <c r="K160" s="137"/>
      <c r="L160" s="137"/>
      <c r="M160" s="137"/>
      <c r="N160" s="137"/>
      <c r="O160" s="137"/>
      <c r="P160" s="196"/>
      <c r="Q160" s="141"/>
      <c r="R160" s="122"/>
      <c r="S160" s="141"/>
      <c r="T160" s="209"/>
    </row>
    <row r="161" spans="1:20" s="8" customFormat="1" ht="12.75">
      <c r="A161" s="60"/>
      <c r="B161" s="61" t="s">
        <v>76</v>
      </c>
      <c r="C161" s="62" t="s">
        <v>108</v>
      </c>
      <c r="D161" s="62"/>
      <c r="E161" s="62"/>
      <c r="F161" s="62"/>
      <c r="G161" s="58"/>
      <c r="H161" s="90"/>
      <c r="I161" s="119"/>
      <c r="J161" s="138"/>
      <c r="K161" s="138"/>
      <c r="L161" s="138"/>
      <c r="M161" s="138"/>
      <c r="N161" s="138"/>
      <c r="O161" s="138"/>
      <c r="P161" s="196"/>
      <c r="Q161" s="141"/>
      <c r="R161" s="122"/>
      <c r="S161" s="141"/>
      <c r="T161" s="209"/>
    </row>
    <row r="162" spans="1:20" s="10" customFormat="1" ht="12.75">
      <c r="A162" s="25">
        <v>1</v>
      </c>
      <c r="B162" s="26"/>
      <c r="C162" s="27" t="s">
        <v>77</v>
      </c>
      <c r="D162" s="28">
        <v>4.1</v>
      </c>
      <c r="E162" s="28">
        <v>16.83</v>
      </c>
      <c r="F162" s="28">
        <f>E162-D162</f>
        <v>12.729999999999999</v>
      </c>
      <c r="G162" s="78" t="e">
        <f>#REF!*1.3</f>
        <v>#REF!</v>
      </c>
      <c r="H162" s="98"/>
      <c r="I162" s="88"/>
      <c r="J162" s="129"/>
      <c r="K162" s="150"/>
      <c r="L162" s="190"/>
      <c r="M162" s="190"/>
      <c r="N162" s="131"/>
      <c r="O162" s="145"/>
      <c r="P162" s="228"/>
      <c r="Q162" s="131"/>
      <c r="R162" s="88"/>
      <c r="S162" s="131"/>
      <c r="T162" s="209"/>
    </row>
    <row r="163" spans="1:20" s="8" customFormat="1" ht="12.75">
      <c r="A163" s="29"/>
      <c r="B163" s="33"/>
      <c r="C163" s="34"/>
      <c r="D163" s="35"/>
      <c r="E163" s="36"/>
      <c r="F163" s="37">
        <f>SUM(F162:F162)</f>
        <v>12.729999999999999</v>
      </c>
      <c r="G163" s="59"/>
      <c r="H163" s="99"/>
      <c r="I163" s="83"/>
      <c r="J163" s="130"/>
      <c r="K163" s="133"/>
      <c r="L163" s="133"/>
      <c r="M163" s="133"/>
      <c r="N163" s="133"/>
      <c r="O163" s="133"/>
      <c r="P163" s="222"/>
      <c r="Q163" s="133"/>
      <c r="R163" s="83"/>
      <c r="S163" s="133"/>
      <c r="T163" s="215"/>
    </row>
    <row r="164" spans="9:10" ht="12.75">
      <c r="I164" s="174"/>
      <c r="J164" s="174"/>
    </row>
    <row r="165" spans="1:8" ht="24" hidden="1">
      <c r="A165" s="159"/>
      <c r="B165" s="50"/>
      <c r="C165" s="51"/>
      <c r="D165" s="160"/>
      <c r="E165" s="161"/>
      <c r="F165" s="53" t="s">
        <v>180</v>
      </c>
      <c r="G165" t="s">
        <v>17</v>
      </c>
      <c r="H165"/>
    </row>
    <row r="166" spans="1:8" ht="12.75" hidden="1">
      <c r="A166" s="264" t="s">
        <v>105</v>
      </c>
      <c r="B166" s="265"/>
      <c r="C166" s="265"/>
      <c r="D166" s="265"/>
      <c r="E166" s="266"/>
      <c r="F166" s="165">
        <f>SUM(F14:F30,F42:F65,F76:F103,F114:F130,F142:F158)</f>
        <v>581.049</v>
      </c>
      <c r="G166" t="s">
        <v>42</v>
      </c>
      <c r="H166"/>
    </row>
    <row r="167" spans="1:8" ht="12.75" hidden="1">
      <c r="A167" s="162" t="s">
        <v>106</v>
      </c>
      <c r="B167" s="163"/>
      <c r="C167" s="163"/>
      <c r="D167" s="163"/>
      <c r="E167" s="164"/>
      <c r="F167" s="166">
        <f>SUM(F162,F134:F137,F107:F109,F69:F71,F34:F37)</f>
        <v>104.31</v>
      </c>
      <c r="G167"/>
      <c r="H167"/>
    </row>
    <row r="168" spans="3:7" ht="12.75" hidden="1">
      <c r="C168" s="267" t="s">
        <v>181</v>
      </c>
      <c r="D168" s="268"/>
      <c r="E168" s="268"/>
      <c r="F168" s="167">
        <f>SUM(F166:F167)</f>
        <v>685.3589999999999</v>
      </c>
      <c r="G168"/>
    </row>
    <row r="169" ht="12.75">
      <c r="F169" s="173"/>
    </row>
    <row r="170" spans="2:3" ht="12.75">
      <c r="B170" s="156"/>
      <c r="C170" s="55" t="s">
        <v>267</v>
      </c>
    </row>
    <row r="171" spans="2:3" ht="12.75">
      <c r="B171" s="21"/>
      <c r="C171" s="55" t="s">
        <v>268</v>
      </c>
    </row>
    <row r="172" spans="1:3" ht="12.75">
      <c r="A172" s="202"/>
      <c r="B172" s="202"/>
      <c r="C172" s="202"/>
    </row>
    <row r="173" spans="1:8" ht="12.75">
      <c r="A173" s="202"/>
      <c r="B173" s="202"/>
      <c r="C173" s="202"/>
      <c r="G173" s="5"/>
      <c r="H173" s="5"/>
    </row>
    <row r="174" spans="1:8" ht="12.75">
      <c r="A174" s="202"/>
      <c r="B174" s="202"/>
      <c r="C174" s="202"/>
      <c r="G174" s="5"/>
      <c r="H174" s="5"/>
    </row>
    <row r="175" spans="1:8" ht="12.75">
      <c r="A175" s="202"/>
      <c r="B175" s="202"/>
      <c r="C175" s="202"/>
      <c r="G175" s="5"/>
      <c r="H175" s="5"/>
    </row>
    <row r="176" spans="1:11" ht="18.75">
      <c r="A176" s="202"/>
      <c r="B176" s="202"/>
      <c r="C176" s="257" t="s">
        <v>276</v>
      </c>
      <c r="G176" s="5"/>
      <c r="H176" s="5"/>
      <c r="K176" s="257" t="s">
        <v>278</v>
      </c>
    </row>
    <row r="177" spans="7:8" ht="12.75">
      <c r="G177" s="5"/>
      <c r="H177" s="5"/>
    </row>
    <row r="178" spans="3:11" ht="18.75">
      <c r="C178" s="257" t="s">
        <v>277</v>
      </c>
      <c r="G178" s="5"/>
      <c r="H178" s="5"/>
      <c r="K178" s="257" t="s">
        <v>279</v>
      </c>
    </row>
    <row r="179" spans="7:8" ht="12.75">
      <c r="G179" s="5"/>
      <c r="H179" s="5"/>
    </row>
    <row r="180" spans="7:8" ht="9.75" customHeight="1">
      <c r="G180" s="5"/>
      <c r="H180" s="5"/>
    </row>
    <row r="181" ht="9.75" customHeight="1"/>
    <row r="182" spans="1:8" ht="9.75" customHeight="1" hidden="1">
      <c r="A182" s="11"/>
      <c r="B182" s="11"/>
      <c r="C182" s="271"/>
      <c r="D182" s="272"/>
      <c r="E182" s="272"/>
      <c r="F182" s="54"/>
      <c r="G182" s="54"/>
      <c r="H182" s="54"/>
    </row>
    <row r="183" spans="1:8" ht="9.75" customHeight="1" hidden="1">
      <c r="A183" s="11"/>
      <c r="B183" s="11"/>
      <c r="C183" s="271"/>
      <c r="D183" s="12"/>
      <c r="E183" s="12"/>
      <c r="F183" s="12"/>
      <c r="G183" s="12"/>
      <c r="H183" s="12"/>
    </row>
    <row r="184" spans="1:19" ht="12.75" customHeight="1" hidden="1">
      <c r="A184" s="29"/>
      <c r="B184" s="39" t="s">
        <v>19</v>
      </c>
      <c r="C184" s="24" t="s">
        <v>20</v>
      </c>
      <c r="D184" s="24"/>
      <c r="E184" s="24"/>
      <c r="F184" s="24"/>
      <c r="G184" s="24"/>
      <c r="H184" s="24"/>
      <c r="I184" s="260"/>
      <c r="J184" s="260"/>
      <c r="K184" s="260"/>
      <c r="L184" s="260"/>
      <c r="M184" s="260"/>
      <c r="N184" s="260"/>
      <c r="O184" s="260"/>
      <c r="P184" s="197"/>
      <c r="Q184" s="197"/>
      <c r="R184" s="197"/>
      <c r="S184" s="197"/>
    </row>
    <row r="185" spans="1:20" ht="12.75" customHeight="1" hidden="1">
      <c r="A185" s="25">
        <v>3</v>
      </c>
      <c r="B185" s="26"/>
      <c r="C185" s="27" t="s">
        <v>39</v>
      </c>
      <c r="D185" s="28">
        <v>20.1</v>
      </c>
      <c r="E185" s="28">
        <v>27</v>
      </c>
      <c r="F185" s="28">
        <f>E185-D185</f>
        <v>6.899999999999999</v>
      </c>
      <c r="G185" s="29">
        <v>2357</v>
      </c>
      <c r="H185" s="29"/>
      <c r="I185" s="20"/>
      <c r="J185" s="49"/>
      <c r="K185" s="49"/>
      <c r="L185" s="21"/>
      <c r="M185" s="49"/>
      <c r="N185" s="20"/>
      <c r="O185" s="20"/>
      <c r="P185" s="198"/>
      <c r="Q185" s="198"/>
      <c r="R185" s="198"/>
      <c r="S185" s="198"/>
      <c r="T185" s="55"/>
    </row>
    <row r="186" spans="1:8" ht="12.75" customHeight="1" hidden="1">
      <c r="A186" s="11"/>
      <c r="B186" s="11"/>
      <c r="C186" s="55" t="s">
        <v>154</v>
      </c>
      <c r="D186" s="14"/>
      <c r="E186" s="14"/>
      <c r="F186" s="14"/>
      <c r="G186" s="14"/>
      <c r="H186" s="14"/>
    </row>
    <row r="187" spans="1:8" ht="9.75" customHeight="1" hidden="1">
      <c r="A187" s="11"/>
      <c r="B187" s="11"/>
      <c r="C187" s="13"/>
      <c r="D187" s="15"/>
      <c r="E187" s="15"/>
      <c r="F187" s="15"/>
      <c r="G187" s="15"/>
      <c r="H187" s="15"/>
    </row>
    <row r="188" spans="1:8" ht="9.75" customHeight="1" hidden="1">
      <c r="A188" s="11"/>
      <c r="B188" s="11"/>
      <c r="C188" s="13"/>
      <c r="D188" s="15"/>
      <c r="E188" s="15"/>
      <c r="F188" s="15"/>
      <c r="G188" s="15"/>
      <c r="H188" s="15"/>
    </row>
    <row r="189" spans="1:8" ht="9.75" customHeight="1">
      <c r="A189" s="11"/>
      <c r="B189" s="11"/>
      <c r="C189" s="16"/>
      <c r="D189" s="18"/>
      <c r="E189" s="18"/>
      <c r="F189" s="18"/>
      <c r="G189" s="18"/>
      <c r="H189" s="18"/>
    </row>
    <row r="190" spans="1:8" ht="9.75" customHeight="1">
      <c r="A190" s="11"/>
      <c r="B190" s="11"/>
      <c r="C190" s="258" t="s">
        <v>280</v>
      </c>
      <c r="D190" s="11"/>
      <c r="E190" s="11"/>
      <c r="F190" s="11"/>
      <c r="G190" s="17"/>
      <c r="H190" s="17"/>
    </row>
    <row r="191" ht="9.75" customHeight="1">
      <c r="C191" s="258" t="s">
        <v>281</v>
      </c>
    </row>
    <row r="192" ht="9.75" customHeight="1"/>
    <row r="193" ht="9.75" customHeight="1">
      <c r="C193" s="258" t="s">
        <v>282</v>
      </c>
    </row>
    <row r="194" ht="9.75" customHeight="1">
      <c r="C194" s="258" t="s">
        <v>283</v>
      </c>
    </row>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sheetData>
  <sheetProtection/>
  <mergeCells count="41">
    <mergeCell ref="A8:O8"/>
    <mergeCell ref="A32:G32"/>
    <mergeCell ref="A11:G11"/>
    <mergeCell ref="A12:G12"/>
    <mergeCell ref="B16:B18"/>
    <mergeCell ref="A67:F67"/>
    <mergeCell ref="B42:B43"/>
    <mergeCell ref="B50:B51"/>
    <mergeCell ref="B34:B35"/>
    <mergeCell ref="A39:G39"/>
    <mergeCell ref="A40:G40"/>
    <mergeCell ref="B89:B91"/>
    <mergeCell ref="B86:B87"/>
    <mergeCell ref="A73:G73"/>
    <mergeCell ref="A74:G74"/>
    <mergeCell ref="B76:B78"/>
    <mergeCell ref="B114:B118"/>
    <mergeCell ref="C94:C95"/>
    <mergeCell ref="A94:A95"/>
    <mergeCell ref="B94:B95"/>
    <mergeCell ref="B120:B124"/>
    <mergeCell ref="T130:T131"/>
    <mergeCell ref="A105:G105"/>
    <mergeCell ref="A111:G111"/>
    <mergeCell ref="A112:G112"/>
    <mergeCell ref="A139:G139"/>
    <mergeCell ref="T154:T155"/>
    <mergeCell ref="C182:C183"/>
    <mergeCell ref="D182:E182"/>
    <mergeCell ref="B142:B143"/>
    <mergeCell ref="B148:B149"/>
    <mergeCell ref="B151:B152"/>
    <mergeCell ref="I184:O184"/>
    <mergeCell ref="B154:B156"/>
    <mergeCell ref="A160:G160"/>
    <mergeCell ref="A166:E166"/>
    <mergeCell ref="C168:E168"/>
    <mergeCell ref="A132:G132"/>
    <mergeCell ref="B134:B135"/>
    <mergeCell ref="A140:G140"/>
  </mergeCells>
  <printOptions horizontalCentered="1"/>
  <pageMargins left="0.2362204724409449" right="0.2362204724409449" top="0.7480314960629921" bottom="0.7480314960629921" header="0.31496062992125984" footer="0.31496062992125984"/>
  <pageSetup fitToHeight="2" horizontalDpi="300" verticalDpi="300" orientation="landscape" paperSize="9" scale="65" r:id="rId3"/>
  <headerFooter scaleWithDoc="0" alignWithMargins="0">
    <oddFooter>&amp;LSAMZinop2_140114_reg celi</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LVCELI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dc:title>
  <dc:subject/>
  <dc:creator>Berzina</dc:creator>
  <cp:keywords/>
  <dc:description/>
  <cp:lastModifiedBy>Madara Inkina</cp:lastModifiedBy>
  <cp:lastPrinted>2014-01-14T09:28:53Z</cp:lastPrinted>
  <dcterms:created xsi:type="dcterms:W3CDTF">2007-09-26T05:41:14Z</dcterms:created>
  <dcterms:modified xsi:type="dcterms:W3CDTF">2014-01-14T09:29:14Z</dcterms:modified>
  <cp:category/>
  <cp:version/>
  <cp:contentType/>
  <cp:contentStatus/>
</cp:coreProperties>
</file>