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05" windowWidth="19215" windowHeight="10440"/>
  </bookViews>
  <sheets>
    <sheet name="NAietvertais pārrēķins" sheetId="12" r:id="rId1"/>
  </sheets>
  <definedNames>
    <definedName name="_xlnm.Print_Area" localSheetId="0">'NAietvertais pārrēķins'!$A$1:$G$22</definedName>
  </definedNames>
  <calcPr calcId="125725"/>
</workbook>
</file>

<file path=xl/calcChain.xml><?xml version="1.0" encoding="utf-8"?>
<calcChain xmlns="http://schemas.openxmlformats.org/spreadsheetml/2006/main">
  <c r="D5" i="12"/>
  <c r="D7"/>
  <c r="D8"/>
  <c r="D9"/>
  <c r="E9" s="1"/>
  <c r="D6"/>
  <c r="E6" s="1"/>
  <c r="E7"/>
  <c r="E5" l="1"/>
  <c r="E8"/>
  <c r="D16"/>
  <c r="E16" s="1"/>
  <c r="D15"/>
  <c r="E15" s="1"/>
  <c r="D14"/>
  <c r="E14" s="1"/>
  <c r="D13"/>
  <c r="E13" s="1"/>
  <c r="D12"/>
  <c r="E12" s="1"/>
  <c r="D11"/>
  <c r="E11" s="1"/>
  <c r="D10"/>
  <c r="E10" s="1"/>
  <c r="G9" l="1"/>
  <c r="G12"/>
  <c r="G13"/>
  <c r="G14"/>
  <c r="G15"/>
  <c r="G8"/>
  <c r="G7"/>
  <c r="G6"/>
  <c r="G16"/>
  <c r="G5" l="1"/>
  <c r="G11"/>
  <c r="G10"/>
</calcChain>
</file>

<file path=xl/sharedStrings.xml><?xml version="1.0" encoding="utf-8"?>
<sst xmlns="http://schemas.openxmlformats.org/spreadsheetml/2006/main" count="36" uniqueCount="33">
  <si>
    <t>Normatīvā akta nosaukums:</t>
  </si>
  <si>
    <t>1.</t>
  </si>
  <si>
    <t>2.</t>
  </si>
  <si>
    <t>3.</t>
  </si>
  <si>
    <t>Normatīvā akta pants, daļa, punkts</t>
  </si>
  <si>
    <t>Nr. p.k.</t>
  </si>
  <si>
    <t>______________</t>
  </si>
  <si>
    <t>(paraksts)</t>
  </si>
  <si>
    <t xml:space="preserve">Vides aizsardzības un reģionālās attīstības ministrs </t>
  </si>
  <si>
    <t>E.Sprūdžs</t>
  </si>
  <si>
    <t>Spēkā esošajā normatīvajā aktā paredzētā naudas summa latos</t>
  </si>
  <si>
    <r>
      <t>Matemātiskā noapaļošana uz euro</t>
    </r>
    <r>
      <rPr>
        <sz val="14"/>
        <color theme="1"/>
        <rFont val="Times New Roman"/>
        <family val="1"/>
        <charset val="186"/>
      </rPr>
      <t xml:space="preserve">
(ar 6 cipariem aiz komata) </t>
    </r>
  </si>
  <si>
    <t>Summa, kas paredzēta normatīvā akta projektā, euro</t>
  </si>
  <si>
    <t>Pielikums
Ministru kabineta noteikumu projekta „Grozījumi Ministru kabineta 2008.gada 15.septembra noteikumos Nr.751 „Noteikumi par darbības programmas „Infrastruktūra un pakalpojumi” papildinājuma 3.1.4.4.aktivitāti „Atbalsts alternatīvās aprūpes pakalpojumu pieejamības attīstībai””” sākotnējās ietekmes novērtējuma ziņojumam (anotācijai)</t>
  </si>
  <si>
    <t>I. nodaļas 6.punkts</t>
  </si>
  <si>
    <t>I. nodaļas 10.1.apakšpunkts</t>
  </si>
  <si>
    <t>I. nodaļas 10.2.apakšpunkts</t>
  </si>
  <si>
    <t>I. nodaļas 10.3.apakšpunkts</t>
  </si>
  <si>
    <t>I. nodaļas 10.4.apakšpunkts</t>
  </si>
  <si>
    <t>I. nodaļas 10.5.apakšpunkts</t>
  </si>
  <si>
    <t>IV. nodaļas 28.punkts</t>
  </si>
  <si>
    <t>IV. nodaļas 29.punkts</t>
  </si>
  <si>
    <t>VIII. nodaļas 55.18.apakšpunkts</t>
  </si>
  <si>
    <t>VIII. nodaļas 55.19.apakšpunkts</t>
  </si>
  <si>
    <t>Ministru kabineta 2008.gada 15.septembra noteikumi Nr.751 „Noteikumi par darbības programmas „Infrastruktūra un pakalpojumi” papildinājuma 3.1.4.4.aktivitāti „Atbalsts alternatīvās aprūpes pakalpojumu pieejamības attīstībai””</t>
  </si>
  <si>
    <t>66016714, evija.bistere@varam.gov.lv</t>
  </si>
  <si>
    <t>E.Bistere</t>
  </si>
  <si>
    <t>Summa, kas paredzēta normatīvā akta projektā latos</t>
  </si>
  <si>
    <t xml:space="preserve"> Izmaiņas pret normatīvajā aktā norādīto summu, euro
(ar 6 cipariem aiz komata) </t>
  </si>
  <si>
    <t>(5)=(4)/0,702804</t>
  </si>
  <si>
    <t>6.</t>
  </si>
  <si>
    <t xml:space="preserve">(7)=(6)-(5) 
</t>
  </si>
  <si>
    <t>11.10.2013; 11.00</t>
  </si>
</sst>
</file>

<file path=xl/styles.xml><?xml version="1.0" encoding="utf-8"?>
<styleSheet xmlns="http://schemas.openxmlformats.org/spreadsheetml/2006/main">
  <numFmts count="1">
    <numFmt numFmtId="164" formatCode="#,##0.000000"/>
  </numFmts>
  <fonts count="13">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i/>
      <sz val="14"/>
      <color theme="1"/>
      <name val="Times New Roman"/>
      <family val="1"/>
      <charset val="186"/>
    </font>
    <font>
      <sz val="12"/>
      <color theme="1"/>
      <name val="Times New Roman"/>
      <family val="1"/>
      <charset val="186"/>
    </font>
    <font>
      <sz val="10"/>
      <color theme="1"/>
      <name val="Times New Roman"/>
      <family val="1"/>
      <charset val="186"/>
    </font>
    <font>
      <u/>
      <sz val="9.9"/>
      <color theme="10"/>
      <name val="Calibri"/>
      <family val="2"/>
    </font>
    <font>
      <sz val="9.9"/>
      <name val="Times New Roman"/>
      <family val="1"/>
      <charset val="186"/>
    </font>
    <font>
      <b/>
      <sz val="12"/>
      <name val="Times New Roman"/>
      <family val="1"/>
      <charset val="186"/>
    </font>
    <font>
      <sz val="12"/>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4" tint="0.599963377788628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 fontId="1" fillId="0" borderId="0" applyNumberFormat="0" applyProtection="0">
      <alignment horizontal="left" wrapText="1" indent="1" shrinkToFit="1"/>
    </xf>
    <xf numFmtId="0" fontId="9" fillId="0" borderId="0" applyNumberFormat="0" applyFill="0" applyBorder="0" applyAlignment="0" applyProtection="0">
      <alignment vertical="top"/>
      <protection locked="0"/>
    </xf>
  </cellStyleXfs>
  <cellXfs count="34">
    <xf numFmtId="0" fontId="0" fillId="0" borderId="0" xfId="0"/>
    <xf numFmtId="0" fontId="2" fillId="0" borderId="1" xfId="0" applyFont="1" applyBorder="1" applyAlignment="1">
      <alignment horizontal="center" vertical="center"/>
    </xf>
    <xf numFmtId="0" fontId="3" fillId="2" borderId="0" xfId="0" applyFont="1" applyFill="1"/>
    <xf numFmtId="0" fontId="3" fillId="0" borderId="0" xfId="0" applyFont="1"/>
    <xf numFmtId="0" fontId="3" fillId="3" borderId="1" xfId="0" applyFont="1" applyFill="1" applyBorder="1" applyAlignment="1">
      <alignment horizontal="center" vertical="center" wrapText="1"/>
    </xf>
    <xf numFmtId="0" fontId="6"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center" wrapText="1"/>
    </xf>
    <xf numFmtId="0" fontId="3" fillId="0" borderId="0" xfId="0" applyFont="1" applyBorder="1" applyAlignment="1">
      <alignment wrapText="1"/>
    </xf>
    <xf numFmtId="0" fontId="7" fillId="2" borderId="1" xfId="0" applyFont="1" applyFill="1" applyBorder="1" applyAlignment="1">
      <alignment vertical="center" wrapText="1"/>
    </xf>
    <xf numFmtId="0" fontId="8" fillId="0" borderId="0" xfId="0" applyFont="1" applyAlignment="1">
      <alignment horizontal="justify"/>
    </xf>
    <xf numFmtId="0" fontId="10" fillId="0" borderId="0" xfId="2" applyFont="1" applyAlignment="1" applyProtection="1">
      <alignment horizontal="justify"/>
    </xf>
    <xf numFmtId="0" fontId="7" fillId="0" borderId="1" xfId="0" applyFont="1" applyBorder="1" applyAlignment="1">
      <alignment horizontal="center" vertical="center"/>
    </xf>
    <xf numFmtId="3" fontId="7" fillId="2" borderId="1" xfId="0" applyNumberFormat="1" applyFont="1" applyFill="1" applyBorder="1" applyAlignment="1">
      <alignment horizontal="left" vertical="center" wrapText="1"/>
    </xf>
    <xf numFmtId="0" fontId="2" fillId="2" borderId="1" xfId="0" applyFont="1" applyFill="1" applyBorder="1" applyAlignment="1">
      <alignment horizontal="center" vertical="center"/>
    </xf>
    <xf numFmtId="164" fontId="2" fillId="2" borderId="1" xfId="0" applyNumberFormat="1" applyFont="1" applyFill="1" applyBorder="1" applyAlignment="1">
      <alignment horizontal="left" vertical="center" wrapText="1"/>
    </xf>
    <xf numFmtId="164" fontId="7" fillId="2" borderId="1" xfId="0" applyNumberFormat="1" applyFont="1" applyFill="1" applyBorder="1" applyAlignment="1">
      <alignment horizontal="left" vertical="center" wrapText="1"/>
    </xf>
    <xf numFmtId="0" fontId="3" fillId="2" borderId="0" xfId="0" applyFont="1" applyFill="1" applyBorder="1" applyAlignment="1">
      <alignment vertical="center" wrapText="1"/>
    </xf>
    <xf numFmtId="164" fontId="3" fillId="2" borderId="0" xfId="0" applyNumberFormat="1" applyFont="1" applyFill="1" applyBorder="1" applyAlignment="1">
      <alignment horizontal="left" vertical="center" wrapText="1"/>
    </xf>
    <xf numFmtId="0" fontId="3" fillId="2" borderId="0" xfId="0" applyFont="1" applyFill="1" applyBorder="1" applyAlignment="1">
      <alignment wrapText="1"/>
    </xf>
    <xf numFmtId="164" fontId="3" fillId="2" borderId="0" xfId="0" applyNumberFormat="1" applyFont="1" applyFill="1" applyBorder="1" applyAlignment="1">
      <alignment horizontal="left" wrapText="1"/>
    </xf>
    <xf numFmtId="0" fontId="2" fillId="2" borderId="1" xfId="0" applyFont="1" applyFill="1" applyBorder="1" applyAlignment="1">
      <alignment horizontal="center" vertical="center" wrapText="1"/>
    </xf>
    <xf numFmtId="3" fontId="3" fillId="2" borderId="0" xfId="0" applyNumberFormat="1" applyFont="1" applyFill="1" applyBorder="1" applyAlignment="1">
      <alignment vertical="center" wrapText="1"/>
    </xf>
    <xf numFmtId="3" fontId="11" fillId="2" borderId="1" xfId="0" applyNumberFormat="1" applyFont="1" applyFill="1" applyBorder="1" applyAlignment="1">
      <alignment horizontal="left" vertical="center" wrapText="1"/>
    </xf>
    <xf numFmtId="164" fontId="12" fillId="2" borderId="1" xfId="0" applyNumberFormat="1" applyFont="1" applyFill="1" applyBorder="1" applyAlignment="1">
      <alignment horizontal="left" vertical="center" wrapText="1"/>
    </xf>
    <xf numFmtId="3" fontId="12" fillId="2" borderId="1" xfId="0" applyNumberFormat="1" applyFont="1" applyFill="1" applyBorder="1" applyAlignment="1">
      <alignment horizontal="left" vertical="center" wrapText="1"/>
    </xf>
    <xf numFmtId="0" fontId="3" fillId="2" borderId="5" xfId="0" applyFont="1" applyFill="1" applyBorder="1" applyAlignment="1">
      <alignment horizontal="right" vertical="top"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3" fillId="2" borderId="0" xfId="0" applyFont="1" applyFill="1" applyBorder="1" applyAlignment="1">
      <alignment horizontal="center" wrapText="1"/>
    </xf>
  </cellXfs>
  <cellStyles count="3">
    <cellStyle name="Hyperlink" xfId="2" builtinId="8"/>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2"/>
  <sheetViews>
    <sheetView tabSelected="1" zoomScale="70" zoomScaleNormal="70" zoomScaleSheetLayoutView="70" workbookViewId="0">
      <selection sqref="A1:G22"/>
    </sheetView>
  </sheetViews>
  <sheetFormatPr defaultRowHeight="18.75"/>
  <cols>
    <col min="1" max="1" width="5.28515625" style="3" customWidth="1"/>
    <col min="2" max="2" width="41.85546875" style="3" customWidth="1"/>
    <col min="3" max="4" width="22.28515625" style="3" customWidth="1"/>
    <col min="5" max="5" width="21.42578125" style="3" customWidth="1"/>
    <col min="6" max="6" width="18.85546875" style="3" customWidth="1"/>
    <col min="7" max="7" width="28.42578125" style="3" customWidth="1"/>
    <col min="8" max="16384" width="9.140625" style="3"/>
  </cols>
  <sheetData>
    <row r="1" spans="1:7" s="2" customFormat="1" ht="134.25" customHeight="1">
      <c r="E1" s="27" t="s">
        <v>13</v>
      </c>
      <c r="F1" s="27"/>
      <c r="G1" s="27"/>
    </row>
    <row r="2" spans="1:7" s="2" customFormat="1" ht="84.75" customHeight="1">
      <c r="A2" s="31" t="s">
        <v>0</v>
      </c>
      <c r="B2" s="32"/>
      <c r="C2" s="28" t="s">
        <v>24</v>
      </c>
      <c r="D2" s="29"/>
      <c r="E2" s="29"/>
      <c r="F2" s="29"/>
      <c r="G2" s="30"/>
    </row>
    <row r="3" spans="1:7" ht="93.75">
      <c r="A3" s="4" t="s">
        <v>5</v>
      </c>
      <c r="B3" s="4" t="s">
        <v>4</v>
      </c>
      <c r="C3" s="4" t="s">
        <v>10</v>
      </c>
      <c r="D3" s="4" t="s">
        <v>27</v>
      </c>
      <c r="E3" s="4" t="s">
        <v>11</v>
      </c>
      <c r="F3" s="4" t="s">
        <v>12</v>
      </c>
      <c r="G3" s="4" t="s">
        <v>28</v>
      </c>
    </row>
    <row r="4" spans="1:7" s="5" customFormat="1" ht="24" customHeight="1">
      <c r="A4" s="1" t="s">
        <v>1</v>
      </c>
      <c r="B4" s="1" t="s">
        <v>2</v>
      </c>
      <c r="C4" s="15" t="s">
        <v>3</v>
      </c>
      <c r="D4" s="15">
        <v>4</v>
      </c>
      <c r="E4" s="16" t="s">
        <v>29</v>
      </c>
      <c r="F4" s="15" t="s">
        <v>30</v>
      </c>
      <c r="G4" s="22" t="s">
        <v>31</v>
      </c>
    </row>
    <row r="5" spans="1:7" s="5" customFormat="1" ht="24" customHeight="1">
      <c r="A5" s="13" t="s">
        <v>1</v>
      </c>
      <c r="B5" s="10" t="s">
        <v>14</v>
      </c>
      <c r="C5" s="14">
        <v>2139085</v>
      </c>
      <c r="D5" s="24">
        <f>C5-14101-2489</f>
        <v>2122495</v>
      </c>
      <c r="E5" s="25">
        <f>D5/0.702804</f>
        <v>3020038.3037091424</v>
      </c>
      <c r="F5" s="24">
        <v>3020039</v>
      </c>
      <c r="G5" s="17">
        <f t="shared" ref="G5:G16" si="0">F5-E5</f>
        <v>0.69629085762426257</v>
      </c>
    </row>
    <row r="6" spans="1:7" s="5" customFormat="1" ht="24" customHeight="1">
      <c r="A6" s="13">
        <v>2</v>
      </c>
      <c r="B6" s="10" t="s">
        <v>14</v>
      </c>
      <c r="C6" s="14">
        <v>1818222</v>
      </c>
      <c r="D6" s="26">
        <f>C6-14101</f>
        <v>1804121</v>
      </c>
      <c r="E6" s="25">
        <f t="shared" ref="E6:E16" si="1">D6/0.702804</f>
        <v>2567032.9138707235</v>
      </c>
      <c r="F6" s="26">
        <v>2567033</v>
      </c>
      <c r="G6" s="17">
        <f t="shared" si="0"/>
        <v>8.6129276547580957E-2</v>
      </c>
    </row>
    <row r="7" spans="1:7" s="5" customFormat="1" ht="24" customHeight="1">
      <c r="A7" s="13">
        <v>3</v>
      </c>
      <c r="B7" s="10" t="s">
        <v>14</v>
      </c>
      <c r="C7" s="14">
        <v>320863</v>
      </c>
      <c r="D7" s="24">
        <f>C7-2489</f>
        <v>318374</v>
      </c>
      <c r="E7" s="25">
        <f t="shared" si="1"/>
        <v>453005.38983841869</v>
      </c>
      <c r="F7" s="24">
        <v>453006</v>
      </c>
      <c r="G7" s="17">
        <f t="shared" si="0"/>
        <v>0.61016158130951226</v>
      </c>
    </row>
    <row r="8" spans="1:7" s="5" customFormat="1" ht="24" customHeight="1">
      <c r="A8" s="13">
        <v>4</v>
      </c>
      <c r="B8" s="10" t="s">
        <v>15</v>
      </c>
      <c r="C8" s="14">
        <v>352612</v>
      </c>
      <c r="D8" s="24">
        <f>C8-14098</f>
        <v>338514</v>
      </c>
      <c r="E8" s="25">
        <f t="shared" si="1"/>
        <v>481662.028104564</v>
      </c>
      <c r="F8" s="24">
        <v>481662</v>
      </c>
      <c r="G8" s="17">
        <f t="shared" si="0"/>
        <v>-2.8104564000386745E-2</v>
      </c>
    </row>
    <row r="9" spans="1:7" s="5" customFormat="1" ht="24" customHeight="1">
      <c r="A9" s="13">
        <v>5</v>
      </c>
      <c r="B9" s="10" t="s">
        <v>16</v>
      </c>
      <c r="C9" s="14">
        <v>436928</v>
      </c>
      <c r="D9" s="14">
        <f>C9-1</f>
        <v>436927</v>
      </c>
      <c r="E9" s="17">
        <f t="shared" si="1"/>
        <v>621691.11160437332</v>
      </c>
      <c r="F9" s="14">
        <v>621691</v>
      </c>
      <c r="G9" s="17">
        <f t="shared" si="0"/>
        <v>-0.11160437332000583</v>
      </c>
    </row>
    <row r="10" spans="1:7" s="5" customFormat="1" ht="24" customHeight="1">
      <c r="A10" s="13">
        <v>6</v>
      </c>
      <c r="B10" s="10" t="s">
        <v>17</v>
      </c>
      <c r="C10" s="14">
        <v>277861</v>
      </c>
      <c r="D10" s="14">
        <f>C10-1</f>
        <v>277860</v>
      </c>
      <c r="E10" s="17">
        <f t="shared" si="1"/>
        <v>395359.16130243993</v>
      </c>
      <c r="F10" s="14">
        <v>395359</v>
      </c>
      <c r="G10" s="17">
        <f t="shared" si="0"/>
        <v>-0.16130243992665783</v>
      </c>
    </row>
    <row r="11" spans="1:7" s="5" customFormat="1" ht="24" customHeight="1">
      <c r="A11" s="13">
        <v>7</v>
      </c>
      <c r="B11" s="10" t="s">
        <v>18</v>
      </c>
      <c r="C11" s="14">
        <v>364920</v>
      </c>
      <c r="D11" s="14">
        <f>C11-1</f>
        <v>364919</v>
      </c>
      <c r="E11" s="17">
        <f t="shared" si="1"/>
        <v>519232.95826432406</v>
      </c>
      <c r="F11" s="14">
        <v>519233</v>
      </c>
      <c r="G11" s="17">
        <f t="shared" si="0"/>
        <v>4.17356759426184E-2</v>
      </c>
    </row>
    <row r="12" spans="1:7" s="5" customFormat="1" ht="24" customHeight="1">
      <c r="A12" s="13">
        <v>8</v>
      </c>
      <c r="B12" s="10" t="s">
        <v>19</v>
      </c>
      <c r="C12" s="14">
        <v>385901</v>
      </c>
      <c r="D12" s="14">
        <f>C12</f>
        <v>385901</v>
      </c>
      <c r="E12" s="17">
        <f t="shared" si="1"/>
        <v>549087.65459502221</v>
      </c>
      <c r="F12" s="14">
        <v>549088</v>
      </c>
      <c r="G12" s="17">
        <f t="shared" si="0"/>
        <v>0.3454049777938053</v>
      </c>
    </row>
    <row r="13" spans="1:7" s="5" customFormat="1" ht="24" customHeight="1">
      <c r="A13" s="13">
        <v>9</v>
      </c>
      <c r="B13" s="10" t="s">
        <v>20</v>
      </c>
      <c r="C13" s="14">
        <v>235439</v>
      </c>
      <c r="D13" s="14">
        <f>C13</f>
        <v>235439</v>
      </c>
      <c r="E13" s="17">
        <f t="shared" si="1"/>
        <v>334999.51622358442</v>
      </c>
      <c r="F13" s="14">
        <v>335000</v>
      </c>
      <c r="G13" s="17">
        <f t="shared" si="0"/>
        <v>0.48377641558181494</v>
      </c>
    </row>
    <row r="14" spans="1:7" s="5" customFormat="1" ht="24" customHeight="1">
      <c r="A14" s="13">
        <v>10</v>
      </c>
      <c r="B14" s="10" t="s">
        <v>21</v>
      </c>
      <c r="C14" s="14">
        <v>11947</v>
      </c>
      <c r="D14" s="14">
        <f>C14</f>
        <v>11947</v>
      </c>
      <c r="E14" s="17">
        <f t="shared" si="1"/>
        <v>16999.049521630499</v>
      </c>
      <c r="F14" s="14">
        <v>17000</v>
      </c>
      <c r="G14" s="17">
        <f t="shared" si="0"/>
        <v>0.95047836950107012</v>
      </c>
    </row>
    <row r="15" spans="1:7" s="5" customFormat="1" ht="24" customHeight="1">
      <c r="A15" s="13">
        <v>11</v>
      </c>
      <c r="B15" s="10" t="s">
        <v>22</v>
      </c>
      <c r="C15" s="14">
        <v>11947</v>
      </c>
      <c r="D15" s="14">
        <f>C15</f>
        <v>11947</v>
      </c>
      <c r="E15" s="17">
        <f t="shared" si="1"/>
        <v>16999.049521630499</v>
      </c>
      <c r="F15" s="14">
        <v>17000</v>
      </c>
      <c r="G15" s="17">
        <f t="shared" si="0"/>
        <v>0.95047836950107012</v>
      </c>
    </row>
    <row r="16" spans="1:7" s="5" customFormat="1" ht="24" customHeight="1">
      <c r="A16" s="13">
        <v>12</v>
      </c>
      <c r="B16" s="10" t="s">
        <v>23</v>
      </c>
      <c r="C16" s="14">
        <v>235439</v>
      </c>
      <c r="D16" s="14">
        <f>C16</f>
        <v>235439</v>
      </c>
      <c r="E16" s="17">
        <f t="shared" si="1"/>
        <v>334999.51622358442</v>
      </c>
      <c r="F16" s="14">
        <v>335000</v>
      </c>
      <c r="G16" s="17">
        <f t="shared" si="0"/>
        <v>0.48377641558181494</v>
      </c>
    </row>
    <row r="17" spans="1:7" s="2" customFormat="1" ht="15.75" customHeight="1">
      <c r="A17" s="6"/>
      <c r="B17" s="7"/>
      <c r="C17" s="18"/>
      <c r="D17" s="23"/>
      <c r="E17" s="19"/>
      <c r="F17" s="23"/>
      <c r="G17" s="19"/>
    </row>
    <row r="18" spans="1:7" s="2" customFormat="1" ht="63.75" customHeight="1">
      <c r="A18" s="8"/>
      <c r="B18" s="9" t="s">
        <v>8</v>
      </c>
      <c r="C18" s="20" t="s">
        <v>6</v>
      </c>
      <c r="D18" s="20"/>
      <c r="E18" s="21"/>
      <c r="F18" s="33" t="s">
        <v>9</v>
      </c>
      <c r="G18" s="33"/>
    </row>
    <row r="19" spans="1:7" s="2" customFormat="1" ht="21.75" customHeight="1">
      <c r="A19" s="7"/>
      <c r="B19" s="7"/>
      <c r="C19" s="6" t="s">
        <v>7</v>
      </c>
      <c r="D19" s="6"/>
      <c r="E19" s="7"/>
      <c r="F19" s="7"/>
      <c r="G19" s="7"/>
    </row>
    <row r="20" spans="1:7">
      <c r="B20" s="11" t="s">
        <v>32</v>
      </c>
    </row>
    <row r="21" spans="1:7">
      <c r="B21" s="11" t="s">
        <v>26</v>
      </c>
    </row>
    <row r="22" spans="1:7">
      <c r="B22" s="12" t="s">
        <v>25</v>
      </c>
    </row>
  </sheetData>
  <mergeCells count="4">
    <mergeCell ref="E1:G1"/>
    <mergeCell ref="C2:G2"/>
    <mergeCell ref="A2:B2"/>
    <mergeCell ref="F18:G18"/>
  </mergeCells>
  <printOptions horizontalCentered="1"/>
  <pageMargins left="1.1811023622047245" right="0.78740157480314965" top="0.78740157480314965" bottom="0.78740157480314965" header="0" footer="0"/>
  <pageSetup paperSize="8"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2013-10-11T11:59:36Z</dcterms:modified>
</cp:coreProperties>
</file>