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0" yWindow="45" windowWidth="19215" windowHeight="11205"/>
  </bookViews>
  <sheets>
    <sheet name="NAietvertais pārrēķins" sheetId="12" r:id="rId1"/>
  </sheets>
  <definedNames>
    <definedName name="_xlnm.Print_Area" localSheetId="0">'NAietvertais pārrēķins'!$A$1:$G$33</definedName>
  </definedNames>
  <calcPr calcId="125725"/>
</workbook>
</file>

<file path=xl/calcChain.xml><?xml version="1.0" encoding="utf-8"?>
<calcChain xmlns="http://schemas.openxmlformats.org/spreadsheetml/2006/main">
  <c r="F17" i="12"/>
  <c r="D17"/>
  <c r="E17" s="1"/>
  <c r="D27"/>
  <c r="D26"/>
  <c r="E26" s="1"/>
  <c r="D25"/>
  <c r="E25" s="1"/>
  <c r="D24"/>
  <c r="D23"/>
  <c r="D22"/>
  <c r="D21"/>
  <c r="D20"/>
  <c r="E20" s="1"/>
  <c r="D19"/>
  <c r="E19" s="1"/>
  <c r="D18"/>
  <c r="E18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E6"/>
  <c r="E7"/>
  <c r="E8"/>
  <c r="E21"/>
  <c r="E22"/>
  <c r="E23"/>
  <c r="E24"/>
  <c r="E27"/>
  <c r="E5"/>
  <c r="D8"/>
  <c r="D7"/>
  <c r="D6"/>
  <c r="D5"/>
  <c r="G8" l="1"/>
  <c r="G6"/>
  <c r="G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9" l="1"/>
  <c r="G5"/>
</calcChain>
</file>

<file path=xl/sharedStrings.xml><?xml version="1.0" encoding="utf-8"?>
<sst xmlns="http://schemas.openxmlformats.org/spreadsheetml/2006/main" count="69" uniqueCount="63">
  <si>
    <t>Normatīvā akta nosaukums:</t>
  </si>
  <si>
    <t>1.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</si>
  <si>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</si>
  <si>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</si>
  <si>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</si>
  <si>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</si>
  <si>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</si>
  <si>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</si>
  <si>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</si>
  <si>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4.</t>
  </si>
  <si>
    <t xml:space="preserve">Vides aizsardzības un reģionālās attīstības ministrs </t>
  </si>
  <si>
    <t>E.Sprūdžs</t>
  </si>
  <si>
    <t>Spēkā esošajā normatīvajā aktā paredzētā naudas summa latos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</si>
  <si>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</si>
  <si>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</si>
  <si>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t>8.</t>
  </si>
  <si>
    <t>7.</t>
  </si>
  <si>
    <t>6.</t>
  </si>
  <si>
    <t>I. nodaļas 4.punkts</t>
  </si>
  <si>
    <t>9.</t>
  </si>
  <si>
    <t>10.</t>
  </si>
  <si>
    <t>11.</t>
  </si>
  <si>
    <t>12.</t>
  </si>
  <si>
    <t>13.</t>
  </si>
  <si>
    <t>14.</t>
  </si>
  <si>
    <t>15.</t>
  </si>
  <si>
    <t>Ministru kabineta noteikumu projekta „Grozījumi Ministru kabineta 2010.gada 14.septembra noteikumos Nr.843 „Noteikumi par darbības programmas „Infrastruktūra un pakalpojumi” papildinājuma 3.6.2.1.aktivitāti „Atbalsts novadu pašvaldību kompleksai attīstībai””” sākotnējās ietekmes   novērtējuma ziņojumam (anotācijai)</t>
  </si>
  <si>
    <t>Ministru kabineta 2010.gada 14.septembra noteikumos Nr.843 „Noteikumi par darbības programmas „Infrastruktūra un pakalpojumi” papildinājuma 3.6.2.1.aktivitāti „Atbalsts novadu pašvaldību kompleksai attīstībai””</t>
  </si>
  <si>
    <t>K.Raubiškis</t>
  </si>
  <si>
    <t>66016717, kaspars.raubiskis@varam.gov.lv</t>
  </si>
  <si>
    <t>I. nodaļas 4.prim punkts</t>
  </si>
  <si>
    <t>II.nodaļas 20.1.apakšpunkts</t>
  </si>
  <si>
    <t>II.nodaļas 20.2.apakšpunkts</t>
  </si>
  <si>
    <t>II.nodaļas 20.3.apakšpunkts</t>
  </si>
  <si>
    <t>II.nodaļas 20.4.apakšpunkts</t>
  </si>
  <si>
    <t>II.nodaļas 20.5.apakšpunkts</t>
  </si>
  <si>
    <t>II.nodaļas 20.6.apakšpunkts</t>
  </si>
  <si>
    <t>II.nodaļas 20.7.apakšpunkts</t>
  </si>
  <si>
    <t>II.nodaļas 20.8.apakšpunkts</t>
  </si>
  <si>
    <t>II.nodaļas 20.9.apakšpunkts</t>
  </si>
  <si>
    <t>II.nodaļas 20.11.apakšpunkts</t>
  </si>
  <si>
    <t>II.nodaļas 20.12.apakšpunkts</t>
  </si>
  <si>
    <t>II.nodaļas 20.10.apakšpunkts</t>
  </si>
  <si>
    <t>II.nodaļas 20.13.apakšpunkts</t>
  </si>
  <si>
    <t>II.nodaļas 20.14.apakšpunkts</t>
  </si>
  <si>
    <t>II.nodaļas 20.15.apakšpunkts</t>
  </si>
  <si>
    <t>II.nodaļas 20.16.apakšpunkts</t>
  </si>
  <si>
    <t>II.nodaļas 20.17.apakšpunkts</t>
  </si>
  <si>
    <t>II.nodaļas 20.18.apakšpunkts</t>
  </si>
  <si>
    <t>16.</t>
  </si>
  <si>
    <t>17.</t>
  </si>
  <si>
    <t>18.</t>
  </si>
  <si>
    <t>19.</t>
  </si>
  <si>
    <t>20.</t>
  </si>
  <si>
    <t>21.</t>
  </si>
  <si>
    <t>22.</t>
  </si>
  <si>
    <t>23.</t>
  </si>
  <si>
    <t>Summa, kas paredzēta normatīvā akta projektā latos</t>
  </si>
  <si>
    <t xml:space="preserve"> Izmaiņas pret normatīvajā aktā norādīto summu, euro
(ar 6 cipariem aiz komata) </t>
  </si>
  <si>
    <t>(5)=(4)/0,702804</t>
  </si>
  <si>
    <t xml:space="preserve">(7)=(6)-(5) 
</t>
  </si>
  <si>
    <t>II.nodaļas 21.punkts</t>
  </si>
  <si>
    <t>11.10.2013; 16.30</t>
  </si>
</sst>
</file>

<file path=xl/styles.xml><?xml version="1.0" encoding="utf-8"?>
<styleSheet xmlns="http://schemas.openxmlformats.org/spreadsheetml/2006/main">
  <numFmts count="1">
    <numFmt numFmtId="164" formatCode="#,##0.000000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10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3" fontId="12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0" zoomScaleNormal="70" zoomScaleSheetLayoutView="70" workbookViewId="0">
      <selection activeCell="E38" sqref="E38"/>
    </sheetView>
  </sheetViews>
  <sheetFormatPr defaultRowHeight="18.75"/>
  <cols>
    <col min="1" max="1" width="5.28515625" style="3" customWidth="1"/>
    <col min="2" max="2" width="41.85546875" style="3" customWidth="1"/>
    <col min="3" max="4" width="22.28515625" style="3" customWidth="1"/>
    <col min="5" max="5" width="21.42578125" style="3" customWidth="1"/>
    <col min="6" max="6" width="18.85546875" style="3" customWidth="1"/>
    <col min="7" max="7" width="29.28515625" style="3" customWidth="1"/>
    <col min="8" max="8" width="15.42578125" style="3" customWidth="1"/>
    <col min="9" max="16384" width="9.140625" style="3"/>
  </cols>
  <sheetData>
    <row r="1" spans="1:8" s="2" customFormat="1" ht="139.5" customHeight="1">
      <c r="E1" s="27" t="s">
        <v>26</v>
      </c>
      <c r="F1" s="27"/>
      <c r="G1" s="27"/>
    </row>
    <row r="2" spans="1:8" s="2" customFormat="1" ht="79.5" customHeight="1">
      <c r="A2" s="29" t="s">
        <v>0</v>
      </c>
      <c r="B2" s="29"/>
      <c r="C2" s="28" t="s">
        <v>27</v>
      </c>
      <c r="D2" s="28"/>
      <c r="E2" s="28"/>
      <c r="F2" s="28"/>
      <c r="G2" s="28"/>
    </row>
    <row r="3" spans="1:8" ht="93.75">
      <c r="A3" s="4" t="s">
        <v>6</v>
      </c>
      <c r="B3" s="4" t="s">
        <v>5</v>
      </c>
      <c r="C3" s="4" t="s">
        <v>12</v>
      </c>
      <c r="D3" s="4" t="s">
        <v>57</v>
      </c>
      <c r="E3" s="4" t="s">
        <v>13</v>
      </c>
      <c r="F3" s="4" t="s">
        <v>14</v>
      </c>
      <c r="G3" s="4" t="s">
        <v>58</v>
      </c>
    </row>
    <row r="4" spans="1:8" s="5" customFormat="1" ht="24" customHeight="1">
      <c r="A4" s="1" t="s">
        <v>1</v>
      </c>
      <c r="B4" s="1" t="s">
        <v>2</v>
      </c>
      <c r="C4" s="20" t="s">
        <v>3</v>
      </c>
      <c r="D4" s="20">
        <v>4</v>
      </c>
      <c r="E4" s="21" t="s">
        <v>59</v>
      </c>
      <c r="F4" s="20" t="s">
        <v>17</v>
      </c>
      <c r="G4" s="22" t="s">
        <v>60</v>
      </c>
    </row>
    <row r="5" spans="1:8" s="5" customFormat="1" ht="24" customHeight="1">
      <c r="A5" s="13" t="s">
        <v>1</v>
      </c>
      <c r="B5" s="14" t="s">
        <v>18</v>
      </c>
      <c r="C5" s="15">
        <v>9484399</v>
      </c>
      <c r="D5" s="15">
        <f>C5</f>
        <v>9484399</v>
      </c>
      <c r="E5" s="16">
        <f>D5/0.702804</f>
        <v>13495083.977894263</v>
      </c>
      <c r="F5" s="15">
        <v>13495085</v>
      </c>
      <c r="G5" s="16">
        <f t="shared" ref="G5:G27" si="0">F5-E5</f>
        <v>1.0221057366579771</v>
      </c>
      <c r="H5" s="23"/>
    </row>
    <row r="6" spans="1:8" s="5" customFormat="1" ht="24" customHeight="1">
      <c r="A6" s="13" t="s">
        <v>2</v>
      </c>
      <c r="B6" s="14" t="s">
        <v>18</v>
      </c>
      <c r="C6" s="15">
        <v>8061738</v>
      </c>
      <c r="D6" s="15">
        <f>C6</f>
        <v>8061738</v>
      </c>
      <c r="E6" s="16">
        <f t="shared" ref="E6:E27" si="1">D6/0.702804</f>
        <v>11470819.744907541</v>
      </c>
      <c r="F6" s="15">
        <v>11470821</v>
      </c>
      <c r="G6" s="16">
        <f t="shared" si="0"/>
        <v>1.2550924587994814</v>
      </c>
      <c r="H6" s="23"/>
    </row>
    <row r="7" spans="1:8" s="5" customFormat="1" ht="24" customHeight="1">
      <c r="A7" s="13" t="s">
        <v>3</v>
      </c>
      <c r="B7" s="14" t="s">
        <v>18</v>
      </c>
      <c r="C7" s="15">
        <v>1422661</v>
      </c>
      <c r="D7" s="15">
        <f>C7</f>
        <v>1422661</v>
      </c>
      <c r="E7" s="16">
        <f t="shared" si="1"/>
        <v>2024264.2329867219</v>
      </c>
      <c r="F7" s="15">
        <v>2024264</v>
      </c>
      <c r="G7" s="16">
        <f t="shared" si="0"/>
        <v>-0.23298672190867364</v>
      </c>
      <c r="H7" s="24"/>
    </row>
    <row r="8" spans="1:8" s="5" customFormat="1" ht="24" customHeight="1">
      <c r="A8" s="13" t="s">
        <v>9</v>
      </c>
      <c r="B8" s="14" t="s">
        <v>30</v>
      </c>
      <c r="C8" s="15">
        <v>17876000</v>
      </c>
      <c r="D8" s="15">
        <f>C8+2976020</f>
        <v>20852020</v>
      </c>
      <c r="E8" s="16">
        <f t="shared" si="1"/>
        <v>29669751.452752121</v>
      </c>
      <c r="F8" s="26">
        <v>29669752</v>
      </c>
      <c r="G8" s="16">
        <f t="shared" si="0"/>
        <v>0.54724787920713425</v>
      </c>
    </row>
    <row r="9" spans="1:8" s="5" customFormat="1" ht="24" customHeight="1">
      <c r="A9" s="13" t="s">
        <v>4</v>
      </c>
      <c r="B9" s="14" t="s">
        <v>31</v>
      </c>
      <c r="C9" s="15">
        <v>542878</v>
      </c>
      <c r="D9" s="15">
        <f t="shared" ref="D9:D16" si="2">C9</f>
        <v>542878</v>
      </c>
      <c r="E9" s="16">
        <f t="shared" si="1"/>
        <v>772445.80281273299</v>
      </c>
      <c r="F9" s="25">
        <v>772446</v>
      </c>
      <c r="G9" s="16">
        <f t="shared" si="0"/>
        <v>0.19718726701103151</v>
      </c>
    </row>
    <row r="10" spans="1:8" s="5" customFormat="1" ht="24" customHeight="1">
      <c r="A10" s="13" t="s">
        <v>17</v>
      </c>
      <c r="B10" s="14" t="s">
        <v>32</v>
      </c>
      <c r="C10" s="15">
        <v>542878</v>
      </c>
      <c r="D10" s="15">
        <f t="shared" si="2"/>
        <v>542878</v>
      </c>
      <c r="E10" s="16">
        <f t="shared" si="1"/>
        <v>772445.80281273299</v>
      </c>
      <c r="F10" s="25">
        <v>772446</v>
      </c>
      <c r="G10" s="16">
        <f t="shared" si="0"/>
        <v>0.19718726701103151</v>
      </c>
    </row>
    <row r="11" spans="1:8" s="5" customFormat="1" ht="24" customHeight="1">
      <c r="A11" s="13" t="s">
        <v>16</v>
      </c>
      <c r="B11" s="14" t="s">
        <v>33</v>
      </c>
      <c r="C11" s="15">
        <v>407159</v>
      </c>
      <c r="D11" s="15">
        <f t="shared" si="2"/>
        <v>407159</v>
      </c>
      <c r="E11" s="16">
        <f t="shared" si="1"/>
        <v>579335.06354545511</v>
      </c>
      <c r="F11" s="25">
        <v>579335</v>
      </c>
      <c r="G11" s="16">
        <f t="shared" si="0"/>
        <v>-6.3545455108396709E-2</v>
      </c>
    </row>
    <row r="12" spans="1:8" s="5" customFormat="1" ht="24" customHeight="1">
      <c r="A12" s="13" t="s">
        <v>15</v>
      </c>
      <c r="B12" s="14" t="s">
        <v>34</v>
      </c>
      <c r="C12" s="15">
        <v>427516</v>
      </c>
      <c r="D12" s="15">
        <f t="shared" si="2"/>
        <v>427516</v>
      </c>
      <c r="E12" s="16">
        <f t="shared" si="1"/>
        <v>608300.46499450773</v>
      </c>
      <c r="F12" s="25">
        <v>608301</v>
      </c>
      <c r="G12" s="16">
        <f t="shared" si="0"/>
        <v>0.53500549227464944</v>
      </c>
    </row>
    <row r="13" spans="1:8" s="5" customFormat="1" ht="24" customHeight="1">
      <c r="A13" s="13" t="s">
        <v>19</v>
      </c>
      <c r="B13" s="14" t="s">
        <v>35</v>
      </c>
      <c r="C13" s="15">
        <v>452398</v>
      </c>
      <c r="D13" s="15">
        <f t="shared" si="2"/>
        <v>452398</v>
      </c>
      <c r="E13" s="16">
        <f t="shared" si="1"/>
        <v>643704.36138667399</v>
      </c>
      <c r="F13" s="15">
        <v>643704</v>
      </c>
      <c r="G13" s="16">
        <f t="shared" si="0"/>
        <v>-0.36138667399063706</v>
      </c>
    </row>
    <row r="14" spans="1:8" s="5" customFormat="1" ht="24" customHeight="1">
      <c r="A14" s="13" t="s">
        <v>20</v>
      </c>
      <c r="B14" s="14" t="s">
        <v>36</v>
      </c>
      <c r="C14" s="15">
        <v>497638</v>
      </c>
      <c r="D14" s="15">
        <f t="shared" si="2"/>
        <v>497638</v>
      </c>
      <c r="E14" s="16">
        <f t="shared" si="1"/>
        <v>708075.08209970349</v>
      </c>
      <c r="F14" s="15">
        <v>708075</v>
      </c>
      <c r="G14" s="16">
        <f t="shared" si="0"/>
        <v>-8.2099703489802778E-2</v>
      </c>
    </row>
    <row r="15" spans="1:8" s="5" customFormat="1" ht="24" customHeight="1">
      <c r="A15" s="13" t="s">
        <v>21</v>
      </c>
      <c r="B15" s="14" t="s">
        <v>37</v>
      </c>
      <c r="C15" s="15">
        <v>497638</v>
      </c>
      <c r="D15" s="15">
        <f t="shared" si="2"/>
        <v>497638</v>
      </c>
      <c r="E15" s="16">
        <f t="shared" si="1"/>
        <v>708075.08209970349</v>
      </c>
      <c r="F15" s="15">
        <v>708075</v>
      </c>
      <c r="G15" s="16">
        <f t="shared" si="0"/>
        <v>-8.2099703489802778E-2</v>
      </c>
    </row>
    <row r="16" spans="1:8" s="5" customFormat="1" ht="24" customHeight="1">
      <c r="A16" s="13" t="s">
        <v>22</v>
      </c>
      <c r="B16" s="14" t="s">
        <v>38</v>
      </c>
      <c r="C16" s="15">
        <v>380015</v>
      </c>
      <c r="D16" s="15">
        <f t="shared" si="2"/>
        <v>380015</v>
      </c>
      <c r="E16" s="16">
        <f t="shared" si="1"/>
        <v>540712.63111763739</v>
      </c>
      <c r="F16" s="15">
        <v>540713</v>
      </c>
      <c r="G16" s="16">
        <f t="shared" si="0"/>
        <v>0.36888236261438578</v>
      </c>
    </row>
    <row r="17" spans="1:7" s="5" customFormat="1" ht="24" customHeight="1">
      <c r="A17" s="13" t="s">
        <v>23</v>
      </c>
      <c r="B17" s="14" t="s">
        <v>39</v>
      </c>
      <c r="C17" s="15">
        <v>427516</v>
      </c>
      <c r="D17" s="15">
        <f>C17+2976020</f>
        <v>3403536</v>
      </c>
      <c r="E17" s="16">
        <f t="shared" si="1"/>
        <v>4842795.4308740422</v>
      </c>
      <c r="F17" s="31">
        <f>608300+4234496</f>
        <v>4842796</v>
      </c>
      <c r="G17" s="16">
        <f t="shared" si="0"/>
        <v>0.5691259577870369</v>
      </c>
    </row>
    <row r="18" spans="1:7" s="5" customFormat="1" ht="24" customHeight="1">
      <c r="A18" s="13" t="s">
        <v>24</v>
      </c>
      <c r="B18" s="14" t="s">
        <v>42</v>
      </c>
      <c r="C18" s="15">
        <v>3174314</v>
      </c>
      <c r="D18" s="15">
        <f t="shared" ref="D18:D27" si="3">C18</f>
        <v>3174314</v>
      </c>
      <c r="E18" s="16">
        <f t="shared" si="1"/>
        <v>4516641.9086971618</v>
      </c>
      <c r="F18" s="15">
        <v>4516642</v>
      </c>
      <c r="G18" s="16">
        <f t="shared" si="0"/>
        <v>9.1302838176488876E-2</v>
      </c>
    </row>
    <row r="19" spans="1:7" s="5" customFormat="1" ht="24" customHeight="1">
      <c r="A19" s="13" t="s">
        <v>25</v>
      </c>
      <c r="B19" s="14" t="s">
        <v>40</v>
      </c>
      <c r="C19" s="15">
        <v>3174314</v>
      </c>
      <c r="D19" s="15">
        <f t="shared" si="3"/>
        <v>3174314</v>
      </c>
      <c r="E19" s="16">
        <f t="shared" si="1"/>
        <v>4516641.9086971618</v>
      </c>
      <c r="F19" s="15">
        <v>4516642</v>
      </c>
      <c r="G19" s="16">
        <f t="shared" si="0"/>
        <v>9.1302838176488876E-2</v>
      </c>
    </row>
    <row r="20" spans="1:7" s="5" customFormat="1" ht="24" customHeight="1">
      <c r="A20" s="13" t="s">
        <v>49</v>
      </c>
      <c r="B20" s="14" t="s">
        <v>41</v>
      </c>
      <c r="C20" s="15">
        <v>3174314</v>
      </c>
      <c r="D20" s="15">
        <f t="shared" si="3"/>
        <v>3174314</v>
      </c>
      <c r="E20" s="16">
        <f t="shared" si="1"/>
        <v>4516641.9086971618</v>
      </c>
      <c r="F20" s="15">
        <v>4516642</v>
      </c>
      <c r="G20" s="16">
        <f t="shared" si="0"/>
        <v>9.1302838176488876E-2</v>
      </c>
    </row>
    <row r="21" spans="1:7" s="5" customFormat="1" ht="24" customHeight="1">
      <c r="A21" s="13" t="s">
        <v>50</v>
      </c>
      <c r="B21" s="14" t="s">
        <v>43</v>
      </c>
      <c r="C21" s="15">
        <v>2821618</v>
      </c>
      <c r="D21" s="15">
        <f t="shared" si="3"/>
        <v>2821618</v>
      </c>
      <c r="E21" s="16">
        <f t="shared" si="1"/>
        <v>4014800.712574203</v>
      </c>
      <c r="F21" s="15">
        <v>4014801</v>
      </c>
      <c r="G21" s="16">
        <f t="shared" si="0"/>
        <v>0.28742579696699977</v>
      </c>
    </row>
    <row r="22" spans="1:7" s="5" customFormat="1" ht="24" customHeight="1">
      <c r="A22" s="13" t="s">
        <v>51</v>
      </c>
      <c r="B22" s="14" t="s">
        <v>44</v>
      </c>
      <c r="C22" s="15">
        <v>4433968</v>
      </c>
      <c r="D22" s="15">
        <f t="shared" si="3"/>
        <v>4433968</v>
      </c>
      <c r="E22" s="16">
        <f t="shared" si="1"/>
        <v>6308968.0764480568</v>
      </c>
      <c r="F22" s="15">
        <v>6308968</v>
      </c>
      <c r="G22" s="16">
        <f t="shared" si="0"/>
        <v>-7.6448056846857071E-2</v>
      </c>
    </row>
    <row r="23" spans="1:7" s="5" customFormat="1" ht="24" customHeight="1">
      <c r="A23" s="13" t="s">
        <v>52</v>
      </c>
      <c r="B23" s="14" t="s">
        <v>45</v>
      </c>
      <c r="C23" s="15">
        <v>3879721</v>
      </c>
      <c r="D23" s="15">
        <f t="shared" si="3"/>
        <v>3879721</v>
      </c>
      <c r="E23" s="16">
        <f t="shared" si="1"/>
        <v>5520345.6440202389</v>
      </c>
      <c r="F23" s="15">
        <v>5520346</v>
      </c>
      <c r="G23" s="16">
        <f t="shared" si="0"/>
        <v>0.35597976110875607</v>
      </c>
    </row>
    <row r="24" spans="1:7" s="5" customFormat="1" ht="24" customHeight="1">
      <c r="A24" s="13" t="s">
        <v>53</v>
      </c>
      <c r="B24" s="14" t="s">
        <v>46</v>
      </c>
      <c r="C24" s="15">
        <v>361919</v>
      </c>
      <c r="D24" s="15">
        <f t="shared" si="3"/>
        <v>361919</v>
      </c>
      <c r="E24" s="16">
        <f t="shared" si="1"/>
        <v>514964.34283242555</v>
      </c>
      <c r="F24" s="15">
        <v>514964</v>
      </c>
      <c r="G24" s="16">
        <f t="shared" si="0"/>
        <v>-0.34283242555102333</v>
      </c>
    </row>
    <row r="25" spans="1:7" s="5" customFormat="1" ht="24" customHeight="1">
      <c r="A25" s="13" t="s">
        <v>54</v>
      </c>
      <c r="B25" s="14" t="s">
        <v>47</v>
      </c>
      <c r="C25" s="15">
        <v>380015</v>
      </c>
      <c r="D25" s="15">
        <f t="shared" si="3"/>
        <v>380015</v>
      </c>
      <c r="E25" s="16">
        <f t="shared" si="1"/>
        <v>540712.63111763739</v>
      </c>
      <c r="F25" s="15">
        <v>540713</v>
      </c>
      <c r="G25" s="16">
        <f t="shared" si="0"/>
        <v>0.36888236261438578</v>
      </c>
    </row>
    <row r="26" spans="1:7" s="5" customFormat="1" ht="24" customHeight="1">
      <c r="A26" s="13" t="s">
        <v>55</v>
      </c>
      <c r="B26" s="14" t="s">
        <v>48</v>
      </c>
      <c r="C26" s="15">
        <v>361919</v>
      </c>
      <c r="D26" s="15">
        <f t="shared" si="3"/>
        <v>361919</v>
      </c>
      <c r="E26" s="16">
        <f t="shared" si="1"/>
        <v>514964.34283242555</v>
      </c>
      <c r="F26" s="15">
        <v>514964</v>
      </c>
      <c r="G26" s="16">
        <f t="shared" si="0"/>
        <v>-0.34283242555102333</v>
      </c>
    </row>
    <row r="27" spans="1:7" s="5" customFormat="1" ht="24" customHeight="1">
      <c r="A27" s="13" t="s">
        <v>56</v>
      </c>
      <c r="B27" s="14" t="s">
        <v>61</v>
      </c>
      <c r="C27" s="15">
        <v>100000</v>
      </c>
      <c r="D27" s="15">
        <f t="shared" si="3"/>
        <v>100000</v>
      </c>
      <c r="E27" s="16">
        <f t="shared" si="1"/>
        <v>142287.18106328364</v>
      </c>
      <c r="F27" s="15">
        <v>142287</v>
      </c>
      <c r="G27" s="16">
        <f t="shared" si="0"/>
        <v>-0.1810632836422883</v>
      </c>
    </row>
    <row r="28" spans="1:7" s="2" customFormat="1" ht="18.75" customHeight="1">
      <c r="A28" s="6"/>
      <c r="B28" s="7"/>
      <c r="C28" s="17"/>
      <c r="D28" s="17"/>
      <c r="E28" s="18"/>
      <c r="F28" s="17"/>
      <c r="G28" s="8"/>
    </row>
    <row r="29" spans="1:7" s="2" customFormat="1" ht="63.75" customHeight="1">
      <c r="A29" s="9"/>
      <c r="B29" s="10" t="s">
        <v>10</v>
      </c>
      <c r="C29" s="10" t="s">
        <v>7</v>
      </c>
      <c r="D29" s="10"/>
      <c r="E29" s="19"/>
      <c r="F29" s="30" t="s">
        <v>11</v>
      </c>
      <c r="G29" s="30"/>
    </row>
    <row r="30" spans="1:7" s="2" customFormat="1" ht="21.75" customHeight="1">
      <c r="A30" s="7"/>
      <c r="B30" s="7"/>
      <c r="C30" s="6" t="s">
        <v>8</v>
      </c>
      <c r="D30" s="6"/>
      <c r="E30" s="7"/>
      <c r="F30" s="7"/>
      <c r="G30" s="7"/>
    </row>
    <row r="31" spans="1:7">
      <c r="B31" s="11" t="s">
        <v>62</v>
      </c>
    </row>
    <row r="32" spans="1:7">
      <c r="B32" s="11" t="s">
        <v>28</v>
      </c>
    </row>
    <row r="33" spans="2:2">
      <c r="B33" s="12" t="s">
        <v>29</v>
      </c>
    </row>
  </sheetData>
  <mergeCells count="4">
    <mergeCell ref="E1:G1"/>
    <mergeCell ref="C2:G2"/>
    <mergeCell ref="A2:B2"/>
    <mergeCell ref="F29:G29"/>
  </mergeCells>
  <printOptions horizontalCentered="1"/>
  <pageMargins left="1.1811023622047245" right="0.78740157480314965" top="0.78740157480314965" bottom="0.78740157480314965" header="0" footer="0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2013-10-11T14:09:08Z</dcterms:modified>
</cp:coreProperties>
</file>