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1032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<sst xmlns="http://schemas.openxmlformats.org/spreadsheetml/2006/main" count="122" uniqueCount="91">
  <si>
    <t>Nr.p.k.</t>
  </si>
  <si>
    <t>3.</t>
  </si>
  <si>
    <t>5.</t>
  </si>
  <si>
    <t>Maksas pakalpojuma nosaukums</t>
  </si>
  <si>
    <t>6.</t>
  </si>
  <si>
    <t>Mērvienība</t>
  </si>
  <si>
    <t>PVN
(Ls)</t>
  </si>
  <si>
    <t>2.a.</t>
  </si>
  <si>
    <t>2.b.</t>
  </si>
  <si>
    <t>2.c.</t>
  </si>
  <si>
    <t>Spēkā esošajā normatīvajā aktā paredzētā skaitļa izteiksme latos
(bez PVN)</t>
  </si>
  <si>
    <t>Spēkā esošajā normatīvajā aktā paredzētā skaitļa izteiksme latos
(ar PVN 21%)</t>
  </si>
  <si>
    <t xml:space="preserve">(8)=(5)-(4) 
</t>
  </si>
  <si>
    <t>(4)=
(3)/0,702804</t>
  </si>
  <si>
    <t>1.2.</t>
  </si>
  <si>
    <t>2.1.</t>
  </si>
  <si>
    <t>2.2.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</si>
  <si>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</rPr>
      <t>euro</t>
    </r>
  </si>
  <si>
    <t>1.2.1.</t>
  </si>
  <si>
    <t>1 telapa/h</t>
  </si>
  <si>
    <t>1 telpa / dienā</t>
  </si>
  <si>
    <t>1.2.2.</t>
  </si>
  <si>
    <t>1.2.3.</t>
  </si>
  <si>
    <t>1.2.4.</t>
  </si>
  <si>
    <t>1.2.5.</t>
  </si>
  <si>
    <t>mazā zāle (platība 76.6 m2 )</t>
  </si>
  <si>
    <t>1.2.6.</t>
  </si>
  <si>
    <t>1.2.7.</t>
  </si>
  <si>
    <t>Lielā konferenču zāle ar papildu telpām</t>
  </si>
  <si>
    <t>1.2.8.</t>
  </si>
  <si>
    <t>1.2.9.</t>
  </si>
  <si>
    <t>datorklase ar papildu telpām</t>
  </si>
  <si>
    <t>Papildu prezentācijas tehnikas izmantošana</t>
  </si>
  <si>
    <t>videorojektors</t>
  </si>
  <si>
    <t>dators</t>
  </si>
  <si>
    <t>2.3.</t>
  </si>
  <si>
    <t>printeris</t>
  </si>
  <si>
    <t>1 vienība/h</t>
  </si>
  <si>
    <t>1 vienība / dienā</t>
  </si>
  <si>
    <r>
      <t xml:space="preserve">Spēkā esošajā normatīvajā aktā paredzētās cenas ar PVN matemātiskā noapaļošana uz </t>
    </r>
    <r>
      <rPr>
        <i/>
        <sz val="12"/>
        <rFont val="Times New Roman"/>
        <family val="1"/>
      </rPr>
      <t>euro</t>
    </r>
    <r>
      <rPr>
        <sz val="12"/>
        <rFont val="Times New Roman"/>
        <family val="1"/>
      </rPr>
      <t xml:space="preserve"> (6 cipari aiz komata)</t>
    </r>
  </si>
  <si>
    <r>
      <t xml:space="preserve">Summa, kas paredzēta normatīvā akta grozījumos, </t>
    </r>
    <r>
      <rPr>
        <i/>
        <sz val="12"/>
        <color indexed="8"/>
        <rFont val="Times New Roman"/>
        <family val="1"/>
      </rPr>
      <t>euro ar PVN</t>
    </r>
  </si>
  <si>
    <r>
      <t xml:space="preserve">Cena </t>
    </r>
    <r>
      <rPr>
        <i/>
        <sz val="12"/>
        <color indexed="8"/>
        <rFont val="Times New Roman"/>
        <family val="1"/>
      </rPr>
      <t>euro</t>
    </r>
    <r>
      <rPr>
        <sz val="12"/>
        <color indexed="8"/>
        <rFont val="Times New Roman"/>
        <family val="1"/>
      </rPr>
      <t xml:space="preserve"> bez PVN (2 cipari aiz komata)</t>
    </r>
  </si>
  <si>
    <r>
      <t>PVN (ar 2 cipariem aiz komata) (</t>
    </r>
    <r>
      <rPr>
        <i/>
        <sz val="12"/>
        <rFont val="Times New Roman"/>
        <family val="1"/>
      </rPr>
      <t>euro)</t>
    </r>
  </si>
  <si>
    <r>
      <t xml:space="preserve"> Izmaiņas pret sākotnējā normatīvajā aktā norādīto summu, </t>
    </r>
    <r>
      <rPr>
        <i/>
        <sz val="12"/>
        <color indexed="8"/>
        <rFont val="Times New Roman"/>
        <family val="1"/>
      </rPr>
      <t>euro</t>
    </r>
    <r>
      <rPr>
        <sz val="12"/>
        <color indexed="8"/>
        <rFont val="Times New Roman"/>
        <family val="1"/>
      </rPr>
      <t xml:space="preserve"> 
(norāda 6 ciparus aiz komata) </t>
    </r>
  </si>
  <si>
    <t>2.4.</t>
  </si>
  <si>
    <t>televizors</t>
  </si>
  <si>
    <t>2.5.</t>
  </si>
  <si>
    <t>videomagnetafons/DVD atskaņotājs</t>
  </si>
  <si>
    <t>2.6.</t>
  </si>
  <si>
    <t>magnetafons</t>
  </si>
  <si>
    <t>2.7.</t>
  </si>
  <si>
    <t>sinhronās tulkošanas iekārta</t>
  </si>
  <si>
    <t>h</t>
  </si>
  <si>
    <t>dienā</t>
  </si>
  <si>
    <t>Kopēšana mlnbaltā</t>
  </si>
  <si>
    <t>3.1.</t>
  </si>
  <si>
    <t>A4 vienpusējā</t>
  </si>
  <si>
    <t>kopija</t>
  </si>
  <si>
    <t>3.2.</t>
  </si>
  <si>
    <t>A4 abpusējā</t>
  </si>
  <si>
    <t>3.3.</t>
  </si>
  <si>
    <t>A3 vienpusējā</t>
  </si>
  <si>
    <t>3.4.</t>
  </si>
  <si>
    <t>A3 abpusējā</t>
  </si>
  <si>
    <t>Mācību organizēšana</t>
  </si>
  <si>
    <t>4.1.</t>
  </si>
  <si>
    <t>mācību nodrošināšana</t>
  </si>
  <si>
    <t>1h/cilvēkam</t>
  </si>
  <si>
    <t>līgumcena</t>
  </si>
  <si>
    <t>4.2.</t>
  </si>
  <si>
    <t>semināra sagatavošanas priekšizpēte</t>
  </si>
  <si>
    <t>1 cilvēkstunda</t>
  </si>
  <si>
    <t>4.3.</t>
  </si>
  <si>
    <t>kafijas paužu organizēšana</t>
  </si>
  <si>
    <t>1 cilvēkam</t>
  </si>
  <si>
    <t>4.4.</t>
  </si>
  <si>
    <t>mācību materiālu sagatavošana</t>
  </si>
  <si>
    <t>Tieslietu ministrs</t>
  </si>
  <si>
    <t>J.Bordāns</t>
  </si>
  <si>
    <t>I.Donska 67229117</t>
  </si>
  <si>
    <t>ilze.donska@vas.gov.lv</t>
  </si>
  <si>
    <r>
      <t xml:space="preserve">Mācību telpas </t>
    </r>
    <r>
      <rPr>
        <u val="single"/>
        <vertAlign val="superscript"/>
        <sz val="12"/>
        <rFont val="Times New Roman"/>
        <family val="1"/>
      </rPr>
      <t>1.2.3</t>
    </r>
  </si>
  <si>
    <r>
      <t>mācību klase (platība 15m</t>
    </r>
    <r>
      <rPr>
        <u val="single"/>
        <vertAlign val="superscript"/>
        <sz val="12"/>
        <color indexed="8"/>
        <rFont val="Times New Roman"/>
        <family val="1"/>
      </rPr>
      <t xml:space="preserve">2 </t>
    </r>
    <r>
      <rPr>
        <u val="single"/>
        <sz val="12"/>
        <color indexed="8"/>
        <rFont val="Times New Roman"/>
        <family val="1"/>
      </rPr>
      <t>-18.9m</t>
    </r>
    <r>
      <rPr>
        <u val="single"/>
        <vertAlign val="superscript"/>
        <sz val="12"/>
        <color indexed="8"/>
        <rFont val="Times New Roman"/>
        <family val="1"/>
      </rPr>
      <t>2</t>
    </r>
    <r>
      <rPr>
        <u val="single"/>
        <sz val="12"/>
        <color indexed="8"/>
        <rFont val="Times New Roman"/>
        <family val="1"/>
      </rPr>
      <t>)</t>
    </r>
  </si>
  <si>
    <r>
      <t>mācību klase (platība 19m</t>
    </r>
    <r>
      <rPr>
        <u val="single"/>
        <vertAlign val="superscript"/>
        <sz val="12"/>
        <color indexed="8"/>
        <rFont val="Times New Roman"/>
        <family val="1"/>
      </rPr>
      <t xml:space="preserve">2 </t>
    </r>
    <r>
      <rPr>
        <u val="single"/>
        <sz val="12"/>
        <color indexed="8"/>
        <rFont val="Times New Roman"/>
        <family val="1"/>
      </rPr>
      <t>-20.9 m</t>
    </r>
    <r>
      <rPr>
        <u val="single"/>
        <vertAlign val="superscript"/>
        <sz val="12"/>
        <color indexed="8"/>
        <rFont val="Times New Roman"/>
        <family val="1"/>
      </rPr>
      <t>2</t>
    </r>
    <r>
      <rPr>
        <u val="single"/>
        <sz val="12"/>
        <color indexed="8"/>
        <rFont val="Times New Roman"/>
        <family val="1"/>
      </rPr>
      <t>)</t>
    </r>
  </si>
  <si>
    <r>
      <t>mācību klase (platība 21 m</t>
    </r>
    <r>
      <rPr>
        <u val="single"/>
        <vertAlign val="superscript"/>
        <sz val="12"/>
        <color indexed="8"/>
        <rFont val="Times New Roman"/>
        <family val="1"/>
      </rPr>
      <t xml:space="preserve">2 </t>
    </r>
    <r>
      <rPr>
        <u val="single"/>
        <sz val="12"/>
        <color indexed="8"/>
        <rFont val="Times New Roman"/>
        <family val="1"/>
      </rPr>
      <t>-29.9 m</t>
    </r>
    <r>
      <rPr>
        <u val="single"/>
        <vertAlign val="superscript"/>
        <sz val="12"/>
        <color indexed="8"/>
        <rFont val="Times New Roman"/>
        <family val="1"/>
      </rPr>
      <t>2</t>
    </r>
    <r>
      <rPr>
        <u val="single"/>
        <sz val="12"/>
        <color indexed="8"/>
        <rFont val="Times New Roman"/>
        <family val="1"/>
      </rPr>
      <t>)</t>
    </r>
  </si>
  <si>
    <r>
      <t>mācību klase (platība 30 m</t>
    </r>
    <r>
      <rPr>
        <u val="single"/>
        <vertAlign val="superscript"/>
        <sz val="12"/>
        <color indexed="8"/>
        <rFont val="Times New Roman"/>
        <family val="1"/>
      </rPr>
      <t xml:space="preserve">2 </t>
    </r>
    <r>
      <rPr>
        <u val="single"/>
        <sz val="12"/>
        <color indexed="8"/>
        <rFont val="Times New Roman"/>
        <family val="1"/>
      </rPr>
      <t>-42 m</t>
    </r>
    <r>
      <rPr>
        <u val="single"/>
        <vertAlign val="superscript"/>
        <sz val="12"/>
        <color indexed="8"/>
        <rFont val="Times New Roman"/>
        <family val="1"/>
      </rPr>
      <t>2</t>
    </r>
    <r>
      <rPr>
        <u val="single"/>
        <sz val="12"/>
        <color indexed="8"/>
        <rFont val="Times New Roman"/>
        <family val="1"/>
      </rPr>
      <t>)</t>
    </r>
  </si>
  <si>
    <r>
      <t>lielā konferenču zāle  (platība 88 m2 -100 m</t>
    </r>
    <r>
      <rPr>
        <u val="single"/>
        <vertAlign val="superscript"/>
        <sz val="12"/>
        <color indexed="8"/>
        <rFont val="Times New Roman"/>
        <family val="1"/>
      </rPr>
      <t>2</t>
    </r>
    <r>
      <rPr>
        <u val="single"/>
        <sz val="12"/>
        <color indexed="8"/>
        <rFont val="Times New Roman"/>
        <family val="1"/>
      </rPr>
      <t>)</t>
    </r>
  </si>
  <si>
    <r>
      <t>datorklase (platība 58.6 m</t>
    </r>
    <r>
      <rPr>
        <u val="single"/>
        <vertAlign val="superscript"/>
        <sz val="12"/>
        <color indexed="8"/>
        <rFont val="Times New Roman"/>
        <family val="1"/>
      </rPr>
      <t>2</t>
    </r>
    <r>
      <rPr>
        <u val="single"/>
        <sz val="12"/>
        <color indexed="8"/>
        <rFont val="Times New Roman"/>
        <family val="1"/>
      </rPr>
      <t xml:space="preserve"> ) ar datoriem</t>
    </r>
  </si>
  <si>
    <t xml:space="preserve">  Pielikums Ministru kabineta noteikumu projekta "Valsts administrācijas skolas maksas pakalpojumu cenrādis un maksas pakalpojumu samaksas kārtība" sākotnējās ietekmes novērtējuma ziņojumam (anotācijai)  </t>
  </si>
  <si>
    <t>Ministru kabineta 2005.gada 19.jūlija noteikumi Nr.538 "Valsts administrācijas skolas sniegto maksas pakalpojumu cenrādis un maksas pakalpojumu samaksas kārtība"</t>
  </si>
  <si>
    <t>21.08.2013.   10:43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</si>
</sst>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0.000000"/>
    <numFmt numFmtId="166" formatCode="0.0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u val="single"/>
      <vertAlign val="superscript"/>
      <sz val="12"/>
      <name val="Times New Roman"/>
      <family val="1"/>
    </font>
    <font>
      <u val="single"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2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u val="single"/>
      <sz val="14"/>
      <color theme="1"/>
      <name val="Calibri"/>
      <family val="2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/>
    </xf>
    <xf numFmtId="0" fontId="58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vertical="top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165" fontId="19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164" fontId="9" fillId="33" borderId="11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59" fillId="0" borderId="11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/>
    </xf>
    <xf numFmtId="2" fontId="60" fillId="0" borderId="11" xfId="0" applyNumberFormat="1" applyFont="1" applyBorder="1" applyAlignment="1">
      <alignment horizontal="center"/>
    </xf>
    <xf numFmtId="0" fontId="60" fillId="0" borderId="0" xfId="0" applyFont="1" applyAlignment="1">
      <alignment/>
    </xf>
    <xf numFmtId="2" fontId="60" fillId="0" borderId="11" xfId="0" applyNumberFormat="1" applyFont="1" applyBorder="1" applyAlignment="1">
      <alignment horizontal="center" vertical="center"/>
    </xf>
    <xf numFmtId="0" fontId="11" fillId="0" borderId="0" xfId="52" applyAlignment="1" applyProtection="1">
      <alignment/>
      <protection/>
    </xf>
    <xf numFmtId="0" fontId="20" fillId="0" borderId="11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2" fontId="20" fillId="0" borderId="11" xfId="0" applyNumberFormat="1" applyFont="1" applyBorder="1" applyAlignment="1">
      <alignment horizontal="center" wrapText="1"/>
    </xf>
    <xf numFmtId="2" fontId="61" fillId="0" borderId="11" xfId="0" applyNumberFormat="1" applyFont="1" applyBorder="1" applyAlignment="1">
      <alignment horizontal="center"/>
    </xf>
    <xf numFmtId="0" fontId="62" fillId="0" borderId="11" xfId="0" applyFont="1" applyBorder="1" applyAlignment="1">
      <alignment/>
    </xf>
    <xf numFmtId="2" fontId="61" fillId="0" borderId="11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21" fillId="34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top" wrapText="1"/>
    </xf>
    <xf numFmtId="0" fontId="63" fillId="0" borderId="14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top" wrapText="1"/>
    </xf>
    <xf numFmtId="0" fontId="61" fillId="0" borderId="11" xfId="0" applyFont="1" applyBorder="1" applyAlignment="1">
      <alignment/>
    </xf>
    <xf numFmtId="0" fontId="61" fillId="0" borderId="11" xfId="0" applyFont="1" applyBorder="1" applyAlignment="1">
      <alignment horizontal="left" vertical="top"/>
    </xf>
    <xf numFmtId="0" fontId="63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5" fillId="33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wrapText="1"/>
    </xf>
    <xf numFmtId="14" fontId="9" fillId="0" borderId="14" xfId="0" applyNumberFormat="1" applyFont="1" applyBorder="1" applyAlignment="1">
      <alignment horizontal="center" vertical="top" wrapText="1"/>
    </xf>
    <xf numFmtId="14" fontId="9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58" fillId="0" borderId="0" xfId="0" applyFont="1" applyAlignment="1">
      <alignment horizontal="left" vertical="top"/>
    </xf>
    <xf numFmtId="2" fontId="60" fillId="0" borderId="12" xfId="0" applyNumberFormat="1" applyFont="1" applyBorder="1" applyAlignment="1">
      <alignment horizontal="center" vertical="center" wrapText="1"/>
    </xf>
    <xf numFmtId="2" fontId="60" fillId="0" borderId="16" xfId="0" applyNumberFormat="1" applyFont="1" applyBorder="1" applyAlignment="1">
      <alignment horizontal="center" vertical="center" wrapText="1"/>
    </xf>
    <xf numFmtId="2" fontId="60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6" fillId="33" borderId="17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wrapText="1"/>
    </xf>
    <xf numFmtId="2" fontId="12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APBEXstdItem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ze.donska@vas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view="pageLayout" workbookViewId="0" topLeftCell="A4">
      <selection activeCell="J48" sqref="J48"/>
    </sheetView>
  </sheetViews>
  <sheetFormatPr defaultColWidth="9.140625" defaultRowHeight="15"/>
  <cols>
    <col min="1" max="1" width="7.421875" style="0" customWidth="1"/>
    <col min="2" max="2" width="23.140625" style="0" customWidth="1"/>
    <col min="3" max="3" width="14.421875" style="0" bestFit="1" customWidth="1"/>
    <col min="4" max="4" width="10.00390625" style="0" bestFit="1" customWidth="1"/>
    <col min="5" max="5" width="10.00390625" style="0" customWidth="1"/>
    <col min="6" max="6" width="12.8515625" style="0" customWidth="1"/>
    <col min="7" max="7" width="15.8515625" style="0" bestFit="1" customWidth="1"/>
    <col min="8" max="8" width="11.00390625" style="0" customWidth="1"/>
    <col min="10" max="10" width="10.8515625" style="0" customWidth="1"/>
    <col min="11" max="11" width="11.8515625" style="0" bestFit="1" customWidth="1"/>
    <col min="13" max="13" width="9.57421875" style="0" bestFit="1" customWidth="1"/>
  </cols>
  <sheetData>
    <row r="1" spans="7:11" ht="82.5" customHeight="1">
      <c r="G1" s="73" t="s">
        <v>88</v>
      </c>
      <c r="H1" s="73"/>
      <c r="I1" s="73"/>
      <c r="J1" s="73"/>
      <c r="K1" s="73"/>
    </row>
    <row r="2" spans="1:11" ht="15.75">
      <c r="A2" s="71" t="s">
        <v>17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34.5" customHeight="1">
      <c r="A3" s="76" t="s">
        <v>89</v>
      </c>
      <c r="B3" s="76"/>
      <c r="C3" s="77"/>
      <c r="D3" s="77"/>
      <c r="E3" s="77"/>
      <c r="F3" s="77"/>
      <c r="G3" s="77"/>
      <c r="H3" s="77"/>
      <c r="I3" s="77"/>
      <c r="J3" s="77"/>
      <c r="K3" s="78"/>
    </row>
    <row r="4" spans="1:23" ht="173.25">
      <c r="A4" s="27" t="s">
        <v>0</v>
      </c>
      <c r="B4" s="27" t="s">
        <v>3</v>
      </c>
      <c r="C4" s="27" t="s">
        <v>5</v>
      </c>
      <c r="D4" s="28" t="s">
        <v>10</v>
      </c>
      <c r="E4" s="28" t="s">
        <v>6</v>
      </c>
      <c r="F4" s="28" t="s">
        <v>11</v>
      </c>
      <c r="G4" s="28" t="s">
        <v>39</v>
      </c>
      <c r="H4" s="27" t="s">
        <v>40</v>
      </c>
      <c r="I4" s="27" t="s">
        <v>41</v>
      </c>
      <c r="J4" s="28" t="s">
        <v>42</v>
      </c>
      <c r="K4" s="27" t="s">
        <v>43</v>
      </c>
      <c r="L4" s="19"/>
      <c r="M4" s="19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11" ht="27.75" customHeight="1">
      <c r="A5" s="29">
        <v>1</v>
      </c>
      <c r="B5" s="29">
        <v>2</v>
      </c>
      <c r="C5" s="29" t="s">
        <v>7</v>
      </c>
      <c r="D5" s="29" t="s">
        <v>8</v>
      </c>
      <c r="E5" s="29" t="s">
        <v>9</v>
      </c>
      <c r="F5" s="29" t="s">
        <v>1</v>
      </c>
      <c r="G5" s="30" t="s">
        <v>13</v>
      </c>
      <c r="H5" s="31" t="s">
        <v>2</v>
      </c>
      <c r="I5" s="31" t="s">
        <v>4</v>
      </c>
      <c r="J5" s="31"/>
      <c r="K5" s="31" t="s">
        <v>12</v>
      </c>
    </row>
    <row r="6" spans="1:11" ht="18.75">
      <c r="A6" s="32" t="s">
        <v>14</v>
      </c>
      <c r="B6" s="60" t="s">
        <v>81</v>
      </c>
      <c r="C6" s="61"/>
      <c r="D6" s="27"/>
      <c r="E6" s="33"/>
      <c r="F6" s="34"/>
      <c r="G6" s="35"/>
      <c r="H6" s="36"/>
      <c r="I6" s="37"/>
      <c r="J6" s="38"/>
      <c r="K6" s="39"/>
    </row>
    <row r="7" spans="1:13" ht="22.5" customHeight="1">
      <c r="A7" s="79" t="s">
        <v>18</v>
      </c>
      <c r="B7" s="82" t="s">
        <v>82</v>
      </c>
      <c r="C7" s="61" t="s">
        <v>19</v>
      </c>
      <c r="D7" s="52">
        <v>7</v>
      </c>
      <c r="E7" s="53">
        <v>1.47</v>
      </c>
      <c r="F7" s="34">
        <f>+D7+E7</f>
        <v>8.47</v>
      </c>
      <c r="G7" s="35">
        <f>ROUND(F7/0.702804,6)</f>
        <v>12.051724</v>
      </c>
      <c r="H7" s="36">
        <f>ROUND(F7/0.702804,2)</f>
        <v>12.05</v>
      </c>
      <c r="I7" s="37">
        <f>+D7/0.702804</f>
        <v>9.960102674429855</v>
      </c>
      <c r="J7" s="38">
        <f>+E7/0.702804</f>
        <v>2.09162156163027</v>
      </c>
      <c r="K7" s="39">
        <f>H7-G7</f>
        <v>-0.0017239999999993927</v>
      </c>
      <c r="M7" s="20"/>
    </row>
    <row r="8" spans="1:13" ht="15.75">
      <c r="A8" s="80"/>
      <c r="B8" s="83"/>
      <c r="C8" s="61" t="s">
        <v>20</v>
      </c>
      <c r="D8" s="52">
        <v>40</v>
      </c>
      <c r="E8" s="53">
        <v>8.4</v>
      </c>
      <c r="F8" s="34">
        <f aca="true" t="shared" si="0" ref="F8:F13">+D8+E8</f>
        <v>48.4</v>
      </c>
      <c r="G8" s="35">
        <f>ROUND(F8/0.702804,6)</f>
        <v>68.866996</v>
      </c>
      <c r="H8" s="36">
        <f>ROUND(F8/0.702804,2)</f>
        <v>68.87</v>
      </c>
      <c r="I8" s="37">
        <v>56.92</v>
      </c>
      <c r="J8" s="38">
        <f aca="true" t="shared" si="1" ref="J8:J27">+E8/0.702804</f>
        <v>11.952123209315827</v>
      </c>
      <c r="K8" s="39">
        <f>H8-G8</f>
        <v>0.0030040000000042255</v>
      </c>
      <c r="M8" s="20"/>
    </row>
    <row r="9" spans="1:11" ht="15.75">
      <c r="A9" s="69" t="s">
        <v>21</v>
      </c>
      <c r="B9" s="82" t="s">
        <v>83</v>
      </c>
      <c r="C9" s="61" t="s">
        <v>19</v>
      </c>
      <c r="D9" s="52">
        <v>9</v>
      </c>
      <c r="E9" s="53">
        <v>1.89</v>
      </c>
      <c r="F9" s="34">
        <f t="shared" si="0"/>
        <v>10.89</v>
      </c>
      <c r="G9" s="35">
        <f>ROUND(F9/0.702804,6)</f>
        <v>15.495074</v>
      </c>
      <c r="H9" s="36">
        <f>ROUND(F9/0.702804,2)</f>
        <v>15.5</v>
      </c>
      <c r="I9" s="37">
        <f aca="true" t="shared" si="2" ref="I9:I28">+D9/0.702804</f>
        <v>12.80584629569553</v>
      </c>
      <c r="J9" s="38">
        <f t="shared" si="1"/>
        <v>2.689227722096061</v>
      </c>
      <c r="K9" s="39">
        <f>H9-G9</f>
        <v>0.00492599999999932</v>
      </c>
    </row>
    <row r="10" spans="1:11" ht="15.75">
      <c r="A10" s="81"/>
      <c r="B10" s="83"/>
      <c r="C10" s="61" t="s">
        <v>20</v>
      </c>
      <c r="D10" s="52">
        <v>60</v>
      </c>
      <c r="E10" s="53">
        <v>12.6</v>
      </c>
      <c r="F10" s="34">
        <f t="shared" si="0"/>
        <v>72.6</v>
      </c>
      <c r="G10" s="35">
        <f aca="true" t="shared" si="3" ref="G10:G32">ROUND(F10/0.702804,6)</f>
        <v>103.300493</v>
      </c>
      <c r="H10" s="36">
        <f aca="true" t="shared" si="4" ref="H10:H34">ROUND(F10/0.702804,2)</f>
        <v>103.3</v>
      </c>
      <c r="I10" s="37">
        <f t="shared" si="2"/>
        <v>85.37230863797019</v>
      </c>
      <c r="J10" s="38">
        <f t="shared" si="1"/>
        <v>17.92818481397374</v>
      </c>
      <c r="K10" s="39">
        <f aca="true" t="shared" si="5" ref="K10:K32">H10-G10</f>
        <v>-0.0004930000000058499</v>
      </c>
    </row>
    <row r="11" spans="1:11" ht="15" customHeight="1">
      <c r="A11" s="69" t="s">
        <v>22</v>
      </c>
      <c r="B11" s="82" t="s">
        <v>84</v>
      </c>
      <c r="C11" s="61" t="s">
        <v>19</v>
      </c>
      <c r="D11" s="52">
        <v>12</v>
      </c>
      <c r="E11" s="53">
        <v>2.52</v>
      </c>
      <c r="F11" s="34">
        <f t="shared" si="0"/>
        <v>14.52</v>
      </c>
      <c r="G11" s="35">
        <f t="shared" si="3"/>
        <v>20.660099</v>
      </c>
      <c r="H11" s="36">
        <f t="shared" si="4"/>
        <v>20.66</v>
      </c>
      <c r="I11" s="37">
        <f t="shared" si="2"/>
        <v>17.074461727594038</v>
      </c>
      <c r="J11" s="38">
        <f t="shared" si="1"/>
        <v>3.585636962794748</v>
      </c>
      <c r="K11" s="39">
        <f t="shared" si="5"/>
        <v>-9.899999999873899E-05</v>
      </c>
    </row>
    <row r="12" spans="1:11" ht="15.75">
      <c r="A12" s="81"/>
      <c r="B12" s="83"/>
      <c r="C12" s="61" t="s">
        <v>20</v>
      </c>
      <c r="D12" s="52">
        <v>80</v>
      </c>
      <c r="E12" s="53">
        <v>16.8</v>
      </c>
      <c r="F12" s="34">
        <f t="shared" si="0"/>
        <v>96.8</v>
      </c>
      <c r="G12" s="35">
        <f t="shared" si="3"/>
        <v>137.733991</v>
      </c>
      <c r="H12" s="36">
        <f t="shared" si="4"/>
        <v>137.73</v>
      </c>
      <c r="I12" s="37">
        <f t="shared" si="2"/>
        <v>113.82974485062692</v>
      </c>
      <c r="J12" s="38">
        <f t="shared" si="1"/>
        <v>23.904246418631654</v>
      </c>
      <c r="K12" s="39">
        <f t="shared" si="5"/>
        <v>-0.0039910000000134005</v>
      </c>
    </row>
    <row r="13" spans="1:11" ht="15.75">
      <c r="A13" s="69" t="s">
        <v>23</v>
      </c>
      <c r="B13" s="82" t="s">
        <v>85</v>
      </c>
      <c r="C13" s="61" t="s">
        <v>19</v>
      </c>
      <c r="D13" s="52">
        <v>17</v>
      </c>
      <c r="E13" s="53">
        <v>3.57</v>
      </c>
      <c r="F13" s="34">
        <f t="shared" si="0"/>
        <v>20.57</v>
      </c>
      <c r="G13" s="35">
        <f t="shared" si="3"/>
        <v>29.268473</v>
      </c>
      <c r="H13" s="36">
        <f t="shared" si="4"/>
        <v>29.27</v>
      </c>
      <c r="I13" s="37">
        <f t="shared" si="2"/>
        <v>24.18882078075822</v>
      </c>
      <c r="J13" s="38">
        <f t="shared" si="1"/>
        <v>5.079652363959226</v>
      </c>
      <c r="K13" s="39">
        <f t="shared" si="5"/>
        <v>0.00152699999999939</v>
      </c>
    </row>
    <row r="14" spans="1:11" ht="15.75">
      <c r="A14" s="81"/>
      <c r="B14" s="83"/>
      <c r="C14" s="61" t="s">
        <v>20</v>
      </c>
      <c r="D14" s="53">
        <v>110</v>
      </c>
      <c r="E14" s="53">
        <v>23.1</v>
      </c>
      <c r="F14" s="34">
        <f>+D14+E14</f>
        <v>133.1</v>
      </c>
      <c r="G14" s="35">
        <f t="shared" si="3"/>
        <v>189.384238</v>
      </c>
      <c r="H14" s="36">
        <f t="shared" si="4"/>
        <v>189.38</v>
      </c>
      <c r="I14" s="37">
        <v>156.51</v>
      </c>
      <c r="J14" s="38">
        <f t="shared" si="1"/>
        <v>32.86833882561852</v>
      </c>
      <c r="K14" s="39">
        <f t="shared" si="5"/>
        <v>-0.004238000000015063</v>
      </c>
    </row>
    <row r="15" spans="1:11" ht="15.75">
      <c r="A15" s="69" t="s">
        <v>24</v>
      </c>
      <c r="B15" s="82" t="s">
        <v>25</v>
      </c>
      <c r="C15" s="61" t="s">
        <v>19</v>
      </c>
      <c r="D15" s="52">
        <v>18</v>
      </c>
      <c r="E15" s="53">
        <v>3.78</v>
      </c>
      <c r="F15" s="34">
        <f aca="true" t="shared" si="6" ref="F15:F38">+D15+E15</f>
        <v>21.78</v>
      </c>
      <c r="G15" s="35">
        <f t="shared" si="3"/>
        <v>30.990148</v>
      </c>
      <c r="H15" s="36">
        <f t="shared" si="4"/>
        <v>30.99</v>
      </c>
      <c r="I15" s="37">
        <f t="shared" si="2"/>
        <v>25.61169259139106</v>
      </c>
      <c r="J15" s="38">
        <f t="shared" si="1"/>
        <v>5.378455444192122</v>
      </c>
      <c r="K15" s="39">
        <f t="shared" si="5"/>
        <v>-0.00014800000000292357</v>
      </c>
    </row>
    <row r="16" spans="1:11" ht="15.75">
      <c r="A16" s="81"/>
      <c r="B16" s="83"/>
      <c r="C16" s="61" t="s">
        <v>20</v>
      </c>
      <c r="D16" s="52">
        <v>120</v>
      </c>
      <c r="E16" s="53">
        <v>25.2</v>
      </c>
      <c r="F16" s="34">
        <f t="shared" si="6"/>
        <v>145.2</v>
      </c>
      <c r="G16" s="35">
        <f t="shared" si="3"/>
        <v>206.600987</v>
      </c>
      <c r="H16" s="36">
        <f t="shared" si="4"/>
        <v>206.6</v>
      </c>
      <c r="I16" s="37">
        <f t="shared" si="2"/>
        <v>170.74461727594039</v>
      </c>
      <c r="J16" s="38">
        <f t="shared" si="1"/>
        <v>35.85636962794748</v>
      </c>
      <c r="K16" s="39">
        <f t="shared" si="5"/>
        <v>-0.000987000000009175</v>
      </c>
    </row>
    <row r="17" spans="1:11" ht="22.5" customHeight="1">
      <c r="A17" s="69" t="s">
        <v>26</v>
      </c>
      <c r="B17" s="82" t="s">
        <v>86</v>
      </c>
      <c r="C17" s="61" t="s">
        <v>19</v>
      </c>
      <c r="D17" s="52">
        <v>20</v>
      </c>
      <c r="E17" s="53">
        <v>4.2</v>
      </c>
      <c r="F17" s="34">
        <f t="shared" si="6"/>
        <v>24.2</v>
      </c>
      <c r="G17" s="35">
        <f t="shared" si="3"/>
        <v>34.433498</v>
      </c>
      <c r="H17" s="36">
        <f t="shared" si="4"/>
        <v>34.43</v>
      </c>
      <c r="I17" s="37">
        <f t="shared" si="2"/>
        <v>28.45743621265673</v>
      </c>
      <c r="J17" s="38">
        <f t="shared" si="1"/>
        <v>5.976061604657914</v>
      </c>
      <c r="K17" s="39">
        <f t="shared" si="5"/>
        <v>-0.003498000000000445</v>
      </c>
    </row>
    <row r="18" spans="1:11" ht="15.75">
      <c r="A18" s="81"/>
      <c r="B18" s="83"/>
      <c r="C18" s="61" t="s">
        <v>20</v>
      </c>
      <c r="D18" s="52">
        <v>130</v>
      </c>
      <c r="E18" s="53">
        <v>27.3</v>
      </c>
      <c r="F18" s="34">
        <f t="shared" si="6"/>
        <v>157.3</v>
      </c>
      <c r="G18" s="35">
        <f t="shared" si="3"/>
        <v>223.817736</v>
      </c>
      <c r="H18" s="36">
        <v>223.81</v>
      </c>
      <c r="I18" s="37">
        <f t="shared" si="2"/>
        <v>184.97333538226874</v>
      </c>
      <c r="J18" s="38">
        <f t="shared" si="1"/>
        <v>38.84440043027644</v>
      </c>
      <c r="K18" s="39">
        <f t="shared" si="5"/>
        <v>-0.007735999999994192</v>
      </c>
    </row>
    <row r="19" spans="1:11" ht="24" customHeight="1">
      <c r="A19" s="90" t="s">
        <v>27</v>
      </c>
      <c r="B19" s="82" t="s">
        <v>28</v>
      </c>
      <c r="C19" s="61" t="s">
        <v>19</v>
      </c>
      <c r="D19" s="52">
        <v>24</v>
      </c>
      <c r="E19" s="53">
        <v>5.04</v>
      </c>
      <c r="F19" s="34">
        <f t="shared" si="6"/>
        <v>29.04</v>
      </c>
      <c r="G19" s="35">
        <f t="shared" si="3"/>
        <v>41.320197</v>
      </c>
      <c r="H19" s="36">
        <f t="shared" si="4"/>
        <v>41.32</v>
      </c>
      <c r="I19" s="37">
        <f t="shared" si="2"/>
        <v>34.148923455188076</v>
      </c>
      <c r="J19" s="38">
        <f t="shared" si="1"/>
        <v>7.171273925589496</v>
      </c>
      <c r="K19" s="39">
        <f t="shared" si="5"/>
        <v>-0.00019700000000000273</v>
      </c>
    </row>
    <row r="20" spans="1:11" ht="15.75">
      <c r="A20" s="91"/>
      <c r="B20" s="83"/>
      <c r="C20" s="61" t="s">
        <v>20</v>
      </c>
      <c r="D20" s="52">
        <v>160</v>
      </c>
      <c r="E20" s="53">
        <v>33.6</v>
      </c>
      <c r="F20" s="34">
        <f t="shared" si="6"/>
        <v>193.6</v>
      </c>
      <c r="G20" s="35">
        <f t="shared" si="3"/>
        <v>275.467983</v>
      </c>
      <c r="H20" s="36">
        <f t="shared" si="4"/>
        <v>275.47</v>
      </c>
      <c r="I20" s="37">
        <f t="shared" si="2"/>
        <v>227.65948970125385</v>
      </c>
      <c r="J20" s="38">
        <f t="shared" si="1"/>
        <v>47.80849283726331</v>
      </c>
      <c r="K20" s="39">
        <f t="shared" si="5"/>
        <v>0.0020170000000234722</v>
      </c>
    </row>
    <row r="21" spans="1:11" ht="22.5" customHeight="1">
      <c r="A21" s="69" t="s">
        <v>29</v>
      </c>
      <c r="B21" s="82" t="s">
        <v>87</v>
      </c>
      <c r="C21" s="61" t="s">
        <v>19</v>
      </c>
      <c r="D21" s="52">
        <v>20</v>
      </c>
      <c r="E21" s="53">
        <v>4.2</v>
      </c>
      <c r="F21" s="34">
        <f t="shared" si="6"/>
        <v>24.2</v>
      </c>
      <c r="G21" s="35">
        <f t="shared" si="3"/>
        <v>34.433498</v>
      </c>
      <c r="H21" s="95">
        <v>34.43</v>
      </c>
      <c r="I21" s="37">
        <f t="shared" si="2"/>
        <v>28.45743621265673</v>
      </c>
      <c r="J21" s="96">
        <v>5.97</v>
      </c>
      <c r="K21" s="39">
        <f t="shared" si="5"/>
        <v>-0.003498000000000445</v>
      </c>
    </row>
    <row r="22" spans="1:11" ht="15.75">
      <c r="A22" s="81"/>
      <c r="B22" s="83"/>
      <c r="C22" s="61" t="s">
        <v>20</v>
      </c>
      <c r="D22" s="52">
        <v>140</v>
      </c>
      <c r="E22" s="53">
        <v>29.4</v>
      </c>
      <c r="F22" s="34">
        <f t="shared" si="6"/>
        <v>169.4</v>
      </c>
      <c r="G22" s="35">
        <f t="shared" si="3"/>
        <v>241.034485</v>
      </c>
      <c r="H22" s="95">
        <f t="shared" si="4"/>
        <v>241.03</v>
      </c>
      <c r="I22" s="37">
        <f t="shared" si="2"/>
        <v>199.2020534885971</v>
      </c>
      <c r="J22" s="38">
        <f t="shared" si="1"/>
        <v>41.832431232605394</v>
      </c>
      <c r="K22" s="39">
        <f t="shared" si="5"/>
        <v>-0.004484999999988304</v>
      </c>
    </row>
    <row r="23" spans="1:11" ht="31.5">
      <c r="A23" s="40" t="s">
        <v>30</v>
      </c>
      <c r="B23" s="62" t="s">
        <v>31</v>
      </c>
      <c r="C23" s="61" t="s">
        <v>20</v>
      </c>
      <c r="D23" s="52">
        <v>150</v>
      </c>
      <c r="E23" s="53">
        <v>31.5</v>
      </c>
      <c r="F23" s="34">
        <f t="shared" si="6"/>
        <v>181.5</v>
      </c>
      <c r="G23" s="35">
        <f t="shared" si="3"/>
        <v>258.251234</v>
      </c>
      <c r="H23" s="95">
        <f t="shared" si="4"/>
        <v>258.25</v>
      </c>
      <c r="I23" s="37">
        <f t="shared" si="2"/>
        <v>213.4307715949255</v>
      </c>
      <c r="J23" s="38">
        <f t="shared" si="1"/>
        <v>44.82046203493435</v>
      </c>
      <c r="K23" s="39">
        <f t="shared" si="5"/>
        <v>-0.0012340000000108375</v>
      </c>
    </row>
    <row r="24" spans="1:11" ht="31.5">
      <c r="A24" s="40">
        <v>2</v>
      </c>
      <c r="B24" s="63" t="s">
        <v>32</v>
      </c>
      <c r="C24" s="61"/>
      <c r="D24" s="53"/>
      <c r="E24" s="53"/>
      <c r="F24" s="34"/>
      <c r="G24" s="35"/>
      <c r="H24" s="36"/>
      <c r="I24" s="37"/>
      <c r="J24" s="38"/>
      <c r="K24" s="39"/>
    </row>
    <row r="25" spans="1:11" ht="15.75">
      <c r="A25" s="88" t="s">
        <v>15</v>
      </c>
      <c r="B25" s="82" t="s">
        <v>33</v>
      </c>
      <c r="C25" s="61" t="s">
        <v>37</v>
      </c>
      <c r="D25" s="53">
        <v>4</v>
      </c>
      <c r="E25" s="53">
        <v>0.84</v>
      </c>
      <c r="F25" s="34">
        <f t="shared" si="6"/>
        <v>4.84</v>
      </c>
      <c r="G25" s="35">
        <f t="shared" si="3"/>
        <v>6.8867</v>
      </c>
      <c r="H25" s="36">
        <f t="shared" si="4"/>
        <v>6.89</v>
      </c>
      <c r="I25" s="37">
        <f t="shared" si="2"/>
        <v>5.691487242531346</v>
      </c>
      <c r="J25" s="38">
        <f t="shared" si="1"/>
        <v>1.1952123209315826</v>
      </c>
      <c r="K25" s="39">
        <f t="shared" si="5"/>
        <v>0.0032999999999994145</v>
      </c>
    </row>
    <row r="26" spans="1:11" ht="31.5">
      <c r="A26" s="89"/>
      <c r="B26" s="83"/>
      <c r="C26" s="61" t="s">
        <v>38</v>
      </c>
      <c r="D26" s="53">
        <v>30</v>
      </c>
      <c r="E26" s="53">
        <v>6.3</v>
      </c>
      <c r="F26" s="34">
        <f t="shared" si="6"/>
        <v>36.3</v>
      </c>
      <c r="G26" s="35">
        <f t="shared" si="3"/>
        <v>51.650247</v>
      </c>
      <c r="H26" s="36">
        <f t="shared" si="4"/>
        <v>51.65</v>
      </c>
      <c r="I26" s="37">
        <f t="shared" si="2"/>
        <v>42.686154318985096</v>
      </c>
      <c r="J26" s="38">
        <f t="shared" si="1"/>
        <v>8.96409240698687</v>
      </c>
      <c r="K26" s="39">
        <f t="shared" si="5"/>
        <v>-0.00024700000000166256</v>
      </c>
    </row>
    <row r="27" spans="1:11" ht="15.75">
      <c r="A27" s="69" t="s">
        <v>16</v>
      </c>
      <c r="B27" s="82" t="s">
        <v>34</v>
      </c>
      <c r="C27" s="61" t="s">
        <v>37</v>
      </c>
      <c r="D27" s="52">
        <v>3</v>
      </c>
      <c r="E27" s="53">
        <v>0.63</v>
      </c>
      <c r="F27" s="34">
        <f t="shared" si="6"/>
        <v>3.63</v>
      </c>
      <c r="G27" s="35">
        <f t="shared" si="3"/>
        <v>5.165025</v>
      </c>
      <c r="H27" s="36">
        <f t="shared" si="4"/>
        <v>5.17</v>
      </c>
      <c r="I27" s="37">
        <f t="shared" si="2"/>
        <v>4.2686154318985094</v>
      </c>
      <c r="J27" s="38">
        <f t="shared" si="1"/>
        <v>0.896409240698687</v>
      </c>
      <c r="K27" s="39">
        <f t="shared" si="5"/>
        <v>0.004974999999999952</v>
      </c>
    </row>
    <row r="28" spans="1:11" ht="31.5">
      <c r="A28" s="70"/>
      <c r="B28" s="83"/>
      <c r="C28" s="61" t="s">
        <v>38</v>
      </c>
      <c r="D28" s="54">
        <v>20</v>
      </c>
      <c r="E28" s="55">
        <v>4.2</v>
      </c>
      <c r="F28" s="42">
        <f t="shared" si="6"/>
        <v>24.2</v>
      </c>
      <c r="G28" s="35">
        <f t="shared" si="3"/>
        <v>34.433498</v>
      </c>
      <c r="H28" s="36">
        <f t="shared" si="4"/>
        <v>34.43</v>
      </c>
      <c r="I28" s="34">
        <f t="shared" si="2"/>
        <v>28.45743621265673</v>
      </c>
      <c r="J28" s="38">
        <v>5.97</v>
      </c>
      <c r="K28" s="39">
        <f t="shared" si="5"/>
        <v>-0.003498000000000445</v>
      </c>
    </row>
    <row r="29" spans="1:13" ht="15.75">
      <c r="A29" s="69" t="s">
        <v>35</v>
      </c>
      <c r="B29" s="82" t="s">
        <v>36</v>
      </c>
      <c r="C29" s="61" t="s">
        <v>37</v>
      </c>
      <c r="D29" s="53">
        <v>2.5</v>
      </c>
      <c r="E29" s="53">
        <v>0.53</v>
      </c>
      <c r="F29" s="41">
        <f t="shared" si="6"/>
        <v>3.0300000000000002</v>
      </c>
      <c r="G29" s="35">
        <f t="shared" si="3"/>
        <v>4.311302</v>
      </c>
      <c r="H29" s="36">
        <f t="shared" si="4"/>
        <v>4.31</v>
      </c>
      <c r="I29" s="37">
        <f>ROUND(D29/0.702804,2)</f>
        <v>3.56</v>
      </c>
      <c r="J29" s="38">
        <f>+E29/0.70284</f>
        <v>0.7540834329292585</v>
      </c>
      <c r="K29" s="39">
        <f t="shared" si="5"/>
        <v>-0.0013020000000008025</v>
      </c>
      <c r="L29" s="16"/>
      <c r="M29" s="14"/>
    </row>
    <row r="30" spans="1:13" ht="31.5">
      <c r="A30" s="70"/>
      <c r="B30" s="83"/>
      <c r="C30" s="61" t="s">
        <v>38</v>
      </c>
      <c r="D30" s="53">
        <v>15</v>
      </c>
      <c r="E30" s="53">
        <v>3.15</v>
      </c>
      <c r="F30" s="43">
        <f t="shared" si="6"/>
        <v>18.15</v>
      </c>
      <c r="G30" s="35">
        <f t="shared" si="3"/>
        <v>25.825123</v>
      </c>
      <c r="H30" s="95">
        <v>25.83</v>
      </c>
      <c r="I30" s="37">
        <f>ROUND(D30/0.702804,2)</f>
        <v>21.34</v>
      </c>
      <c r="J30" s="96">
        <v>4.49</v>
      </c>
      <c r="K30" s="39">
        <f t="shared" si="5"/>
        <v>0.004876999999996912</v>
      </c>
      <c r="L30" s="16"/>
      <c r="M30" s="14"/>
    </row>
    <row r="31" spans="1:13" ht="15.75">
      <c r="A31" s="69" t="s">
        <v>44</v>
      </c>
      <c r="B31" s="82" t="s">
        <v>45</v>
      </c>
      <c r="C31" s="61" t="s">
        <v>37</v>
      </c>
      <c r="D31" s="53">
        <v>0.5</v>
      </c>
      <c r="E31" s="53">
        <v>0.11</v>
      </c>
      <c r="F31" s="41">
        <f t="shared" si="6"/>
        <v>0.61</v>
      </c>
      <c r="G31" s="35">
        <f t="shared" si="3"/>
        <v>0.867952</v>
      </c>
      <c r="H31" s="95">
        <f t="shared" si="4"/>
        <v>0.87</v>
      </c>
      <c r="I31" s="37">
        <f>ROUND(D31/0.702804,2)</f>
        <v>0.71</v>
      </c>
      <c r="J31" s="38">
        <f>+E31/0.70284</f>
        <v>0.15650788230607252</v>
      </c>
      <c r="K31" s="39">
        <f t="shared" si="5"/>
        <v>0.0020480000000000498</v>
      </c>
      <c r="L31" s="16"/>
      <c r="M31" s="17"/>
    </row>
    <row r="32" spans="1:13" ht="31.5" customHeight="1">
      <c r="A32" s="70"/>
      <c r="B32" s="83"/>
      <c r="C32" s="61" t="s">
        <v>38</v>
      </c>
      <c r="D32" s="53">
        <v>3</v>
      </c>
      <c r="E32" s="53">
        <v>0.63</v>
      </c>
      <c r="F32" s="41">
        <f t="shared" si="6"/>
        <v>3.63</v>
      </c>
      <c r="G32" s="35">
        <f t="shared" si="3"/>
        <v>5.165025</v>
      </c>
      <c r="H32" s="95">
        <f t="shared" si="4"/>
        <v>5.17</v>
      </c>
      <c r="I32" s="37">
        <f>ROUND(D32/0.702804,2)</f>
        <v>4.27</v>
      </c>
      <c r="J32" s="38">
        <f>+E32/0.70284</f>
        <v>0.8963633259347789</v>
      </c>
      <c r="K32" s="39">
        <f t="shared" si="5"/>
        <v>0.004974999999999952</v>
      </c>
      <c r="L32" s="16"/>
      <c r="M32" s="17"/>
    </row>
    <row r="33" spans="1:13" ht="15.75">
      <c r="A33" s="69" t="s">
        <v>46</v>
      </c>
      <c r="B33" s="82" t="s">
        <v>47</v>
      </c>
      <c r="C33" s="61" t="s">
        <v>37</v>
      </c>
      <c r="D33" s="53">
        <v>0.5</v>
      </c>
      <c r="E33" s="53">
        <v>0.11</v>
      </c>
      <c r="F33" s="41">
        <f t="shared" si="6"/>
        <v>0.61</v>
      </c>
      <c r="G33" s="35">
        <f aca="true" t="shared" si="7" ref="G33:G38">ROUND(F33/0.702804,6)</f>
        <v>0.867952</v>
      </c>
      <c r="H33" s="36">
        <f t="shared" si="4"/>
        <v>0.87</v>
      </c>
      <c r="I33" s="37">
        <f>ROUND(D33/0.702804,2)</f>
        <v>0.71</v>
      </c>
      <c r="J33" s="38">
        <f aca="true" t="shared" si="8" ref="J33:J42">+E33/0.70284</f>
        <v>0.15650788230607252</v>
      </c>
      <c r="K33" s="39">
        <f aca="true" t="shared" si="9" ref="K33:K38">H33-G33</f>
        <v>0.0020480000000000498</v>
      </c>
      <c r="L33" s="16"/>
      <c r="M33" s="18"/>
    </row>
    <row r="34" spans="1:13" ht="31.5">
      <c r="A34" s="70"/>
      <c r="B34" s="83"/>
      <c r="C34" s="61" t="s">
        <v>38</v>
      </c>
      <c r="D34" s="53">
        <v>5</v>
      </c>
      <c r="E34" s="53">
        <v>1.05</v>
      </c>
      <c r="F34" s="37">
        <f t="shared" si="6"/>
        <v>6.05</v>
      </c>
      <c r="G34" s="35">
        <f t="shared" si="7"/>
        <v>8.608374</v>
      </c>
      <c r="H34" s="36">
        <f t="shared" si="4"/>
        <v>8.61</v>
      </c>
      <c r="I34" s="37">
        <v>7.12</v>
      </c>
      <c r="J34" s="38">
        <f t="shared" si="8"/>
        <v>1.4939388765579649</v>
      </c>
      <c r="K34" s="39">
        <f t="shared" si="9"/>
        <v>0.0016259999999999053</v>
      </c>
      <c r="L34" s="16"/>
      <c r="M34" s="18"/>
    </row>
    <row r="35" spans="1:13" ht="15.75">
      <c r="A35" s="69" t="s">
        <v>48</v>
      </c>
      <c r="B35" s="82" t="s">
        <v>49</v>
      </c>
      <c r="C35" s="61" t="s">
        <v>37</v>
      </c>
      <c r="D35" s="53">
        <v>0.4</v>
      </c>
      <c r="E35" s="53">
        <v>0.08</v>
      </c>
      <c r="F35" s="37">
        <f t="shared" si="6"/>
        <v>0.48000000000000004</v>
      </c>
      <c r="G35" s="35">
        <f t="shared" si="7"/>
        <v>0.682978</v>
      </c>
      <c r="H35" s="36">
        <f>ROUND(F35/0.702804,2)</f>
        <v>0.68</v>
      </c>
      <c r="I35" s="37">
        <f aca="true" t="shared" si="10" ref="I35:I48">ROUND(D35/0.702804,2)</f>
        <v>0.57</v>
      </c>
      <c r="J35" s="38">
        <f t="shared" si="8"/>
        <v>0.11382391440441637</v>
      </c>
      <c r="K35" s="39">
        <f t="shared" si="9"/>
        <v>-0.002977999999999925</v>
      </c>
      <c r="L35" s="16"/>
      <c r="M35" s="18"/>
    </row>
    <row r="36" spans="1:13" ht="31.5">
      <c r="A36" s="70"/>
      <c r="B36" s="83"/>
      <c r="C36" s="61" t="s">
        <v>38</v>
      </c>
      <c r="D36" s="53">
        <v>5</v>
      </c>
      <c r="E36" s="53">
        <v>1.05</v>
      </c>
      <c r="F36" s="37">
        <f t="shared" si="6"/>
        <v>6.05</v>
      </c>
      <c r="G36" s="35">
        <f t="shared" si="7"/>
        <v>8.608374</v>
      </c>
      <c r="H36" s="36">
        <f>ROUND(F36/0.702804,2)</f>
        <v>8.61</v>
      </c>
      <c r="I36" s="37">
        <v>7.12</v>
      </c>
      <c r="J36" s="38">
        <f t="shared" si="8"/>
        <v>1.4939388765579649</v>
      </c>
      <c r="K36" s="39">
        <f t="shared" si="9"/>
        <v>0.0016259999999999053</v>
      </c>
      <c r="L36" s="16"/>
      <c r="M36" s="18"/>
    </row>
    <row r="37" spans="1:12" ht="39" customHeight="1">
      <c r="A37" s="69" t="s">
        <v>50</v>
      </c>
      <c r="B37" s="82" t="s">
        <v>51</v>
      </c>
      <c r="C37" s="61" t="s">
        <v>52</v>
      </c>
      <c r="D37" s="53">
        <v>25</v>
      </c>
      <c r="E37" s="53">
        <v>5.25</v>
      </c>
      <c r="F37" s="37">
        <f t="shared" si="6"/>
        <v>30.25</v>
      </c>
      <c r="G37" s="35">
        <f t="shared" si="7"/>
        <v>43.041872</v>
      </c>
      <c r="H37" s="36">
        <f>ROUND(F37/0.702804,2)</f>
        <v>43.04</v>
      </c>
      <c r="I37" s="37">
        <f t="shared" si="10"/>
        <v>35.57</v>
      </c>
      <c r="J37" s="38">
        <f t="shared" si="8"/>
        <v>7.469694382789824</v>
      </c>
      <c r="K37" s="39">
        <f t="shared" si="9"/>
        <v>-0.0018719999999987635</v>
      </c>
      <c r="L37" s="18"/>
    </row>
    <row r="38" spans="1:11" ht="15.75">
      <c r="A38" s="70"/>
      <c r="B38" s="83"/>
      <c r="C38" s="61" t="s">
        <v>53</v>
      </c>
      <c r="D38" s="56">
        <v>120</v>
      </c>
      <c r="E38" s="56">
        <v>25.2</v>
      </c>
      <c r="F38" s="48">
        <f t="shared" si="6"/>
        <v>145.2</v>
      </c>
      <c r="G38" s="35">
        <f t="shared" si="7"/>
        <v>206.600987</v>
      </c>
      <c r="H38" s="36">
        <f>ROUND(F38/0.702804,2)</f>
        <v>206.6</v>
      </c>
      <c r="I38" s="37">
        <f t="shared" si="10"/>
        <v>170.74</v>
      </c>
      <c r="J38" s="38">
        <v>35.86</v>
      </c>
      <c r="K38" s="39">
        <f t="shared" si="9"/>
        <v>-0.000987000000009175</v>
      </c>
    </row>
    <row r="39" spans="1:11" ht="18.75">
      <c r="A39" s="44">
        <v>3</v>
      </c>
      <c r="B39" s="64" t="s">
        <v>54</v>
      </c>
      <c r="C39" s="57"/>
      <c r="D39" s="57"/>
      <c r="E39" s="57"/>
      <c r="F39" s="45"/>
      <c r="G39" s="35"/>
      <c r="H39" s="36"/>
      <c r="I39" s="37"/>
      <c r="J39" s="38"/>
      <c r="K39" s="39"/>
    </row>
    <row r="40" spans="1:11" ht="15.75">
      <c r="A40" s="44" t="s">
        <v>55</v>
      </c>
      <c r="B40" s="64" t="s">
        <v>56</v>
      </c>
      <c r="C40" s="65" t="s">
        <v>57</v>
      </c>
      <c r="D40" s="58">
        <v>0.06</v>
      </c>
      <c r="E40" s="59">
        <v>0.01</v>
      </c>
      <c r="F40" s="50">
        <f>+D40+E40</f>
        <v>0.06999999999999999</v>
      </c>
      <c r="G40" s="35">
        <f aca="true" t="shared" si="11" ref="G40:G48">ROUND(F40/0.702804,6)</f>
        <v>0.099601</v>
      </c>
      <c r="H40" s="36">
        <f>ROUND(F40/0.702804,2)</f>
        <v>0.1</v>
      </c>
      <c r="I40" s="37">
        <f t="shared" si="10"/>
        <v>0.09</v>
      </c>
      <c r="J40" s="38">
        <f t="shared" si="8"/>
        <v>0.014227989300552047</v>
      </c>
      <c r="K40" s="39">
        <f aca="true" t="shared" si="12" ref="K40:K48">H40-G40</f>
        <v>0.00039900000000001046</v>
      </c>
    </row>
    <row r="41" spans="1:11" ht="15.75">
      <c r="A41" s="44" t="s">
        <v>58</v>
      </c>
      <c r="B41" s="64" t="s">
        <v>59</v>
      </c>
      <c r="C41" s="65" t="s">
        <v>57</v>
      </c>
      <c r="D41" s="58">
        <v>0.08</v>
      </c>
      <c r="E41" s="59">
        <v>0.02</v>
      </c>
      <c r="F41" s="50">
        <f aca="true" t="shared" si="13" ref="F41:F48">+D41+E41</f>
        <v>0.1</v>
      </c>
      <c r="G41" s="35">
        <f t="shared" si="11"/>
        <v>0.142287</v>
      </c>
      <c r="H41" s="36">
        <f>ROUND(F41/0.702804,2)</f>
        <v>0.14</v>
      </c>
      <c r="I41" s="37">
        <f t="shared" si="10"/>
        <v>0.11</v>
      </c>
      <c r="J41" s="38">
        <f t="shared" si="8"/>
        <v>0.028455978601104093</v>
      </c>
      <c r="K41" s="39">
        <f t="shared" si="12"/>
        <v>-0.0022869999999999835</v>
      </c>
    </row>
    <row r="42" spans="1:11" ht="15.75">
      <c r="A42" s="44" t="s">
        <v>60</v>
      </c>
      <c r="B42" s="64" t="s">
        <v>61</v>
      </c>
      <c r="C42" s="65" t="s">
        <v>57</v>
      </c>
      <c r="D42" s="58">
        <v>0.1</v>
      </c>
      <c r="E42" s="59">
        <v>0.02</v>
      </c>
      <c r="F42" s="50">
        <f t="shared" si="13"/>
        <v>0.12000000000000001</v>
      </c>
      <c r="G42" s="35">
        <f t="shared" si="11"/>
        <v>0.170745</v>
      </c>
      <c r="H42" s="36">
        <f>ROUND(F42/0.702804,2)</f>
        <v>0.17</v>
      </c>
      <c r="I42" s="37">
        <f t="shared" si="10"/>
        <v>0.14</v>
      </c>
      <c r="J42" s="38">
        <f t="shared" si="8"/>
        <v>0.028455978601104093</v>
      </c>
      <c r="K42" s="39">
        <f t="shared" si="12"/>
        <v>-0.0007449999999999957</v>
      </c>
    </row>
    <row r="43" spans="1:11" ht="15.75">
      <c r="A43" s="44" t="s">
        <v>62</v>
      </c>
      <c r="B43" s="64" t="s">
        <v>63</v>
      </c>
      <c r="C43" s="65" t="s">
        <v>57</v>
      </c>
      <c r="D43" s="58">
        <v>0.15</v>
      </c>
      <c r="E43" s="59">
        <v>0.03</v>
      </c>
      <c r="F43" s="50">
        <f t="shared" si="13"/>
        <v>0.18</v>
      </c>
      <c r="G43" s="35">
        <f t="shared" si="11"/>
        <v>0.256117</v>
      </c>
      <c r="H43" s="36">
        <f>ROUND(F43/0.702804,2)</f>
        <v>0.26</v>
      </c>
      <c r="I43" s="37">
        <f t="shared" si="10"/>
        <v>0.21</v>
      </c>
      <c r="J43" s="38">
        <v>0.05</v>
      </c>
      <c r="K43" s="39">
        <f t="shared" si="12"/>
        <v>0.0038830000000000253</v>
      </c>
    </row>
    <row r="44" spans="1:11" ht="15.75">
      <c r="A44" s="44">
        <v>4</v>
      </c>
      <c r="B44" s="64" t="s">
        <v>64</v>
      </c>
      <c r="C44" s="65"/>
      <c r="D44" s="58"/>
      <c r="E44" s="59"/>
      <c r="F44" s="50"/>
      <c r="G44" s="35"/>
      <c r="H44" s="36"/>
      <c r="I44" s="37"/>
      <c r="J44" s="38"/>
      <c r="K44" s="39"/>
    </row>
    <row r="45" spans="1:11" ht="15.75">
      <c r="A45" s="44" t="s">
        <v>65</v>
      </c>
      <c r="B45" s="64" t="s">
        <v>66</v>
      </c>
      <c r="C45" s="65" t="s">
        <v>67</v>
      </c>
      <c r="D45" s="85" t="s">
        <v>68</v>
      </c>
      <c r="E45" s="86"/>
      <c r="F45" s="86"/>
      <c r="G45" s="86"/>
      <c r="H45" s="86"/>
      <c r="I45" s="86"/>
      <c r="J45" s="86"/>
      <c r="K45" s="87"/>
    </row>
    <row r="46" spans="1:11" ht="31.5">
      <c r="A46" s="44" t="s">
        <v>69</v>
      </c>
      <c r="B46" s="64" t="s">
        <v>70</v>
      </c>
      <c r="C46" s="65" t="s">
        <v>71</v>
      </c>
      <c r="D46" s="85" t="s">
        <v>68</v>
      </c>
      <c r="E46" s="86"/>
      <c r="F46" s="86"/>
      <c r="G46" s="86"/>
      <c r="H46" s="86"/>
      <c r="I46" s="86"/>
      <c r="J46" s="86"/>
      <c r="K46" s="87"/>
    </row>
    <row r="47" spans="1:11" ht="31.5">
      <c r="A47" s="44" t="s">
        <v>72</v>
      </c>
      <c r="B47" s="64" t="s">
        <v>73</v>
      </c>
      <c r="C47" s="65" t="s">
        <v>74</v>
      </c>
      <c r="D47" s="85" t="s">
        <v>68</v>
      </c>
      <c r="E47" s="86"/>
      <c r="F47" s="86"/>
      <c r="G47" s="86"/>
      <c r="H47" s="86"/>
      <c r="I47" s="86"/>
      <c r="J47" s="86"/>
      <c r="K47" s="87"/>
    </row>
    <row r="48" spans="1:11" ht="31.5">
      <c r="A48" s="44" t="s">
        <v>75</v>
      </c>
      <c r="B48" s="64" t="s">
        <v>76</v>
      </c>
      <c r="C48" s="66" t="s">
        <v>71</v>
      </c>
      <c r="D48" s="59">
        <v>15</v>
      </c>
      <c r="E48" s="59">
        <v>3.15</v>
      </c>
      <c r="F48" s="50">
        <f t="shared" si="13"/>
        <v>18.15</v>
      </c>
      <c r="G48" s="35">
        <f t="shared" si="11"/>
        <v>25.825123</v>
      </c>
      <c r="H48" s="95">
        <v>25.83</v>
      </c>
      <c r="I48" s="37">
        <f t="shared" si="10"/>
        <v>21.34</v>
      </c>
      <c r="J48" s="96">
        <v>4.49</v>
      </c>
      <c r="K48" s="39">
        <f t="shared" si="12"/>
        <v>0.004876999999996912</v>
      </c>
    </row>
    <row r="49" spans="1:11" ht="18.75">
      <c r="A49" s="46"/>
      <c r="B49" s="67"/>
      <c r="C49" s="68"/>
      <c r="D49" s="47"/>
      <c r="E49" s="47"/>
      <c r="F49" s="47"/>
      <c r="G49" s="47"/>
      <c r="H49" s="47"/>
      <c r="I49" s="47"/>
      <c r="J49" s="47"/>
      <c r="K49" s="47"/>
    </row>
    <row r="50" spans="1:11" ht="15.75">
      <c r="A50" s="24"/>
      <c r="B50" s="15"/>
      <c r="D50" s="49"/>
      <c r="E50" s="49"/>
      <c r="F50" s="49"/>
      <c r="G50" s="49"/>
      <c r="H50" s="49"/>
      <c r="I50" s="49"/>
      <c r="J50" s="49"/>
      <c r="K50" s="49"/>
    </row>
    <row r="51" spans="2:11" ht="15"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3" spans="2:8" ht="15.75">
      <c r="B53" s="74" t="s">
        <v>77</v>
      </c>
      <c r="C53" s="75"/>
      <c r="G53" s="74" t="s">
        <v>78</v>
      </c>
      <c r="H53" s="75"/>
    </row>
    <row r="55" spans="2:5" ht="15">
      <c r="B55" s="25" t="s">
        <v>90</v>
      </c>
      <c r="C55" s="21"/>
      <c r="D55" s="21"/>
      <c r="E55" s="21"/>
    </row>
    <row r="56" spans="2:5" ht="15">
      <c r="B56" s="22" t="s">
        <v>79</v>
      </c>
      <c r="C56" s="21"/>
      <c r="D56" s="21"/>
      <c r="E56" s="21"/>
    </row>
    <row r="57" ht="15">
      <c r="B57" s="51" t="s">
        <v>80</v>
      </c>
    </row>
    <row r="58" ht="15">
      <c r="B58" s="23"/>
    </row>
    <row r="59" ht="15">
      <c r="B59" s="26"/>
    </row>
    <row r="60" ht="15">
      <c r="B60" s="26"/>
    </row>
    <row r="61" ht="15">
      <c r="B61" s="26"/>
    </row>
  </sheetData>
  <sheetProtection/>
  <mergeCells count="39">
    <mergeCell ref="A37:A38"/>
    <mergeCell ref="B17:B18"/>
    <mergeCell ref="B19:B20"/>
    <mergeCell ref="A19:A20"/>
    <mergeCell ref="A21:A22"/>
    <mergeCell ref="A27:A28"/>
    <mergeCell ref="B33:B34"/>
    <mergeCell ref="B37:B38"/>
    <mergeCell ref="A29:A30"/>
    <mergeCell ref="B29:B30"/>
    <mergeCell ref="A17:A18"/>
    <mergeCell ref="A13:A14"/>
    <mergeCell ref="A15:A16"/>
    <mergeCell ref="D47:K47"/>
    <mergeCell ref="A33:A34"/>
    <mergeCell ref="A35:A36"/>
    <mergeCell ref="B21:B22"/>
    <mergeCell ref="B25:B26"/>
    <mergeCell ref="A25:A26"/>
    <mergeCell ref="B31:B32"/>
    <mergeCell ref="B51:K51"/>
    <mergeCell ref="B7:B8"/>
    <mergeCell ref="B9:B10"/>
    <mergeCell ref="B11:B12"/>
    <mergeCell ref="B13:B14"/>
    <mergeCell ref="B15:B16"/>
    <mergeCell ref="D45:K45"/>
    <mergeCell ref="B35:B36"/>
    <mergeCell ref="D46:K46"/>
    <mergeCell ref="A31:A32"/>
    <mergeCell ref="A2:K2"/>
    <mergeCell ref="G1:K1"/>
    <mergeCell ref="B53:C53"/>
    <mergeCell ref="G53:H53"/>
    <mergeCell ref="A3:K3"/>
    <mergeCell ref="A7:A8"/>
    <mergeCell ref="A9:A10"/>
    <mergeCell ref="A11:A12"/>
    <mergeCell ref="B27:B28"/>
  </mergeCells>
  <hyperlinks>
    <hyperlink ref="B57" r:id="rId1" display="ilze.donska@vas.gov.lv"/>
  </hyperlinks>
  <printOptions/>
  <pageMargins left="0.7086614173228347" right="0.7086614173228347" top="1.0236220472440944" bottom="0.7480314960629921" header="0.31496062992125984" footer="0.31496062992125984"/>
  <pageSetup horizontalDpi="600" verticalDpi="600" orientation="landscape" paperSize="9" scale="89" r:id="rId2"/>
  <headerFooter>
    <oddHeader>&amp;RPielikums Ministru kabineta noteikumu
"Valsts administrācijas skolas  pakalpojumu cenrādis un maksas pakalpojumu samaksas kārtība"
projekta sākotnējās ietekmes novērtējuma ziņojumam (anotācijai)</oddHeader>
    <oddFooter xml:space="preserve">&amp;L&amp;"Times New Roman,Regular"VASAnotp_210813_cenradis; Pielikums Ministru kabineta noteikumu projekta "Valsts administrācijas skolas maksas pakalojumu cenrādis un maksas paklpojumu samaksas kārtība" anotācijai&amp;C   </oddFooter>
  </headerFooter>
  <rowBreaks count="2" manualBreakCount="2">
    <brk id="16" max="25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:I6"/>
    </sheetView>
  </sheetViews>
  <sheetFormatPr defaultColWidth="9.140625" defaultRowHeight="15"/>
  <sheetData>
    <row r="1" spans="1:9" ht="15">
      <c r="A1" s="92"/>
      <c r="B1" s="92"/>
      <c r="C1" s="93"/>
      <c r="D1" s="93"/>
      <c r="E1" s="93"/>
      <c r="F1" s="93"/>
      <c r="G1" s="93"/>
      <c r="H1" s="93"/>
      <c r="I1" s="94"/>
    </row>
    <row r="2" spans="1:9" ht="15">
      <c r="A2" s="3"/>
      <c r="B2" s="4"/>
      <c r="C2" s="3"/>
      <c r="D2" s="6"/>
      <c r="E2" s="6"/>
      <c r="F2" s="6"/>
      <c r="G2" s="7"/>
      <c r="H2" s="3"/>
      <c r="I2" s="3"/>
    </row>
    <row r="3" spans="1:6" ht="15">
      <c r="A3" s="9"/>
      <c r="B3" s="10"/>
      <c r="C3" s="9"/>
      <c r="D3" s="9"/>
      <c r="E3" s="9"/>
      <c r="F3" s="9"/>
    </row>
    <row r="4" spans="1:6" ht="15">
      <c r="A4" s="1"/>
      <c r="B4" s="1"/>
      <c r="C4" s="8"/>
      <c r="D4" s="11"/>
      <c r="E4" s="12"/>
      <c r="F4" s="13"/>
    </row>
    <row r="5" spans="1:6" ht="15">
      <c r="A5" s="2"/>
      <c r="B5" s="2"/>
      <c r="C5" s="5"/>
      <c r="D5" s="3"/>
      <c r="E5" s="12"/>
      <c r="F5" s="13"/>
    </row>
    <row r="6" spans="1:6" ht="15">
      <c r="A6" s="2"/>
      <c r="B6" s="2"/>
      <c r="C6" s="5"/>
      <c r="D6" s="3"/>
      <c r="E6" s="12"/>
      <c r="F6" s="1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0" sqref="B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Profesionālās izglītības kompetences centra "Rīgas Tehniskā koledža" maksas pakalpojumu cenrādis</dc:title>
  <dc:subject>Ministru kabineta noteikumu projekta anotācijas pielikums</dc:subject>
  <dc:creator/>
  <cp:keywords/>
  <dc:description>guntra.kuske@izm.gov.lv;67047880</dc:description>
  <cp:lastModifiedBy/>
  <dcterms:created xsi:type="dcterms:W3CDTF">2006-09-16T00:00:00Z</dcterms:created>
  <dcterms:modified xsi:type="dcterms:W3CDTF">2013-08-21T11:14:04Z</dcterms:modified>
  <cp:category>Tehniskais projekts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