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Šī_darbgrāmata" defaultThemeVersion="124226"/>
  <bookViews>
    <workbookView xWindow="600" yWindow="210" windowWidth="11100" windowHeight="6345" tabRatio="601"/>
  </bookViews>
  <sheets>
    <sheet name="2013" sheetId="104" r:id="rId1"/>
  </sheets>
  <externalReferences>
    <externalReference r:id="rId2"/>
  </externalReferences>
  <definedNames>
    <definedName name="BEx3ATHHUCGCIRND8KLAREDV3L40" hidden="1">[1]HEADER!#REF!</definedName>
    <definedName name="BEx3QB2RILYEXIROLAFCWQMOJXMN" hidden="1">[1]HEADER!#REF!</definedName>
    <definedName name="BEx3RIJ9LXPXWNF4BFBFA4ILG6AY" hidden="1">[1]HEADER!#REF!</definedName>
    <definedName name="BEx3T3XEKJ0I8634YNR6MPN3OBQL" hidden="1">[1]HEADER!#REF!</definedName>
    <definedName name="BEx73MBHXPGN5MLC2IC6RCMRLO6D" hidden="1">[1]HEADER!#REF!</definedName>
    <definedName name="BEx7KKYHXVDNTR0VZKUAIUQCSOP9" hidden="1">[1]HEADER!#REF!</definedName>
    <definedName name="BEx9EDPXWEPLE7S1KH5K8GGFZKC0" hidden="1">[1]HEADER!#REF!</definedName>
    <definedName name="BExBE9K6C6Q27ZVX3WOCP2J41BHY" hidden="1">[1]HEADER!#REF!</definedName>
    <definedName name="BExMP7OQLL0R8VO1CGH6H677G4ZU" hidden="1">[1]HEADER!#REF!</definedName>
    <definedName name="BExO50CMJCMLOGHRH7OH9FMGVTSS" hidden="1">[1]HEADER!#REF!</definedName>
    <definedName name="BExOA3RQ9DFFMJC5QYZ23ZT9RUN8" hidden="1">[1]HEADER!#REF!</definedName>
    <definedName name="BExS6S40JMF44ZTMXW3UE4WW9B54" hidden="1">[1]HEADER!#REF!</definedName>
    <definedName name="BExU7EBQBMZVYUSS9YS0I4JESH9L" hidden="1">[1]HEADER!#REF!</definedName>
    <definedName name="BExUC9I2YXGSCVE8W0KZ56D3E9UX" hidden="1">[1]HEADER!#REF!</definedName>
    <definedName name="BExZJQJI4H09EC94GXCLZDAB05VB" hidden="1">[1]HEADER!#REF!</definedName>
  </definedNames>
  <calcPr calcId="125725"/>
</workbook>
</file>

<file path=xl/calcChain.xml><?xml version="1.0" encoding="utf-8"?>
<calcChain xmlns="http://schemas.openxmlformats.org/spreadsheetml/2006/main">
  <c r="L20" i="104"/>
  <c r="H20"/>
  <c r="D20"/>
  <c r="L21"/>
  <c r="H21"/>
  <c r="D21"/>
  <c r="L22"/>
  <c r="H22"/>
  <c r="D22"/>
  <c r="K23"/>
  <c r="G23"/>
  <c r="C23"/>
  <c r="O22"/>
  <c r="M22"/>
  <c r="I22"/>
  <c r="E22"/>
  <c r="O21"/>
  <c r="N21"/>
  <c r="M21"/>
  <c r="J21"/>
  <c r="I21"/>
  <c r="F21"/>
  <c r="E21"/>
  <c r="O20"/>
  <c r="O23" s="1"/>
  <c r="N20"/>
  <c r="M20"/>
  <c r="M23" s="1"/>
  <c r="L23"/>
  <c r="J20"/>
  <c r="H23"/>
  <c r="F20"/>
  <c r="E20"/>
  <c r="D23"/>
  <c r="Q21" l="1"/>
  <c r="E23"/>
  <c r="Q22"/>
  <c r="P22"/>
  <c r="P20"/>
  <c r="P21"/>
  <c r="I20"/>
  <c r="P23" l="1"/>
  <c r="I23"/>
  <c r="Q20"/>
  <c r="Q23" s="1"/>
  <c r="AJ8" l="1"/>
  <c r="AK8"/>
  <c r="AK7"/>
  <c r="AJ7"/>
  <c r="AI8"/>
  <c r="AI7"/>
  <c r="V8" l="1"/>
  <c r="F8"/>
  <c r="C9"/>
  <c r="G9"/>
  <c r="K9"/>
  <c r="O9"/>
  <c r="S9"/>
  <c r="W9"/>
  <c r="AA9"/>
  <c r="AE9"/>
  <c r="AH8"/>
  <c r="AH7"/>
  <c r="AD8"/>
  <c r="AD7"/>
  <c r="Z8"/>
  <c r="Z7"/>
  <c r="V7"/>
  <c r="R8"/>
  <c r="R7"/>
  <c r="N7"/>
  <c r="N8"/>
  <c r="J8"/>
  <c r="J7"/>
  <c r="F7"/>
  <c r="AF8"/>
  <c r="AG8" s="1"/>
  <c r="AF7"/>
  <c r="AB8"/>
  <c r="AC8" s="1"/>
  <c r="AB7"/>
  <c r="AC7" s="1"/>
  <c r="X8"/>
  <c r="Y8" s="1"/>
  <c r="X7"/>
  <c r="T8"/>
  <c r="U8" s="1"/>
  <c r="T7"/>
  <c r="U7" s="1"/>
  <c r="P8"/>
  <c r="P7"/>
  <c r="Q7" s="1"/>
  <c r="L8"/>
  <c r="M8" s="1"/>
  <c r="L7"/>
  <c r="H8"/>
  <c r="I8" s="1"/>
  <c r="H7"/>
  <c r="D8"/>
  <c r="D7"/>
  <c r="H9" l="1"/>
  <c r="X9"/>
  <c r="AJ9"/>
  <c r="AB9"/>
  <c r="I7"/>
  <c r="I9" s="1"/>
  <c r="L9"/>
  <c r="AF9"/>
  <c r="D9"/>
  <c r="M7"/>
  <c r="M9" s="1"/>
  <c r="AG7"/>
  <c r="AG9" s="1"/>
  <c r="E7"/>
  <c r="U9"/>
  <c r="AC9"/>
  <c r="P9"/>
  <c r="AI9"/>
  <c r="Q8"/>
  <c r="Q9" s="1"/>
  <c r="T9"/>
  <c r="Y7"/>
  <c r="Y9" s="1"/>
  <c r="E8"/>
  <c r="E9" l="1"/>
  <c r="AK9" l="1"/>
</calcChain>
</file>

<file path=xl/sharedStrings.xml><?xml version="1.0" encoding="utf-8"?>
<sst xmlns="http://schemas.openxmlformats.org/spreadsheetml/2006/main" count="103" uniqueCount="44">
  <si>
    <t>Janvāris</t>
  </si>
  <si>
    <t>Plānotā darba samaksa, t.sk. IIN un darba ņēmēja nodoklis, Ls</t>
  </si>
  <si>
    <t>Plānotā darba devēja soc. apdr. iemaksa, Ls</t>
  </si>
  <si>
    <t>Kopējā izmaksai plānotā summa, Ls</t>
  </si>
  <si>
    <t>Piemaksas apjoms %, no darbinieka noteiktās mēnešalgas</t>
  </si>
  <si>
    <t>Februāris</t>
  </si>
  <si>
    <t>Marts</t>
  </si>
  <si>
    <t>Maijs</t>
  </si>
  <si>
    <t>Jūnijs</t>
  </si>
  <si>
    <t>Jūlijs</t>
  </si>
  <si>
    <t>Augusts</t>
  </si>
  <si>
    <t>Septembris</t>
  </si>
  <si>
    <t>Oktobris</t>
  </si>
  <si>
    <t>Novembris</t>
  </si>
  <si>
    <t>Decembris</t>
  </si>
  <si>
    <t>Kopā, Ls</t>
  </si>
  <si>
    <t>-</t>
  </si>
  <si>
    <t>Noteiktā mēnešalaga pēc 2012.gada darbinieka novērtēšanas, Ls</t>
  </si>
  <si>
    <t xml:space="preserve">2013.gadā kopā </t>
  </si>
  <si>
    <t>Amats</t>
  </si>
  <si>
    <r>
      <t>Plānotā darba samaksa, t.sk. IIN un darba ņēmēja nodoklis, Ls**</t>
    </r>
    <r>
      <rPr>
        <sz val="9"/>
        <rFont val="Times New Roman"/>
        <family val="1"/>
        <charset val="186"/>
      </rPr>
      <t>,</t>
    </r>
    <r>
      <rPr>
        <sz val="8"/>
        <rFont val="Times New Roman"/>
        <family val="1"/>
        <charset val="186"/>
      </rPr>
      <t>***</t>
    </r>
  </si>
  <si>
    <t>Plānotā darba samaksa, t.sk. IIN un darba ņēmēja nodoklis, Ls**,***</t>
  </si>
  <si>
    <t xml:space="preserve">2014.gadā kopā </t>
  </si>
  <si>
    <t xml:space="preserve">Vienotās rīcības vadītājs* </t>
  </si>
  <si>
    <t>Vienotās rīcības vadītāja asistents*</t>
  </si>
  <si>
    <t>Vienotās rīcības atbalsta personāls***</t>
  </si>
  <si>
    <t>Veselības ministre</t>
  </si>
  <si>
    <t>Elīna Praudiņa</t>
  </si>
  <si>
    <t>tālr. 67876045</t>
  </si>
  <si>
    <t>elina.praudina@vm.gov.lv</t>
  </si>
  <si>
    <t xml:space="preserve">* Ņemot vērā SPKC 2012.gada 3.septembra rīkojumā Nr. 02-02.1/103 „Par Slimību profilakses un kontroles centra darbinieku iesaisti EK projektos un mēnešalgas izmaksu” noteikto darbinieku (kas iesaistīti projektā) mēnešalgu pēc darbinieku darbības un tās rezultātu novērtēšanas 2012.gadā iegūtā novērtējuma un pamatojoties uz darbinieka pieredzi valsts pārvaldē:
1) Departamenta direktors - 35 amata saime, IVB līmenis, 12 mēnešalgu grupa, mēnešalga 1099,00 LVL - Vienotās rīcības ORPHANET vadītājs;
2) Sabiedrības veselības analītiķis - 35 amata saime, III līmenis, 10 mēnešalgu grupa, mēnešalga 749,00 LVL - Vienotās rīcības ORPHANET vadītāja asistents.
</t>
  </si>
  <si>
    <t xml:space="preserve">** Vienotā rīcībā ORPHANET iesaistītajiem darbiniekiem plānotā darba samaksa mēnesī var mainīties atbilstoši Vienotā rīcībā nostrādātām dienām (stundām). Aprēķinot plānoto darba samaksu tika ņemtas vērā plānotās Vienotās rīcības aktivitātes šājā periodā, kā arī iespējamais darba apjoms un plānotais darbinieku ikgadējais atvaļinājums.    </t>
  </si>
  <si>
    <t xml:space="preserve">*** Vienotā rīcībā ORPHANET iesaistītajiem darbiniekiem darba samaksas aprēķiniem ir piemērota dienas likme un vidējais "cilvēkdienas" skaits gadā atbilstoši granta līguma un projekta finanšu vadlīniju nosacījumiem, t.i., Vienotās rīcības vadītājam - 95,00 EUR/ 1 dienā jeb 66,77 Ls/ 1 dienā (vidējais cilvēkdienu skaits gadā - 23,5) un Vienotās rīcības vadītāja asistentam - 60 EUR/ 1 dienā jeb 42,19 Ls/ 1 dienā (vidējais cilvēkdienu skaits gadā - 20,381), kas tiek pielīdzināta projektā iesaistītā darbinieka pamatdarba mēnešalgas likmei un ikmēneša 1 stundas likmei atbilstoši nostrādātajām stundām.    </t>
  </si>
  <si>
    <r>
      <t>*** Pamatojoties uz darba apjoma palielināšos 2014.gadā, kas saistīts ar Vienotās rīcības dokumentācijas sistematizēšanu atbilstoši normatīvo aktu prasībām, Vienotāj rīcībai tiks piesaistīts vēl viens darbinieks kā Vienotās rīcības atbalsta personāls ar šādu mēnešalgu (</t>
    </r>
    <r>
      <rPr>
        <sz val="14"/>
        <rFont val="Times New Roman"/>
        <family val="1"/>
        <charset val="186"/>
      </rPr>
      <t>≈</t>
    </r>
    <r>
      <rPr>
        <i/>
        <sz val="14"/>
        <rFont val="Times New Roman"/>
        <family val="1"/>
        <charset val="186"/>
      </rPr>
      <t xml:space="preserve"> uz 0,7 slodzi), ņemot vērā Valsts ieņēmuma dienesta mājas lapā – </t>
    </r>
    <r>
      <rPr>
        <i/>
        <u/>
        <sz val="14"/>
        <rFont val="Times New Roman"/>
        <family val="1"/>
        <charset val="186"/>
      </rPr>
      <t>http://www.vid.gov.lv/default.aspx?tabid=11</t>
    </r>
    <r>
      <rPr>
        <i/>
        <sz val="14"/>
        <rFont val="Times New Roman"/>
        <family val="1"/>
        <charset val="186"/>
      </rPr>
      <t xml:space="preserve">, norādīto vidējo mēnešalgas likmi zinātniski pētnieciskā darbā – 548,00 LVL:
1) 2014.gada 1 h likme tika aprēķināta šādi (pēc VID):
548,00 LVL/ 8 h/ 22 darba dienas mēnesī = 3,1136 LVL/ 1 h;
2) 2014.gada plānotais atalgojums ir:
3,11 LVL/ 1 h * 8 h * 15,706 dienas mēnesī = 390,76 LVL.
</t>
    </r>
  </si>
  <si>
    <t>Pielikums Informatīvajam ziņojumam par Eiropas Komisijas Otrās Kopienas rīcības programmas sabiedrības veselības jomā (2008. – 2013.gadam) vienoto rīcību „Reto slimību un orfānu zāļu Eiropas tīkla izveide” (JA-Orphanet Europe)</t>
  </si>
  <si>
    <t>Nepieciešamā ikmēneša atlīdzība 2013.gadā Vienotā rīcībā ORPHANET iesaistītajiem darbiniekiem saskaņā ar 2012.gadā noteikto mēnešalgu pēc darbinieku darbības un tās rezultātu novērtēšanas,  pamatojoties uz darbinieka pieredzi valsts pārvaldē</t>
  </si>
  <si>
    <t>Nepieciešamā ikmēneša atlīdzība 2014.gadā Vienotā rīcībā ORPHANET iesaistītajiem darbiniekiem saskaņā ar 2012.gadā noteikto mēnešalgu pēc darbinieku darbības un tās rezultātu novērtēšanas, pamatojoties uz darbinieka pieredzi valsts pārvaldē</t>
  </si>
  <si>
    <t xml:space="preserve">Saskaņā ar Vienotās rīcības ORPHANET noslēgto granta līgumu ir jāpiesaista divi darbinieki no iestādes – Vienotās rīcības ORPHANETvadītājs un Vienotās rīcības ORPHANET vadītāja asistents ar noteikto atlīdzības likmi dienā, t.i., Vienotās rīcības ORPHANET vadītājam 95,00 EUR/ dienā, Vienotās rīcības ORPHANET vadītāja asistentam 60,00 EUR/ dienā.
* Lai nodrošinātu Vienotās rīcības ORPHANET īstenošanu, saskaņā ar SPKC 2012.gada 3.septembra rīkojumu Nr. 02-02.1/103 „Par Slimību profilakses un kontroles centra darbinieku iesaisti EK projektos un mēnešalgas izmaksu” projektam ir piesaistīti divi darbinieki līdz Vienotās rīcības ORPHANET beigām (01.04.2014.), kuriem atlīdzība tiek noteikta atbilstoši projektā nostrādātām dienām (stundām), ņemot vērā granta līgumā noteikto dienas likmi, saglabājot darba līgumā noteikto mēnešalgu.
Pamatojoties uz iepriekš minēto, pēc darbinieku darbības un tās rezultātu novērtēšanas 2012.gadā iegūtā novērtējuma un pamatojoties uz darbinieka pieredzi valsts pārvaldē, Vienotās rīcības ORPHANET iesaistītajiem darbiniekiem ir noteikta šāda mēnešalga pamatdarbā:
1) Departamenta direktore (35 amata saime, IVB līmenis, 12 mēnešalgu grupa, mēnešalga 1 099,00 LVL) - Vienotās rīcības ORPHANET vadītājs;
2) Sabiedrības veselības analītiķis (35 amata saime, III līmenis, 10 mēnešalgu grupa, mēnešalga 749,00 LVL) - Vienotās rīcības ORPHANET vadītāja asistents.
2014.gadā Vienotai rīcībai ORPHANET tiks piesaistīts vēl viens darbinieks, kas saistīts ar plānoto darba apjoma palielināšanos.
Aprēķins par Vienotās rīcības ORPHANET iesaistīto darbinieku ikmēneša atlīdzību  2013.gadam un 2014.gadam , tika veikts saskaņā ar 2009.gada 1.decembra likumu „Valsts un pašvaldību institūciju amatpersonu un darbinieku atlīdzības likums” 14.panta pirmo daļu, kas nosaka, ka amatpersona (darbinieks) var saņemt piemaksu ne vairāk kā 30 procentu apmērā no tai noteiktās mēnešalgas, ja papildus amata aprakstā noteiktajiem pienākumiem pilda vēl citus pienākumus.
</t>
  </si>
  <si>
    <t xml:space="preserve">** Vienotā rīcībā ORPHANET iesaistītajiem darbiniekiem plānotā darba samaksa mēnesī var mainīties atbilstoši Vienotā rīcībā ORPHANET nostrādātām dienām (stundām). Aprēķinot plānoto darba samaksu tika ņemtas vērā plānotās Vienotās rīcības ORPHANET aktivitātes šājā periodā, kā arī iespējamais darba apjoms.    </t>
  </si>
  <si>
    <t xml:space="preserve">**** Vienotā rīcībā ORPHANET iesaistītajiem darbiniekiem darba samaksas aprēķiniem ir piemērota dienas likme un vidējais "cilvēkdienas" skaits 3 mēnešos atbilstoši granta līguma un Vienotās rīcības finanšu vadlīniju nosacījumiem, t.i., Vienotās rīcības ORPHANET vadītājam - 95,00 EUR/ 1 dienā jeb 66,77 Ls/ 1 dienā (vidējais cilvēkdienu skaits 3 mēnešos - 2,079) un Vienotās rīcības ORPHANET vadītāja asistentam - 60 EUR/ 1 dienā jeb 42,19 Ls/ 1 dienā (vidējais cilvēkdienu skaits 3 mēnešos - 19,824), kas tiek pielīdzināta Vienotā rīcībā iesaistītā darbinieka pamatdarba mēnešalgas likmei un ikmēneša 1 stundas likmei atbilstoši nostrādātajām stundām.        </t>
  </si>
  <si>
    <t xml:space="preserve">Papildus valsts budžeta finansējums līdzfinansējuma nodrošināšanai tiek pieprasīts no 2013.gada maija mēneša, līdz ar  to 2013.gadā būs nepieciešams 1 615 LVL apmērā. </t>
  </si>
  <si>
    <t>Valsts budžetā plānojamā  nepieciešamā līdzfinansējuma daļa</t>
  </si>
  <si>
    <t>I.Circene</t>
  </si>
  <si>
    <t>13.09.2013.   13:51</t>
  </si>
</sst>
</file>

<file path=xl/styles.xml><?xml version="1.0" encoding="utf-8"?>
<styleSheet xmlns="http://schemas.openxmlformats.org/spreadsheetml/2006/main">
  <numFmts count="3">
    <numFmt numFmtId="164" formatCode="#,###,##0"/>
    <numFmt numFmtId="165" formatCode="0.0"/>
    <numFmt numFmtId="166" formatCode="0.000"/>
  </numFmts>
  <fonts count="49">
    <font>
      <sz val="10"/>
      <name val="Arial"/>
      <charset val="186"/>
    </font>
    <font>
      <sz val="10"/>
      <name val="Arial"/>
      <family val="2"/>
    </font>
    <font>
      <sz val="10"/>
      <name val="Times New Roman"/>
      <family val="1"/>
      <charset val="186"/>
    </font>
    <font>
      <b/>
      <sz val="10"/>
      <name val="Times New Roman"/>
      <family val="1"/>
      <charset val="186"/>
    </font>
    <font>
      <sz val="10"/>
      <name val="Helv"/>
    </font>
    <font>
      <sz val="10"/>
      <name val="BaltHelvetica"/>
    </font>
    <font>
      <sz val="8"/>
      <name val="Arial"/>
      <family val="2"/>
    </font>
    <font>
      <sz val="10"/>
      <name val="BaltGaramond"/>
      <family val="2"/>
    </font>
    <font>
      <sz val="10"/>
      <name val="BaltGaramond"/>
      <family val="2"/>
      <charset val="186"/>
    </font>
    <font>
      <sz val="10"/>
      <name val="Arial"/>
      <family val="2"/>
      <charset val="186"/>
    </font>
    <font>
      <b/>
      <i/>
      <sz val="12"/>
      <name val="Times New Roman"/>
      <family val="1"/>
      <charset val="186"/>
    </font>
    <font>
      <sz val="12"/>
      <name val="Times New Roman"/>
      <family val="1"/>
      <charset val="186"/>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b/>
      <sz val="10"/>
      <color indexed="8"/>
      <name val="Times New Roman"/>
      <family val="1"/>
      <charset val="186"/>
    </font>
    <font>
      <sz val="10"/>
      <color indexed="8"/>
      <name val="Arial"/>
      <family val="2"/>
    </font>
    <font>
      <b/>
      <sz val="12"/>
      <color indexed="8"/>
      <name val="Arial"/>
      <family val="2"/>
      <charset val="186"/>
    </font>
    <font>
      <sz val="10"/>
      <color indexed="8"/>
      <name val="Arial"/>
      <family val="2"/>
      <charset val="186"/>
    </font>
    <font>
      <sz val="10"/>
      <color indexed="39"/>
      <name val="Arial"/>
      <family val="2"/>
    </font>
    <font>
      <sz val="10"/>
      <color indexed="8"/>
      <name val="Times New Roman"/>
      <family val="1"/>
      <charset val="186"/>
    </font>
    <font>
      <sz val="19"/>
      <color indexed="48"/>
      <name val="Arial"/>
      <family val="2"/>
      <charset val="186"/>
    </font>
    <font>
      <sz val="10"/>
      <color indexed="10"/>
      <name val="Arial"/>
      <family val="2"/>
    </font>
    <font>
      <b/>
      <sz val="18"/>
      <color indexed="62"/>
      <name val="Cambria"/>
      <family val="2"/>
    </font>
    <font>
      <sz val="11"/>
      <name val="Times New Roman"/>
      <family val="1"/>
    </font>
    <font>
      <sz val="8"/>
      <name val="Times New Roman"/>
      <family val="1"/>
      <charset val="186"/>
    </font>
    <font>
      <i/>
      <sz val="14"/>
      <name val="Times New Roman"/>
      <family val="1"/>
      <charset val="186"/>
    </font>
    <font>
      <b/>
      <i/>
      <sz val="10"/>
      <name val="Times New Roman"/>
      <family val="1"/>
      <charset val="186"/>
    </font>
    <font>
      <b/>
      <sz val="9"/>
      <name val="Times New Roman"/>
      <family val="1"/>
      <charset val="186"/>
    </font>
    <font>
      <sz val="9"/>
      <name val="Times New Roman"/>
      <family val="1"/>
      <charset val="186"/>
    </font>
    <font>
      <sz val="11"/>
      <name val="Times New Roman"/>
      <family val="1"/>
      <charset val="186"/>
    </font>
    <font>
      <b/>
      <i/>
      <sz val="11"/>
      <name val="Times New Roman"/>
      <family val="1"/>
      <charset val="186"/>
    </font>
    <font>
      <b/>
      <sz val="11"/>
      <name val="Times New Roman"/>
      <family val="1"/>
      <charset val="186"/>
    </font>
    <font>
      <i/>
      <u/>
      <sz val="14"/>
      <name val="Times New Roman"/>
      <family val="1"/>
      <charset val="186"/>
    </font>
    <font>
      <sz val="14"/>
      <name val="Times New Roman"/>
      <family val="1"/>
      <charset val="186"/>
    </font>
    <font>
      <sz val="10"/>
      <color theme="1"/>
      <name val="Arial"/>
      <family val="2"/>
      <charset val="186"/>
    </font>
    <font>
      <b/>
      <sz val="11"/>
      <color rgb="FF0000FF"/>
      <name val="Times New Roman"/>
      <family val="1"/>
    </font>
    <font>
      <sz val="8"/>
      <color theme="1"/>
      <name val="Times New Roman"/>
      <family val="1"/>
      <charset val="186"/>
    </font>
    <font>
      <b/>
      <sz val="9"/>
      <color rgb="FFFF0000"/>
      <name val="Times New Roman"/>
      <family val="1"/>
      <charset val="186"/>
    </font>
    <font>
      <b/>
      <sz val="11"/>
      <color rgb="FFFF0000"/>
      <name val="Times New Roman"/>
      <family val="1"/>
      <charset val="186"/>
    </font>
    <font>
      <sz val="10"/>
      <color rgb="FFFF0000"/>
      <name val="Times New Roman"/>
      <family val="1"/>
      <charset val="186"/>
    </font>
    <font>
      <u/>
      <sz val="11"/>
      <color theme="10"/>
      <name val="Calibri"/>
      <family val="2"/>
      <charset val="186"/>
    </font>
    <font>
      <b/>
      <sz val="14"/>
      <name val="Times New Roman"/>
      <family val="1"/>
      <charset val="186"/>
    </font>
    <font>
      <sz val="16"/>
      <name val="Times New Roman"/>
      <family val="1"/>
      <charset val="186"/>
    </font>
    <font>
      <sz val="20"/>
      <color indexed="8"/>
      <name val="Times New Roman"/>
      <family val="1"/>
      <charset val="186"/>
    </font>
    <font>
      <sz val="20"/>
      <name val="Times New Roman"/>
      <family val="1"/>
      <charset val="186"/>
    </font>
    <font>
      <u/>
      <sz val="20"/>
      <color theme="10"/>
      <name val="Calibri"/>
      <family val="2"/>
      <charset val="186"/>
    </font>
  </fonts>
  <fills count="41">
    <fill>
      <patternFill patternType="none"/>
    </fill>
    <fill>
      <patternFill patternType="gray125"/>
    </fill>
    <fill>
      <patternFill patternType="solid">
        <fgColor indexed="10"/>
      </patternFill>
    </fill>
    <fill>
      <patternFill patternType="solid">
        <fgColor indexed="45"/>
      </patternFill>
    </fill>
    <fill>
      <patternFill patternType="solid">
        <fgColor indexed="57"/>
      </patternFill>
    </fill>
    <fill>
      <patternFill patternType="solid">
        <fgColor indexed="29"/>
      </patternFill>
    </fill>
    <fill>
      <patternFill patternType="solid">
        <fgColor indexed="11"/>
      </patternFill>
    </fill>
    <fill>
      <patternFill patternType="solid">
        <fgColor indexed="51"/>
      </patternFill>
    </fill>
    <fill>
      <patternFill patternType="solid">
        <fgColor indexed="53"/>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64"/>
      </patternFill>
    </fill>
    <fill>
      <patternFill patternType="solid">
        <fgColor indexed="43"/>
      </patternFill>
    </fill>
    <fill>
      <patternFill patternType="solid">
        <fgColor indexed="11"/>
        <bgColor indexed="64"/>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15"/>
      </patternFill>
    </fill>
    <fill>
      <patternFill patternType="solid">
        <fgColor indexed="22"/>
        <bgColor indexed="64"/>
      </patternFill>
    </fill>
    <fill>
      <patternFill patternType="solid">
        <fgColor theme="8" tint="0.79998168889431442"/>
        <bgColor indexed="64"/>
      </patternFill>
    </fill>
    <fill>
      <patternFill patternType="solid">
        <fgColor rgb="FFFFCCCC"/>
        <bgColor indexed="64"/>
      </patternFill>
    </fill>
  </fills>
  <borders count="48">
    <border>
      <left/>
      <right/>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41"/>
      </left>
      <right style="thin">
        <color indexed="48"/>
      </right>
      <top style="medium">
        <color indexed="41"/>
      </top>
      <bottom style="thin">
        <color indexed="48"/>
      </bottom>
      <diagonal/>
    </border>
    <border>
      <left style="thick">
        <color indexed="64"/>
      </left>
      <right/>
      <top style="thick">
        <color indexed="64"/>
      </top>
      <bottom/>
      <diagonal/>
    </border>
    <border>
      <left/>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medium">
        <color indexed="64"/>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top style="thick">
        <color indexed="64"/>
      </top>
      <bottom/>
      <diagonal/>
    </border>
    <border>
      <left style="thick">
        <color indexed="64"/>
      </left>
      <right style="thick">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right style="medium">
        <color indexed="64"/>
      </right>
      <top style="thick">
        <color indexed="64"/>
      </top>
      <bottom style="thick">
        <color indexed="64"/>
      </bottom>
      <diagonal/>
    </border>
    <border>
      <left style="thick">
        <color indexed="64"/>
      </left>
      <right style="thick">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5">
    <xf numFmtId="0" fontId="0" fillId="0" borderId="0"/>
    <xf numFmtId="0" fontId="4" fillId="0" borderId="0"/>
    <xf numFmtId="0" fontId="12" fillId="10"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3" fillId="18"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18"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9" borderId="0" applyNumberFormat="0" applyBorder="0" applyAlignment="0" applyProtection="0"/>
    <xf numFmtId="0" fontId="12" fillId="14"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165" fontId="7" fillId="0" borderId="0" applyBorder="0" applyAlignment="0" applyProtection="0"/>
    <xf numFmtId="166" fontId="7" fillId="24"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0" borderId="0"/>
    <xf numFmtId="0" fontId="5" fillId="0" borderId="0"/>
    <xf numFmtId="0" fontId="1" fillId="0" borderId="0"/>
    <xf numFmtId="9" fontId="9" fillId="0" borderId="0" applyFont="0" applyFill="0" applyBorder="0" applyAlignment="0" applyProtection="0"/>
    <xf numFmtId="165" fontId="7" fillId="26" borderId="0" applyBorder="0" applyProtection="0"/>
    <xf numFmtId="4" fontId="15" fillId="25" borderId="1" applyNumberFormat="0" applyProtection="0">
      <alignment vertical="center"/>
    </xf>
    <xf numFmtId="4" fontId="16" fillId="27" borderId="1" applyNumberFormat="0" applyProtection="0">
      <alignment vertical="center"/>
    </xf>
    <xf numFmtId="4" fontId="15" fillId="27" borderId="1" applyNumberFormat="0" applyProtection="0">
      <alignment horizontal="left" vertical="center" indent="1"/>
    </xf>
    <xf numFmtId="0" fontId="15" fillId="27" borderId="1" applyNumberFormat="0" applyProtection="0">
      <alignment horizontal="left" vertical="top" indent="1"/>
    </xf>
    <xf numFmtId="4" fontId="17" fillId="0" borderId="2" applyNumberFormat="0" applyProtection="0">
      <alignment horizontal="left" vertical="center" indent="1"/>
    </xf>
    <xf numFmtId="4" fontId="18" fillId="3" borderId="1" applyNumberFormat="0" applyProtection="0">
      <alignment horizontal="right" vertical="center"/>
    </xf>
    <xf numFmtId="4" fontId="18" fillId="5" borderId="1" applyNumberFormat="0" applyProtection="0">
      <alignment horizontal="right" vertical="center"/>
    </xf>
    <xf numFmtId="4" fontId="18" fillId="2" borderId="1" applyNumberFormat="0" applyProtection="0">
      <alignment horizontal="right" vertical="center"/>
    </xf>
    <xf numFmtId="4" fontId="18" fillId="7" borderId="1" applyNumberFormat="0" applyProtection="0">
      <alignment horizontal="right" vertical="center"/>
    </xf>
    <xf numFmtId="4" fontId="18" fillId="9" borderId="1" applyNumberFormat="0" applyProtection="0">
      <alignment horizontal="right" vertical="center"/>
    </xf>
    <xf numFmtId="4" fontId="18" fillId="8" borderId="1" applyNumberFormat="0" applyProtection="0">
      <alignment horizontal="right" vertical="center"/>
    </xf>
    <xf numFmtId="4" fontId="18" fillId="4" borderId="1" applyNumberFormat="0" applyProtection="0">
      <alignment horizontal="right" vertical="center"/>
    </xf>
    <xf numFmtId="4" fontId="18" fillId="28" borderId="1" applyNumberFormat="0" applyProtection="0">
      <alignment horizontal="right" vertical="center"/>
    </xf>
    <xf numFmtId="4" fontId="18" fillId="6" borderId="1" applyNumberFormat="0" applyProtection="0">
      <alignment horizontal="right" vertical="center"/>
    </xf>
    <xf numFmtId="4" fontId="15" fillId="29" borderId="3" applyNumberFormat="0" applyProtection="0">
      <alignment horizontal="left" vertical="center" indent="1"/>
    </xf>
    <xf numFmtId="4" fontId="18" fillId="30" borderId="0" applyNumberFormat="0" applyProtection="0">
      <alignment horizontal="left" vertical="center" indent="1"/>
    </xf>
    <xf numFmtId="4" fontId="19" fillId="31" borderId="0" applyNumberFormat="0" applyProtection="0">
      <alignment horizontal="left" vertical="center" indent="1"/>
    </xf>
    <xf numFmtId="4" fontId="18" fillId="32" borderId="1" applyNumberFormat="0" applyProtection="0">
      <alignment horizontal="right" vertical="center"/>
    </xf>
    <xf numFmtId="4" fontId="20" fillId="30" borderId="0" applyNumberFormat="0" applyProtection="0">
      <alignment horizontal="left" vertical="center" indent="1"/>
    </xf>
    <xf numFmtId="4" fontId="20" fillId="33" borderId="0" applyNumberFormat="0" applyProtection="0">
      <alignment horizontal="left" vertical="center" indent="1"/>
    </xf>
    <xf numFmtId="0" fontId="2" fillId="0" borderId="0" applyNumberFormat="0" applyProtection="0">
      <alignment horizontal="left" vertical="center" wrapText="1" indent="1" shrinkToFit="1"/>
    </xf>
    <xf numFmtId="0" fontId="9" fillId="31" borderId="1" applyNumberFormat="0" applyProtection="0">
      <alignment horizontal="left" vertical="top" indent="1"/>
    </xf>
    <xf numFmtId="0" fontId="2" fillId="0" borderId="0" applyNumberFormat="0" applyProtection="0">
      <alignment horizontal="left" vertical="center" wrapText="1" indent="1" shrinkToFit="1"/>
    </xf>
    <xf numFmtId="0" fontId="9" fillId="33" borderId="1" applyNumberFormat="0" applyProtection="0">
      <alignment horizontal="left" vertical="top" indent="1"/>
    </xf>
    <xf numFmtId="0" fontId="2" fillId="0" borderId="0" applyNumberFormat="0" applyProtection="0">
      <alignment horizontal="left" vertical="center" wrapText="1" indent="1" shrinkToFit="1"/>
    </xf>
    <xf numFmtId="0" fontId="9" fillId="34" borderId="1" applyNumberFormat="0" applyProtection="0">
      <alignment horizontal="left" vertical="top" indent="1"/>
    </xf>
    <xf numFmtId="0" fontId="2" fillId="0" borderId="0" applyNumberFormat="0" applyProtection="0">
      <alignment horizontal="left" wrapText="1" indent="1" shrinkToFit="1"/>
    </xf>
    <xf numFmtId="0" fontId="2" fillId="0" borderId="2" applyNumberFormat="0" applyProtection="0">
      <alignment horizontal="left" vertical="center" indent="1"/>
    </xf>
    <xf numFmtId="0" fontId="9" fillId="35" borderId="1" applyNumberFormat="0" applyProtection="0">
      <alignment horizontal="left" vertical="top" indent="1"/>
    </xf>
    <xf numFmtId="0" fontId="9" fillId="36" borderId="2" applyNumberFormat="0">
      <protection locked="0"/>
    </xf>
    <xf numFmtId="4" fontId="18" fillId="24" borderId="1" applyNumberFormat="0" applyProtection="0">
      <alignment vertical="center"/>
    </xf>
    <xf numFmtId="4" fontId="21" fillId="24" borderId="1" applyNumberFormat="0" applyProtection="0">
      <alignment vertical="center"/>
    </xf>
    <xf numFmtId="4" fontId="18" fillId="24" borderId="1" applyNumberFormat="0" applyProtection="0">
      <alignment horizontal="left" vertical="center" indent="1"/>
    </xf>
    <xf numFmtId="0" fontId="18" fillId="24" borderId="1" applyNumberFormat="0" applyProtection="0">
      <alignment horizontal="left" vertical="top" indent="1"/>
    </xf>
    <xf numFmtId="4" fontId="22" fillId="0" borderId="0" applyNumberFormat="0" applyProtection="0">
      <alignment horizontal="right"/>
    </xf>
    <xf numFmtId="4" fontId="22" fillId="0" borderId="0" applyNumberFormat="0" applyProtection="0">
      <alignment horizontal="right" wrapText="1" shrinkToFit="1"/>
    </xf>
    <xf numFmtId="4" fontId="22" fillId="0" borderId="2" applyNumberFormat="0" applyProtection="0">
      <alignment horizontal="right" vertical="center"/>
    </xf>
    <xf numFmtId="4" fontId="21" fillId="30" borderId="1" applyNumberFormat="0" applyProtection="0">
      <alignment horizontal="right" vertical="center"/>
    </xf>
    <xf numFmtId="4" fontId="22" fillId="0" borderId="0" applyNumberFormat="0" applyProtection="0">
      <alignment horizontal="left" wrapText="1" indent="1" shrinkToFit="1"/>
    </xf>
    <xf numFmtId="4" fontId="22" fillId="0" borderId="2" applyNumberFormat="0" applyProtection="0">
      <alignment horizontal="left" wrapText="1" indent="1"/>
    </xf>
    <xf numFmtId="0" fontId="18" fillId="33" borderId="1" applyNumberFormat="0" applyProtection="0">
      <alignment horizontal="left" vertical="top" indent="1"/>
    </xf>
    <xf numFmtId="4" fontId="23" fillId="37" borderId="0" applyNumberFormat="0" applyProtection="0">
      <alignment horizontal="left" vertical="center" indent="1"/>
    </xf>
    <xf numFmtId="4" fontId="24" fillId="30" borderId="1" applyNumberFormat="0" applyProtection="0">
      <alignment horizontal="right" vertical="center"/>
    </xf>
    <xf numFmtId="0" fontId="25" fillId="0" borderId="0" applyNumberFormat="0" applyFill="0" applyBorder="0" applyAlignment="0" applyProtection="0"/>
    <xf numFmtId="0" fontId="4" fillId="0" borderId="0"/>
    <xf numFmtId="0" fontId="4" fillId="0" borderId="0"/>
    <xf numFmtId="165" fontId="8" fillId="38" borderId="0" applyBorder="0" applyProtection="0"/>
    <xf numFmtId="0" fontId="43" fillId="0" borderId="0" applyNumberFormat="0" applyFill="0" applyBorder="0" applyAlignment="0" applyProtection="0">
      <alignment vertical="top"/>
      <protection locked="0"/>
    </xf>
  </cellStyleXfs>
  <cellXfs count="98">
    <xf numFmtId="0" fontId="0" fillId="0" borderId="0" xfId="0"/>
    <xf numFmtId="0" fontId="2" fillId="0" borderId="0" xfId="0" applyFont="1"/>
    <xf numFmtId="0" fontId="26" fillId="0" borderId="0" xfId="34" applyFont="1" applyAlignment="1">
      <alignment vertical="center"/>
    </xf>
    <xf numFmtId="0" fontId="38" fillId="0" borderId="0" xfId="34" applyFont="1" applyAlignment="1">
      <alignment vertical="center"/>
    </xf>
    <xf numFmtId="164" fontId="11" fillId="0" borderId="0" xfId="0" applyNumberFormat="1" applyFont="1" applyAlignment="1">
      <alignment wrapText="1"/>
    </xf>
    <xf numFmtId="164" fontId="2" fillId="0" borderId="0" xfId="0" applyNumberFormat="1" applyFont="1"/>
    <xf numFmtId="164" fontId="27" fillId="0" borderId="5" xfId="34" applyNumberFormat="1" applyFont="1" applyFill="1" applyBorder="1" applyAlignment="1">
      <alignment horizontal="center" vertical="center" textRotation="90" wrapText="1"/>
    </xf>
    <xf numFmtId="164" fontId="39" fillId="0" borderId="6" xfId="34" applyNumberFormat="1" applyFont="1" applyFill="1" applyBorder="1" applyAlignment="1">
      <alignment horizontal="center" vertical="center" textRotation="90" wrapText="1"/>
    </xf>
    <xf numFmtId="164" fontId="39" fillId="0" borderId="7" xfId="34" applyNumberFormat="1" applyFont="1" applyFill="1" applyBorder="1" applyAlignment="1">
      <alignment horizontal="center" vertical="center" textRotation="90" wrapText="1"/>
    </xf>
    <xf numFmtId="164" fontId="39" fillId="0" borderId="8" xfId="34" applyNumberFormat="1" applyFont="1" applyFill="1" applyBorder="1" applyAlignment="1">
      <alignment horizontal="center" vertical="center" textRotation="90" wrapText="1"/>
    </xf>
    <xf numFmtId="2" fontId="3" fillId="39" borderId="9" xfId="0" applyNumberFormat="1" applyFont="1" applyFill="1" applyBorder="1" applyAlignment="1">
      <alignment horizontal="right" vertical="center" wrapText="1"/>
    </xf>
    <xf numFmtId="4" fontId="30" fillId="39" borderId="10" xfId="0" applyNumberFormat="1" applyFont="1" applyFill="1" applyBorder="1" applyAlignment="1">
      <alignment vertical="center"/>
    </xf>
    <xf numFmtId="4" fontId="30" fillId="39" borderId="11" xfId="0" applyNumberFormat="1" applyFont="1" applyFill="1" applyBorder="1" applyAlignment="1">
      <alignment vertical="center"/>
    </xf>
    <xf numFmtId="4" fontId="40" fillId="39" borderId="12" xfId="0" applyNumberFormat="1" applyFont="1" applyFill="1" applyBorder="1" applyAlignment="1">
      <alignment vertical="center"/>
    </xf>
    <xf numFmtId="4" fontId="30" fillId="39" borderId="13" xfId="0" applyNumberFormat="1" applyFont="1" applyFill="1" applyBorder="1" applyAlignment="1">
      <alignment vertical="center"/>
    </xf>
    <xf numFmtId="0" fontId="31" fillId="0" borderId="0" xfId="34" applyFont="1" applyAlignment="1">
      <alignment vertical="center"/>
    </xf>
    <xf numFmtId="4" fontId="30" fillId="0" borderId="14" xfId="0" applyNumberFormat="1" applyFont="1" applyFill="1" applyBorder="1" applyAlignment="1">
      <alignment vertical="center"/>
    </xf>
    <xf numFmtId="49" fontId="30" fillId="0" borderId="14" xfId="0" applyNumberFormat="1" applyFont="1" applyFill="1" applyBorder="1" applyAlignment="1">
      <alignment horizontal="right" vertical="center"/>
    </xf>
    <xf numFmtId="4" fontId="30" fillId="39" borderId="4" xfId="0" applyNumberFormat="1" applyFont="1" applyFill="1" applyBorder="1" applyAlignment="1">
      <alignment vertical="center"/>
    </xf>
    <xf numFmtId="0" fontId="30" fillId="0" borderId="0" xfId="0" applyFont="1" applyBorder="1" applyAlignment="1">
      <alignment horizontal="right" vertical="center" wrapText="1"/>
    </xf>
    <xf numFmtId="0" fontId="3" fillId="39" borderId="16" xfId="0" applyFont="1" applyFill="1" applyBorder="1" applyAlignment="1">
      <alignment horizontal="justify" vertical="center" wrapText="1"/>
    </xf>
    <xf numFmtId="0" fontId="3" fillId="39" borderId="14" xfId="0" applyFont="1" applyFill="1" applyBorder="1" applyAlignment="1">
      <alignment horizontal="justify" vertical="center" wrapText="1"/>
    </xf>
    <xf numFmtId="2" fontId="3" fillId="39" borderId="14" xfId="0" applyNumberFormat="1" applyFont="1" applyFill="1" applyBorder="1" applyAlignment="1">
      <alignment horizontal="right" vertical="center" wrapText="1"/>
    </xf>
    <xf numFmtId="0" fontId="42" fillId="0" borderId="0" xfId="0" applyFont="1"/>
    <xf numFmtId="2" fontId="34" fillId="39" borderId="23" xfId="0" applyNumberFormat="1" applyFont="1" applyFill="1" applyBorder="1" applyAlignment="1">
      <alignment horizontal="right" vertical="center" wrapText="1"/>
    </xf>
    <xf numFmtId="164" fontId="27" fillId="0" borderId="31" xfId="34" applyNumberFormat="1" applyFont="1" applyFill="1" applyBorder="1" applyAlignment="1">
      <alignment horizontal="center" vertical="center" textRotation="90" wrapText="1"/>
    </xf>
    <xf numFmtId="164" fontId="39" fillId="0" borderId="32" xfId="34" applyNumberFormat="1" applyFont="1" applyFill="1" applyBorder="1" applyAlignment="1">
      <alignment horizontal="center" vertical="center" textRotation="90" wrapText="1"/>
    </xf>
    <xf numFmtId="164" fontId="39" fillId="0" borderId="33" xfId="34" applyNumberFormat="1" applyFont="1" applyFill="1" applyBorder="1" applyAlignment="1">
      <alignment horizontal="center" vertical="center" textRotation="90" wrapText="1"/>
    </xf>
    <xf numFmtId="164" fontId="39" fillId="0" borderId="34" xfId="34" applyNumberFormat="1" applyFont="1" applyFill="1" applyBorder="1" applyAlignment="1">
      <alignment horizontal="center" vertical="center" textRotation="90" wrapText="1"/>
    </xf>
    <xf numFmtId="164" fontId="39" fillId="0" borderId="35" xfId="34" applyNumberFormat="1" applyFont="1" applyFill="1" applyBorder="1" applyAlignment="1">
      <alignment horizontal="center" vertical="center" textRotation="90" wrapText="1"/>
    </xf>
    <xf numFmtId="4" fontId="34" fillId="39" borderId="23" xfId="0" applyNumberFormat="1" applyFont="1" applyFill="1" applyBorder="1" applyAlignment="1">
      <alignment vertical="center"/>
    </xf>
    <xf numFmtId="2" fontId="34" fillId="39" borderId="38" xfId="0" applyNumberFormat="1" applyFont="1" applyFill="1" applyBorder="1" applyAlignment="1">
      <alignment horizontal="right" vertical="center" wrapText="1"/>
    </xf>
    <xf numFmtId="4" fontId="34" fillId="39" borderId="38" xfId="0" applyNumberFormat="1" applyFont="1" applyFill="1" applyBorder="1" applyAlignment="1">
      <alignment vertical="center"/>
    </xf>
    <xf numFmtId="4" fontId="41" fillId="39" borderId="38" xfId="0" applyNumberFormat="1" applyFont="1" applyFill="1" applyBorder="1" applyAlignment="1">
      <alignment vertical="center"/>
    </xf>
    <xf numFmtId="4" fontId="34" fillId="39" borderId="36" xfId="0" applyNumberFormat="1" applyFont="1" applyFill="1" applyBorder="1" applyAlignment="1">
      <alignment vertical="center"/>
    </xf>
    <xf numFmtId="4" fontId="41" fillId="39" borderId="23" xfId="0" applyNumberFormat="1" applyFont="1" applyFill="1" applyBorder="1" applyAlignment="1">
      <alignment vertical="center"/>
    </xf>
    <xf numFmtId="4" fontId="34" fillId="39" borderId="40" xfId="0" applyNumberFormat="1" applyFont="1" applyFill="1" applyBorder="1" applyAlignment="1">
      <alignment vertical="center"/>
    </xf>
    <xf numFmtId="0" fontId="34" fillId="39" borderId="39" xfId="0" applyFont="1" applyFill="1" applyBorder="1" applyAlignment="1">
      <alignment horizontal="left" vertical="center" wrapText="1"/>
    </xf>
    <xf numFmtId="4" fontId="34" fillId="0" borderId="42" xfId="0" applyNumberFormat="1" applyFont="1" applyFill="1" applyBorder="1" applyAlignment="1">
      <alignment vertical="center"/>
    </xf>
    <xf numFmtId="49" fontId="34" fillId="0" borderId="42" xfId="0" applyNumberFormat="1" applyFont="1" applyFill="1" applyBorder="1" applyAlignment="1">
      <alignment horizontal="right" vertical="center"/>
    </xf>
    <xf numFmtId="4" fontId="34" fillId="0" borderId="43" xfId="0" applyNumberFormat="1" applyFont="1" applyFill="1" applyBorder="1" applyAlignment="1">
      <alignment vertical="center"/>
    </xf>
    <xf numFmtId="0" fontId="34" fillId="39" borderId="37" xfId="0" applyFont="1" applyFill="1" applyBorder="1" applyAlignment="1">
      <alignment horizontal="justify" vertical="center" wrapText="1"/>
    </xf>
    <xf numFmtId="0" fontId="34" fillId="39" borderId="39" xfId="0" applyFont="1" applyFill="1" applyBorder="1" applyAlignment="1">
      <alignment horizontal="justify" vertical="center" wrapText="1"/>
    </xf>
    <xf numFmtId="164" fontId="36" fillId="0" borderId="0" xfId="0" applyNumberFormat="1" applyFont="1" applyAlignment="1">
      <alignment vertical="top" wrapText="1"/>
    </xf>
    <xf numFmtId="164" fontId="36" fillId="0" borderId="0" xfId="0" applyNumberFormat="1" applyFont="1" applyAlignment="1">
      <alignment vertical="top"/>
    </xf>
    <xf numFmtId="0" fontId="36" fillId="0" borderId="0" xfId="0" applyFont="1" applyAlignment="1">
      <alignment vertical="top"/>
    </xf>
    <xf numFmtId="4" fontId="30" fillId="39" borderId="17" xfId="0" applyNumberFormat="1" applyFont="1" applyFill="1" applyBorder="1" applyAlignment="1">
      <alignment vertical="center"/>
    </xf>
    <xf numFmtId="4" fontId="30" fillId="0" borderId="44" xfId="0" applyNumberFormat="1" applyFont="1" applyFill="1" applyBorder="1" applyAlignment="1">
      <alignment vertical="center"/>
    </xf>
    <xf numFmtId="164" fontId="45" fillId="0" borderId="0" xfId="0" applyNumberFormat="1" applyFont="1"/>
    <xf numFmtId="164" fontId="45" fillId="0" borderId="0" xfId="0" applyNumberFormat="1" applyFont="1" applyAlignment="1">
      <alignment wrapText="1"/>
    </xf>
    <xf numFmtId="0" fontId="46" fillId="0" borderId="0" xfId="0" applyFont="1" applyAlignment="1">
      <alignment horizontal="left"/>
    </xf>
    <xf numFmtId="164" fontId="47" fillId="0" borderId="0" xfId="0" applyNumberFormat="1" applyFont="1"/>
    <xf numFmtId="0" fontId="46" fillId="0" borderId="0" xfId="0" applyFont="1"/>
    <xf numFmtId="0" fontId="48" fillId="0" borderId="0" xfId="84" applyFont="1" applyAlignment="1" applyProtection="1">
      <alignment horizontal="left"/>
    </xf>
    <xf numFmtId="164" fontId="47" fillId="0" borderId="0" xfId="0" applyNumberFormat="1" applyFont="1" applyAlignment="1">
      <alignment wrapText="1"/>
    </xf>
    <xf numFmtId="0" fontId="44" fillId="0" borderId="25" xfId="33" applyFont="1" applyFill="1" applyBorder="1" applyAlignment="1">
      <alignment horizontal="left" vertical="center" wrapText="1"/>
    </xf>
    <xf numFmtId="0" fontId="44" fillId="0" borderId="26" xfId="33" applyFont="1" applyFill="1" applyBorder="1" applyAlignment="1">
      <alignment horizontal="left" vertical="center" wrapText="1"/>
    </xf>
    <xf numFmtId="0" fontId="44" fillId="0" borderId="27" xfId="33" applyFont="1" applyFill="1" applyBorder="1" applyAlignment="1">
      <alignment horizontal="left" vertical="center" wrapText="1"/>
    </xf>
    <xf numFmtId="164" fontId="33" fillId="40" borderId="25" xfId="34" applyNumberFormat="1" applyFont="1" applyFill="1" applyBorder="1" applyAlignment="1">
      <alignment horizontal="left" vertical="center" wrapText="1"/>
    </xf>
    <xf numFmtId="164" fontId="33" fillId="40" borderId="26" xfId="34" applyNumberFormat="1" applyFont="1" applyFill="1" applyBorder="1" applyAlignment="1">
      <alignment horizontal="left" vertical="center" wrapText="1"/>
    </xf>
    <xf numFmtId="164" fontId="33" fillId="40" borderId="27" xfId="34" applyNumberFormat="1" applyFont="1" applyFill="1" applyBorder="1" applyAlignment="1">
      <alignment horizontal="left" vertical="center" wrapText="1"/>
    </xf>
    <xf numFmtId="164" fontId="36" fillId="0" borderId="0" xfId="0" applyNumberFormat="1" applyFont="1" applyAlignment="1">
      <alignment horizontal="left" vertical="top" wrapText="1"/>
    </xf>
    <xf numFmtId="0" fontId="28" fillId="0" borderId="0" xfId="33" applyNumberFormat="1" applyFont="1" applyFill="1" applyBorder="1" applyAlignment="1">
      <alignment horizontal="left" vertical="center" wrapText="1"/>
    </xf>
    <xf numFmtId="0" fontId="34" fillId="0" borderId="41" xfId="0" applyFont="1" applyBorder="1" applyAlignment="1">
      <alignment horizontal="right" vertical="center" wrapText="1"/>
    </xf>
    <xf numFmtId="0" fontId="34" fillId="0" borderId="42" xfId="0" applyFont="1" applyBorder="1" applyAlignment="1">
      <alignment horizontal="right" vertical="center" wrapText="1"/>
    </xf>
    <xf numFmtId="0" fontId="44" fillId="0" borderId="4" xfId="33" applyFont="1" applyFill="1" applyBorder="1" applyAlignment="1">
      <alignment horizontal="left" vertical="center" wrapText="1"/>
    </xf>
    <xf numFmtId="0" fontId="44" fillId="0" borderId="21" xfId="33" applyFont="1" applyFill="1" applyBorder="1" applyAlignment="1">
      <alignment horizontal="left" vertical="center" wrapText="1"/>
    </xf>
    <xf numFmtId="0" fontId="44" fillId="0" borderId="9" xfId="33" applyFont="1" applyFill="1" applyBorder="1" applyAlignment="1">
      <alignment horizontal="left" vertical="center" wrapText="1"/>
    </xf>
    <xf numFmtId="0" fontId="29" fillId="0" borderId="22" xfId="25" applyFont="1" applyFill="1" applyBorder="1" applyAlignment="1">
      <alignment horizontal="center" vertical="center" wrapText="1"/>
    </xf>
    <xf numFmtId="0" fontId="29" fillId="0" borderId="20" xfId="25" applyFont="1" applyFill="1" applyBorder="1" applyAlignment="1">
      <alignment horizontal="center" vertical="center" wrapText="1"/>
    </xf>
    <xf numFmtId="0" fontId="31" fillId="0" borderId="15" xfId="25" applyFont="1" applyFill="1" applyBorder="1" applyAlignment="1">
      <alignment horizontal="center" vertical="center" textRotation="90" wrapText="1"/>
    </xf>
    <xf numFmtId="0" fontId="31" fillId="0" borderId="20" xfId="25" applyFont="1" applyFill="1" applyBorder="1" applyAlignment="1">
      <alignment horizontal="center" vertical="center" textRotation="90" wrapText="1"/>
    </xf>
    <xf numFmtId="0" fontId="2" fillId="0" borderId="17" xfId="25" applyFont="1" applyFill="1" applyBorder="1" applyAlignment="1">
      <alignment horizontal="center" vertical="center" wrapText="1"/>
    </xf>
    <xf numFmtId="0" fontId="2" fillId="0" borderId="18" xfId="25" applyFont="1" applyFill="1" applyBorder="1" applyAlignment="1">
      <alignment horizontal="center" vertical="center" wrapText="1"/>
    </xf>
    <xf numFmtId="0" fontId="2" fillId="0" borderId="19" xfId="25" applyFont="1" applyFill="1" applyBorder="1" applyAlignment="1">
      <alignment horizontal="center" vertical="center" wrapText="1"/>
    </xf>
    <xf numFmtId="164" fontId="28" fillId="0" borderId="0" xfId="0" applyNumberFormat="1" applyFont="1" applyAlignment="1">
      <alignment horizontal="left" vertical="center" wrapText="1"/>
    </xf>
    <xf numFmtId="0" fontId="28" fillId="0" borderId="0" xfId="33" applyNumberFormat="1" applyFont="1" applyFill="1" applyBorder="1" applyAlignment="1">
      <alignment horizontal="left" vertical="top" wrapText="1"/>
    </xf>
    <xf numFmtId="0" fontId="33" fillId="0" borderId="28" xfId="25" applyFont="1" applyFill="1" applyBorder="1" applyAlignment="1">
      <alignment horizontal="center" vertical="center" wrapText="1"/>
    </xf>
    <xf numFmtId="0" fontId="33" fillId="0" borderId="24" xfId="25" applyFont="1" applyFill="1" applyBorder="1" applyAlignment="1">
      <alignment horizontal="center" vertical="center" wrapText="1"/>
    </xf>
    <xf numFmtId="0" fontId="31" fillId="0" borderId="30" xfId="25" applyFont="1" applyFill="1" applyBorder="1" applyAlignment="1">
      <alignment horizontal="center" vertical="center" textRotation="90" wrapText="1"/>
    </xf>
    <xf numFmtId="0" fontId="32" fillId="0" borderId="17" xfId="25" applyFont="1" applyFill="1" applyBorder="1" applyAlignment="1">
      <alignment horizontal="center" vertical="center" wrapText="1"/>
    </xf>
    <xf numFmtId="0" fontId="32" fillId="0" borderId="18" xfId="25" applyFont="1" applyFill="1" applyBorder="1" applyAlignment="1">
      <alignment horizontal="center" vertical="center" wrapText="1"/>
    </xf>
    <xf numFmtId="0" fontId="32" fillId="0" borderId="19" xfId="25" applyFont="1" applyFill="1" applyBorder="1" applyAlignment="1">
      <alignment horizontal="center" vertical="center" wrapText="1"/>
    </xf>
    <xf numFmtId="0" fontId="34" fillId="0" borderId="17" xfId="25" applyFont="1" applyFill="1" applyBorder="1" applyAlignment="1">
      <alignment horizontal="center" vertical="center" wrapText="1"/>
    </xf>
    <xf numFmtId="0" fontId="34" fillId="0" borderId="18" xfId="25" applyFont="1" applyFill="1" applyBorder="1" applyAlignment="1">
      <alignment horizontal="center" vertical="center" wrapText="1"/>
    </xf>
    <xf numFmtId="0" fontId="34" fillId="0" borderId="29" xfId="25" applyFont="1" applyFill="1" applyBorder="1" applyAlignment="1">
      <alignment horizontal="center" vertical="center" wrapText="1"/>
    </xf>
    <xf numFmtId="164" fontId="28" fillId="0" borderId="0" xfId="0" applyNumberFormat="1" applyFont="1" applyBorder="1" applyAlignment="1">
      <alignment horizontal="left" vertical="center" wrapText="1"/>
    </xf>
    <xf numFmtId="164" fontId="28" fillId="0" borderId="0" xfId="0" applyNumberFormat="1" applyFont="1" applyAlignment="1">
      <alignment horizontal="left" vertical="top" wrapText="1"/>
    </xf>
    <xf numFmtId="0" fontId="30" fillId="0" borderId="14" xfId="0" applyFont="1" applyBorder="1" applyAlignment="1">
      <alignment horizontal="right" vertical="center" wrapText="1"/>
    </xf>
    <xf numFmtId="0" fontId="28" fillId="0" borderId="21" xfId="0" applyFont="1" applyBorder="1" applyAlignment="1">
      <alignment horizontal="left" wrapText="1"/>
    </xf>
    <xf numFmtId="0" fontId="3" fillId="0" borderId="17" xfId="25" applyFont="1" applyFill="1" applyBorder="1" applyAlignment="1">
      <alignment horizontal="center" vertical="center" wrapText="1"/>
    </xf>
    <xf numFmtId="0" fontId="3" fillId="0" borderId="18" xfId="25" applyFont="1" applyFill="1" applyBorder="1" applyAlignment="1">
      <alignment horizontal="center" vertical="center" wrapText="1"/>
    </xf>
    <xf numFmtId="0" fontId="3" fillId="0" borderId="19" xfId="25" applyFont="1" applyFill="1" applyBorder="1" applyAlignment="1">
      <alignment horizontal="center" vertical="center" wrapText="1"/>
    </xf>
    <xf numFmtId="164" fontId="10" fillId="40" borderId="4" xfId="34" applyNumberFormat="1" applyFont="1" applyFill="1" applyBorder="1" applyAlignment="1">
      <alignment horizontal="center" vertical="center" wrapText="1"/>
    </xf>
    <xf numFmtId="164" fontId="10" fillId="40" borderId="21" xfId="34" applyNumberFormat="1" applyFont="1" applyFill="1" applyBorder="1" applyAlignment="1">
      <alignment horizontal="center" vertical="center" wrapText="1"/>
    </xf>
    <xf numFmtId="3" fontId="34" fillId="0" borderId="45" xfId="34" applyNumberFormat="1" applyFont="1" applyBorder="1" applyAlignment="1">
      <alignment horizontal="center" vertical="center"/>
    </xf>
    <xf numFmtId="0" fontId="34" fillId="0" borderId="46" xfId="34" applyFont="1" applyBorder="1" applyAlignment="1">
      <alignment horizontal="center" vertical="center"/>
    </xf>
    <xf numFmtId="0" fontId="34" fillId="0" borderId="47" xfId="34" applyFont="1" applyBorder="1" applyAlignment="1">
      <alignment horizontal="center" vertical="center"/>
    </xf>
  </cellXfs>
  <cellStyles count="85">
    <cellStyle name=" 1" xfId="1"/>
    <cellStyle name="Accent1 - 20%" xfId="2"/>
    <cellStyle name="Accent1 - 40%" xfId="3"/>
    <cellStyle name="Accent1 - 60%" xfId="4"/>
    <cellStyle name="Accent2 - 20%" xfId="5"/>
    <cellStyle name="Accent2 - 40%" xfId="6"/>
    <cellStyle name="Accent2 - 60%" xfId="7"/>
    <cellStyle name="Accent3 - 20%" xfId="8"/>
    <cellStyle name="Accent3 - 40%" xfId="9"/>
    <cellStyle name="Accent3 - 60%" xfId="10"/>
    <cellStyle name="Accent4 - 20%" xfId="11"/>
    <cellStyle name="Accent4 - 40%" xfId="12"/>
    <cellStyle name="Accent4 - 60%" xfId="13"/>
    <cellStyle name="Accent5 - 20%" xfId="14"/>
    <cellStyle name="Accent5 - 40%" xfId="15"/>
    <cellStyle name="Accent5 - 60%" xfId="16"/>
    <cellStyle name="Accent6 - 20%" xfId="17"/>
    <cellStyle name="Accent6 - 40%" xfId="18"/>
    <cellStyle name="Accent6 - 60%" xfId="19"/>
    <cellStyle name="Emphasis 1" xfId="20"/>
    <cellStyle name="Emphasis 2" xfId="21"/>
    <cellStyle name="Emphasis 3" xfId="22"/>
    <cellStyle name="exo" xfId="23"/>
    <cellStyle name="Hyperlink" xfId="84" builtinId="8"/>
    <cellStyle name="Koefic." xfId="24"/>
    <cellStyle name="Normal" xfId="0" builtinId="0"/>
    <cellStyle name="Normal 2" xfId="25"/>
    <cellStyle name="Normal 3" xfId="26"/>
    <cellStyle name="Normal 4" xfId="27"/>
    <cellStyle name="Normal 5" xfId="28"/>
    <cellStyle name="Normal 6" xfId="29"/>
    <cellStyle name="Normal 7" xfId="30"/>
    <cellStyle name="Parastais 13" xfId="31"/>
    <cellStyle name="Parastais 2" xfId="32"/>
    <cellStyle name="Parastais_FMLikp01_p05_221205_pap_afp_makp" xfId="33"/>
    <cellStyle name="Parastais_TM_2007groz 2 lasijums (1)" xfId="34"/>
    <cellStyle name="Percent 2" xfId="35"/>
    <cellStyle name="Pie??m." xfId="36"/>
    <cellStyle name="SAPBEXaggData" xfId="37"/>
    <cellStyle name="SAPBEXaggDataEmph" xfId="38"/>
    <cellStyle name="SAPBEXaggItem" xfId="39"/>
    <cellStyle name="SAPBEXaggItemX" xfId="40"/>
    <cellStyle name="SAPBEXchaText" xfId="41"/>
    <cellStyle name="SAPBEXexcBad7" xfId="42"/>
    <cellStyle name="SAPBEXexcBad8" xfId="43"/>
    <cellStyle name="SAPBEXexcBad9" xfId="44"/>
    <cellStyle name="SAPBEXexcCritical4" xfId="45"/>
    <cellStyle name="SAPBEXexcCritical5" xfId="46"/>
    <cellStyle name="SAPBEXexcCritical6" xfId="47"/>
    <cellStyle name="SAPBEXexcGood1" xfId="48"/>
    <cellStyle name="SAPBEXexcGood2" xfId="49"/>
    <cellStyle name="SAPBEXexcGood3" xfId="50"/>
    <cellStyle name="SAPBEXfilterDrill" xfId="51"/>
    <cellStyle name="SAPBEXfilterItem" xfId="52"/>
    <cellStyle name="SAPBEXfilterText" xfId="53"/>
    <cellStyle name="SAPBEXformats" xfId="54"/>
    <cellStyle name="SAPBEXheaderItem" xfId="55"/>
    <cellStyle name="SAPBEXheaderText" xfId="56"/>
    <cellStyle name="SAPBEXHLevel0" xfId="57"/>
    <cellStyle name="SAPBEXHLevel0X" xfId="58"/>
    <cellStyle name="SAPBEXHLevel1" xfId="59"/>
    <cellStyle name="SAPBEXHLevel1X" xfId="60"/>
    <cellStyle name="SAPBEXHLevel2" xfId="61"/>
    <cellStyle name="SAPBEXHLevel2X" xfId="62"/>
    <cellStyle name="SAPBEXHLevel3" xfId="63"/>
    <cellStyle name="SAPBEXHLevel3 2" xfId="64"/>
    <cellStyle name="SAPBEXHLevel3X" xfId="65"/>
    <cellStyle name="SAPBEXinputData" xfId="66"/>
    <cellStyle name="SAPBEXresData" xfId="67"/>
    <cellStyle name="SAPBEXresDataEmph" xfId="68"/>
    <cellStyle name="SAPBEXresItem" xfId="69"/>
    <cellStyle name="SAPBEXresItemX" xfId="70"/>
    <cellStyle name="SAPBEXstdData" xfId="71"/>
    <cellStyle name="SAPBEXstdData 2" xfId="72"/>
    <cellStyle name="SAPBEXstdData 2 2" xfId="73"/>
    <cellStyle name="SAPBEXstdDataEmph" xfId="74"/>
    <cellStyle name="SAPBEXstdItem" xfId="75"/>
    <cellStyle name="SAPBEXstdItem 2" xfId="76"/>
    <cellStyle name="SAPBEXstdItemX" xfId="77"/>
    <cellStyle name="SAPBEXtitle" xfId="78"/>
    <cellStyle name="SAPBEXundefined" xfId="79"/>
    <cellStyle name="Sheet Title" xfId="80"/>
    <cellStyle name="Stils 1" xfId="81"/>
    <cellStyle name="Style 1" xfId="82"/>
    <cellStyle name="V?st." xfId="8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D_ANnod/EPraudina/EK_PublicHealth/Info_zin_HP_MK/ORPHANET/ORPHANET_VSS/profile_redirect$/Documents%20and%20Settings/bd-adija/Local%20Settings/Temporary%20Internet%20Files/Content.Outlook/U63RD855/MK_izdev_samaz_2las_2009_31%2010%2008_arES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lina.praudina@vm.gov.lv" TargetMode="External"/></Relationships>
</file>

<file path=xl/worksheets/sheet1.xml><?xml version="1.0" encoding="utf-8"?>
<worksheet xmlns="http://schemas.openxmlformats.org/spreadsheetml/2006/main" xmlns:r="http://schemas.openxmlformats.org/officeDocument/2006/relationships">
  <sheetPr>
    <tabColor rgb="FFFF0000"/>
  </sheetPr>
  <dimension ref="A1:AL52"/>
  <sheetViews>
    <sheetView tabSelected="1" view="pageLayout" topLeftCell="A28" zoomScaleNormal="100" zoomScaleSheetLayoutView="100" workbookViewId="0">
      <selection activeCell="H31" sqref="H31"/>
    </sheetView>
  </sheetViews>
  <sheetFormatPr defaultRowHeight="15.75"/>
  <cols>
    <col min="1" max="1" width="11" style="4" customWidth="1"/>
    <col min="2" max="2" width="8.7109375" style="4" customWidth="1"/>
    <col min="3" max="3" width="7.85546875" style="5" customWidth="1"/>
    <col min="4" max="4" width="7.42578125" style="5" customWidth="1"/>
    <col min="5" max="5" width="7.7109375" style="5" customWidth="1"/>
    <col min="6" max="6" width="6.140625" style="5" customWidth="1"/>
    <col min="7" max="9" width="7.28515625" style="5" bestFit="1" customWidth="1"/>
    <col min="10" max="10" width="6.140625" style="5" bestFit="1" customWidth="1"/>
    <col min="11" max="13" width="7.28515625" style="5" bestFit="1" customWidth="1"/>
    <col min="14" max="14" width="6.140625" style="5" bestFit="1" customWidth="1"/>
    <col min="15" max="15" width="9" style="5" bestFit="1" customWidth="1"/>
    <col min="16" max="16" width="7.28515625" style="5" bestFit="1" customWidth="1"/>
    <col min="17" max="17" width="9" style="5" bestFit="1" customWidth="1"/>
    <col min="18" max="18" width="4.28515625" style="5" customWidth="1"/>
    <col min="19" max="19" width="6.28515625" style="5" customWidth="1"/>
    <col min="20" max="20" width="5.140625" style="5" customWidth="1"/>
    <col min="21" max="21" width="5.85546875" style="5" customWidth="1"/>
    <col min="22" max="22" width="4.85546875" style="5" bestFit="1" customWidth="1"/>
    <col min="23" max="23" width="5.85546875" style="5" customWidth="1"/>
    <col min="24" max="24" width="5.28515625" style="5" customWidth="1"/>
    <col min="25" max="25" width="5.85546875" style="5" customWidth="1"/>
    <col min="26" max="26" width="4.140625" style="5" customWidth="1"/>
    <col min="27" max="27" width="5.85546875" style="5" customWidth="1"/>
    <col min="28" max="28" width="5" style="5" customWidth="1"/>
    <col min="29" max="29" width="5.85546875" style="5" customWidth="1"/>
    <col min="30" max="30" width="5.28515625" style="5" customWidth="1"/>
    <col min="31" max="31" width="5.85546875" style="5" customWidth="1"/>
    <col min="32" max="32" width="5.140625" style="5" customWidth="1"/>
    <col min="33" max="33" width="5.85546875" style="5" customWidth="1"/>
    <col min="34" max="34" width="5" style="5" customWidth="1"/>
    <col min="35" max="35" width="7.85546875" style="5" customWidth="1"/>
    <col min="36" max="36" width="5.85546875" style="5" customWidth="1"/>
    <col min="37" max="37" width="7.85546875" style="5" customWidth="1"/>
    <col min="38" max="16384" width="9.140625" style="1"/>
  </cols>
  <sheetData>
    <row r="1" spans="1:38" s="45" customFormat="1" ht="62.25" customHeight="1">
      <c r="A1" s="43"/>
      <c r="B1" s="43"/>
      <c r="C1" s="44"/>
      <c r="D1" s="44"/>
      <c r="E1" s="44"/>
      <c r="F1" s="44"/>
      <c r="G1" s="44"/>
      <c r="H1" s="44"/>
      <c r="I1" s="44"/>
      <c r="J1" s="44"/>
      <c r="K1" s="44"/>
      <c r="L1" s="44"/>
      <c r="M1" s="44"/>
      <c r="N1" s="44"/>
      <c r="O1" s="44"/>
      <c r="P1" s="44"/>
      <c r="Q1" s="44"/>
      <c r="R1" s="44"/>
      <c r="S1" s="44"/>
      <c r="T1" s="61" t="s">
        <v>34</v>
      </c>
      <c r="U1" s="61"/>
      <c r="V1" s="61"/>
      <c r="W1" s="61"/>
      <c r="X1" s="61"/>
      <c r="Y1" s="61"/>
      <c r="Z1" s="61"/>
      <c r="AA1" s="61"/>
      <c r="AB1" s="61"/>
      <c r="AC1" s="61"/>
      <c r="AD1" s="61"/>
      <c r="AE1" s="61"/>
      <c r="AF1" s="61"/>
      <c r="AG1" s="61"/>
      <c r="AH1" s="61"/>
      <c r="AI1" s="61"/>
      <c r="AJ1" s="61"/>
      <c r="AK1" s="61"/>
    </row>
    <row r="2" spans="1:38" ht="16.5" thickBot="1"/>
    <row r="3" spans="1:38" ht="39" customHeight="1" thickTop="1" thickBot="1">
      <c r="A3" s="65" t="s">
        <v>35</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7"/>
    </row>
    <row r="4" spans="1:38" s="2" customFormat="1" ht="33.75" customHeight="1" thickTop="1" thickBot="1">
      <c r="A4" s="68" t="s">
        <v>19</v>
      </c>
      <c r="B4" s="70" t="s">
        <v>17</v>
      </c>
      <c r="C4" s="72" t="s">
        <v>7</v>
      </c>
      <c r="D4" s="73"/>
      <c r="E4" s="73"/>
      <c r="F4" s="74"/>
      <c r="G4" s="72" t="s">
        <v>8</v>
      </c>
      <c r="H4" s="73"/>
      <c r="I4" s="73"/>
      <c r="J4" s="74"/>
      <c r="K4" s="72" t="s">
        <v>9</v>
      </c>
      <c r="L4" s="73"/>
      <c r="M4" s="73"/>
      <c r="N4" s="74"/>
      <c r="O4" s="72" t="s">
        <v>10</v>
      </c>
      <c r="P4" s="73"/>
      <c r="Q4" s="73"/>
      <c r="R4" s="74"/>
      <c r="S4" s="72" t="s">
        <v>11</v>
      </c>
      <c r="T4" s="73"/>
      <c r="U4" s="73"/>
      <c r="V4" s="74"/>
      <c r="W4" s="72" t="s">
        <v>12</v>
      </c>
      <c r="X4" s="73"/>
      <c r="Y4" s="73"/>
      <c r="Z4" s="74"/>
      <c r="AA4" s="72" t="s">
        <v>13</v>
      </c>
      <c r="AB4" s="73"/>
      <c r="AC4" s="73"/>
      <c r="AD4" s="74"/>
      <c r="AE4" s="72" t="s">
        <v>14</v>
      </c>
      <c r="AF4" s="73"/>
      <c r="AG4" s="73"/>
      <c r="AH4" s="74"/>
      <c r="AI4" s="90" t="s">
        <v>18</v>
      </c>
      <c r="AJ4" s="91"/>
      <c r="AK4" s="91"/>
      <c r="AL4" s="92"/>
    </row>
    <row r="5" spans="1:38" s="3" customFormat="1" ht="213" customHeight="1" thickTop="1" thickBot="1">
      <c r="A5" s="69"/>
      <c r="B5" s="71"/>
      <c r="C5" s="6" t="s">
        <v>20</v>
      </c>
      <c r="D5" s="7" t="s">
        <v>2</v>
      </c>
      <c r="E5" s="8" t="s">
        <v>3</v>
      </c>
      <c r="F5" s="9" t="s">
        <v>4</v>
      </c>
      <c r="G5" s="6" t="s">
        <v>20</v>
      </c>
      <c r="H5" s="7" t="s">
        <v>2</v>
      </c>
      <c r="I5" s="8" t="s">
        <v>3</v>
      </c>
      <c r="J5" s="9" t="s">
        <v>4</v>
      </c>
      <c r="K5" s="6" t="s">
        <v>20</v>
      </c>
      <c r="L5" s="7" t="s">
        <v>2</v>
      </c>
      <c r="M5" s="8" t="s">
        <v>3</v>
      </c>
      <c r="N5" s="9" t="s">
        <v>4</v>
      </c>
      <c r="O5" s="6" t="s">
        <v>20</v>
      </c>
      <c r="P5" s="7" t="s">
        <v>2</v>
      </c>
      <c r="Q5" s="8" t="s">
        <v>3</v>
      </c>
      <c r="R5" s="9" t="s">
        <v>4</v>
      </c>
      <c r="S5" s="6" t="s">
        <v>20</v>
      </c>
      <c r="T5" s="7" t="s">
        <v>2</v>
      </c>
      <c r="U5" s="8" t="s">
        <v>3</v>
      </c>
      <c r="V5" s="9" t="s">
        <v>4</v>
      </c>
      <c r="W5" s="6" t="s">
        <v>20</v>
      </c>
      <c r="X5" s="7" t="s">
        <v>2</v>
      </c>
      <c r="Y5" s="8" t="s">
        <v>3</v>
      </c>
      <c r="Z5" s="9" t="s">
        <v>4</v>
      </c>
      <c r="AA5" s="6" t="s">
        <v>20</v>
      </c>
      <c r="AB5" s="7" t="s">
        <v>2</v>
      </c>
      <c r="AC5" s="8" t="s">
        <v>3</v>
      </c>
      <c r="AD5" s="9" t="s">
        <v>4</v>
      </c>
      <c r="AE5" s="6" t="s">
        <v>20</v>
      </c>
      <c r="AF5" s="7" t="s">
        <v>2</v>
      </c>
      <c r="AG5" s="8" t="s">
        <v>3</v>
      </c>
      <c r="AH5" s="9" t="s">
        <v>4</v>
      </c>
      <c r="AI5" s="6" t="s">
        <v>1</v>
      </c>
      <c r="AJ5" s="7" t="s">
        <v>2</v>
      </c>
      <c r="AK5" s="8" t="s">
        <v>3</v>
      </c>
      <c r="AL5" s="9" t="s">
        <v>41</v>
      </c>
    </row>
    <row r="6" spans="1:38" s="2" customFormat="1" ht="17.25" thickTop="1" thickBot="1">
      <c r="A6" s="93"/>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row>
    <row r="7" spans="1:38" s="2" customFormat="1" ht="45" customHeight="1" thickTop="1" thickBot="1">
      <c r="A7" s="21" t="s">
        <v>23</v>
      </c>
      <c r="B7" s="10">
        <v>1099</v>
      </c>
      <c r="C7" s="11">
        <v>107.62</v>
      </c>
      <c r="D7" s="12">
        <f>C7*24.09%</f>
        <v>25.925658000000002</v>
      </c>
      <c r="E7" s="12">
        <f>C7+D7</f>
        <v>133.545658</v>
      </c>
      <c r="F7" s="13">
        <f>C7/B7*100</f>
        <v>9.7925386715195639</v>
      </c>
      <c r="G7" s="11">
        <v>107.62</v>
      </c>
      <c r="H7" s="12">
        <f>G7*24.09%</f>
        <v>25.925658000000002</v>
      </c>
      <c r="I7" s="12">
        <f>G7+H7</f>
        <v>133.545658</v>
      </c>
      <c r="J7" s="13">
        <f>G7/B7*100</f>
        <v>9.7925386715195639</v>
      </c>
      <c r="K7" s="11">
        <v>107.62</v>
      </c>
      <c r="L7" s="12">
        <f>K7*24.09%</f>
        <v>25.925658000000002</v>
      </c>
      <c r="M7" s="12">
        <f>K7+L7</f>
        <v>133.545658</v>
      </c>
      <c r="N7" s="13">
        <f>K7/B7*100</f>
        <v>9.7925386715195639</v>
      </c>
      <c r="O7" s="11">
        <v>53.81</v>
      </c>
      <c r="P7" s="12">
        <f>O7*24.09%</f>
        <v>12.962829000000001</v>
      </c>
      <c r="Q7" s="12">
        <f>O7+P7</f>
        <v>66.772829000000002</v>
      </c>
      <c r="R7" s="13">
        <f>O7/B7*100</f>
        <v>4.896269335759782</v>
      </c>
      <c r="S7" s="11">
        <v>107.62</v>
      </c>
      <c r="T7" s="12">
        <f>S7*24.09%</f>
        <v>25.925658000000002</v>
      </c>
      <c r="U7" s="12">
        <f>S7+T7</f>
        <v>133.545658</v>
      </c>
      <c r="V7" s="13">
        <f>S7/B7*100</f>
        <v>9.7925386715195639</v>
      </c>
      <c r="W7" s="11">
        <v>107.61</v>
      </c>
      <c r="X7" s="12">
        <f>W7*24.09%</f>
        <v>25.923248999999998</v>
      </c>
      <c r="Y7" s="12">
        <f>W7+X7</f>
        <v>133.53324900000001</v>
      </c>
      <c r="Z7" s="13">
        <f>W7/B7*100</f>
        <v>9.7916287534121924</v>
      </c>
      <c r="AA7" s="11">
        <v>107.62</v>
      </c>
      <c r="AB7" s="12">
        <f>AA7*24.09%</f>
        <v>25.925658000000002</v>
      </c>
      <c r="AC7" s="12">
        <f>AA7+AB7</f>
        <v>133.545658</v>
      </c>
      <c r="AD7" s="13">
        <f>AA7/B7*100</f>
        <v>9.7925386715195639</v>
      </c>
      <c r="AE7" s="11">
        <v>134.52000000000001</v>
      </c>
      <c r="AF7" s="12">
        <f>AE7*24.09%</f>
        <v>32.405868000000005</v>
      </c>
      <c r="AG7" s="12">
        <f>AE7+AF7</f>
        <v>166.92586800000001</v>
      </c>
      <c r="AH7" s="13">
        <f>AE7/B7*100</f>
        <v>12.24021838034577</v>
      </c>
      <c r="AI7" s="14">
        <f t="shared" ref="AI7:AK8" si="0">SUM(C7,G7,K7,O7,S7,W7,AA7,AE7)</f>
        <v>834.04</v>
      </c>
      <c r="AJ7" s="14">
        <f t="shared" si="0"/>
        <v>200.92023599999999</v>
      </c>
      <c r="AK7" s="18">
        <f t="shared" si="0"/>
        <v>1034.9602360000001</v>
      </c>
      <c r="AL7" s="95">
        <v>1615</v>
      </c>
    </row>
    <row r="8" spans="1:38" s="2" customFormat="1" ht="51.75" customHeight="1" thickTop="1" thickBot="1">
      <c r="A8" s="20" t="s">
        <v>24</v>
      </c>
      <c r="B8" s="22">
        <v>749</v>
      </c>
      <c r="C8" s="11">
        <v>51</v>
      </c>
      <c r="D8" s="12">
        <f>C8*24.09%</f>
        <v>12.2859</v>
      </c>
      <c r="E8" s="12">
        <f>C8+D8</f>
        <v>63.285899999999998</v>
      </c>
      <c r="F8" s="13">
        <f>C8/B8*100</f>
        <v>6.8090787716955941</v>
      </c>
      <c r="G8" s="11">
        <v>68</v>
      </c>
      <c r="H8" s="12">
        <f>G8*24.09%</f>
        <v>16.3812</v>
      </c>
      <c r="I8" s="12">
        <f>G8+H8</f>
        <v>84.381200000000007</v>
      </c>
      <c r="J8" s="13">
        <f>G8/B8*100</f>
        <v>9.078771695594126</v>
      </c>
      <c r="K8" s="11">
        <v>51</v>
      </c>
      <c r="L8" s="12">
        <f>K8*24.09%</f>
        <v>12.2859</v>
      </c>
      <c r="M8" s="12">
        <f>K8+L8</f>
        <v>63.285899999999998</v>
      </c>
      <c r="N8" s="13">
        <f>K8/B8*100</f>
        <v>6.8090787716955941</v>
      </c>
      <c r="O8" s="11">
        <v>68</v>
      </c>
      <c r="P8" s="12">
        <f>O8*24.09%</f>
        <v>16.3812</v>
      </c>
      <c r="Q8" s="12">
        <f>O8+P8</f>
        <v>84.381200000000007</v>
      </c>
      <c r="R8" s="13">
        <f>O8/B8*100</f>
        <v>9.078771695594126</v>
      </c>
      <c r="S8" s="11">
        <v>34</v>
      </c>
      <c r="T8" s="12">
        <f>S8*24.09%</f>
        <v>8.1905999999999999</v>
      </c>
      <c r="U8" s="12">
        <f>S8+T8</f>
        <v>42.190600000000003</v>
      </c>
      <c r="V8" s="13">
        <f>S8/B8*100</f>
        <v>4.539385847797063</v>
      </c>
      <c r="W8" s="11">
        <v>58.85</v>
      </c>
      <c r="X8" s="12">
        <f>W8*24.09%</f>
        <v>14.176965000000001</v>
      </c>
      <c r="Y8" s="12">
        <f>W8+X8</f>
        <v>73.026965000000004</v>
      </c>
      <c r="Z8" s="13">
        <f>W8/B8*100</f>
        <v>7.8571428571428568</v>
      </c>
      <c r="AA8" s="11">
        <v>85</v>
      </c>
      <c r="AB8" s="12">
        <f>AA8*24.09%</f>
        <v>20.476500000000001</v>
      </c>
      <c r="AC8" s="12">
        <f>AA8+AB8</f>
        <v>105.4765</v>
      </c>
      <c r="AD8" s="13">
        <f>AA8/B8*100</f>
        <v>11.348464619492656</v>
      </c>
      <c r="AE8" s="11">
        <v>51</v>
      </c>
      <c r="AF8" s="12">
        <f>AE8*24.09%</f>
        <v>12.2859</v>
      </c>
      <c r="AG8" s="12">
        <f>AE8+AF8</f>
        <v>63.285899999999998</v>
      </c>
      <c r="AH8" s="13">
        <f>AE8/B8*100</f>
        <v>6.8090787716955941</v>
      </c>
      <c r="AI8" s="14">
        <f t="shared" si="0"/>
        <v>466.85</v>
      </c>
      <c r="AJ8" s="18">
        <f t="shared" si="0"/>
        <v>112.46416499999999</v>
      </c>
      <c r="AK8" s="46">
        <f t="shared" si="0"/>
        <v>579.314165</v>
      </c>
      <c r="AL8" s="96"/>
    </row>
    <row r="9" spans="1:38" s="15" customFormat="1" ht="25.5" customHeight="1" thickTop="1" thickBot="1">
      <c r="A9" s="88" t="s">
        <v>15</v>
      </c>
      <c r="B9" s="88"/>
      <c r="C9" s="16">
        <f t="shared" ref="C9:AK9" si="1">SUM(C7:C8)</f>
        <v>158.62</v>
      </c>
      <c r="D9" s="16">
        <f t="shared" si="1"/>
        <v>38.211558000000004</v>
      </c>
      <c r="E9" s="16">
        <f t="shared" si="1"/>
        <v>196.831558</v>
      </c>
      <c r="F9" s="17" t="s">
        <v>16</v>
      </c>
      <c r="G9" s="16">
        <f t="shared" si="1"/>
        <v>175.62</v>
      </c>
      <c r="H9" s="16">
        <f t="shared" si="1"/>
        <v>42.306858000000005</v>
      </c>
      <c r="I9" s="16">
        <f t="shared" si="1"/>
        <v>217.92685800000001</v>
      </c>
      <c r="J9" s="17" t="s">
        <v>16</v>
      </c>
      <c r="K9" s="16">
        <f t="shared" si="1"/>
        <v>158.62</v>
      </c>
      <c r="L9" s="16">
        <f t="shared" si="1"/>
        <v>38.211558000000004</v>
      </c>
      <c r="M9" s="16">
        <f t="shared" si="1"/>
        <v>196.831558</v>
      </c>
      <c r="N9" s="17" t="s">
        <v>16</v>
      </c>
      <c r="O9" s="16">
        <f t="shared" si="1"/>
        <v>121.81</v>
      </c>
      <c r="P9" s="16">
        <f t="shared" si="1"/>
        <v>29.344028999999999</v>
      </c>
      <c r="Q9" s="16">
        <f t="shared" si="1"/>
        <v>151.15402900000001</v>
      </c>
      <c r="R9" s="17" t="s">
        <v>16</v>
      </c>
      <c r="S9" s="16">
        <f t="shared" si="1"/>
        <v>141.62</v>
      </c>
      <c r="T9" s="16">
        <f t="shared" si="1"/>
        <v>34.116258000000002</v>
      </c>
      <c r="U9" s="16">
        <f t="shared" si="1"/>
        <v>175.73625800000002</v>
      </c>
      <c r="V9" s="17" t="s">
        <v>16</v>
      </c>
      <c r="W9" s="16">
        <f t="shared" si="1"/>
        <v>166.46</v>
      </c>
      <c r="X9" s="16">
        <f t="shared" si="1"/>
        <v>40.100214000000001</v>
      </c>
      <c r="Y9" s="16">
        <f t="shared" si="1"/>
        <v>206.56021400000003</v>
      </c>
      <c r="Z9" s="17" t="s">
        <v>16</v>
      </c>
      <c r="AA9" s="16">
        <f t="shared" si="1"/>
        <v>192.62</v>
      </c>
      <c r="AB9" s="16">
        <f t="shared" si="1"/>
        <v>46.402158</v>
      </c>
      <c r="AC9" s="16">
        <f t="shared" si="1"/>
        <v>239.02215799999999</v>
      </c>
      <c r="AD9" s="17" t="s">
        <v>16</v>
      </c>
      <c r="AE9" s="16">
        <f t="shared" si="1"/>
        <v>185.52</v>
      </c>
      <c r="AF9" s="16">
        <f t="shared" si="1"/>
        <v>44.691768000000003</v>
      </c>
      <c r="AG9" s="16">
        <f t="shared" si="1"/>
        <v>230.21176800000001</v>
      </c>
      <c r="AH9" s="17" t="s">
        <v>16</v>
      </c>
      <c r="AI9" s="16">
        <f t="shared" si="1"/>
        <v>1300.8899999999999</v>
      </c>
      <c r="AJ9" s="16">
        <f t="shared" si="1"/>
        <v>313.38440099999997</v>
      </c>
      <c r="AK9" s="47">
        <f t="shared" si="1"/>
        <v>1614.2744010000001</v>
      </c>
      <c r="AL9" s="97"/>
    </row>
    <row r="10" spans="1:38" s="15" customFormat="1" ht="19.5" thickTop="1">
      <c r="A10" s="89" t="s">
        <v>40</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row>
    <row r="11" spans="1:38" ht="282" customHeight="1">
      <c r="A11" s="87" t="s">
        <v>37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row>
    <row r="12" spans="1:38" ht="39" customHeight="1">
      <c r="A12" s="62" t="s">
        <v>31</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row>
    <row r="13" spans="1:38" s="23" customFormat="1" ht="75" customHeight="1">
      <c r="A13" s="62" t="s">
        <v>32</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row>
    <row r="15" spans="1:38" ht="17.25" customHeight="1" thickBot="1"/>
    <row r="16" spans="1:38" ht="57.75" customHeight="1" thickBot="1">
      <c r="A16" s="55" t="s">
        <v>36</v>
      </c>
      <c r="B16" s="56"/>
      <c r="C16" s="56"/>
      <c r="D16" s="56"/>
      <c r="E16" s="56"/>
      <c r="F16" s="56"/>
      <c r="G16" s="56"/>
      <c r="H16" s="56"/>
      <c r="I16" s="56"/>
      <c r="J16" s="56"/>
      <c r="K16" s="56"/>
      <c r="L16" s="56"/>
      <c r="M16" s="56"/>
      <c r="N16" s="56"/>
      <c r="O16" s="56"/>
      <c r="P16" s="56"/>
      <c r="Q16" s="57"/>
    </row>
    <row r="17" spans="1:37" ht="17.25" customHeight="1" thickTop="1" thickBot="1">
      <c r="A17" s="77" t="s">
        <v>19</v>
      </c>
      <c r="B17" s="70" t="s">
        <v>17</v>
      </c>
      <c r="C17" s="72" t="s">
        <v>0</v>
      </c>
      <c r="D17" s="73"/>
      <c r="E17" s="73"/>
      <c r="F17" s="74"/>
      <c r="G17" s="80" t="s">
        <v>5</v>
      </c>
      <c r="H17" s="81"/>
      <c r="I17" s="81"/>
      <c r="J17" s="82"/>
      <c r="K17" s="80" t="s">
        <v>6</v>
      </c>
      <c r="L17" s="81"/>
      <c r="M17" s="81"/>
      <c r="N17" s="82"/>
      <c r="O17" s="83" t="s">
        <v>22</v>
      </c>
      <c r="P17" s="84"/>
      <c r="Q17" s="85"/>
    </row>
    <row r="18" spans="1:37" ht="204" customHeight="1" thickTop="1" thickBot="1">
      <c r="A18" s="78"/>
      <c r="B18" s="79"/>
      <c r="C18" s="6" t="s">
        <v>21</v>
      </c>
      <c r="D18" s="7" t="s">
        <v>2</v>
      </c>
      <c r="E18" s="8" t="s">
        <v>3</v>
      </c>
      <c r="F18" s="9" t="s">
        <v>4</v>
      </c>
      <c r="G18" s="25" t="s">
        <v>21</v>
      </c>
      <c r="H18" s="26" t="s">
        <v>2</v>
      </c>
      <c r="I18" s="27" t="s">
        <v>3</v>
      </c>
      <c r="J18" s="28" t="s">
        <v>4</v>
      </c>
      <c r="K18" s="25" t="s">
        <v>21</v>
      </c>
      <c r="L18" s="26" t="s">
        <v>2</v>
      </c>
      <c r="M18" s="27" t="s">
        <v>3</v>
      </c>
      <c r="N18" s="28" t="s">
        <v>4</v>
      </c>
      <c r="O18" s="25" t="s">
        <v>1</v>
      </c>
      <c r="P18" s="26" t="s">
        <v>2</v>
      </c>
      <c r="Q18" s="29" t="s">
        <v>3</v>
      </c>
    </row>
    <row r="19" spans="1:37" thickBot="1">
      <c r="A19" s="58"/>
      <c r="B19" s="59"/>
      <c r="C19" s="59"/>
      <c r="D19" s="59"/>
      <c r="E19" s="59"/>
      <c r="F19" s="59"/>
      <c r="G19" s="59"/>
      <c r="H19" s="59"/>
      <c r="I19" s="59"/>
      <c r="J19" s="59"/>
      <c r="K19" s="59"/>
      <c r="L19" s="59"/>
      <c r="M19" s="59"/>
      <c r="N19" s="59"/>
      <c r="O19" s="59"/>
      <c r="P19" s="59"/>
      <c r="Q19" s="60"/>
    </row>
    <row r="20" spans="1:37" ht="46.5" customHeight="1" thickTop="1" thickBot="1">
      <c r="A20" s="41" t="s">
        <v>23</v>
      </c>
      <c r="B20" s="31">
        <v>1099</v>
      </c>
      <c r="C20" s="32">
        <v>36.26</v>
      </c>
      <c r="D20" s="32">
        <f>ROUND(C20*23.59%,2)</f>
        <v>8.5500000000000007</v>
      </c>
      <c r="E20" s="32">
        <f>C20+D20</f>
        <v>44.81</v>
      </c>
      <c r="F20" s="33">
        <f>C20/B20*100</f>
        <v>3.2993630573248405</v>
      </c>
      <c r="G20" s="32">
        <v>36.26</v>
      </c>
      <c r="H20" s="32">
        <f>ROUND(G20*23.59%,2)</f>
        <v>8.5500000000000007</v>
      </c>
      <c r="I20" s="32">
        <f>G20+H20</f>
        <v>44.81</v>
      </c>
      <c r="J20" s="33">
        <f>G20/B20*100</f>
        <v>3.2993630573248405</v>
      </c>
      <c r="K20" s="32">
        <v>47.28</v>
      </c>
      <c r="L20" s="32">
        <f>ROUND(K20*23.59%,2)</f>
        <v>11.15</v>
      </c>
      <c r="M20" s="32">
        <f>K20+L20</f>
        <v>58.43</v>
      </c>
      <c r="N20" s="33">
        <f>K20/B20*100</f>
        <v>4.3020928116469523</v>
      </c>
      <c r="O20" s="32">
        <f t="shared" ref="O20:Q21" si="2">SUM(C20,G20,K20)</f>
        <v>119.8</v>
      </c>
      <c r="P20" s="32">
        <f t="shared" si="2"/>
        <v>28.25</v>
      </c>
      <c r="Q20" s="34">
        <f t="shared" si="2"/>
        <v>148.05000000000001</v>
      </c>
    </row>
    <row r="21" spans="1:37" ht="63" customHeight="1" thickBot="1">
      <c r="A21" s="42" t="s">
        <v>24</v>
      </c>
      <c r="B21" s="24">
        <v>749</v>
      </c>
      <c r="C21" s="30">
        <v>224.7</v>
      </c>
      <c r="D21" s="30">
        <f>ROUND(C21*23.59%,2)</f>
        <v>53.01</v>
      </c>
      <c r="E21" s="30">
        <f>C21+D21</f>
        <v>277.70999999999998</v>
      </c>
      <c r="F21" s="35">
        <f>C21/B21*100</f>
        <v>30</v>
      </c>
      <c r="G21" s="30">
        <v>224.7</v>
      </c>
      <c r="H21" s="30">
        <f>ROUND(G21*23.59%,2)</f>
        <v>53.01</v>
      </c>
      <c r="I21" s="30">
        <f>G21+H21</f>
        <v>277.70999999999998</v>
      </c>
      <c r="J21" s="35">
        <f>G21/B21*100</f>
        <v>30</v>
      </c>
      <c r="K21" s="30">
        <v>224.7</v>
      </c>
      <c r="L21" s="30">
        <f>ROUND(K21*23.59%,2)</f>
        <v>53.01</v>
      </c>
      <c r="M21" s="30">
        <f>K21+L21</f>
        <v>277.70999999999998</v>
      </c>
      <c r="N21" s="35">
        <f>K21/B21*100</f>
        <v>30</v>
      </c>
      <c r="O21" s="30">
        <f t="shared" si="2"/>
        <v>674.09999999999991</v>
      </c>
      <c r="P21" s="30">
        <f t="shared" si="2"/>
        <v>159.03</v>
      </c>
      <c r="Q21" s="36">
        <f t="shared" si="2"/>
        <v>833.12999999999988</v>
      </c>
    </row>
    <row r="22" spans="1:37" ht="72" thickBot="1">
      <c r="A22" s="37" t="s">
        <v>25</v>
      </c>
      <c r="B22" s="24"/>
      <c r="C22" s="30">
        <v>390.76</v>
      </c>
      <c r="D22" s="30">
        <f>ROUND(C22*23.59%,2)</f>
        <v>92.18</v>
      </c>
      <c r="E22" s="30">
        <f>C22+D22</f>
        <v>482.94</v>
      </c>
      <c r="F22" s="35"/>
      <c r="G22" s="30">
        <v>390.76</v>
      </c>
      <c r="H22" s="30">
        <f>ROUND(G22*23.59%,2)</f>
        <v>92.18</v>
      </c>
      <c r="I22" s="30">
        <f>G22+H22</f>
        <v>482.94</v>
      </c>
      <c r="J22" s="35"/>
      <c r="K22" s="30">
        <v>390.76</v>
      </c>
      <c r="L22" s="30">
        <f>ROUND(K22*23.59%,2)</f>
        <v>92.18</v>
      </c>
      <c r="M22" s="30">
        <f>K22+L22</f>
        <v>482.94</v>
      </c>
      <c r="N22" s="35"/>
      <c r="O22" s="30">
        <f>SUM(C22,G22,K22)</f>
        <v>1172.28</v>
      </c>
      <c r="P22" s="30">
        <f>SUM(D22,H22,L22)</f>
        <v>276.54000000000002</v>
      </c>
      <c r="Q22" s="36">
        <f>SUM(E22,I22,M22)</f>
        <v>1448.82</v>
      </c>
    </row>
    <row r="23" spans="1:37" ht="15" thickBot="1">
      <c r="A23" s="63" t="s">
        <v>15</v>
      </c>
      <c r="B23" s="64"/>
      <c r="C23" s="38">
        <f>SUM(C20:C22)</f>
        <v>651.72</v>
      </c>
      <c r="D23" s="38">
        <f>SUM(D20:D22)</f>
        <v>153.74</v>
      </c>
      <c r="E23" s="38">
        <f>SUM(E20:E22)</f>
        <v>805.46</v>
      </c>
      <c r="F23" s="39" t="s">
        <v>16</v>
      </c>
      <c r="G23" s="38">
        <f>SUM(G20:G22)</f>
        <v>651.72</v>
      </c>
      <c r="H23" s="38">
        <f>SUM(H20:H22)</f>
        <v>153.74</v>
      </c>
      <c r="I23" s="38">
        <f>SUM(I20:I22)</f>
        <v>805.46</v>
      </c>
      <c r="J23" s="39" t="s">
        <v>16</v>
      </c>
      <c r="K23" s="38">
        <f>SUM(K20:K22)</f>
        <v>662.74</v>
      </c>
      <c r="L23" s="38">
        <f>SUM(L20:L22)</f>
        <v>156.34</v>
      </c>
      <c r="M23" s="38">
        <f>SUM(M20:M22)</f>
        <v>819.07999999999993</v>
      </c>
      <c r="N23" s="39" t="s">
        <v>16</v>
      </c>
      <c r="O23" s="38">
        <f>SUM(O20:O22)</f>
        <v>1966.1799999999998</v>
      </c>
      <c r="P23" s="38">
        <f>SUM(P20:P22)</f>
        <v>463.82000000000005</v>
      </c>
      <c r="Q23" s="40">
        <f>SUM(Q20:Q22)</f>
        <v>2430</v>
      </c>
    </row>
    <row r="24" spans="1:37" ht="13.5" thickTop="1">
      <c r="A24" s="19"/>
      <c r="B24" s="19"/>
    </row>
    <row r="25" spans="1:37" ht="83.25" customHeight="1">
      <c r="A25" s="86" t="s">
        <v>30</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row>
    <row r="26" spans="1:37" ht="43.5" customHeight="1">
      <c r="A26" s="62" t="s">
        <v>38</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row>
    <row r="27" spans="1:37" ht="117.75" customHeight="1">
      <c r="A27" s="75" t="s">
        <v>33</v>
      </c>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ht="59.25" customHeight="1">
      <c r="A28" s="76" t="s">
        <v>39</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row>
    <row r="30" spans="1:37" ht="31.5" customHeight="1">
      <c r="B30" s="50" t="s">
        <v>26</v>
      </c>
      <c r="C30" s="51"/>
      <c r="D30" s="51"/>
      <c r="E30" s="51"/>
      <c r="F30" s="51"/>
      <c r="G30" s="51"/>
      <c r="H30" s="51"/>
      <c r="I30" s="51"/>
      <c r="J30" s="51"/>
      <c r="K30" s="51"/>
      <c r="L30" s="51"/>
      <c r="M30" s="51"/>
      <c r="N30" s="51" t="s">
        <v>42</v>
      </c>
    </row>
    <row r="31" spans="1:37" ht="26.25">
      <c r="B31" s="52"/>
      <c r="C31" s="51"/>
      <c r="D31" s="51"/>
      <c r="E31" s="51"/>
      <c r="F31" s="51"/>
      <c r="G31" s="51"/>
      <c r="H31" s="51"/>
      <c r="I31" s="51"/>
      <c r="J31" s="51"/>
      <c r="K31" s="51"/>
      <c r="L31" s="51"/>
      <c r="M31" s="51"/>
      <c r="N31" s="51"/>
    </row>
    <row r="32" spans="1:37" ht="26.25">
      <c r="B32" s="50" t="s">
        <v>43</v>
      </c>
      <c r="C32" s="51"/>
      <c r="D32" s="51"/>
      <c r="E32" s="51"/>
      <c r="F32" s="51"/>
      <c r="G32" s="51"/>
      <c r="H32" s="51"/>
      <c r="I32" s="51"/>
      <c r="J32" s="51"/>
      <c r="K32" s="51"/>
      <c r="L32" s="51"/>
      <c r="M32" s="51"/>
      <c r="N32" s="51"/>
    </row>
    <row r="33" spans="1:14" ht="26.25">
      <c r="B33" s="50" t="s">
        <v>27</v>
      </c>
      <c r="C33" s="51"/>
      <c r="D33" s="51"/>
      <c r="E33" s="51"/>
      <c r="F33" s="51"/>
      <c r="G33" s="51"/>
      <c r="H33" s="51"/>
      <c r="I33" s="51"/>
      <c r="J33" s="51"/>
      <c r="K33" s="51"/>
      <c r="L33" s="51"/>
      <c r="M33" s="51"/>
      <c r="N33" s="51"/>
    </row>
    <row r="34" spans="1:14" ht="26.25">
      <c r="B34" s="50" t="s">
        <v>28</v>
      </c>
      <c r="C34" s="51"/>
      <c r="D34" s="51"/>
      <c r="E34" s="51"/>
      <c r="F34" s="51"/>
      <c r="G34" s="51"/>
      <c r="H34" s="51"/>
      <c r="I34" s="51"/>
      <c r="J34" s="51"/>
      <c r="K34" s="51"/>
      <c r="L34" s="51"/>
      <c r="M34" s="51"/>
      <c r="N34" s="51"/>
    </row>
    <row r="35" spans="1:14" ht="26.25">
      <c r="B35" s="53" t="s">
        <v>29</v>
      </c>
      <c r="C35" s="51"/>
      <c r="D35" s="51"/>
      <c r="E35" s="51"/>
      <c r="F35" s="51"/>
      <c r="G35" s="51"/>
      <c r="H35" s="51"/>
      <c r="I35" s="51"/>
      <c r="J35" s="51"/>
      <c r="K35" s="51"/>
      <c r="L35" s="51"/>
      <c r="M35" s="51"/>
    </row>
    <row r="36" spans="1:14" ht="26.25">
      <c r="B36" s="54"/>
      <c r="C36" s="51"/>
      <c r="D36" s="51"/>
      <c r="E36" s="51"/>
      <c r="F36" s="51"/>
      <c r="G36" s="51"/>
      <c r="H36" s="51"/>
      <c r="I36" s="51"/>
      <c r="J36" s="51"/>
      <c r="K36" s="51"/>
      <c r="L36" s="51"/>
      <c r="M36" s="51"/>
    </row>
    <row r="37" spans="1:14" ht="26.25">
      <c r="B37" s="54"/>
      <c r="C37" s="51"/>
      <c r="D37" s="51"/>
      <c r="E37" s="51"/>
      <c r="F37" s="51"/>
      <c r="G37" s="51"/>
      <c r="H37" s="51"/>
      <c r="I37" s="51"/>
      <c r="J37" s="51"/>
      <c r="K37" s="51"/>
      <c r="L37" s="51"/>
      <c r="M37" s="51"/>
    </row>
    <row r="38" spans="1:14" ht="26.25">
      <c r="B38" s="54"/>
      <c r="C38" s="51"/>
      <c r="D38" s="51"/>
      <c r="E38" s="51"/>
      <c r="F38" s="51"/>
      <c r="G38" s="51"/>
      <c r="H38" s="51"/>
      <c r="I38" s="51"/>
      <c r="J38" s="51"/>
      <c r="K38" s="51"/>
      <c r="L38" s="51"/>
      <c r="M38" s="51"/>
    </row>
    <row r="39" spans="1:14" ht="20.25">
      <c r="B39" s="49"/>
      <c r="C39" s="48"/>
      <c r="D39" s="48"/>
      <c r="E39" s="48"/>
      <c r="F39" s="48"/>
      <c r="G39" s="48"/>
      <c r="H39" s="48"/>
      <c r="I39" s="48"/>
      <c r="J39" s="48"/>
      <c r="K39" s="48"/>
      <c r="L39" s="48"/>
      <c r="M39" s="48"/>
    </row>
    <row r="47" spans="1:14" ht="12.75">
      <c r="A47"/>
      <c r="B47"/>
    </row>
    <row r="48" spans="1:14" ht="12.75">
      <c r="A48"/>
      <c r="B48"/>
    </row>
    <row r="49" spans="1:2" ht="12.75">
      <c r="A49"/>
      <c r="B49"/>
    </row>
    <row r="50" spans="1:2" ht="12.75">
      <c r="A50"/>
      <c r="B50"/>
    </row>
    <row r="51" spans="1:2" ht="12.75">
      <c r="A51"/>
      <c r="B51"/>
    </row>
    <row r="52" spans="1:2" ht="12.75">
      <c r="A52"/>
      <c r="B52"/>
    </row>
  </sheetData>
  <mergeCells count="33">
    <mergeCell ref="A11:AK11"/>
    <mergeCell ref="G4:J4"/>
    <mergeCell ref="A9:B9"/>
    <mergeCell ref="A10:AK10"/>
    <mergeCell ref="AI4:AL4"/>
    <mergeCell ref="A6:AL6"/>
    <mergeCell ref="AL7:AL9"/>
    <mergeCell ref="A26:AK26"/>
    <mergeCell ref="A27:AK27"/>
    <mergeCell ref="A28:AK28"/>
    <mergeCell ref="A17:A18"/>
    <mergeCell ref="B17:B18"/>
    <mergeCell ref="C17:F17"/>
    <mergeCell ref="G17:J17"/>
    <mergeCell ref="K17:N17"/>
    <mergeCell ref="O17:Q17"/>
    <mergeCell ref="A25:AK25"/>
    <mergeCell ref="A16:Q16"/>
    <mergeCell ref="A19:Q19"/>
    <mergeCell ref="T1:AK1"/>
    <mergeCell ref="A13:AK13"/>
    <mergeCell ref="A23:B23"/>
    <mergeCell ref="A3:AK3"/>
    <mergeCell ref="A4:A5"/>
    <mergeCell ref="B4:B5"/>
    <mergeCell ref="C4:F4"/>
    <mergeCell ref="O4:R4"/>
    <mergeCell ref="S4:V4"/>
    <mergeCell ref="W4:Z4"/>
    <mergeCell ref="AA4:AD4"/>
    <mergeCell ref="AE4:AH4"/>
    <mergeCell ref="K4:N4"/>
    <mergeCell ref="A12:AK12"/>
  </mergeCells>
  <phoneticPr fontId="6" type="noConversion"/>
  <hyperlinks>
    <hyperlink ref="B35" r:id="rId1"/>
  </hyperlinks>
  <printOptions horizontalCentered="1"/>
  <pageMargins left="0.19685039370078741" right="0.15748031496062992" top="1.1811023622047245" bottom="0.98425196850393704" header="0.78740157480314965" footer="0.59055118110236227"/>
  <pageSetup paperSize="9" scale="42" pageOrder="overThenDown" orientation="landscape" r:id="rId2"/>
  <headerFooter alignWithMargins="0">
    <oddHeader>&amp;C&amp;P</oddHeader>
    <oddFooter>&amp;CVMZinop_030913_Orphanet; Pielikums Informatīvajam ziņojumam par Eiropas Komisijas Otrās Kopienas rīcības programmas sabiedrības veselības jomā (2008. – 2013.gadam) vienoto rīcību „Reto slimību un orfānu zāļu Eiropas tīkla izveide” (JA-Orphanet Europe)</oddFooter>
  </headerFooter>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2013</vt:lpstr>
    </vt:vector>
  </TitlesOfParts>
  <Company>Veselības ministrija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Informatīvajam ziņojumam par Eiropas Komisijas Otrās Kopienas rīcības programmas sabiedrības veselības jomā (2008. – 2013.gadam) vienoto rīcību „Reto slimību un orfānu zāļu Eiropas tīkla izveide” (JA-Orphanet Europe)</dc:title>
  <dc:subject>Pielikums Informatīvajam ziņojumam</dc:subject>
  <dc:creator>Elīna Praudiņa</dc:creator>
  <cp:keywords>Pielikums Informatīvajam ziņojumam</cp:keywords>
  <dc:description>Budžeta un investīciju departamenta
Finanšu analīzes un investīciju koordinācijas nodaļas vecākā referente Elīna Praudiņa
Elina.Praudina@vm.gov.lv
67876045</dc:description>
  <cp:lastModifiedBy>Epraudina</cp:lastModifiedBy>
  <cp:lastPrinted>2013-09-13T10:49:08Z</cp:lastPrinted>
  <dcterms:created xsi:type="dcterms:W3CDTF">2000-11-01T11:26:23Z</dcterms:created>
  <dcterms:modified xsi:type="dcterms:W3CDTF">2013-09-13T10:51:10Z</dcterms:modified>
</cp:coreProperties>
</file>