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75" yWindow="-195" windowWidth="15135" windowHeight="9285"/>
  </bookViews>
  <sheets>
    <sheet name="EURO" sheetId="6" r:id="rId1"/>
    <sheet name="Sheet2" sheetId="2" r:id="rId2"/>
    <sheet name="Sheet3" sheetId="3" r:id="rId3"/>
  </sheets>
  <definedNames>
    <definedName name="OLE_LINK1" localSheetId="0">EURO!$B$5</definedName>
  </definedNames>
  <calcPr calcId="125725"/>
</workbook>
</file>

<file path=xl/calcChain.xml><?xml version="1.0" encoding="utf-8"?>
<calcChain xmlns="http://schemas.openxmlformats.org/spreadsheetml/2006/main">
  <c r="H10" i="6"/>
  <c r="H11"/>
  <c r="H12"/>
  <c r="H13"/>
  <c r="I13" s="1"/>
  <c r="H14"/>
  <c r="I14" s="1"/>
  <c r="H15"/>
  <c r="H16"/>
  <c r="H17"/>
  <c r="H18"/>
  <c r="H20"/>
  <c r="H21"/>
  <c r="H22"/>
  <c r="H23"/>
  <c r="H24"/>
  <c r="H25"/>
  <c r="H27"/>
  <c r="H28"/>
  <c r="H29"/>
  <c r="H30"/>
  <c r="H31"/>
  <c r="H34"/>
  <c r="I34" s="1"/>
  <c r="H35"/>
  <c r="I35" s="1"/>
  <c r="H36"/>
  <c r="I36" s="1"/>
  <c r="H38"/>
  <c r="I38" s="1"/>
  <c r="H39"/>
  <c r="I39" s="1"/>
  <c r="H40"/>
  <c r="I40" s="1"/>
  <c r="H41"/>
  <c r="I41" s="1"/>
  <c r="H42"/>
  <c r="I42" s="1"/>
  <c r="H44"/>
  <c r="I44" s="1"/>
  <c r="H45"/>
  <c r="I45" s="1"/>
  <c r="H47"/>
  <c r="I47" s="1"/>
  <c r="H48"/>
  <c r="I48" s="1"/>
  <c r="I50"/>
  <c r="H51"/>
  <c r="I51" s="1"/>
  <c r="H53"/>
  <c r="I53" s="1"/>
  <c r="H54"/>
  <c r="I54" s="1"/>
  <c r="H55"/>
  <c r="I55" s="1"/>
  <c r="H57"/>
  <c r="I57" s="1"/>
  <c r="H58"/>
  <c r="I58" s="1"/>
  <c r="H59"/>
  <c r="I59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4"/>
  <c r="I74" s="1"/>
  <c r="H75"/>
  <c r="I75" s="1"/>
  <c r="H77"/>
  <c r="I77" s="1"/>
  <c r="H78"/>
  <c r="I78" s="1"/>
  <c r="H80"/>
  <c r="I80" s="1"/>
  <c r="H81"/>
  <c r="I81" s="1"/>
  <c r="I83"/>
  <c r="H84"/>
  <c r="I84" s="1"/>
  <c r="H86"/>
  <c r="I86" s="1"/>
  <c r="H87"/>
  <c r="I87" s="1"/>
  <c r="H89"/>
  <c r="I89" s="1"/>
  <c r="H90"/>
  <c r="I90" s="1"/>
  <c r="H91"/>
  <c r="I91" s="1"/>
  <c r="H92"/>
  <c r="I92" s="1"/>
  <c r="H94"/>
  <c r="I94" s="1"/>
  <c r="H95"/>
  <c r="I95" s="1"/>
  <c r="H97"/>
  <c r="I97" s="1"/>
  <c r="H98"/>
  <c r="I98" s="1"/>
  <c r="H99"/>
  <c r="I99" s="1"/>
  <c r="H9"/>
  <c r="I9" s="1"/>
  <c r="H8"/>
  <c r="I8" s="1"/>
  <c r="H6"/>
  <c r="I6" s="1"/>
  <c r="H5"/>
  <c r="I5" s="1"/>
  <c r="G23"/>
  <c r="K23" s="1"/>
  <c r="M23"/>
  <c r="M17"/>
  <c r="G99"/>
  <c r="G98"/>
  <c r="G97"/>
  <c r="G95"/>
  <c r="G94"/>
  <c r="G92"/>
  <c r="G91"/>
  <c r="G90"/>
  <c r="G89"/>
  <c r="G87"/>
  <c r="G86"/>
  <c r="G84"/>
  <c r="G83"/>
  <c r="G81"/>
  <c r="G80"/>
  <c r="G78"/>
  <c r="G77"/>
  <c r="G75"/>
  <c r="G74"/>
  <c r="G71"/>
  <c r="G70"/>
  <c r="G69"/>
  <c r="G68"/>
  <c r="G67"/>
  <c r="G66"/>
  <c r="G65"/>
  <c r="G64"/>
  <c r="G63"/>
  <c r="G62"/>
  <c r="G61"/>
  <c r="G59"/>
  <c r="G58"/>
  <c r="G57"/>
  <c r="G55"/>
  <c r="G54"/>
  <c r="G53"/>
  <c r="G51"/>
  <c r="G50"/>
  <c r="G48"/>
  <c r="G47"/>
  <c r="G45"/>
  <c r="G44"/>
  <c r="G42"/>
  <c r="G41"/>
  <c r="G40"/>
  <c r="G39"/>
  <c r="G38"/>
  <c r="G36"/>
  <c r="G35"/>
  <c r="G34"/>
  <c r="G31"/>
  <c r="K31" s="1"/>
  <c r="G30"/>
  <c r="K30" s="1"/>
  <c r="G29"/>
  <c r="K29" s="1"/>
  <c r="G28"/>
  <c r="K28" s="1"/>
  <c r="G27"/>
  <c r="K27" s="1"/>
  <c r="G25"/>
  <c r="K25" s="1"/>
  <c r="G24"/>
  <c r="K24" s="1"/>
  <c r="G22"/>
  <c r="K22" s="1"/>
  <c r="G21"/>
  <c r="K21" s="1"/>
  <c r="G20"/>
  <c r="K20" s="1"/>
  <c r="M18"/>
  <c r="G18"/>
  <c r="K18" s="1"/>
  <c r="G17"/>
  <c r="K17" s="1"/>
  <c r="G16"/>
  <c r="K16" s="1"/>
  <c r="G15"/>
  <c r="K15" s="1"/>
  <c r="G14"/>
  <c r="G13"/>
  <c r="G12"/>
  <c r="K12" s="1"/>
  <c r="G11"/>
  <c r="K11" s="1"/>
  <c r="G10"/>
  <c r="K10" s="1"/>
  <c r="G9"/>
  <c r="G8"/>
  <c r="G6"/>
  <c r="G5"/>
  <c r="M10"/>
  <c r="M11"/>
  <c r="M12"/>
  <c r="M15"/>
  <c r="M16"/>
  <c r="M20"/>
  <c r="M21"/>
  <c r="M22"/>
  <c r="M24"/>
  <c r="M25"/>
  <c r="M27"/>
  <c r="M28"/>
  <c r="M29"/>
  <c r="M30"/>
  <c r="M31"/>
  <c r="M98"/>
  <c r="K98"/>
  <c r="M97"/>
  <c r="K97"/>
  <c r="K5"/>
  <c r="N19" l="1"/>
  <c r="N26"/>
  <c r="M99"/>
  <c r="N96" s="1"/>
  <c r="K99"/>
  <c r="M14"/>
  <c r="K14"/>
  <c r="M58"/>
  <c r="K58"/>
  <c r="M64"/>
  <c r="K64"/>
  <c r="M66"/>
  <c r="K66"/>
  <c r="K13"/>
  <c r="M13"/>
  <c r="M57"/>
  <c r="K57"/>
  <c r="M59"/>
  <c r="K59"/>
  <c r="M65"/>
  <c r="K65"/>
  <c r="M67"/>
  <c r="K67"/>
  <c r="K53"/>
  <c r="M53"/>
  <c r="M74"/>
  <c r="K74"/>
  <c r="M80"/>
  <c r="K80"/>
  <c r="K75"/>
  <c r="M75"/>
  <c r="K81"/>
  <c r="M81"/>
  <c r="M35"/>
  <c r="K35"/>
  <c r="M38"/>
  <c r="K38"/>
  <c r="M40"/>
  <c r="K40"/>
  <c r="M42"/>
  <c r="K42"/>
  <c r="M45"/>
  <c r="K45"/>
  <c r="M48"/>
  <c r="K48"/>
  <c r="M51"/>
  <c r="K51"/>
  <c r="K54"/>
  <c r="M54"/>
  <c r="M61"/>
  <c r="K61"/>
  <c r="M63"/>
  <c r="K63"/>
  <c r="M69"/>
  <c r="K69"/>
  <c r="M71"/>
  <c r="K71"/>
  <c r="M78"/>
  <c r="K78"/>
  <c r="M84"/>
  <c r="K84"/>
  <c r="M87"/>
  <c r="K87"/>
  <c r="M90"/>
  <c r="K90"/>
  <c r="M92"/>
  <c r="K92"/>
  <c r="M95"/>
  <c r="K95"/>
  <c r="M34"/>
  <c r="K34"/>
  <c r="M36"/>
  <c r="K36"/>
  <c r="M39"/>
  <c r="K39"/>
  <c r="M41"/>
  <c r="K41"/>
  <c r="M44"/>
  <c r="K44"/>
  <c r="M47"/>
  <c r="K47"/>
  <c r="M50"/>
  <c r="K50"/>
  <c r="M55"/>
  <c r="K55"/>
  <c r="M62"/>
  <c r="K62"/>
  <c r="K68"/>
  <c r="M68"/>
  <c r="M70"/>
  <c r="K70"/>
  <c r="M77"/>
  <c r="K77"/>
  <c r="M83"/>
  <c r="K83"/>
  <c r="K86"/>
  <c r="M86"/>
  <c r="K89"/>
  <c r="M89"/>
  <c r="M91"/>
  <c r="K91"/>
  <c r="M94"/>
  <c r="N93" s="1"/>
  <c r="K94"/>
  <c r="N72" l="1"/>
  <c r="N32"/>
  <c r="N88"/>
  <c r="K6"/>
  <c r="M6" l="1"/>
  <c r="M9"/>
  <c r="K9" l="1"/>
  <c r="M8"/>
  <c r="M100" s="1"/>
  <c r="K8"/>
  <c r="N4" l="1"/>
  <c r="N100" s="1"/>
</calcChain>
</file>

<file path=xl/sharedStrings.xml><?xml version="1.0" encoding="utf-8"?>
<sst xmlns="http://schemas.openxmlformats.org/spreadsheetml/2006/main" count="306" uniqueCount="198">
  <si>
    <t>Nr.</t>
  </si>
  <si>
    <t>Pakalpojuma veids</t>
  </si>
  <si>
    <t>Mērvienība</t>
  </si>
  <si>
    <t xml:space="preserve"> Datu apstrāde:</t>
  </si>
  <si>
    <t>1.1.</t>
  </si>
  <si>
    <t>gab.</t>
  </si>
  <si>
    <t>1.2.</t>
  </si>
  <si>
    <t>1.3.</t>
  </si>
  <si>
    <t>1.4.</t>
  </si>
  <si>
    <t>1.5.</t>
  </si>
  <si>
    <t>dzīvnieks</t>
  </si>
  <si>
    <t>1.6.</t>
  </si>
  <si>
    <t>1.7.</t>
  </si>
  <si>
    <t xml:space="preserve">mājas (istabas) dzīvnieka reģistrācija </t>
  </si>
  <si>
    <t>1.8.</t>
  </si>
  <si>
    <t>1.9.</t>
  </si>
  <si>
    <t>1.10.</t>
  </si>
  <si>
    <t>dokuments</t>
  </si>
  <si>
    <t>1.11.</t>
  </si>
  <si>
    <t>darījums</t>
  </si>
  <si>
    <t>1.12.</t>
  </si>
  <si>
    <t>Datu labošana reģistra datubāzē:</t>
  </si>
  <si>
    <t>2.2.</t>
  </si>
  <si>
    <t>dzīvnieka (liellopa, aitas, kazas, zirga) datu atjaunošana ganāmpulku vai dzīvnieku reģistrā</t>
  </si>
  <si>
    <t>2.3.</t>
  </si>
  <si>
    <t>par katru kļūdu</t>
  </si>
  <si>
    <t>2.4.</t>
  </si>
  <si>
    <t>2.5.</t>
  </si>
  <si>
    <t xml:space="preserve">kļūdaini iesniegtu pārraudzības datu labošana </t>
  </si>
  <si>
    <t>Izziņu sagatavošana:</t>
  </si>
  <si>
    <t>3.1.</t>
  </si>
  <si>
    <t>3.2.</t>
  </si>
  <si>
    <t>3.3.</t>
  </si>
  <si>
    <t>3.4.</t>
  </si>
  <si>
    <t>3.5.</t>
  </si>
  <si>
    <t>Dzīvnieka apzīmējuma komplekta sagatavošana:</t>
  </si>
  <si>
    <t>4.1.</t>
  </si>
  <si>
    <t>4.1.1.</t>
  </si>
  <si>
    <t>normatīvajos aktos noteiktajā termiņā</t>
  </si>
  <si>
    <t>komplekts</t>
  </si>
  <si>
    <t>4.1.2.</t>
  </si>
  <si>
    <t>4.2.</t>
  </si>
  <si>
    <t>4.3.</t>
  </si>
  <si>
    <t xml:space="preserve">cūkām (mazās krotālijas):  </t>
  </si>
  <si>
    <t>4.3.1.</t>
  </si>
  <si>
    <t>4.3.2.</t>
  </si>
  <si>
    <t>4.4.</t>
  </si>
  <si>
    <t>cūkām (lielās krotālijas):</t>
  </si>
  <si>
    <t>4.4.1.</t>
  </si>
  <si>
    <t>4.4.2.</t>
  </si>
  <si>
    <t>4.5.</t>
  </si>
  <si>
    <t>cūkām (apaļās krotālijas):</t>
  </si>
  <si>
    <t>4.5.1.</t>
  </si>
  <si>
    <t>4.5.2.</t>
  </si>
  <si>
    <t>4.6.</t>
  </si>
  <si>
    <t>4.6.1.</t>
  </si>
  <si>
    <t>4.6.2.</t>
  </si>
  <si>
    <t>4.7.</t>
  </si>
  <si>
    <t>briežiem un citām sugām (mazās, standarta krotālijas)</t>
  </si>
  <si>
    <t>4.8.</t>
  </si>
  <si>
    <t>briežiem un citām sugām (lielās krotālijas)</t>
  </si>
  <si>
    <t>4.9.</t>
  </si>
  <si>
    <t>krotāliju ieliekamās stangas</t>
  </si>
  <si>
    <t>4.10.</t>
  </si>
  <si>
    <t>krotāliju stangu adata</t>
  </si>
  <si>
    <t>4.11.</t>
  </si>
  <si>
    <t>krotāliju zīmulis</t>
  </si>
  <si>
    <t>4.12.</t>
  </si>
  <si>
    <t>neapdrukātas mazās krotālijas</t>
  </si>
  <si>
    <t>4.13.</t>
  </si>
  <si>
    <t>neapdrukātas lielās krotālijas</t>
  </si>
  <si>
    <t>Krotāliju izgatavošana apzīmējuma atjaunošanai:</t>
  </si>
  <si>
    <t>5.1.</t>
  </si>
  <si>
    <t>liellopiem:</t>
  </si>
  <si>
    <t>5.1.1.</t>
  </si>
  <si>
    <t>5.1.2.</t>
  </si>
  <si>
    <t>5.2.</t>
  </si>
  <si>
    <t>cūkām (mazās krotālijas):</t>
  </si>
  <si>
    <t>5.2.1.</t>
  </si>
  <si>
    <t>5.2.2.</t>
  </si>
  <si>
    <t>5.3.</t>
  </si>
  <si>
    <t xml:space="preserve">cūkām (lielās krotālijas):  </t>
  </si>
  <si>
    <t>5.3.1.</t>
  </si>
  <si>
    <t>5.3.2.</t>
  </si>
  <si>
    <t>5.4.</t>
  </si>
  <si>
    <t>5.4.1.</t>
  </si>
  <si>
    <t>5.4.2.</t>
  </si>
  <si>
    <t>5.5.</t>
  </si>
  <si>
    <t>5.5.1.</t>
  </si>
  <si>
    <t>5.5.2.</t>
  </si>
  <si>
    <t>Uzskaites līdzekļu izsniegšana:</t>
  </si>
  <si>
    <t>6.1.</t>
  </si>
  <si>
    <t>novietnes dzīvnieku reģistrs</t>
  </si>
  <si>
    <t>6.2.</t>
  </si>
  <si>
    <t>aitkopības uzskaites žurnāls</t>
  </si>
  <si>
    <t>6.3.</t>
  </si>
  <si>
    <t>6.4.</t>
  </si>
  <si>
    <t>tiešās tirdzniecības kvotas piena uzskaites žurnāls</t>
  </si>
  <si>
    <t>Konsultāciju un metodiskās palīdzības sniegšana:</t>
  </si>
  <si>
    <t>7.1.</t>
  </si>
  <si>
    <t>stunda</t>
  </si>
  <si>
    <t>7.2.</t>
  </si>
  <si>
    <t>Citi pakalpojumi:</t>
  </si>
  <si>
    <t>8.1.</t>
  </si>
  <si>
    <t>8.2.</t>
  </si>
  <si>
    <t>datu sagatavošana no datubāzes un nosūtīšana uz e-pastu vai kopēšana datu nesējos</t>
  </si>
  <si>
    <t>8.3.</t>
  </si>
  <si>
    <t xml:space="preserve">datubāzes autorizētas izmantošanas nodrošināšana autorizācijas paroles iegāde (izņemot valsts iestādes)  </t>
  </si>
  <si>
    <t>kļūdainas gada deklarācijas labošana piena ražotāju reģistrā pēc 15.maija (piena pircējiem un tiešās tirdzniecības kvotas īpašniekiem)</t>
  </si>
  <si>
    <t>Izcenojums bez PVN</t>
  </si>
  <si>
    <t>Cena ar PVN</t>
  </si>
  <si>
    <t>2.1.</t>
  </si>
  <si>
    <t>apliecības izsniegšana pārraudzības vai mākslīgās apsēklošanas darba veikšanai vienā ganāmpulkā</t>
  </si>
  <si>
    <t>1 lpp. (91 uzlīme)</t>
  </si>
  <si>
    <t>2.6.</t>
  </si>
  <si>
    <t>piena kvotas atjaunošana</t>
  </si>
  <si>
    <t>dokumenta kopija no arhīva ar apliecinājumu</t>
  </si>
  <si>
    <t>4.14.</t>
  </si>
  <si>
    <t>4.15.</t>
  </si>
  <si>
    <t>elektroniskais transponders (elektroniskais mikročips)</t>
  </si>
  <si>
    <t>cūku krotāliju ieliekamā pistole</t>
  </si>
  <si>
    <t>audzējamo aitiņu, teķīšu un vaislas teķu žurnāls</t>
  </si>
  <si>
    <t>viens mēnesis vienam lietotājam</t>
  </si>
  <si>
    <t>1.3.1.</t>
  </si>
  <si>
    <t>līdz 10 liellopu pasēm</t>
  </si>
  <si>
    <t>1.3.2.</t>
  </si>
  <si>
    <t>vairāk nekā 10 liellopu pases</t>
  </si>
  <si>
    <t>šķirnes lauksaimniecības dzīvnieku audzētāju organizācijas statusa piešķiršana</t>
  </si>
  <si>
    <t>izziņa, kas sagatavota individuāli pēc personas pieprasījuma (14 dienu laikā)</t>
  </si>
  <si>
    <t>dzīvnieka apzīmēšanas akta dublikāta izgatavošana (liellopiem, aitām, kazām)</t>
  </si>
  <si>
    <t>4.16.</t>
  </si>
  <si>
    <t>4.17.</t>
  </si>
  <si>
    <t>ierakstītas vēstules sagatavošanu liellopa pasei un tās nosūtīšana:</t>
  </si>
  <si>
    <t xml:space="preserve">pārmaiņu reģistrācija ganāmpulka vai novietnes datos </t>
  </si>
  <si>
    <t>dzīvnieku apsēklošanas reģistrācijas lapas datu ievade Lauksaimniecības datu centra klientu pieņemšanas vietās</t>
  </si>
  <si>
    <t>datu labošana no kļūdainiem dzīvnieku, ganāmpulku un novietņu reģistrēšanai nepieciešamajiem dokumentiem</t>
  </si>
  <si>
    <t>datu labošana vienotajos piena paraugu testēšanas rezultātos</t>
  </si>
  <si>
    <t>liellopiem (divas krotālijas un piegāde uz pasta nodaļu vai Lauksaimniecības datu centra klientu pieņemšanas vietu):</t>
  </si>
  <si>
    <t>normatīvajos aktos noteiktajā termiņā (bez apzīmēšanas akta)</t>
  </si>
  <si>
    <t>normatīvajos aktos noteiktajā termiņā (ar apzīmēšanas aktu)</t>
  </si>
  <si>
    <t>4.1.3.</t>
  </si>
  <si>
    <t>elektroniskā krotālija:</t>
  </si>
  <si>
    <t>4.2.1.</t>
  </si>
  <si>
    <t>4.2.2.</t>
  </si>
  <si>
    <t>4.2.3.</t>
  </si>
  <si>
    <t>liellopiem</t>
  </si>
  <si>
    <t>aitām</t>
  </si>
  <si>
    <t>kazām</t>
  </si>
  <si>
    <t>4.2.4.</t>
  </si>
  <si>
    <t>4.2.5.</t>
  </si>
  <si>
    <t>aitām un kazām (divas krotālijas – standarta vai apaļās):</t>
  </si>
  <si>
    <t>4.6.3.</t>
  </si>
  <si>
    <t>4.7.1.</t>
  </si>
  <si>
    <t>4.7.2.</t>
  </si>
  <si>
    <t>4.7.3.</t>
  </si>
  <si>
    <t>liellopiem elektroniskais apzīmējuma komplekts (standarta krotālija, elektroniskā krotālija):</t>
  </si>
  <si>
    <t>4.8.1.</t>
  </si>
  <si>
    <t>4.8.2.</t>
  </si>
  <si>
    <t>aitām un kazām elektroniskais komplekts (standarta krotālija, elektroniskā krotālija):</t>
  </si>
  <si>
    <t>aitām un kazām (standarta vai apaļās krotālijas):</t>
  </si>
  <si>
    <t>individuālas praktiskās un teorētiskās nodarbības par ciltsdarba jautājumiem vai dzīvnieku, ganāmpulku un novietņu reģistra jautājumiem (pēc klienta pieprasījuma) Lauksaimniecības datu centrā</t>
  </si>
  <si>
    <t>Plānotais pakalpojumu skaits 2014.gadā, gab.</t>
  </si>
  <si>
    <t>Pašu ieņēmumi 2014.gadā ar PVN (EUR)</t>
  </si>
  <si>
    <t>izziņa, 
pārvaldnieka reģistrācija</t>
  </si>
  <si>
    <r>
      <t xml:space="preserve">liellopa pases sagatavošana un izsniegšana dzīvnieka eksportam steidzami (vienas darbdienas laikā) </t>
    </r>
    <r>
      <rPr>
        <vertAlign val="superscript"/>
        <sz val="12"/>
        <rFont val="Symbol"/>
        <family val="1"/>
        <charset val="2"/>
      </rPr>
      <t>*</t>
    </r>
  </si>
  <si>
    <t>liellopa pases sagatavošana un izsniegšana dzīvnieka eksportam normatīvajos aktos noteiktajā termiņā</t>
  </si>
  <si>
    <t>nepiemēro**</t>
  </si>
  <si>
    <t>dzīvnieka apzīmēšanas akta dublikāta steidzama izgatavošana (liellopiem, aitām, kazām) (vienas darbdienas laikā)*</t>
  </si>
  <si>
    <t>steidzami liellopiem (vienas darbdienas laikā)*</t>
  </si>
  <si>
    <t>steidzami aitām un kazām (vienas darbdienas laikā)*</t>
  </si>
  <si>
    <t xml:space="preserve">steidzami (vienas darbdienas laikā)*  </t>
  </si>
  <si>
    <t>atšķirības lentes izgatavošana bīstamam sunim</t>
  </si>
  <si>
    <t>obligātās svaigpiena paraugu numuru uzlīmes sagatavošana</t>
  </si>
  <si>
    <t>izziņa no datubāzes steidzami (divu darbdienu laikā)*</t>
  </si>
  <si>
    <t xml:space="preserve">izdruka par dzīvnieku aprēķināto asinību, dzīvnieku sarakstu ganāmpulkā vai novietnē, piena kvalitātes rādītājiem, apsēklošanas ziņojumu atlase 
</t>
  </si>
  <si>
    <t xml:space="preserve">izbraukuma konsultācijas par dokumentācijas kārtošanu ganāmpulkā par dzīvnieku reģistrēšanas un uzskaites kārtību, piena kvotām, ciltsdarbu, pārraudzību, saskaņā ar normatīvajiem aktiem </t>
  </si>
  <si>
    <r>
      <t xml:space="preserve"> teksta datu </t>
    </r>
    <r>
      <rPr>
        <i/>
        <sz val="12"/>
        <rFont val="Times New Roman"/>
        <family val="1"/>
        <charset val="186"/>
      </rPr>
      <t>XML</t>
    </r>
    <r>
      <rPr>
        <sz val="12"/>
        <rFont val="Times New Roman"/>
        <family val="1"/>
        <charset val="186"/>
      </rPr>
      <t xml:space="preserve"> formātā (paplašināmās iezīmēšanas valodas </t>
    </r>
    <r>
      <rPr>
        <i/>
        <sz val="12"/>
        <rFont val="Times New Roman"/>
        <family val="1"/>
        <charset val="186"/>
      </rPr>
      <t>Extensible Markup Language</t>
    </r>
    <r>
      <rPr>
        <sz val="12"/>
        <rFont val="Times New Roman"/>
        <family val="1"/>
        <charset val="186"/>
      </rPr>
      <t xml:space="preserve"> formāts) informācijas sistēmas servisa abonēšana</t>
    </r>
  </si>
  <si>
    <t>Piezīmes.</t>
  </si>
  <si>
    <t>1. * Dokumentus un krotālijas izsniedz Rīgā, Lauksaimniecības datu centrā.</t>
  </si>
  <si>
    <t>2. ** Pievienotās vērtības nodokli nepiemēro saskaņā ar Pievienotās vērtības nodokļa likuma 3.panta astoto daļu.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</si>
  <si>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</si>
  <si>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</si>
  <si>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</si>
  <si>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</si>
  <si>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</si>
  <si>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</si>
  <si>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</si>
  <si>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</si>
  <si>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 Izmaiņas pret sākotnējā normatīvajā aktā norādīto summu, euro 
(norāda 6 ciparus aiz komata) </t>
  </si>
  <si>
    <t>7=6/0,702804</t>
  </si>
  <si>
    <t>11=10-7</t>
  </si>
  <si>
    <t>Spēkā esošajā normatīvajā aktā paredzētā skaitļa izteiksme latos</t>
  </si>
  <si>
    <t>PVN 21 %</t>
  </si>
  <si>
    <r>
      <t>Pārrēķināts no latiem uz e</t>
    </r>
    <r>
      <rPr>
        <i/>
        <sz val="11"/>
        <rFont val="Times New Roman"/>
        <family val="1"/>
        <charset val="186"/>
      </rPr>
      <t>uro</t>
    </r>
    <r>
      <rPr>
        <sz val="11"/>
        <rFont val="Times New Roman"/>
        <family val="1"/>
        <charset val="186"/>
      </rPr>
      <t xml:space="preserve"> pēc formulas</t>
    </r>
  </si>
  <si>
    <r>
      <t xml:space="preserve">Summa, kas paredzēta normatīvā akta grozījumos, </t>
    </r>
    <r>
      <rPr>
        <i/>
        <sz val="12"/>
        <rFont val="Times New Roman"/>
        <family val="1"/>
        <charset val="186"/>
      </rPr>
      <t>euro</t>
    </r>
  </si>
  <si>
    <t>8=4/0,702804</t>
  </si>
  <si>
    <t>9=10-8</t>
  </si>
  <si>
    <t>izziņa no datubāzes par dzīvnieku, ganāmpulku un novietņu reģistru un piena kvotām (14 dienu laikā):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</si>
</sst>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00"/>
  </numFmts>
  <fonts count="12">
    <font>
      <sz val="10"/>
      <name val="Arial"/>
    </font>
    <font>
      <sz val="8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2"/>
      <name val="Times New Roman"/>
      <family val="1"/>
      <charset val="186"/>
    </font>
    <font>
      <vertAlign val="superscript"/>
      <sz val="12"/>
      <name val="Symbol"/>
      <family val="1"/>
      <charset val="2"/>
    </font>
    <font>
      <sz val="12"/>
      <name val="Arial"/>
      <family val="2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11"/>
      <name val="Times New Roman"/>
      <family val="1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Fill="1" applyBorder="1"/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4" fillId="0" borderId="3" xfId="0" applyFont="1" applyFill="1" applyBorder="1" applyAlignment="1">
      <alignment wrapText="1"/>
    </xf>
    <xf numFmtId="0" fontId="4" fillId="0" borderId="3" xfId="0" applyFont="1" applyBorder="1" applyAlignment="1">
      <alignment vertical="top" wrapText="1"/>
    </xf>
    <xf numFmtId="0" fontId="3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/>
    <xf numFmtId="0" fontId="2" fillId="0" borderId="0" xfId="0" applyFont="1" applyFill="1" applyBorder="1" applyAlignment="1">
      <alignment vertical="top"/>
    </xf>
    <xf numFmtId="2" fontId="2" fillId="0" borderId="0" xfId="0" applyNumberFormat="1" applyFont="1" applyFill="1" applyBorder="1"/>
    <xf numFmtId="165" fontId="4" fillId="0" borderId="1" xfId="0" applyNumberFormat="1" applyFont="1" applyFill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/>
    <xf numFmtId="0" fontId="4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7" fillId="0" borderId="4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vertical="top" wrapText="1"/>
    </xf>
    <xf numFmtId="0" fontId="2" fillId="0" borderId="7" xfId="0" applyFont="1" applyFill="1" applyBorder="1"/>
    <xf numFmtId="0" fontId="4" fillId="0" borderId="5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11" fillId="0" borderId="0" xfId="0" applyFont="1"/>
    <xf numFmtId="2" fontId="7" fillId="0" borderId="8" xfId="0" applyNumberFormat="1" applyFont="1" applyFill="1" applyBorder="1" applyAlignment="1">
      <alignment horizontal="center" vertical="top" wrapText="1"/>
    </xf>
    <xf numFmtId="0" fontId="11" fillId="0" borderId="0" xfId="0" applyFont="1" applyBorder="1" applyAlignment="1">
      <alignment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wrapText="1"/>
    </xf>
    <xf numFmtId="0" fontId="6" fillId="0" borderId="6" xfId="0" applyFont="1" applyBorder="1" applyAlignment="1">
      <alignment wrapText="1"/>
    </xf>
    <xf numFmtId="0" fontId="4" fillId="0" borderId="4" xfId="0" applyFont="1" applyFill="1" applyBorder="1" applyAlignment="1">
      <alignment horizontal="center" vertical="top" wrapText="1"/>
    </xf>
    <xf numFmtId="0" fontId="11" fillId="0" borderId="7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4" fillId="0" borderId="9" xfId="0" applyFont="1" applyFill="1" applyBorder="1" applyAlignment="1">
      <alignment horizontal="center" vertical="top" wrapText="1"/>
    </xf>
    <xf numFmtId="0" fontId="11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4" fillId="0" borderId="5" xfId="0" applyFont="1" applyFill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</cellXfs>
  <cellStyles count="1">
    <cellStyle name="Parastai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4"/>
  <sheetViews>
    <sheetView tabSelected="1" topLeftCell="E10" workbookViewId="0">
      <selection activeCell="N32" sqref="N32"/>
    </sheetView>
  </sheetViews>
  <sheetFormatPr defaultRowHeight="15"/>
  <cols>
    <col min="1" max="1" width="7.140625" style="1" customWidth="1"/>
    <col min="2" max="2" width="33.5703125" style="1" customWidth="1"/>
    <col min="3" max="3" width="12.42578125" style="1" customWidth="1"/>
    <col min="4" max="4" width="11.28515625" style="1" customWidth="1"/>
    <col min="5" max="5" width="10.5703125" style="1" customWidth="1"/>
    <col min="6" max="6" width="8.28515625" style="1" customWidth="1"/>
    <col min="7" max="7" width="13.7109375" style="1" customWidth="1"/>
    <col min="8" max="8" width="11.5703125" style="1" customWidth="1"/>
    <col min="9" max="9" width="12" style="1" customWidth="1"/>
    <col min="10" max="10" width="9.140625" style="1"/>
    <col min="11" max="11" width="17.140625" style="1" customWidth="1"/>
    <col min="12" max="12" width="12.5703125" style="1" customWidth="1"/>
    <col min="13" max="13" width="10" style="1" customWidth="1"/>
    <col min="14" max="14" width="10.85546875" style="58" customWidth="1"/>
    <col min="15" max="17" width="9.140625" style="58"/>
    <col min="18" max="18" width="12.42578125" style="1" customWidth="1"/>
    <col min="19" max="16384" width="9.140625" style="1"/>
  </cols>
  <sheetData>
    <row r="1" spans="1:14" ht="37.5" customHeight="1">
      <c r="A1" s="66" t="s">
        <v>0</v>
      </c>
      <c r="B1" s="74" t="s">
        <v>1</v>
      </c>
      <c r="C1" s="76" t="s">
        <v>2</v>
      </c>
      <c r="D1" s="68" t="s">
        <v>191</v>
      </c>
      <c r="E1" s="69"/>
      <c r="F1" s="70"/>
      <c r="G1" s="64" t="s">
        <v>193</v>
      </c>
      <c r="H1" s="71" t="s">
        <v>194</v>
      </c>
      <c r="I1" s="72"/>
      <c r="J1" s="73"/>
      <c r="K1" s="62" t="s">
        <v>188</v>
      </c>
      <c r="L1" s="62" t="s">
        <v>161</v>
      </c>
      <c r="M1" s="62" t="s">
        <v>162</v>
      </c>
    </row>
    <row r="2" spans="1:14" ht="74.25" customHeight="1">
      <c r="A2" s="67"/>
      <c r="B2" s="75"/>
      <c r="C2" s="77"/>
      <c r="D2" s="55" t="s">
        <v>109</v>
      </c>
      <c r="E2" s="55" t="s">
        <v>192</v>
      </c>
      <c r="F2" s="56" t="s">
        <v>110</v>
      </c>
      <c r="G2" s="65"/>
      <c r="H2" s="61" t="s">
        <v>109</v>
      </c>
      <c r="I2" s="61" t="s">
        <v>192</v>
      </c>
      <c r="J2" s="61" t="s">
        <v>110</v>
      </c>
      <c r="K2" s="63"/>
      <c r="L2" s="63"/>
      <c r="M2" s="63"/>
    </row>
    <row r="3" spans="1:14" ht="33" customHeight="1">
      <c r="A3" s="52">
        <v>1</v>
      </c>
      <c r="B3" s="18">
        <v>2</v>
      </c>
      <c r="C3" s="18">
        <v>3</v>
      </c>
      <c r="D3" s="57">
        <v>4</v>
      </c>
      <c r="E3" s="57">
        <v>5</v>
      </c>
      <c r="F3" s="57">
        <v>6</v>
      </c>
      <c r="G3" s="50" t="s">
        <v>189</v>
      </c>
      <c r="H3" s="50" t="s">
        <v>195</v>
      </c>
      <c r="I3" s="50" t="s">
        <v>196</v>
      </c>
      <c r="J3" s="51">
        <v>10</v>
      </c>
      <c r="K3" s="50" t="s">
        <v>190</v>
      </c>
      <c r="L3" s="50">
        <v>12</v>
      </c>
      <c r="M3" s="50">
        <v>13</v>
      </c>
    </row>
    <row r="4" spans="1:14" ht="15.75">
      <c r="A4" s="7" t="s">
        <v>180</v>
      </c>
      <c r="B4" s="43" t="s">
        <v>3</v>
      </c>
      <c r="C4" s="44"/>
      <c r="D4" s="53"/>
      <c r="E4" s="53"/>
      <c r="F4" s="54"/>
      <c r="G4" s="54"/>
      <c r="H4" s="44"/>
      <c r="I4" s="44"/>
      <c r="J4" s="45"/>
      <c r="K4" s="45"/>
      <c r="L4" s="8"/>
      <c r="M4" s="8"/>
      <c r="N4" s="17">
        <f>SUM(M5:M18)</f>
        <v>46340.34</v>
      </c>
    </row>
    <row r="5" spans="1:14" ht="48.75" customHeight="1">
      <c r="A5" s="8" t="s">
        <v>4</v>
      </c>
      <c r="B5" s="2" t="s">
        <v>165</v>
      </c>
      <c r="C5" s="6" t="s">
        <v>5</v>
      </c>
      <c r="D5" s="6">
        <v>0.35</v>
      </c>
      <c r="E5" s="6">
        <v>7.0000000000000007E-2</v>
      </c>
      <c r="F5" s="6">
        <v>0.42</v>
      </c>
      <c r="G5" s="30">
        <f>F5/0.702804</f>
        <v>0.59760616046579129</v>
      </c>
      <c r="H5" s="10">
        <f>D5/0.702804</f>
        <v>0.49800513372149274</v>
      </c>
      <c r="I5" s="10">
        <f>J5-H5</f>
        <v>0.10199486627850723</v>
      </c>
      <c r="J5" s="59">
        <v>0.6</v>
      </c>
      <c r="K5" s="30">
        <f>J5-G5</f>
        <v>2.393839534208686E-3</v>
      </c>
      <c r="L5" s="6">
        <v>22000</v>
      </c>
      <c r="M5" s="6">
        <v>13043.8</v>
      </c>
    </row>
    <row r="6" spans="1:14" ht="49.5" customHeight="1">
      <c r="A6" s="8" t="s">
        <v>6</v>
      </c>
      <c r="B6" s="3" t="s">
        <v>164</v>
      </c>
      <c r="C6" s="6" t="s">
        <v>5</v>
      </c>
      <c r="D6" s="10">
        <v>4.0999999999999996</v>
      </c>
      <c r="E6" s="6">
        <v>0.86</v>
      </c>
      <c r="F6" s="6">
        <v>4.96</v>
      </c>
      <c r="G6" s="30">
        <f>F6/0.702804</f>
        <v>7.0574441807388686</v>
      </c>
      <c r="H6" s="10">
        <f>D6/0.702804</f>
        <v>5.8337744235946287</v>
      </c>
      <c r="I6" s="10">
        <f>J6-H6</f>
        <v>1.2262255764053709</v>
      </c>
      <c r="J6" s="19">
        <v>7.06</v>
      </c>
      <c r="K6" s="30">
        <f>J6-G6</f>
        <v>2.5558192611310204E-3</v>
      </c>
      <c r="L6" s="6">
        <v>500</v>
      </c>
      <c r="M6" s="6">
        <f>J6*L6</f>
        <v>3530</v>
      </c>
    </row>
    <row r="7" spans="1:14" ht="19.5" customHeight="1">
      <c r="A7" s="8" t="s">
        <v>7</v>
      </c>
      <c r="B7" s="37" t="s">
        <v>132</v>
      </c>
      <c r="C7" s="46"/>
      <c r="D7" s="39"/>
      <c r="E7" s="39"/>
      <c r="H7" s="10"/>
      <c r="I7" s="46"/>
      <c r="J7" s="46"/>
      <c r="K7" s="30"/>
      <c r="L7" s="46"/>
      <c r="M7" s="47"/>
    </row>
    <row r="8" spans="1:14" ht="17.25" customHeight="1">
      <c r="A8" s="8" t="s">
        <v>123</v>
      </c>
      <c r="B8" s="5" t="s">
        <v>124</v>
      </c>
      <c r="C8" s="6" t="s">
        <v>5</v>
      </c>
      <c r="D8" s="10">
        <v>1.23</v>
      </c>
      <c r="E8" s="10">
        <v>0.26</v>
      </c>
      <c r="F8" s="6">
        <v>1.49</v>
      </c>
      <c r="G8" s="30">
        <f t="shared" ref="G8:G18" si="0">F8/0.702804</f>
        <v>2.1200789978429264</v>
      </c>
      <c r="H8" s="10">
        <f t="shared" ref="H8:H70" si="1">D8/0.702804</f>
        <v>1.7501323270783888</v>
      </c>
      <c r="I8" s="10">
        <f>J8-H8</f>
        <v>0.36986767292161127</v>
      </c>
      <c r="J8" s="19">
        <v>2.12</v>
      </c>
      <c r="K8" s="30">
        <f t="shared" ref="K8:K18" si="2">J8-G8</f>
        <v>-7.8997842926309403E-5</v>
      </c>
      <c r="L8" s="6">
        <v>500</v>
      </c>
      <c r="M8" s="6">
        <f t="shared" ref="M8:M18" si="3">J8*L8</f>
        <v>1060</v>
      </c>
    </row>
    <row r="9" spans="1:14" ht="15.75">
      <c r="A9" s="8" t="s">
        <v>125</v>
      </c>
      <c r="B9" s="2" t="s">
        <v>126</v>
      </c>
      <c r="C9" s="6" t="s">
        <v>5</v>
      </c>
      <c r="D9" s="10">
        <v>2.46</v>
      </c>
      <c r="E9" s="10">
        <v>0.52</v>
      </c>
      <c r="F9" s="6">
        <v>2.98</v>
      </c>
      <c r="G9" s="30">
        <f t="shared" si="0"/>
        <v>4.2401579956858528</v>
      </c>
      <c r="H9" s="10">
        <f t="shared" si="1"/>
        <v>3.5002646541567777</v>
      </c>
      <c r="I9" s="10">
        <f>J9-H9</f>
        <v>0.73973534584322254</v>
      </c>
      <c r="J9" s="19">
        <v>4.24</v>
      </c>
      <c r="K9" s="30">
        <f t="shared" si="2"/>
        <v>-1.5799568585261881E-4</v>
      </c>
      <c r="L9" s="6">
        <v>50</v>
      </c>
      <c r="M9" s="6">
        <f t="shared" si="3"/>
        <v>212</v>
      </c>
    </row>
    <row r="10" spans="1:14" ht="47.25">
      <c r="A10" s="8" t="s">
        <v>8</v>
      </c>
      <c r="B10" s="16" t="s">
        <v>129</v>
      </c>
      <c r="C10" s="6" t="s">
        <v>5</v>
      </c>
      <c r="D10" s="10">
        <v>3</v>
      </c>
      <c r="E10" s="10">
        <v>0</v>
      </c>
      <c r="F10" s="10">
        <v>3</v>
      </c>
      <c r="G10" s="30">
        <f t="shared" si="0"/>
        <v>4.2686154318985094</v>
      </c>
      <c r="H10" s="10">
        <f t="shared" si="1"/>
        <v>4.2686154318985094</v>
      </c>
      <c r="I10" s="6" t="s">
        <v>166</v>
      </c>
      <c r="J10" s="20">
        <v>4.2699999999999996</v>
      </c>
      <c r="K10" s="30">
        <f t="shared" si="2"/>
        <v>1.3845681014901245E-3</v>
      </c>
      <c r="L10" s="6">
        <v>100</v>
      </c>
      <c r="M10" s="6">
        <f t="shared" si="3"/>
        <v>426.99999999999994</v>
      </c>
    </row>
    <row r="11" spans="1:14" ht="64.5" customHeight="1">
      <c r="A11" s="8" t="s">
        <v>9</v>
      </c>
      <c r="B11" s="2" t="s">
        <v>167</v>
      </c>
      <c r="C11" s="6" t="s">
        <v>5</v>
      </c>
      <c r="D11" s="10">
        <v>4</v>
      </c>
      <c r="E11" s="10">
        <v>0</v>
      </c>
      <c r="F11" s="10">
        <v>4</v>
      </c>
      <c r="G11" s="30">
        <f t="shared" si="0"/>
        <v>5.6914872425313456</v>
      </c>
      <c r="H11" s="10">
        <f t="shared" si="1"/>
        <v>5.6914872425313456</v>
      </c>
      <c r="I11" s="6" t="s">
        <v>166</v>
      </c>
      <c r="J11" s="20">
        <v>5.69</v>
      </c>
      <c r="K11" s="30">
        <f t="shared" si="2"/>
        <v>-1.4872425313452453E-3</v>
      </c>
      <c r="L11" s="6">
        <v>10</v>
      </c>
      <c r="M11" s="6">
        <f t="shared" si="3"/>
        <v>56.900000000000006</v>
      </c>
    </row>
    <row r="12" spans="1:14" ht="20.25" customHeight="1">
      <c r="A12" s="8" t="s">
        <v>11</v>
      </c>
      <c r="B12" s="2" t="s">
        <v>13</v>
      </c>
      <c r="C12" s="6" t="s">
        <v>10</v>
      </c>
      <c r="D12" s="10">
        <v>5</v>
      </c>
      <c r="E12" s="10">
        <v>0</v>
      </c>
      <c r="F12" s="10">
        <v>5</v>
      </c>
      <c r="G12" s="30">
        <f t="shared" si="0"/>
        <v>7.1143590531641827</v>
      </c>
      <c r="H12" s="10">
        <f t="shared" si="1"/>
        <v>7.1143590531641827</v>
      </c>
      <c r="I12" s="6" t="s">
        <v>166</v>
      </c>
      <c r="J12" s="20">
        <v>7.11</v>
      </c>
      <c r="K12" s="30">
        <f t="shared" si="2"/>
        <v>-4.3590531641823915E-3</v>
      </c>
      <c r="L12" s="6">
        <v>3000</v>
      </c>
      <c r="M12" s="6">
        <f t="shared" si="3"/>
        <v>21330</v>
      </c>
    </row>
    <row r="13" spans="1:14" ht="34.5" customHeight="1">
      <c r="A13" s="8" t="s">
        <v>12</v>
      </c>
      <c r="B13" s="25" t="s">
        <v>171</v>
      </c>
      <c r="C13" s="6" t="s">
        <v>5</v>
      </c>
      <c r="D13" s="10">
        <v>16.7</v>
      </c>
      <c r="E13" s="10">
        <v>3.51</v>
      </c>
      <c r="F13" s="6">
        <v>20.21</v>
      </c>
      <c r="G13" s="30">
        <f t="shared" si="0"/>
        <v>28.756239292889628</v>
      </c>
      <c r="H13" s="10">
        <f t="shared" si="1"/>
        <v>23.761959237568369</v>
      </c>
      <c r="I13" s="10">
        <f>J13-H13</f>
        <v>4.9980407624316321</v>
      </c>
      <c r="J13" s="19">
        <v>28.76</v>
      </c>
      <c r="K13" s="30">
        <f t="shared" si="2"/>
        <v>3.7607071103735734E-3</v>
      </c>
      <c r="L13" s="6">
        <v>5</v>
      </c>
      <c r="M13" s="6">
        <f t="shared" si="3"/>
        <v>143.80000000000001</v>
      </c>
    </row>
    <row r="14" spans="1:14" ht="31.5" customHeight="1">
      <c r="A14" s="8" t="s">
        <v>14</v>
      </c>
      <c r="B14" s="2" t="s">
        <v>172</v>
      </c>
      <c r="C14" s="6" t="s">
        <v>113</v>
      </c>
      <c r="D14" s="10">
        <v>0.66</v>
      </c>
      <c r="E14" s="10">
        <v>0.14000000000000001</v>
      </c>
      <c r="F14" s="10">
        <v>0.8</v>
      </c>
      <c r="G14" s="30">
        <f t="shared" si="0"/>
        <v>1.1382974485062693</v>
      </c>
      <c r="H14" s="10">
        <f t="shared" si="1"/>
        <v>0.93909539501767214</v>
      </c>
      <c r="I14" s="10">
        <f>J14-H14</f>
        <v>0.20090460498232776</v>
      </c>
      <c r="J14" s="19">
        <v>1.1399999999999999</v>
      </c>
      <c r="K14" s="30">
        <f t="shared" si="2"/>
        <v>1.702551493730553E-3</v>
      </c>
      <c r="L14" s="6">
        <v>150</v>
      </c>
      <c r="M14" s="6">
        <f t="shared" si="3"/>
        <v>170.99999999999997</v>
      </c>
    </row>
    <row r="15" spans="1:14" ht="47.25">
      <c r="A15" s="8" t="s">
        <v>15</v>
      </c>
      <c r="B15" s="25" t="s">
        <v>127</v>
      </c>
      <c r="C15" s="6" t="s">
        <v>5</v>
      </c>
      <c r="D15" s="10">
        <v>50</v>
      </c>
      <c r="E15" s="10">
        <v>0</v>
      </c>
      <c r="F15" s="10">
        <v>50</v>
      </c>
      <c r="G15" s="30">
        <f t="shared" si="0"/>
        <v>71.14359053164182</v>
      </c>
      <c r="H15" s="10">
        <f t="shared" si="1"/>
        <v>71.14359053164182</v>
      </c>
      <c r="I15" s="6" t="s">
        <v>166</v>
      </c>
      <c r="J15" s="20">
        <v>71.14</v>
      </c>
      <c r="K15" s="30">
        <f t="shared" si="2"/>
        <v>-3.5905316418194388E-3</v>
      </c>
      <c r="L15" s="6">
        <v>1</v>
      </c>
      <c r="M15" s="6">
        <f t="shared" si="3"/>
        <v>71.14</v>
      </c>
    </row>
    <row r="16" spans="1:14" ht="47.25">
      <c r="A16" s="8" t="s">
        <v>16</v>
      </c>
      <c r="B16" s="2" t="s">
        <v>112</v>
      </c>
      <c r="C16" s="6" t="s">
        <v>5</v>
      </c>
      <c r="D16" s="10">
        <v>10</v>
      </c>
      <c r="E16" s="10">
        <v>0</v>
      </c>
      <c r="F16" s="10">
        <v>10</v>
      </c>
      <c r="G16" s="30">
        <f t="shared" si="0"/>
        <v>14.228718106328365</v>
      </c>
      <c r="H16" s="10">
        <f t="shared" si="1"/>
        <v>14.228718106328365</v>
      </c>
      <c r="I16" s="6" t="s">
        <v>166</v>
      </c>
      <c r="J16" s="20">
        <v>14.23</v>
      </c>
      <c r="K16" s="30">
        <f t="shared" si="2"/>
        <v>1.2818936716350038E-3</v>
      </c>
      <c r="L16" s="6">
        <v>50</v>
      </c>
      <c r="M16" s="6">
        <f t="shared" si="3"/>
        <v>711.5</v>
      </c>
    </row>
    <row r="17" spans="1:14" ht="47.25">
      <c r="A17" s="8" t="s">
        <v>18</v>
      </c>
      <c r="B17" s="24" t="s">
        <v>133</v>
      </c>
      <c r="C17" s="6" t="s">
        <v>163</v>
      </c>
      <c r="D17" s="10">
        <v>3.5</v>
      </c>
      <c r="E17" s="10">
        <v>0</v>
      </c>
      <c r="F17" s="10">
        <v>3.5</v>
      </c>
      <c r="G17" s="30">
        <f t="shared" si="0"/>
        <v>4.9800513372149275</v>
      </c>
      <c r="H17" s="10">
        <f t="shared" si="1"/>
        <v>4.9800513372149275</v>
      </c>
      <c r="I17" s="6" t="s">
        <v>166</v>
      </c>
      <c r="J17" s="20">
        <v>4.9800000000000004</v>
      </c>
      <c r="K17" s="30">
        <f t="shared" si="2"/>
        <v>-5.1337214927116293E-5</v>
      </c>
      <c r="L17" s="6">
        <v>840</v>
      </c>
      <c r="M17" s="6">
        <f t="shared" si="3"/>
        <v>4183.2000000000007</v>
      </c>
    </row>
    <row r="18" spans="1:14" ht="48" customHeight="1">
      <c r="A18" s="8" t="s">
        <v>20</v>
      </c>
      <c r="B18" s="23" t="s">
        <v>134</v>
      </c>
      <c r="C18" s="6" t="s">
        <v>17</v>
      </c>
      <c r="D18" s="10">
        <v>0.1</v>
      </c>
      <c r="E18" s="10">
        <v>0</v>
      </c>
      <c r="F18" s="10">
        <v>0.1</v>
      </c>
      <c r="G18" s="30">
        <f t="shared" si="0"/>
        <v>0.14228718106328367</v>
      </c>
      <c r="H18" s="10">
        <f t="shared" si="1"/>
        <v>0.14228718106328367</v>
      </c>
      <c r="I18" s="10" t="s">
        <v>166</v>
      </c>
      <c r="J18" s="19">
        <v>0.14000000000000001</v>
      </c>
      <c r="K18" s="30">
        <f t="shared" si="2"/>
        <v>-2.2871810632836553E-3</v>
      </c>
      <c r="L18" s="6">
        <v>10000</v>
      </c>
      <c r="M18" s="6">
        <f t="shared" si="3"/>
        <v>1400.0000000000002</v>
      </c>
    </row>
    <row r="19" spans="1:14" ht="15.75">
      <c r="A19" s="7" t="s">
        <v>181</v>
      </c>
      <c r="B19" s="34" t="s">
        <v>21</v>
      </c>
      <c r="C19" s="36"/>
      <c r="D19" s="40"/>
      <c r="E19" s="40"/>
      <c r="F19" s="29"/>
      <c r="H19" s="10"/>
      <c r="I19" s="36"/>
      <c r="J19" s="21"/>
      <c r="K19" s="30"/>
      <c r="L19" s="6"/>
      <c r="M19" s="6"/>
      <c r="N19" s="17">
        <f>SUM(M20:M25)</f>
        <v>9616.59</v>
      </c>
    </row>
    <row r="20" spans="1:14" ht="63.75" customHeight="1">
      <c r="A20" s="8" t="s">
        <v>111</v>
      </c>
      <c r="B20" s="3" t="s">
        <v>135</v>
      </c>
      <c r="C20" s="6" t="s">
        <v>17</v>
      </c>
      <c r="D20" s="10">
        <v>3.5</v>
      </c>
      <c r="E20" s="10">
        <v>0</v>
      </c>
      <c r="F20" s="10">
        <v>3.5</v>
      </c>
      <c r="G20" s="30">
        <f t="shared" ref="G20:G25" si="4">F20/0.702804</f>
        <v>4.9800513372149275</v>
      </c>
      <c r="H20" s="10">
        <f t="shared" si="1"/>
        <v>4.9800513372149275</v>
      </c>
      <c r="I20" s="6" t="s">
        <v>166</v>
      </c>
      <c r="J20" s="20">
        <v>4.9800000000000004</v>
      </c>
      <c r="K20" s="30">
        <f t="shared" ref="K20:K25" si="5">J20-G20</f>
        <v>-5.1337214927116293E-5</v>
      </c>
      <c r="L20" s="6">
        <v>1500</v>
      </c>
      <c r="M20" s="6">
        <f t="shared" ref="M20:M25" si="6">J20*L20</f>
        <v>7470.0000000000009</v>
      </c>
    </row>
    <row r="21" spans="1:14" ht="47.25">
      <c r="A21" s="8" t="s">
        <v>22</v>
      </c>
      <c r="B21" s="2" t="s">
        <v>23</v>
      </c>
      <c r="C21" s="6" t="s">
        <v>10</v>
      </c>
      <c r="D21" s="10">
        <v>10</v>
      </c>
      <c r="E21" s="10">
        <v>0</v>
      </c>
      <c r="F21" s="10">
        <v>10</v>
      </c>
      <c r="G21" s="30">
        <f t="shared" si="4"/>
        <v>14.228718106328365</v>
      </c>
      <c r="H21" s="10">
        <f t="shared" si="1"/>
        <v>14.228718106328365</v>
      </c>
      <c r="I21" s="6" t="s">
        <v>166</v>
      </c>
      <c r="J21" s="20">
        <v>14.23</v>
      </c>
      <c r="K21" s="30">
        <f t="shared" si="5"/>
        <v>1.2818936716350038E-3</v>
      </c>
      <c r="L21" s="6">
        <v>30</v>
      </c>
      <c r="M21" s="6">
        <f t="shared" si="6"/>
        <v>426.90000000000003</v>
      </c>
    </row>
    <row r="22" spans="1:14" ht="63">
      <c r="A22" s="8" t="s">
        <v>24</v>
      </c>
      <c r="B22" s="3" t="s">
        <v>108</v>
      </c>
      <c r="C22" s="6" t="s">
        <v>25</v>
      </c>
      <c r="D22" s="10">
        <v>3.5</v>
      </c>
      <c r="E22" s="10">
        <v>0</v>
      </c>
      <c r="F22" s="10">
        <v>3.5</v>
      </c>
      <c r="G22" s="30">
        <f t="shared" si="4"/>
        <v>4.9800513372149275</v>
      </c>
      <c r="H22" s="10">
        <f t="shared" si="1"/>
        <v>4.9800513372149275</v>
      </c>
      <c r="I22" s="6" t="s">
        <v>166</v>
      </c>
      <c r="J22" s="20">
        <v>4.9800000000000004</v>
      </c>
      <c r="K22" s="30">
        <f t="shared" si="5"/>
        <v>-5.1337214927116293E-5</v>
      </c>
      <c r="L22" s="6">
        <v>3</v>
      </c>
      <c r="M22" s="6">
        <f t="shared" si="6"/>
        <v>14.940000000000001</v>
      </c>
    </row>
    <row r="23" spans="1:14" ht="21" customHeight="1">
      <c r="A23" s="8" t="s">
        <v>26</v>
      </c>
      <c r="B23" s="2" t="s">
        <v>115</v>
      </c>
      <c r="C23" s="6" t="s">
        <v>19</v>
      </c>
      <c r="D23" s="10">
        <v>4</v>
      </c>
      <c r="E23" s="10">
        <v>0</v>
      </c>
      <c r="F23" s="10">
        <v>4</v>
      </c>
      <c r="G23" s="30">
        <f t="shared" si="4"/>
        <v>5.6914872425313456</v>
      </c>
      <c r="H23" s="10">
        <f t="shared" si="1"/>
        <v>5.6914872425313456</v>
      </c>
      <c r="I23" s="6" t="s">
        <v>166</v>
      </c>
      <c r="J23" s="20">
        <v>5.69</v>
      </c>
      <c r="K23" s="30">
        <f t="shared" si="5"/>
        <v>-1.4872425313452453E-3</v>
      </c>
      <c r="L23" s="6">
        <v>75</v>
      </c>
      <c r="M23" s="6">
        <f t="shared" si="6"/>
        <v>426.75000000000006</v>
      </c>
    </row>
    <row r="24" spans="1:14" ht="31.5">
      <c r="A24" s="8" t="s">
        <v>27</v>
      </c>
      <c r="B24" s="4" t="s">
        <v>28</v>
      </c>
      <c r="C24" s="6" t="s">
        <v>10</v>
      </c>
      <c r="D24" s="10">
        <v>1</v>
      </c>
      <c r="E24" s="10">
        <v>0</v>
      </c>
      <c r="F24" s="10">
        <v>1</v>
      </c>
      <c r="G24" s="30">
        <f t="shared" si="4"/>
        <v>1.4228718106328364</v>
      </c>
      <c r="H24" s="10">
        <f t="shared" si="1"/>
        <v>1.4228718106328364</v>
      </c>
      <c r="I24" s="6" t="s">
        <v>166</v>
      </c>
      <c r="J24" s="20">
        <v>1.42</v>
      </c>
      <c r="K24" s="30">
        <f t="shared" si="5"/>
        <v>-2.8718106328364801E-3</v>
      </c>
      <c r="L24" s="6">
        <v>500</v>
      </c>
      <c r="M24" s="6">
        <f t="shared" si="6"/>
        <v>710</v>
      </c>
    </row>
    <row r="25" spans="1:14" ht="31.5">
      <c r="A25" s="8" t="s">
        <v>114</v>
      </c>
      <c r="B25" s="2" t="s">
        <v>136</v>
      </c>
      <c r="C25" s="9" t="s">
        <v>25</v>
      </c>
      <c r="D25" s="10">
        <v>1</v>
      </c>
      <c r="E25" s="10">
        <v>0</v>
      </c>
      <c r="F25" s="10">
        <v>1</v>
      </c>
      <c r="G25" s="30">
        <f t="shared" si="4"/>
        <v>1.4228718106328364</v>
      </c>
      <c r="H25" s="10">
        <f t="shared" si="1"/>
        <v>1.4228718106328364</v>
      </c>
      <c r="I25" s="6" t="s">
        <v>166</v>
      </c>
      <c r="J25" s="20">
        <v>1.42</v>
      </c>
      <c r="K25" s="30">
        <f t="shared" si="5"/>
        <v>-2.8718106328364801E-3</v>
      </c>
      <c r="L25" s="6">
        <v>400</v>
      </c>
      <c r="M25" s="6">
        <f t="shared" si="6"/>
        <v>568</v>
      </c>
    </row>
    <row r="26" spans="1:14" ht="15.75">
      <c r="A26" s="7" t="s">
        <v>182</v>
      </c>
      <c r="B26" s="43" t="s">
        <v>29</v>
      </c>
      <c r="C26" s="44"/>
      <c r="D26" s="38"/>
      <c r="E26" s="38"/>
      <c r="F26" s="29"/>
      <c r="G26" s="30"/>
      <c r="H26" s="10"/>
      <c r="I26" s="44"/>
      <c r="J26" s="45"/>
      <c r="K26" s="30"/>
      <c r="L26" s="8"/>
      <c r="M26" s="8"/>
      <c r="N26" s="17">
        <f>SUM(M27:M31)</f>
        <v>1095.68</v>
      </c>
    </row>
    <row r="27" spans="1:14" ht="47.25">
      <c r="A27" s="8" t="s">
        <v>30</v>
      </c>
      <c r="B27" s="2" t="s">
        <v>197</v>
      </c>
      <c r="C27" s="6" t="s">
        <v>5</v>
      </c>
      <c r="D27" s="10">
        <v>3.5</v>
      </c>
      <c r="E27" s="10">
        <v>0</v>
      </c>
      <c r="F27" s="10">
        <v>3.5</v>
      </c>
      <c r="G27" s="30">
        <f>F27/0.702804</f>
        <v>4.9800513372149275</v>
      </c>
      <c r="H27" s="10">
        <f t="shared" si="1"/>
        <v>4.9800513372149275</v>
      </c>
      <c r="I27" s="6" t="s">
        <v>166</v>
      </c>
      <c r="J27" s="20">
        <v>4.9800000000000004</v>
      </c>
      <c r="K27" s="30">
        <f t="shared" ref="K27:K31" si="7">J27-G27</f>
        <v>-5.1337214927116293E-5</v>
      </c>
      <c r="L27" s="6">
        <v>100</v>
      </c>
      <c r="M27" s="6">
        <f>J27*L27</f>
        <v>498.00000000000006</v>
      </c>
    </row>
    <row r="28" spans="1:14" ht="47.25">
      <c r="A28" s="8" t="s">
        <v>31</v>
      </c>
      <c r="B28" s="2" t="s">
        <v>128</v>
      </c>
      <c r="C28" s="6" t="s">
        <v>5</v>
      </c>
      <c r="D28" s="10">
        <v>10</v>
      </c>
      <c r="E28" s="10">
        <v>0</v>
      </c>
      <c r="F28" s="10">
        <v>10</v>
      </c>
      <c r="G28" s="30">
        <f>F28/0.702804</f>
        <v>14.228718106328365</v>
      </c>
      <c r="H28" s="10">
        <f t="shared" si="1"/>
        <v>14.228718106328365</v>
      </c>
      <c r="I28" s="6" t="s">
        <v>166</v>
      </c>
      <c r="J28" s="20">
        <v>14.23</v>
      </c>
      <c r="K28" s="30">
        <f t="shared" si="7"/>
        <v>1.2818936716350038E-3</v>
      </c>
      <c r="L28" s="6">
        <v>30</v>
      </c>
      <c r="M28" s="6">
        <f>J28*L28</f>
        <v>426.90000000000003</v>
      </c>
    </row>
    <row r="29" spans="1:14" ht="31.5">
      <c r="A29" s="8" t="s">
        <v>32</v>
      </c>
      <c r="B29" s="2" t="s">
        <v>173</v>
      </c>
      <c r="C29" s="6" t="s">
        <v>5</v>
      </c>
      <c r="D29" s="10">
        <v>15</v>
      </c>
      <c r="E29" s="10">
        <v>0</v>
      </c>
      <c r="F29" s="10">
        <v>15</v>
      </c>
      <c r="G29" s="30">
        <f>F29/0.702804</f>
        <v>21.343077159492548</v>
      </c>
      <c r="H29" s="10">
        <f t="shared" si="1"/>
        <v>21.343077159492548</v>
      </c>
      <c r="I29" s="6" t="s">
        <v>166</v>
      </c>
      <c r="J29" s="20">
        <v>21.34</v>
      </c>
      <c r="K29" s="30">
        <f t="shared" si="7"/>
        <v>-3.0771594925482759E-3</v>
      </c>
      <c r="L29" s="6">
        <v>2</v>
      </c>
      <c r="M29" s="6">
        <f>J29*L29</f>
        <v>42.68</v>
      </c>
    </row>
    <row r="30" spans="1:14" ht="80.25" customHeight="1">
      <c r="A30" s="8" t="s">
        <v>33</v>
      </c>
      <c r="B30" s="2" t="s">
        <v>174</v>
      </c>
      <c r="C30" s="6" t="s">
        <v>5</v>
      </c>
      <c r="D30" s="10">
        <v>3</v>
      </c>
      <c r="E30" s="10">
        <v>0</v>
      </c>
      <c r="F30" s="10">
        <v>3</v>
      </c>
      <c r="G30" s="30">
        <f>F30/0.702804</f>
        <v>4.2686154318985094</v>
      </c>
      <c r="H30" s="10">
        <f t="shared" si="1"/>
        <v>4.2686154318985094</v>
      </c>
      <c r="I30" s="6" t="s">
        <v>166</v>
      </c>
      <c r="J30" s="20">
        <v>4.2699999999999996</v>
      </c>
      <c r="K30" s="30">
        <f t="shared" si="7"/>
        <v>1.3845681014901245E-3</v>
      </c>
      <c r="L30" s="6">
        <v>10</v>
      </c>
      <c r="M30" s="6">
        <f>J30*L30</f>
        <v>42.699999999999996</v>
      </c>
    </row>
    <row r="31" spans="1:14" ht="31.5">
      <c r="A31" s="8" t="s">
        <v>34</v>
      </c>
      <c r="B31" s="2" t="s">
        <v>116</v>
      </c>
      <c r="C31" s="6" t="s">
        <v>5</v>
      </c>
      <c r="D31" s="10">
        <v>3</v>
      </c>
      <c r="E31" s="10">
        <v>0</v>
      </c>
      <c r="F31" s="10">
        <v>3</v>
      </c>
      <c r="G31" s="30">
        <f>F31/0.702804</f>
        <v>4.2686154318985094</v>
      </c>
      <c r="H31" s="10">
        <f t="shared" si="1"/>
        <v>4.2686154318985094</v>
      </c>
      <c r="I31" s="6" t="s">
        <v>166</v>
      </c>
      <c r="J31" s="20">
        <v>4.2699999999999996</v>
      </c>
      <c r="K31" s="30">
        <f t="shared" si="7"/>
        <v>1.3845681014901245E-3</v>
      </c>
      <c r="L31" s="6">
        <v>20</v>
      </c>
      <c r="M31" s="6">
        <f>J31*L31</f>
        <v>85.399999999999991</v>
      </c>
    </row>
    <row r="32" spans="1:14" ht="15.75" customHeight="1">
      <c r="A32" s="7" t="s">
        <v>183</v>
      </c>
      <c r="B32" s="43" t="s">
        <v>35</v>
      </c>
      <c r="C32" s="44"/>
      <c r="D32" s="7"/>
      <c r="E32" s="7"/>
      <c r="F32" s="27"/>
      <c r="G32" s="6"/>
      <c r="H32" s="10"/>
      <c r="I32" s="44"/>
      <c r="J32" s="45"/>
      <c r="K32" s="30"/>
      <c r="L32" s="7"/>
      <c r="M32" s="7"/>
      <c r="N32" s="17">
        <f>SUM(M34:M71)</f>
        <v>548646.19999999995</v>
      </c>
    </row>
    <row r="33" spans="1:13" ht="38.25" customHeight="1">
      <c r="A33" s="8" t="s">
        <v>36</v>
      </c>
      <c r="B33" s="35" t="s">
        <v>137</v>
      </c>
      <c r="C33" s="48"/>
      <c r="D33" s="41"/>
      <c r="E33" s="41"/>
      <c r="G33" s="6"/>
      <c r="H33" s="10"/>
      <c r="I33" s="48"/>
      <c r="J33" s="49"/>
      <c r="K33" s="30"/>
      <c r="L33" s="7"/>
      <c r="M33" s="7"/>
    </row>
    <row r="34" spans="1:13" ht="31.5">
      <c r="A34" s="8" t="s">
        <v>37</v>
      </c>
      <c r="B34" s="8" t="s">
        <v>138</v>
      </c>
      <c r="C34" s="6" t="s">
        <v>39</v>
      </c>
      <c r="D34" s="26">
        <v>1.64</v>
      </c>
      <c r="E34" s="26">
        <v>0.34</v>
      </c>
      <c r="F34" s="26">
        <v>1.98</v>
      </c>
      <c r="G34" s="30">
        <f>F34/0.702804</f>
        <v>2.8172861850530162</v>
      </c>
      <c r="H34" s="10">
        <f t="shared" si="1"/>
        <v>2.3335097694378519</v>
      </c>
      <c r="I34" s="10">
        <f>J34-H34</f>
        <v>0.48649023056214791</v>
      </c>
      <c r="J34" s="19">
        <v>2.82</v>
      </c>
      <c r="K34" s="30">
        <f>J34-G34</f>
        <v>2.7138149469836392E-3</v>
      </c>
      <c r="L34" s="6">
        <v>94450</v>
      </c>
      <c r="M34" s="6">
        <f>J34*L34</f>
        <v>266349</v>
      </c>
    </row>
    <row r="35" spans="1:13" ht="31.5">
      <c r="A35" s="8" t="s">
        <v>40</v>
      </c>
      <c r="B35" s="25" t="s">
        <v>139</v>
      </c>
      <c r="C35" s="6" t="s">
        <v>39</v>
      </c>
      <c r="D35" s="26">
        <v>1.72</v>
      </c>
      <c r="E35" s="26">
        <v>0.36</v>
      </c>
      <c r="F35" s="26">
        <v>2.08</v>
      </c>
      <c r="G35" s="30">
        <f>F35/0.702804</f>
        <v>2.9595733661163002</v>
      </c>
      <c r="H35" s="10">
        <f t="shared" si="1"/>
        <v>2.4473395142884788</v>
      </c>
      <c r="I35" s="10">
        <f>J35-H35</f>
        <v>0.51266048571152112</v>
      </c>
      <c r="J35" s="19">
        <v>2.96</v>
      </c>
      <c r="K35" s="30">
        <f>J35-G35</f>
        <v>4.2663388369978961E-4</v>
      </c>
      <c r="L35" s="6">
        <v>61500</v>
      </c>
      <c r="M35" s="6">
        <f>J35*L35</f>
        <v>182040</v>
      </c>
    </row>
    <row r="36" spans="1:13" ht="21.75" customHeight="1">
      <c r="A36" s="8" t="s">
        <v>140</v>
      </c>
      <c r="B36" s="8" t="s">
        <v>170</v>
      </c>
      <c r="C36" s="6" t="s">
        <v>39</v>
      </c>
      <c r="D36" s="26">
        <v>5.73</v>
      </c>
      <c r="E36" s="26">
        <v>1.2</v>
      </c>
      <c r="F36" s="26">
        <v>6.93</v>
      </c>
      <c r="G36" s="30">
        <f>F36/0.702804</f>
        <v>9.860501647685556</v>
      </c>
      <c r="H36" s="10">
        <f t="shared" si="1"/>
        <v>8.1530554749261537</v>
      </c>
      <c r="I36" s="10">
        <f>J36-H36</f>
        <v>1.7069445250738458</v>
      </c>
      <c r="J36" s="19">
        <v>9.86</v>
      </c>
      <c r="K36" s="30">
        <f>J36-G36</f>
        <v>-5.0164768555660544E-4</v>
      </c>
      <c r="L36" s="6">
        <v>50</v>
      </c>
      <c r="M36" s="6">
        <f>J36*L36</f>
        <v>493</v>
      </c>
    </row>
    <row r="37" spans="1:13" ht="15.75">
      <c r="A37" s="8" t="s">
        <v>41</v>
      </c>
      <c r="B37" s="8" t="s">
        <v>141</v>
      </c>
      <c r="D37" s="40"/>
      <c r="E37" s="40"/>
      <c r="F37" s="28"/>
      <c r="G37" s="6"/>
      <c r="H37" s="10"/>
      <c r="I37" s="36"/>
      <c r="J37" s="22"/>
      <c r="K37" s="30"/>
      <c r="L37" s="6"/>
      <c r="M37" s="6"/>
    </row>
    <row r="38" spans="1:13" ht="15.75">
      <c r="A38" s="8" t="s">
        <v>142</v>
      </c>
      <c r="B38" s="8" t="s">
        <v>145</v>
      </c>
      <c r="C38" s="6" t="s">
        <v>5</v>
      </c>
      <c r="D38" s="26">
        <v>2.11</v>
      </c>
      <c r="E38" s="26">
        <v>0.44</v>
      </c>
      <c r="F38" s="26">
        <v>2.5499999999999998</v>
      </c>
      <c r="G38" s="30">
        <f>F38/0.702804</f>
        <v>3.6283231171137329</v>
      </c>
      <c r="H38" s="10">
        <f t="shared" si="1"/>
        <v>3.0022595204352847</v>
      </c>
      <c r="I38" s="10">
        <f>J38-H38</f>
        <v>0.62774047956471524</v>
      </c>
      <c r="J38" s="19">
        <v>3.63</v>
      </c>
      <c r="K38" s="30">
        <f>J38-G38</f>
        <v>1.6768828862669949E-3</v>
      </c>
      <c r="L38" s="6">
        <v>500</v>
      </c>
      <c r="M38" s="6">
        <f>J38*L38</f>
        <v>1815</v>
      </c>
    </row>
    <row r="39" spans="1:13" ht="15.75">
      <c r="A39" s="8" t="s">
        <v>143</v>
      </c>
      <c r="B39" s="8" t="s">
        <v>146</v>
      </c>
      <c r="C39" s="6" t="s">
        <v>5</v>
      </c>
      <c r="D39" s="26">
        <v>1.29</v>
      </c>
      <c r="E39" s="26">
        <v>0.27</v>
      </c>
      <c r="F39" s="26">
        <v>1.56</v>
      </c>
      <c r="G39" s="30">
        <f>F39/0.702804</f>
        <v>2.219680024587225</v>
      </c>
      <c r="H39" s="10">
        <f t="shared" si="1"/>
        <v>1.8355046357163591</v>
      </c>
      <c r="I39" s="10">
        <f t="shared" ref="I39:I86" si="8">J39-H39</f>
        <v>0.38449536428364106</v>
      </c>
      <c r="J39" s="19">
        <v>2.2200000000000002</v>
      </c>
      <c r="K39" s="30">
        <f>J39-G39</f>
        <v>3.1997541277517527E-4</v>
      </c>
      <c r="L39" s="6">
        <v>2000</v>
      </c>
      <c r="M39" s="6">
        <f>J39*L39</f>
        <v>4440</v>
      </c>
    </row>
    <row r="40" spans="1:13" ht="15.75">
      <c r="A40" s="8" t="s">
        <v>144</v>
      </c>
      <c r="B40" s="8" t="s">
        <v>147</v>
      </c>
      <c r="C40" s="6" t="s">
        <v>5</v>
      </c>
      <c r="D40" s="26">
        <v>1.29</v>
      </c>
      <c r="E40" s="26">
        <v>0.27</v>
      </c>
      <c r="F40" s="26">
        <v>1.56</v>
      </c>
      <c r="G40" s="30">
        <f>F40/0.702804</f>
        <v>2.219680024587225</v>
      </c>
      <c r="H40" s="10">
        <f t="shared" si="1"/>
        <v>1.8355046357163591</v>
      </c>
      <c r="I40" s="10">
        <f t="shared" si="8"/>
        <v>0.38449536428364106</v>
      </c>
      <c r="J40" s="19">
        <v>2.2200000000000002</v>
      </c>
      <c r="K40" s="30">
        <f>J40-G40</f>
        <v>3.1997541277517527E-4</v>
      </c>
      <c r="L40" s="6">
        <v>50</v>
      </c>
      <c r="M40" s="6">
        <f>J40*L40</f>
        <v>111.00000000000001</v>
      </c>
    </row>
    <row r="41" spans="1:13" ht="31.5">
      <c r="A41" s="8" t="s">
        <v>148</v>
      </c>
      <c r="B41" s="8" t="s">
        <v>168</v>
      </c>
      <c r="C41" s="6" t="s">
        <v>5</v>
      </c>
      <c r="D41" s="26">
        <v>4.0999999999999996</v>
      </c>
      <c r="E41" s="26">
        <v>0.86</v>
      </c>
      <c r="F41" s="26">
        <v>4.96</v>
      </c>
      <c r="G41" s="30">
        <f>F41/0.702804</f>
        <v>7.0574441807388686</v>
      </c>
      <c r="H41" s="10">
        <f t="shared" si="1"/>
        <v>5.8337744235946287</v>
      </c>
      <c r="I41" s="10">
        <f t="shared" si="8"/>
        <v>1.2262255764053709</v>
      </c>
      <c r="J41" s="19">
        <v>7.06</v>
      </c>
      <c r="K41" s="30">
        <f>J41-G41</f>
        <v>2.5558192611310204E-3</v>
      </c>
      <c r="L41" s="6">
        <v>5</v>
      </c>
      <c r="M41" s="6">
        <f>J41*L41</f>
        <v>35.299999999999997</v>
      </c>
    </row>
    <row r="42" spans="1:13" ht="31.5">
      <c r="A42" s="8" t="s">
        <v>149</v>
      </c>
      <c r="B42" s="8" t="s">
        <v>169</v>
      </c>
      <c r="C42" s="6" t="s">
        <v>5</v>
      </c>
      <c r="D42" s="26">
        <v>2.87</v>
      </c>
      <c r="E42" s="26">
        <v>0.6</v>
      </c>
      <c r="F42" s="26">
        <v>3.47</v>
      </c>
      <c r="G42" s="30">
        <f>F42/0.702804</f>
        <v>4.9373651828959426</v>
      </c>
      <c r="H42" s="10">
        <f t="shared" si="1"/>
        <v>4.0836420965162405</v>
      </c>
      <c r="I42" s="10">
        <f t="shared" si="8"/>
        <v>0.85635790348375984</v>
      </c>
      <c r="J42" s="19">
        <v>4.9400000000000004</v>
      </c>
      <c r="K42" s="30">
        <f>J42-G42</f>
        <v>2.6348171040577739E-3</v>
      </c>
      <c r="L42" s="6">
        <v>10</v>
      </c>
      <c r="M42" s="6">
        <f>J42*L42</f>
        <v>49.400000000000006</v>
      </c>
    </row>
    <row r="43" spans="1:13" ht="15.75">
      <c r="A43" s="8" t="s">
        <v>42</v>
      </c>
      <c r="B43" s="35" t="s">
        <v>43</v>
      </c>
      <c r="C43" s="48"/>
      <c r="D43" s="41"/>
      <c r="E43" s="41"/>
      <c r="G43" s="6"/>
      <c r="H43" s="10"/>
      <c r="I43" s="10"/>
      <c r="J43" s="49"/>
      <c r="K43" s="30"/>
      <c r="L43" s="7"/>
      <c r="M43" s="7"/>
    </row>
    <row r="44" spans="1:13" ht="18" customHeight="1">
      <c r="A44" s="8" t="s">
        <v>44</v>
      </c>
      <c r="B44" s="8" t="s">
        <v>38</v>
      </c>
      <c r="C44" s="6" t="s">
        <v>5</v>
      </c>
      <c r="D44" s="10">
        <v>0.1</v>
      </c>
      <c r="E44" s="10">
        <v>0.02</v>
      </c>
      <c r="F44" s="6">
        <v>0.12</v>
      </c>
      <c r="G44" s="30">
        <f>F44/0.702804</f>
        <v>0.17074461727594037</v>
      </c>
      <c r="H44" s="10">
        <f t="shared" si="1"/>
        <v>0.14228718106328367</v>
      </c>
      <c r="I44" s="10">
        <f t="shared" si="8"/>
        <v>2.7712818936716344E-2</v>
      </c>
      <c r="J44" s="19">
        <v>0.17</v>
      </c>
      <c r="K44" s="30">
        <f>J44-G44</f>
        <v>-7.4461727594035687E-4</v>
      </c>
      <c r="L44" s="6">
        <v>150000</v>
      </c>
      <c r="M44" s="6">
        <f>J44*L44</f>
        <v>25500.000000000004</v>
      </c>
    </row>
    <row r="45" spans="1:13" ht="19.5" customHeight="1">
      <c r="A45" s="8" t="s">
        <v>45</v>
      </c>
      <c r="B45" s="8" t="s">
        <v>170</v>
      </c>
      <c r="C45" s="6" t="s">
        <v>5</v>
      </c>
      <c r="D45" s="10">
        <v>0.42</v>
      </c>
      <c r="E45" s="10">
        <v>0.09</v>
      </c>
      <c r="F45" s="6">
        <v>0.51</v>
      </c>
      <c r="G45" s="30">
        <f>F45/0.702804</f>
        <v>0.72566462342274662</v>
      </c>
      <c r="H45" s="10">
        <f t="shared" si="1"/>
        <v>0.59760616046579129</v>
      </c>
      <c r="I45" s="10">
        <f t="shared" si="8"/>
        <v>0.13239383953420869</v>
      </c>
      <c r="J45" s="19">
        <v>0.73</v>
      </c>
      <c r="K45" s="30">
        <f>J45-G45</f>
        <v>4.3353765772533581E-3</v>
      </c>
      <c r="L45" s="6">
        <v>1000</v>
      </c>
      <c r="M45" s="6">
        <f>J45*L45</f>
        <v>730</v>
      </c>
    </row>
    <row r="46" spans="1:13" ht="15.75">
      <c r="A46" s="8" t="s">
        <v>46</v>
      </c>
      <c r="B46" s="35" t="s">
        <v>47</v>
      </c>
      <c r="C46" s="48"/>
      <c r="D46" s="38"/>
      <c r="E46" s="38"/>
      <c r="G46" s="30"/>
      <c r="H46" s="10"/>
      <c r="I46" s="10"/>
      <c r="J46" s="49"/>
      <c r="K46" s="30"/>
      <c r="L46" s="8"/>
      <c r="M46" s="8"/>
    </row>
    <row r="47" spans="1:13" ht="20.25" customHeight="1">
      <c r="A47" s="8" t="s">
        <v>48</v>
      </c>
      <c r="B47" s="8" t="s">
        <v>38</v>
      </c>
      <c r="C47" s="6" t="s">
        <v>5</v>
      </c>
      <c r="D47" s="6">
        <v>0.17</v>
      </c>
      <c r="E47" s="6">
        <v>0.04</v>
      </c>
      <c r="F47" s="6">
        <v>0.21</v>
      </c>
      <c r="G47" s="30">
        <f>F47/0.702804</f>
        <v>0.29880308023289565</v>
      </c>
      <c r="H47" s="10">
        <f t="shared" si="1"/>
        <v>0.24188820780758222</v>
      </c>
      <c r="I47" s="10">
        <f t="shared" si="8"/>
        <v>5.8111792192417772E-2</v>
      </c>
      <c r="J47" s="19">
        <v>0.3</v>
      </c>
      <c r="K47" s="30">
        <f>J47-G47</f>
        <v>1.196919767104343E-3</v>
      </c>
      <c r="L47" s="6">
        <v>10000</v>
      </c>
      <c r="M47" s="6">
        <f>J47*L47</f>
        <v>3000</v>
      </c>
    </row>
    <row r="48" spans="1:13" ht="15.75">
      <c r="A48" s="8" t="s">
        <v>49</v>
      </c>
      <c r="B48" s="8" t="s">
        <v>170</v>
      </c>
      <c r="C48" s="6" t="s">
        <v>5</v>
      </c>
      <c r="D48" s="6">
        <v>0.57999999999999996</v>
      </c>
      <c r="E48" s="6">
        <v>0.12</v>
      </c>
      <c r="F48" s="10">
        <v>0.7</v>
      </c>
      <c r="G48" s="30">
        <f>F48/0.702804</f>
        <v>0.99601026744298549</v>
      </c>
      <c r="H48" s="10">
        <f t="shared" si="1"/>
        <v>0.82526565016704512</v>
      </c>
      <c r="I48" s="10">
        <f t="shared" si="8"/>
        <v>0.17473434983295488</v>
      </c>
      <c r="J48" s="19">
        <v>1</v>
      </c>
      <c r="K48" s="30">
        <f>J48-G48</f>
        <v>3.9897325570145137E-3</v>
      </c>
      <c r="L48" s="6">
        <v>100</v>
      </c>
      <c r="M48" s="6">
        <f>J48*L48</f>
        <v>100</v>
      </c>
    </row>
    <row r="49" spans="1:13" ht="15.75">
      <c r="A49" s="8" t="s">
        <v>50</v>
      </c>
      <c r="B49" s="35" t="s">
        <v>51</v>
      </c>
      <c r="C49" s="48"/>
      <c r="D49" s="41"/>
      <c r="E49" s="41"/>
      <c r="G49" s="30"/>
      <c r="H49" s="10"/>
      <c r="I49" s="10"/>
      <c r="J49" s="49"/>
      <c r="K49" s="30"/>
      <c r="L49" s="7"/>
      <c r="M49" s="7"/>
    </row>
    <row r="50" spans="1:13" ht="20.25" customHeight="1">
      <c r="A50" s="8" t="s">
        <v>52</v>
      </c>
      <c r="B50" s="8" t="s">
        <v>38</v>
      </c>
      <c r="C50" s="6" t="s">
        <v>5</v>
      </c>
      <c r="D50" s="6">
        <v>0.13</v>
      </c>
      <c r="E50" s="6">
        <v>0.03</v>
      </c>
      <c r="F50" s="6">
        <v>0.16</v>
      </c>
      <c r="G50" s="30">
        <f>F50/0.702804</f>
        <v>0.22765948970125385</v>
      </c>
      <c r="H50" s="10">
        <v>0.19</v>
      </c>
      <c r="I50" s="10">
        <f t="shared" si="8"/>
        <v>4.0000000000000008E-2</v>
      </c>
      <c r="J50" s="19">
        <v>0.23</v>
      </c>
      <c r="K50" s="30">
        <f>J50-G50</f>
        <v>2.3405102987461568E-3</v>
      </c>
      <c r="L50" s="6">
        <v>87000</v>
      </c>
      <c r="M50" s="6">
        <f>J50*L50</f>
        <v>20010</v>
      </c>
    </row>
    <row r="51" spans="1:13" ht="15.75">
      <c r="A51" s="8" t="s">
        <v>53</v>
      </c>
      <c r="B51" s="33" t="s">
        <v>170</v>
      </c>
      <c r="C51" s="6" t="s">
        <v>5</v>
      </c>
      <c r="D51" s="6">
        <v>0.63</v>
      </c>
      <c r="E51" s="6">
        <v>0.13</v>
      </c>
      <c r="F51" s="6">
        <v>0.76</v>
      </c>
      <c r="G51" s="30">
        <f>F51/0.702804</f>
        <v>1.0813825760809557</v>
      </c>
      <c r="H51" s="10">
        <f t="shared" si="1"/>
        <v>0.89640924069868699</v>
      </c>
      <c r="I51" s="10">
        <f t="shared" si="8"/>
        <v>0.18359075930131308</v>
      </c>
      <c r="J51" s="19">
        <v>1.08</v>
      </c>
      <c r="K51" s="30">
        <f>J51-G51</f>
        <v>-1.3825760809555998E-3</v>
      </c>
      <c r="L51" s="6">
        <v>100</v>
      </c>
      <c r="M51" s="6">
        <f>J51*L51</f>
        <v>108</v>
      </c>
    </row>
    <row r="52" spans="1:13" ht="25.5" customHeight="1">
      <c r="A52" s="8" t="s">
        <v>54</v>
      </c>
      <c r="B52" s="35" t="s">
        <v>150</v>
      </c>
      <c r="C52" s="48"/>
      <c r="D52" s="38"/>
      <c r="E52" s="38"/>
      <c r="G52" s="30"/>
      <c r="H52" s="10"/>
      <c r="I52" s="10"/>
      <c r="J52" s="49"/>
      <c r="K52" s="30"/>
      <c r="L52" s="8"/>
      <c r="M52" s="8"/>
    </row>
    <row r="53" spans="1:13" ht="31.5">
      <c r="A53" s="8" t="s">
        <v>55</v>
      </c>
      <c r="B53" s="4" t="s">
        <v>138</v>
      </c>
      <c r="C53" s="6" t="s">
        <v>39</v>
      </c>
      <c r="D53" s="6">
        <v>0.55000000000000004</v>
      </c>
      <c r="E53" s="6">
        <v>0.12</v>
      </c>
      <c r="F53" s="10">
        <v>0.67</v>
      </c>
      <c r="G53" s="30">
        <f>F53/0.702804</f>
        <v>0.95332411312400056</v>
      </c>
      <c r="H53" s="10">
        <f t="shared" si="1"/>
        <v>0.78257949584806019</v>
      </c>
      <c r="I53" s="10">
        <f t="shared" si="8"/>
        <v>0.16742050415193976</v>
      </c>
      <c r="J53" s="19">
        <v>0.95</v>
      </c>
      <c r="K53" s="30">
        <f>J53-G53</f>
        <v>-3.324113124000605E-3</v>
      </c>
      <c r="L53" s="6">
        <v>4000</v>
      </c>
      <c r="M53" s="6">
        <f>J53*L53</f>
        <v>3800</v>
      </c>
    </row>
    <row r="54" spans="1:13" ht="31.5">
      <c r="A54" s="8" t="s">
        <v>56</v>
      </c>
      <c r="B54" s="3" t="s">
        <v>139</v>
      </c>
      <c r="C54" s="6" t="s">
        <v>39</v>
      </c>
      <c r="D54" s="6">
        <v>0.63</v>
      </c>
      <c r="E54" s="6">
        <v>0.13</v>
      </c>
      <c r="F54" s="10">
        <v>0.76</v>
      </c>
      <c r="G54" s="30">
        <f>F54/0.702804</f>
        <v>1.0813825760809557</v>
      </c>
      <c r="H54" s="10">
        <f t="shared" si="1"/>
        <v>0.89640924069868699</v>
      </c>
      <c r="I54" s="10">
        <f t="shared" si="8"/>
        <v>0.18359075930131308</v>
      </c>
      <c r="J54" s="19">
        <v>1.08</v>
      </c>
      <c r="K54" s="30">
        <f>J54-G54</f>
        <v>-1.3825760809555998E-3</v>
      </c>
      <c r="L54" s="6">
        <v>17000</v>
      </c>
      <c r="M54" s="6">
        <f>J54*L54</f>
        <v>18360</v>
      </c>
    </row>
    <row r="55" spans="1:13" ht="15.75">
      <c r="A55" s="8" t="s">
        <v>151</v>
      </c>
      <c r="B55" s="8" t="s">
        <v>170</v>
      </c>
      <c r="C55" s="6" t="s">
        <v>39</v>
      </c>
      <c r="D55" s="6">
        <v>1.35</v>
      </c>
      <c r="E55" s="6">
        <v>0.28000000000000003</v>
      </c>
      <c r="F55" s="10">
        <v>1.63</v>
      </c>
      <c r="G55" s="30">
        <f>F55/0.702804</f>
        <v>2.3192810513315232</v>
      </c>
      <c r="H55" s="10">
        <f t="shared" si="1"/>
        <v>1.9208769443543294</v>
      </c>
      <c r="I55" s="10">
        <f t="shared" si="8"/>
        <v>0.39912305564567041</v>
      </c>
      <c r="J55" s="19">
        <v>2.3199999999999998</v>
      </c>
      <c r="K55" s="30">
        <f>J55-G55</f>
        <v>7.1894866847665995E-4</v>
      </c>
      <c r="L55" s="6">
        <v>5</v>
      </c>
      <c r="M55" s="6">
        <f>J55*L55</f>
        <v>11.6</v>
      </c>
    </row>
    <row r="56" spans="1:13" ht="15.75" customHeight="1">
      <c r="A56" s="8" t="s">
        <v>57</v>
      </c>
      <c r="B56" s="35" t="s">
        <v>158</v>
      </c>
      <c r="C56" s="48"/>
      <c r="D56" s="60"/>
      <c r="E56" s="60"/>
      <c r="G56" s="6"/>
      <c r="H56" s="10"/>
      <c r="I56" s="10"/>
      <c r="J56" s="48"/>
      <c r="K56" s="30"/>
      <c r="L56" s="48"/>
      <c r="M56" s="49"/>
    </row>
    <row r="57" spans="1:13" ht="31.5">
      <c r="A57" s="8" t="s">
        <v>152</v>
      </c>
      <c r="B57" s="3" t="s">
        <v>138</v>
      </c>
      <c r="C57" s="6" t="s">
        <v>39</v>
      </c>
      <c r="D57" s="10">
        <v>1.56</v>
      </c>
      <c r="E57" s="10">
        <v>0.33</v>
      </c>
      <c r="F57" s="10">
        <v>1.89</v>
      </c>
      <c r="G57" s="30">
        <f>F57/0.702804</f>
        <v>2.689227722096061</v>
      </c>
      <c r="H57" s="10">
        <f t="shared" si="1"/>
        <v>2.219680024587225</v>
      </c>
      <c r="I57" s="10">
        <f t="shared" si="8"/>
        <v>0.47031997541277493</v>
      </c>
      <c r="J57" s="19">
        <v>2.69</v>
      </c>
      <c r="K57" s="30">
        <f>J57-G57</f>
        <v>7.7227790393896711E-4</v>
      </c>
      <c r="L57" s="6">
        <v>500</v>
      </c>
      <c r="M57" s="6">
        <f>J57*L57</f>
        <v>1345</v>
      </c>
    </row>
    <row r="58" spans="1:13" ht="31.5">
      <c r="A58" s="8" t="s">
        <v>153</v>
      </c>
      <c r="B58" s="4" t="s">
        <v>139</v>
      </c>
      <c r="C58" s="6" t="s">
        <v>39</v>
      </c>
      <c r="D58" s="10">
        <v>1.64</v>
      </c>
      <c r="E58" s="10">
        <v>0.34</v>
      </c>
      <c r="F58" s="10">
        <v>1.98</v>
      </c>
      <c r="G58" s="30">
        <f>F58/0.702804</f>
        <v>2.8172861850530162</v>
      </c>
      <c r="H58" s="10">
        <f t="shared" si="1"/>
        <v>2.3335097694378519</v>
      </c>
      <c r="I58" s="10">
        <f t="shared" si="8"/>
        <v>0.48649023056214791</v>
      </c>
      <c r="J58" s="19">
        <v>2.82</v>
      </c>
      <c r="K58" s="30">
        <f>J58-G58</f>
        <v>2.7138149469836392E-3</v>
      </c>
      <c r="L58" s="6">
        <v>500</v>
      </c>
      <c r="M58" s="6">
        <f>J58*L58</f>
        <v>1410</v>
      </c>
    </row>
    <row r="59" spans="1:13" ht="15.75">
      <c r="A59" s="8" t="s">
        <v>154</v>
      </c>
      <c r="B59" s="8" t="s">
        <v>170</v>
      </c>
      <c r="C59" s="6" t="s">
        <v>39</v>
      </c>
      <c r="D59" s="10">
        <v>4.0999999999999996</v>
      </c>
      <c r="E59" s="10">
        <v>0.86</v>
      </c>
      <c r="F59" s="10">
        <v>4.96</v>
      </c>
      <c r="G59" s="30">
        <f>F59/0.702804</f>
        <v>7.0574441807388686</v>
      </c>
      <c r="H59" s="10">
        <f t="shared" si="1"/>
        <v>5.8337744235946287</v>
      </c>
      <c r="I59" s="10">
        <f t="shared" si="8"/>
        <v>1.2262255764053709</v>
      </c>
      <c r="J59" s="19">
        <v>7.06</v>
      </c>
      <c r="K59" s="30">
        <f>J59-G59</f>
        <v>2.5558192611310204E-3</v>
      </c>
      <c r="L59" s="6">
        <v>5</v>
      </c>
      <c r="M59" s="6">
        <f>J59*L59</f>
        <v>35.299999999999997</v>
      </c>
    </row>
    <row r="60" spans="1:13" ht="15.75" customHeight="1">
      <c r="A60" s="8" t="s">
        <v>59</v>
      </c>
      <c r="B60" s="35" t="s">
        <v>155</v>
      </c>
      <c r="C60" s="48"/>
      <c r="D60" s="60"/>
      <c r="E60" s="60"/>
      <c r="G60" s="30"/>
      <c r="H60" s="10"/>
      <c r="I60" s="10"/>
      <c r="J60" s="48"/>
      <c r="K60" s="30"/>
      <c r="L60" s="48"/>
      <c r="M60" s="49"/>
    </row>
    <row r="61" spans="1:13" ht="31.5">
      <c r="A61" s="8" t="s">
        <v>156</v>
      </c>
      <c r="B61" s="4" t="s">
        <v>138</v>
      </c>
      <c r="C61" s="6" t="s">
        <v>39</v>
      </c>
      <c r="D61" s="10">
        <v>2.79</v>
      </c>
      <c r="E61" s="10">
        <v>0.59</v>
      </c>
      <c r="F61" s="10">
        <v>3.38</v>
      </c>
      <c r="G61" s="30">
        <f t="shared" ref="G61:G71" si="9">F61/0.702804</f>
        <v>4.809306719938987</v>
      </c>
      <c r="H61" s="10">
        <f t="shared" si="1"/>
        <v>3.9698123516656141</v>
      </c>
      <c r="I61" s="10">
        <f t="shared" si="8"/>
        <v>0.84018764833438553</v>
      </c>
      <c r="J61" s="19">
        <v>4.8099999999999996</v>
      </c>
      <c r="K61" s="30">
        <f t="shared" ref="K61:K71" si="10">J61-G61</f>
        <v>6.9328006101265771E-4</v>
      </c>
      <c r="L61" s="6">
        <v>500</v>
      </c>
      <c r="M61" s="6">
        <f t="shared" ref="M61:M71" si="11">J61*L61</f>
        <v>2405</v>
      </c>
    </row>
    <row r="62" spans="1:13" ht="31.5">
      <c r="A62" s="8" t="s">
        <v>157</v>
      </c>
      <c r="B62" s="2" t="s">
        <v>139</v>
      </c>
      <c r="C62" s="9" t="s">
        <v>39</v>
      </c>
      <c r="D62" s="10">
        <v>2.87</v>
      </c>
      <c r="E62" s="10">
        <v>0.6</v>
      </c>
      <c r="F62" s="10">
        <v>3.47</v>
      </c>
      <c r="G62" s="30">
        <f t="shared" si="9"/>
        <v>4.9373651828959426</v>
      </c>
      <c r="H62" s="10">
        <f t="shared" si="1"/>
        <v>4.0836420965162405</v>
      </c>
      <c r="I62" s="10">
        <f t="shared" si="8"/>
        <v>0.85635790348375984</v>
      </c>
      <c r="J62" s="19">
        <v>4.9400000000000004</v>
      </c>
      <c r="K62" s="30">
        <f t="shared" si="10"/>
        <v>2.6348171040577739E-3</v>
      </c>
      <c r="L62" s="6">
        <v>500</v>
      </c>
      <c r="M62" s="6">
        <f t="shared" si="11"/>
        <v>2470</v>
      </c>
    </row>
    <row r="63" spans="1:13" ht="31.5">
      <c r="A63" s="8" t="s">
        <v>61</v>
      </c>
      <c r="B63" s="15" t="s">
        <v>58</v>
      </c>
      <c r="C63" s="6" t="s">
        <v>5</v>
      </c>
      <c r="D63" s="10">
        <v>0.41</v>
      </c>
      <c r="E63" s="10">
        <v>0.09</v>
      </c>
      <c r="F63" s="10">
        <v>0.5</v>
      </c>
      <c r="G63" s="30">
        <f t="shared" si="9"/>
        <v>0.7114359053164182</v>
      </c>
      <c r="H63" s="10">
        <f t="shared" si="1"/>
        <v>0.58337744235946298</v>
      </c>
      <c r="I63" s="10">
        <f t="shared" si="8"/>
        <v>0.12662255764053698</v>
      </c>
      <c r="J63" s="19">
        <v>0.71</v>
      </c>
      <c r="K63" s="30">
        <f t="shared" si="10"/>
        <v>-1.43590531641824E-3</v>
      </c>
      <c r="L63" s="6">
        <v>2500</v>
      </c>
      <c r="M63" s="6">
        <f t="shared" si="11"/>
        <v>1775</v>
      </c>
    </row>
    <row r="64" spans="1:13" ht="31.5">
      <c r="A64" s="8" t="s">
        <v>63</v>
      </c>
      <c r="B64" s="33" t="s">
        <v>60</v>
      </c>
      <c r="C64" s="6" t="s">
        <v>5</v>
      </c>
      <c r="D64" s="10">
        <v>0.76</v>
      </c>
      <c r="E64" s="10">
        <v>0.16</v>
      </c>
      <c r="F64" s="10">
        <v>0.92</v>
      </c>
      <c r="G64" s="30">
        <f t="shared" si="9"/>
        <v>1.3090420657822097</v>
      </c>
      <c r="H64" s="10">
        <f t="shared" si="1"/>
        <v>1.0813825760809557</v>
      </c>
      <c r="I64" s="10">
        <f t="shared" si="8"/>
        <v>0.22861742391904438</v>
      </c>
      <c r="J64" s="19">
        <v>1.31</v>
      </c>
      <c r="K64" s="30">
        <f t="shared" si="10"/>
        <v>9.5793421779033494E-4</v>
      </c>
      <c r="L64" s="6">
        <v>500</v>
      </c>
      <c r="M64" s="6">
        <f t="shared" si="11"/>
        <v>655</v>
      </c>
    </row>
    <row r="65" spans="1:14" ht="15.75">
      <c r="A65" s="8" t="s">
        <v>65</v>
      </c>
      <c r="B65" s="33" t="s">
        <v>62</v>
      </c>
      <c r="C65" s="6" t="s">
        <v>5</v>
      </c>
      <c r="D65" s="10">
        <v>12.61</v>
      </c>
      <c r="E65" s="10">
        <v>2.65</v>
      </c>
      <c r="F65" s="10">
        <v>15.26</v>
      </c>
      <c r="G65" s="30">
        <f t="shared" si="9"/>
        <v>21.713023830257086</v>
      </c>
      <c r="H65" s="10">
        <f t="shared" si="1"/>
        <v>17.942413532080067</v>
      </c>
      <c r="I65" s="10">
        <f t="shared" si="8"/>
        <v>3.7675864679199336</v>
      </c>
      <c r="J65" s="19">
        <v>21.71</v>
      </c>
      <c r="K65" s="30">
        <f t="shared" si="10"/>
        <v>-3.0238302570850806E-3</v>
      </c>
      <c r="L65" s="6">
        <v>300</v>
      </c>
      <c r="M65" s="6">
        <f t="shared" si="11"/>
        <v>6513</v>
      </c>
    </row>
    <row r="66" spans="1:14" ht="15.75">
      <c r="A66" s="8" t="s">
        <v>67</v>
      </c>
      <c r="B66" s="33" t="s">
        <v>64</v>
      </c>
      <c r="C66" s="6" t="s">
        <v>5</v>
      </c>
      <c r="D66" s="10">
        <v>1.67</v>
      </c>
      <c r="E66" s="10">
        <v>0.35</v>
      </c>
      <c r="F66" s="10">
        <v>2.02</v>
      </c>
      <c r="G66" s="30">
        <f t="shared" si="9"/>
        <v>2.8742010574783299</v>
      </c>
      <c r="H66" s="10">
        <f t="shared" si="1"/>
        <v>2.3761959237568369</v>
      </c>
      <c r="I66" s="10">
        <f t="shared" si="8"/>
        <v>0.49380407624316325</v>
      </c>
      <c r="J66" s="19">
        <v>2.87</v>
      </c>
      <c r="K66" s="30">
        <f t="shared" si="10"/>
        <v>-4.2010574783297727E-3</v>
      </c>
      <c r="L66" s="6">
        <v>100</v>
      </c>
      <c r="M66" s="6">
        <f t="shared" si="11"/>
        <v>287</v>
      </c>
    </row>
    <row r="67" spans="1:14" ht="15.75">
      <c r="A67" s="8" t="s">
        <v>69</v>
      </c>
      <c r="B67" s="33" t="s">
        <v>66</v>
      </c>
      <c r="C67" s="6" t="s">
        <v>5</v>
      </c>
      <c r="D67" s="10">
        <v>2.52</v>
      </c>
      <c r="E67" s="10">
        <v>0.53</v>
      </c>
      <c r="F67" s="10">
        <v>3.05</v>
      </c>
      <c r="G67" s="30">
        <f t="shared" si="9"/>
        <v>4.339759022430151</v>
      </c>
      <c r="H67" s="10">
        <f t="shared" si="1"/>
        <v>3.585636962794748</v>
      </c>
      <c r="I67" s="10">
        <f t="shared" si="8"/>
        <v>0.75436303720525189</v>
      </c>
      <c r="J67" s="19">
        <v>4.34</v>
      </c>
      <c r="K67" s="30">
        <f t="shared" si="10"/>
        <v>2.4097756984886587E-4</v>
      </c>
      <c r="L67" s="6">
        <v>100</v>
      </c>
      <c r="M67" s="6">
        <f t="shared" si="11"/>
        <v>434</v>
      </c>
    </row>
    <row r="68" spans="1:14" ht="15.75">
      <c r="A68" s="8" t="s">
        <v>117</v>
      </c>
      <c r="B68" s="33" t="s">
        <v>68</v>
      </c>
      <c r="C68" s="6" t="s">
        <v>5</v>
      </c>
      <c r="D68" s="10">
        <v>0.41</v>
      </c>
      <c r="E68" s="10">
        <v>0.09</v>
      </c>
      <c r="F68" s="10">
        <v>0.5</v>
      </c>
      <c r="G68" s="30">
        <f t="shared" si="9"/>
        <v>0.7114359053164182</v>
      </c>
      <c r="H68" s="10">
        <f t="shared" si="1"/>
        <v>0.58337744235946298</v>
      </c>
      <c r="I68" s="10">
        <f t="shared" si="8"/>
        <v>0.12662255764053698</v>
      </c>
      <c r="J68" s="19">
        <v>0.71</v>
      </c>
      <c r="K68" s="30">
        <f t="shared" si="10"/>
        <v>-1.43590531641824E-3</v>
      </c>
      <c r="L68" s="6">
        <v>400</v>
      </c>
      <c r="M68" s="6">
        <f t="shared" si="11"/>
        <v>284</v>
      </c>
    </row>
    <row r="69" spans="1:14" ht="15.75">
      <c r="A69" s="8" t="s">
        <v>118</v>
      </c>
      <c r="B69" s="33" t="s">
        <v>70</v>
      </c>
      <c r="C69" s="6" t="s">
        <v>5</v>
      </c>
      <c r="D69" s="10">
        <v>0.5</v>
      </c>
      <c r="E69" s="10">
        <v>0.11</v>
      </c>
      <c r="F69" s="10">
        <v>0.61</v>
      </c>
      <c r="G69" s="30">
        <f t="shared" si="9"/>
        <v>0.86795180448603027</v>
      </c>
      <c r="H69" s="10">
        <f t="shared" si="1"/>
        <v>0.7114359053164182</v>
      </c>
      <c r="I69" s="10">
        <f t="shared" si="8"/>
        <v>0.15856409468358179</v>
      </c>
      <c r="J69" s="19">
        <v>0.87</v>
      </c>
      <c r="K69" s="30">
        <f t="shared" si="10"/>
        <v>2.0481955139697305E-3</v>
      </c>
      <c r="L69" s="6">
        <v>400</v>
      </c>
      <c r="M69" s="6">
        <f t="shared" si="11"/>
        <v>348</v>
      </c>
    </row>
    <row r="70" spans="1:14" ht="31.5">
      <c r="A70" s="8" t="s">
        <v>130</v>
      </c>
      <c r="B70" s="2" t="s">
        <v>119</v>
      </c>
      <c r="C70" s="6" t="s">
        <v>5</v>
      </c>
      <c r="D70" s="10">
        <v>3.97</v>
      </c>
      <c r="E70" s="10">
        <v>0.83</v>
      </c>
      <c r="F70" s="10">
        <v>4.8</v>
      </c>
      <c r="G70" s="30">
        <f t="shared" si="9"/>
        <v>6.8297846910376148</v>
      </c>
      <c r="H70" s="10">
        <f t="shared" si="1"/>
        <v>5.6488010882123616</v>
      </c>
      <c r="I70" s="10">
        <f t="shared" si="8"/>
        <v>1.1811989117876385</v>
      </c>
      <c r="J70" s="19">
        <v>6.83</v>
      </c>
      <c r="K70" s="30">
        <f t="shared" si="10"/>
        <v>2.1530896238530772E-4</v>
      </c>
      <c r="L70" s="6">
        <v>500</v>
      </c>
      <c r="M70" s="6">
        <f t="shared" si="11"/>
        <v>3415</v>
      </c>
    </row>
    <row r="71" spans="1:14" ht="15.75">
      <c r="A71" s="8" t="s">
        <v>131</v>
      </c>
      <c r="B71" s="2" t="s">
        <v>120</v>
      </c>
      <c r="C71" s="6" t="s">
        <v>5</v>
      </c>
      <c r="D71" s="10">
        <v>36.89</v>
      </c>
      <c r="E71" s="10">
        <v>7.75</v>
      </c>
      <c r="F71" s="10">
        <v>44.64</v>
      </c>
      <c r="G71" s="30">
        <f t="shared" si="9"/>
        <v>63.516997626649825</v>
      </c>
      <c r="H71" s="10">
        <f t="shared" ref="H71:H99" si="12">D71/0.702804</f>
        <v>52.489741094245339</v>
      </c>
      <c r="I71" s="10">
        <f t="shared" si="8"/>
        <v>11.030258905754664</v>
      </c>
      <c r="J71" s="19">
        <v>63.52</v>
      </c>
      <c r="K71" s="30">
        <f t="shared" si="10"/>
        <v>3.0023733501778338E-3</v>
      </c>
      <c r="L71" s="6">
        <v>5</v>
      </c>
      <c r="M71" s="6">
        <f t="shared" si="11"/>
        <v>317.60000000000002</v>
      </c>
    </row>
    <row r="72" spans="1:14" ht="14.25" customHeight="1">
      <c r="A72" s="7" t="s">
        <v>184</v>
      </c>
      <c r="B72" s="43" t="s">
        <v>71</v>
      </c>
      <c r="C72" s="44"/>
      <c r="D72" s="7"/>
      <c r="E72" s="7"/>
      <c r="F72" s="27"/>
      <c r="G72" s="30"/>
      <c r="H72" s="10"/>
      <c r="I72" s="10"/>
      <c r="J72" s="45"/>
      <c r="K72" s="30"/>
      <c r="L72" s="7"/>
      <c r="M72" s="7"/>
      <c r="N72" s="17">
        <f>SUM(M74:M87)</f>
        <v>109452.1</v>
      </c>
    </row>
    <row r="73" spans="1:14" ht="15.75">
      <c r="A73" s="8" t="s">
        <v>72</v>
      </c>
      <c r="B73" s="35" t="s">
        <v>73</v>
      </c>
      <c r="C73" s="48"/>
      <c r="D73" s="41"/>
      <c r="E73" s="41"/>
      <c r="G73" s="30"/>
      <c r="H73" s="10"/>
      <c r="I73" s="10"/>
      <c r="J73" s="49"/>
      <c r="K73" s="30"/>
      <c r="L73" s="7"/>
      <c r="M73" s="7"/>
    </row>
    <row r="74" spans="1:14" ht="19.5" customHeight="1">
      <c r="A74" s="8" t="s">
        <v>74</v>
      </c>
      <c r="B74" s="8" t="s">
        <v>38</v>
      </c>
      <c r="C74" s="6" t="s">
        <v>5</v>
      </c>
      <c r="D74" s="6">
        <v>0.99</v>
      </c>
      <c r="E74" s="6">
        <v>0.21</v>
      </c>
      <c r="F74" s="10">
        <v>1.2</v>
      </c>
      <c r="G74" s="30">
        <f>F74/0.702804</f>
        <v>1.7074461727594037</v>
      </c>
      <c r="H74" s="10">
        <f t="shared" si="12"/>
        <v>1.4086430925265081</v>
      </c>
      <c r="I74" s="10">
        <f t="shared" si="8"/>
        <v>0.30135690747349186</v>
      </c>
      <c r="J74" s="19">
        <v>1.71</v>
      </c>
      <c r="K74" s="30">
        <f>J74-G74</f>
        <v>2.5538272405962736E-3</v>
      </c>
      <c r="L74" s="6">
        <v>60000</v>
      </c>
      <c r="M74" s="6">
        <f>J74*L74</f>
        <v>102600</v>
      </c>
    </row>
    <row r="75" spans="1:14" ht="15.75">
      <c r="A75" s="8" t="s">
        <v>75</v>
      </c>
      <c r="B75" s="8" t="s">
        <v>170</v>
      </c>
      <c r="C75" s="6" t="s">
        <v>5</v>
      </c>
      <c r="D75" s="6">
        <v>2.46</v>
      </c>
      <c r="E75" s="6">
        <v>0.52</v>
      </c>
      <c r="F75" s="10">
        <v>2.98</v>
      </c>
      <c r="G75" s="30">
        <f>F75/0.702804</f>
        <v>4.2401579956858528</v>
      </c>
      <c r="H75" s="10">
        <f t="shared" si="12"/>
        <v>3.5002646541567777</v>
      </c>
      <c r="I75" s="10">
        <f t="shared" si="8"/>
        <v>0.73973534584322254</v>
      </c>
      <c r="J75" s="19">
        <v>4.24</v>
      </c>
      <c r="K75" s="30">
        <f>J75-G75</f>
        <v>-1.5799568585261881E-4</v>
      </c>
      <c r="L75" s="6">
        <v>1000</v>
      </c>
      <c r="M75" s="6">
        <f>J75*L75</f>
        <v>4240</v>
      </c>
    </row>
    <row r="76" spans="1:14" ht="15.75">
      <c r="A76" s="8" t="s">
        <v>76</v>
      </c>
      <c r="B76" s="35" t="s">
        <v>77</v>
      </c>
      <c r="C76" s="48"/>
      <c r="D76" s="40"/>
      <c r="E76" s="40"/>
      <c r="G76" s="30"/>
      <c r="H76" s="10"/>
      <c r="I76" s="10"/>
      <c r="J76" s="49"/>
      <c r="K76" s="30"/>
      <c r="L76" s="8"/>
      <c r="M76" s="6"/>
    </row>
    <row r="77" spans="1:14" ht="18" customHeight="1">
      <c r="A77" s="8" t="s">
        <v>78</v>
      </c>
      <c r="B77" s="8" t="s">
        <v>38</v>
      </c>
      <c r="C77" s="6" t="s">
        <v>5</v>
      </c>
      <c r="D77" s="10">
        <v>0.1</v>
      </c>
      <c r="E77" s="10">
        <v>0.02</v>
      </c>
      <c r="F77" s="10">
        <v>0.12</v>
      </c>
      <c r="G77" s="30">
        <f>F77/0.702804</f>
        <v>0.17074461727594037</v>
      </c>
      <c r="H77" s="10">
        <f t="shared" si="12"/>
        <v>0.14228718106328367</v>
      </c>
      <c r="I77" s="10">
        <f t="shared" si="8"/>
        <v>2.7712818936716344E-2</v>
      </c>
      <c r="J77" s="19">
        <v>0.17</v>
      </c>
      <c r="K77" s="30">
        <f>J77-G77</f>
        <v>-7.4461727594035687E-4</v>
      </c>
      <c r="L77" s="6">
        <v>100</v>
      </c>
      <c r="M77" s="6">
        <f>J77*L77</f>
        <v>17</v>
      </c>
    </row>
    <row r="78" spans="1:14" ht="15.75">
      <c r="A78" s="8" t="s">
        <v>79</v>
      </c>
      <c r="B78" s="8" t="s">
        <v>170</v>
      </c>
      <c r="C78" s="6" t="s">
        <v>5</v>
      </c>
      <c r="D78" s="10">
        <v>0.42</v>
      </c>
      <c r="E78" s="10">
        <v>0.09</v>
      </c>
      <c r="F78" s="10">
        <v>0.51</v>
      </c>
      <c r="G78" s="30">
        <f>F78/0.702804</f>
        <v>0.72566462342274662</v>
      </c>
      <c r="H78" s="10">
        <f t="shared" si="12"/>
        <v>0.59760616046579129</v>
      </c>
      <c r="I78" s="10">
        <f t="shared" si="8"/>
        <v>0.13239383953420869</v>
      </c>
      <c r="J78" s="19">
        <v>0.73</v>
      </c>
      <c r="K78" s="30">
        <f>J78-G78</f>
        <v>4.3353765772533581E-3</v>
      </c>
      <c r="L78" s="6">
        <v>10</v>
      </c>
      <c r="M78" s="11">
        <f>J78*L78</f>
        <v>7.3</v>
      </c>
    </row>
    <row r="79" spans="1:14" ht="15.75">
      <c r="A79" s="8" t="s">
        <v>80</v>
      </c>
      <c r="B79" s="35" t="s">
        <v>81</v>
      </c>
      <c r="C79" s="48"/>
      <c r="D79" s="42"/>
      <c r="E79" s="42"/>
      <c r="G79" s="30"/>
      <c r="H79" s="10"/>
      <c r="I79" s="10"/>
      <c r="J79" s="49"/>
      <c r="K79" s="30"/>
      <c r="L79" s="12"/>
      <c r="M79" s="12"/>
    </row>
    <row r="80" spans="1:14" ht="16.5" customHeight="1">
      <c r="A80" s="8" t="s">
        <v>82</v>
      </c>
      <c r="B80" s="8" t="s">
        <v>38</v>
      </c>
      <c r="C80" s="6" t="s">
        <v>5</v>
      </c>
      <c r="D80" s="6">
        <v>0.17</v>
      </c>
      <c r="E80" s="6">
        <v>0.04</v>
      </c>
      <c r="F80" s="10">
        <v>0.21</v>
      </c>
      <c r="G80" s="30">
        <f>F80/0.702804</f>
        <v>0.29880308023289565</v>
      </c>
      <c r="H80" s="10">
        <f t="shared" si="12"/>
        <v>0.24188820780758222</v>
      </c>
      <c r="I80" s="10">
        <f t="shared" si="8"/>
        <v>5.8111792192417772E-2</v>
      </c>
      <c r="J80" s="19">
        <v>0.3</v>
      </c>
      <c r="K80" s="30">
        <f>J80-G80</f>
        <v>1.196919767104343E-3</v>
      </c>
      <c r="L80" s="6">
        <v>100</v>
      </c>
      <c r="M80" s="6">
        <f>J80*L80</f>
        <v>30</v>
      </c>
    </row>
    <row r="81" spans="1:14" ht="15.75">
      <c r="A81" s="8" t="s">
        <v>83</v>
      </c>
      <c r="B81" s="8" t="s">
        <v>170</v>
      </c>
      <c r="C81" s="6" t="s">
        <v>5</v>
      </c>
      <c r="D81" s="6">
        <v>0.57999999999999996</v>
      </c>
      <c r="E81" s="6">
        <v>0.12</v>
      </c>
      <c r="F81" s="10">
        <v>0.7</v>
      </c>
      <c r="G81" s="30">
        <f>F81/0.702804</f>
        <v>0.99601026744298549</v>
      </c>
      <c r="H81" s="10">
        <f t="shared" si="12"/>
        <v>0.82526565016704512</v>
      </c>
      <c r="I81" s="10">
        <f t="shared" si="8"/>
        <v>0.17473434983295488</v>
      </c>
      <c r="J81" s="19">
        <v>1</v>
      </c>
      <c r="K81" s="30">
        <f>J81-G81</f>
        <v>3.9897325570145137E-3</v>
      </c>
      <c r="L81" s="6">
        <v>10</v>
      </c>
      <c r="M81" s="6">
        <f>J81*L81</f>
        <v>10</v>
      </c>
    </row>
    <row r="82" spans="1:14" ht="15.75">
      <c r="A82" s="8" t="s">
        <v>84</v>
      </c>
      <c r="B82" s="35" t="s">
        <v>51</v>
      </c>
      <c r="C82" s="48"/>
      <c r="D82" s="38"/>
      <c r="E82" s="38"/>
      <c r="G82" s="30"/>
      <c r="H82" s="10"/>
      <c r="I82" s="10"/>
      <c r="J82" s="49"/>
      <c r="K82" s="30"/>
      <c r="L82" s="8"/>
      <c r="M82" s="8"/>
    </row>
    <row r="83" spans="1:14" ht="18.75" customHeight="1">
      <c r="A83" s="8" t="s">
        <v>85</v>
      </c>
      <c r="B83" s="8" t="s">
        <v>38</v>
      </c>
      <c r="C83" s="6" t="s">
        <v>5</v>
      </c>
      <c r="D83" s="6">
        <v>0.13</v>
      </c>
      <c r="E83" s="6">
        <v>0.03</v>
      </c>
      <c r="F83" s="10">
        <v>0.16</v>
      </c>
      <c r="G83" s="30">
        <f>F83/0.702804</f>
        <v>0.22765948970125385</v>
      </c>
      <c r="H83" s="10">
        <v>0.19</v>
      </c>
      <c r="I83" s="10">
        <f t="shared" si="8"/>
        <v>4.0000000000000008E-2</v>
      </c>
      <c r="J83" s="19">
        <v>0.23</v>
      </c>
      <c r="K83" s="30">
        <f>J83-G83</f>
        <v>2.3405102987461568E-3</v>
      </c>
      <c r="L83" s="6">
        <v>100</v>
      </c>
      <c r="M83" s="6">
        <f>J83*L83</f>
        <v>23</v>
      </c>
    </row>
    <row r="84" spans="1:14" ht="15.75">
      <c r="A84" s="8" t="s">
        <v>86</v>
      </c>
      <c r="B84" s="8" t="s">
        <v>170</v>
      </c>
      <c r="C84" s="6" t="s">
        <v>5</v>
      </c>
      <c r="D84" s="6">
        <v>0.63</v>
      </c>
      <c r="E84" s="6">
        <v>0.13</v>
      </c>
      <c r="F84" s="10">
        <v>0.76</v>
      </c>
      <c r="G84" s="30">
        <f>F84/0.702804</f>
        <v>1.0813825760809557</v>
      </c>
      <c r="H84" s="10">
        <f t="shared" si="12"/>
        <v>0.89640924069868699</v>
      </c>
      <c r="I84" s="10">
        <f t="shared" si="8"/>
        <v>0.18359075930131308</v>
      </c>
      <c r="J84" s="19">
        <v>1.08</v>
      </c>
      <c r="K84" s="30">
        <f>J84-G84</f>
        <v>-1.3825760809555998E-3</v>
      </c>
      <c r="L84" s="6">
        <v>10</v>
      </c>
      <c r="M84" s="6">
        <f>J84*L84</f>
        <v>10.8</v>
      </c>
    </row>
    <row r="85" spans="1:14" ht="14.25" customHeight="1">
      <c r="A85" s="8" t="s">
        <v>87</v>
      </c>
      <c r="B85" s="35" t="s">
        <v>159</v>
      </c>
      <c r="C85" s="48"/>
      <c r="D85" s="41"/>
      <c r="E85" s="41"/>
      <c r="G85" s="30"/>
      <c r="H85" s="10"/>
      <c r="I85" s="10"/>
      <c r="J85" s="49"/>
      <c r="K85" s="30"/>
      <c r="L85" s="7"/>
      <c r="M85" s="7"/>
    </row>
    <row r="86" spans="1:14" ht="18" customHeight="1">
      <c r="A86" s="8" t="s">
        <v>88</v>
      </c>
      <c r="B86" s="8" t="s">
        <v>38</v>
      </c>
      <c r="C86" s="6" t="s">
        <v>5</v>
      </c>
      <c r="D86" s="6">
        <v>0.28000000000000003</v>
      </c>
      <c r="E86" s="6">
        <v>0.06</v>
      </c>
      <c r="F86" s="10">
        <v>0.34</v>
      </c>
      <c r="G86" s="30">
        <f>F86/0.702804</f>
        <v>0.48377641561516443</v>
      </c>
      <c r="H86" s="10">
        <f t="shared" si="12"/>
        <v>0.39840410697719425</v>
      </c>
      <c r="I86" s="10">
        <f t="shared" si="8"/>
        <v>8.1595893022805732E-2</v>
      </c>
      <c r="J86" s="19">
        <v>0.48</v>
      </c>
      <c r="K86" s="30">
        <f>J86-G86</f>
        <v>-3.7764156151644523E-3</v>
      </c>
      <c r="L86" s="6">
        <v>5000</v>
      </c>
      <c r="M86" s="6">
        <f>J86*L86</f>
        <v>2400</v>
      </c>
    </row>
    <row r="87" spans="1:14" ht="15.75">
      <c r="A87" s="8" t="s">
        <v>89</v>
      </c>
      <c r="B87" s="8" t="s">
        <v>170</v>
      </c>
      <c r="C87" s="6" t="s">
        <v>5</v>
      </c>
      <c r="D87" s="6">
        <v>0.66</v>
      </c>
      <c r="E87" s="6">
        <v>0.14000000000000001</v>
      </c>
      <c r="F87" s="10">
        <v>0.8</v>
      </c>
      <c r="G87" s="30">
        <f>F87/0.702804</f>
        <v>1.1382974485062693</v>
      </c>
      <c r="H87" s="10">
        <f t="shared" si="12"/>
        <v>0.93909539501767214</v>
      </c>
      <c r="I87" s="10">
        <f>J87-H87</f>
        <v>0.20090460498232776</v>
      </c>
      <c r="J87" s="19">
        <v>1.1399999999999999</v>
      </c>
      <c r="K87" s="30">
        <f>J87-G87</f>
        <v>1.702551493730553E-3</v>
      </c>
      <c r="L87" s="6">
        <v>100</v>
      </c>
      <c r="M87" s="6">
        <f>J87*L87</f>
        <v>113.99999999999999</v>
      </c>
    </row>
    <row r="88" spans="1:14" ht="15.75">
      <c r="A88" s="7" t="s">
        <v>185</v>
      </c>
      <c r="B88" s="43" t="s">
        <v>90</v>
      </c>
      <c r="C88" s="44"/>
      <c r="D88" s="41"/>
      <c r="E88" s="41"/>
      <c r="G88" s="30"/>
      <c r="H88" s="10"/>
      <c r="I88" s="10"/>
      <c r="J88" s="45"/>
      <c r="K88" s="30"/>
      <c r="L88" s="7"/>
      <c r="M88" s="7"/>
      <c r="N88" s="17">
        <f>SUM(M89:M92)</f>
        <v>2319.9</v>
      </c>
    </row>
    <row r="89" spans="1:14" ht="15.75">
      <c r="A89" s="8" t="s">
        <v>91</v>
      </c>
      <c r="B89" s="33" t="s">
        <v>92</v>
      </c>
      <c r="C89" s="6" t="s">
        <v>5</v>
      </c>
      <c r="D89" s="6">
        <v>2.12</v>
      </c>
      <c r="E89" s="6">
        <v>0.45</v>
      </c>
      <c r="F89" s="10">
        <v>2.57</v>
      </c>
      <c r="G89" s="30">
        <f>F89/0.702804</f>
        <v>3.6567805533263895</v>
      </c>
      <c r="H89" s="10">
        <f t="shared" si="12"/>
        <v>3.0164882385416134</v>
      </c>
      <c r="I89" s="10">
        <f t="shared" ref="I89:I99" si="13">J89-H89</f>
        <v>0.64351176145838673</v>
      </c>
      <c r="J89" s="19">
        <v>3.66</v>
      </c>
      <c r="K89" s="30">
        <f>J89-G89</f>
        <v>3.2194466736106264E-3</v>
      </c>
      <c r="L89" s="6">
        <v>500</v>
      </c>
      <c r="M89" s="6">
        <f>J89*L89</f>
        <v>1830</v>
      </c>
    </row>
    <row r="90" spans="1:14" ht="15.75">
      <c r="A90" s="8" t="s">
        <v>93</v>
      </c>
      <c r="B90" s="33" t="s">
        <v>94</v>
      </c>
      <c r="C90" s="6" t="s">
        <v>5</v>
      </c>
      <c r="D90" s="6">
        <v>1.27</v>
      </c>
      <c r="E90" s="6">
        <v>0.27</v>
      </c>
      <c r="F90" s="10">
        <v>1.54</v>
      </c>
      <c r="G90" s="30">
        <f>F90/0.702804</f>
        <v>2.1912225883745684</v>
      </c>
      <c r="H90" s="10">
        <f t="shared" si="12"/>
        <v>1.8070471995037023</v>
      </c>
      <c r="I90" s="10">
        <f t="shared" si="13"/>
        <v>0.38295280049629765</v>
      </c>
      <c r="J90" s="19">
        <v>2.19</v>
      </c>
      <c r="K90" s="30">
        <f>J90-G90</f>
        <v>-1.2225883745684563E-3</v>
      </c>
      <c r="L90" s="6">
        <v>70</v>
      </c>
      <c r="M90" s="6">
        <f>J90*L90</f>
        <v>153.29999999999998</v>
      </c>
    </row>
    <row r="91" spans="1:14" ht="31.5">
      <c r="A91" s="8" t="s">
        <v>95</v>
      </c>
      <c r="B91" s="33" t="s">
        <v>121</v>
      </c>
      <c r="C91" s="6" t="s">
        <v>5</v>
      </c>
      <c r="D91" s="6">
        <v>1.27</v>
      </c>
      <c r="E91" s="6">
        <v>0.27</v>
      </c>
      <c r="F91" s="10">
        <v>1.54</v>
      </c>
      <c r="G91" s="30">
        <f>F91/0.702804</f>
        <v>2.1912225883745684</v>
      </c>
      <c r="H91" s="10">
        <f t="shared" si="12"/>
        <v>1.8070471995037023</v>
      </c>
      <c r="I91" s="10">
        <f t="shared" si="13"/>
        <v>0.38295280049629765</v>
      </c>
      <c r="J91" s="19">
        <v>2.19</v>
      </c>
      <c r="K91" s="30">
        <f>J91-G91</f>
        <v>-1.2225883745684563E-3</v>
      </c>
      <c r="L91" s="6">
        <v>20</v>
      </c>
      <c r="M91" s="6">
        <f>J91*L91</f>
        <v>43.8</v>
      </c>
    </row>
    <row r="92" spans="1:14" ht="31.5">
      <c r="A92" s="8" t="s">
        <v>96</v>
      </c>
      <c r="B92" s="33" t="s">
        <v>97</v>
      </c>
      <c r="C92" s="6" t="s">
        <v>5</v>
      </c>
      <c r="D92" s="6">
        <v>2.12</v>
      </c>
      <c r="E92" s="6">
        <v>0.45</v>
      </c>
      <c r="F92" s="10">
        <v>2.57</v>
      </c>
      <c r="G92" s="30">
        <f>F92/0.702804</f>
        <v>3.6567805533263895</v>
      </c>
      <c r="H92" s="10">
        <f t="shared" si="12"/>
        <v>3.0164882385416134</v>
      </c>
      <c r="I92" s="10">
        <f t="shared" si="13"/>
        <v>0.64351176145838673</v>
      </c>
      <c r="J92" s="19">
        <v>3.66</v>
      </c>
      <c r="K92" s="30">
        <f>J92-G92</f>
        <v>3.2194466736106264E-3</v>
      </c>
      <c r="L92" s="6">
        <v>80</v>
      </c>
      <c r="M92" s="6">
        <f>J92*L92</f>
        <v>292.8</v>
      </c>
    </row>
    <row r="93" spans="1:14" ht="15.75" customHeight="1">
      <c r="A93" s="7" t="s">
        <v>186</v>
      </c>
      <c r="B93" s="43" t="s">
        <v>98</v>
      </c>
      <c r="C93" s="44"/>
      <c r="D93" s="38"/>
      <c r="E93" s="38"/>
      <c r="G93" s="30"/>
      <c r="H93" s="10"/>
      <c r="I93" s="10"/>
      <c r="J93" s="45"/>
      <c r="K93" s="30"/>
      <c r="L93" s="8"/>
      <c r="M93" s="8"/>
      <c r="N93" s="17">
        <f>SUM(M94:M95)</f>
        <v>173.59</v>
      </c>
    </row>
    <row r="94" spans="1:14" ht="93.75" customHeight="1">
      <c r="A94" s="8" t="s">
        <v>99</v>
      </c>
      <c r="B94" s="8" t="s">
        <v>160</v>
      </c>
      <c r="C94" s="6" t="s">
        <v>100</v>
      </c>
      <c r="D94" s="6">
        <v>13.22</v>
      </c>
      <c r="E94" s="6">
        <v>2.78</v>
      </c>
      <c r="F94" s="10">
        <v>16</v>
      </c>
      <c r="G94" s="30">
        <f>F94/0.702804</f>
        <v>22.765948970125383</v>
      </c>
      <c r="H94" s="10">
        <f t="shared" si="12"/>
        <v>18.8103653365661</v>
      </c>
      <c r="I94" s="10">
        <f t="shared" si="13"/>
        <v>3.9596346634338992</v>
      </c>
      <c r="J94" s="19">
        <v>22.77</v>
      </c>
      <c r="K94" s="30">
        <f>J94-G94</f>
        <v>4.0510298746170292E-3</v>
      </c>
      <c r="L94" s="6">
        <v>2</v>
      </c>
      <c r="M94" s="6">
        <f>J94*L94</f>
        <v>45.54</v>
      </c>
    </row>
    <row r="95" spans="1:14" ht="92.25" customHeight="1">
      <c r="A95" s="8" t="s">
        <v>101</v>
      </c>
      <c r="B95" s="8" t="s">
        <v>175</v>
      </c>
      <c r="C95" s="6" t="s">
        <v>100</v>
      </c>
      <c r="D95" s="6">
        <v>14.88</v>
      </c>
      <c r="E95" s="6">
        <v>3.12</v>
      </c>
      <c r="F95" s="10">
        <v>18</v>
      </c>
      <c r="G95" s="30">
        <f>F95/0.702804</f>
        <v>25.611692591391058</v>
      </c>
      <c r="H95" s="10">
        <f t="shared" si="12"/>
        <v>21.172332542216608</v>
      </c>
      <c r="I95" s="10">
        <f t="shared" si="13"/>
        <v>4.437667457783391</v>
      </c>
      <c r="J95" s="19">
        <v>25.61</v>
      </c>
      <c r="K95" s="30">
        <f>J95-G95</f>
        <v>-1.6925913910590396E-3</v>
      </c>
      <c r="L95" s="6">
        <v>5</v>
      </c>
      <c r="M95" s="6">
        <f>J95*L95</f>
        <v>128.05000000000001</v>
      </c>
    </row>
    <row r="96" spans="1:14" ht="15.75">
      <c r="A96" s="7" t="s">
        <v>187</v>
      </c>
      <c r="B96" s="43" t="s">
        <v>102</v>
      </c>
      <c r="C96" s="44"/>
      <c r="D96" s="41"/>
      <c r="E96" s="41"/>
      <c r="G96" s="30"/>
      <c r="H96" s="10"/>
      <c r="I96" s="10"/>
      <c r="J96" s="45"/>
      <c r="K96" s="30"/>
      <c r="L96" s="7"/>
      <c r="M96" s="7"/>
      <c r="N96" s="17">
        <f>SUM(M97:M99)</f>
        <v>2693.5800000000004</v>
      </c>
    </row>
    <row r="97" spans="1:14" ht="49.5" customHeight="1">
      <c r="A97" s="13" t="s">
        <v>103</v>
      </c>
      <c r="B97" s="33" t="s">
        <v>105</v>
      </c>
      <c r="C97" s="6" t="s">
        <v>100</v>
      </c>
      <c r="D97" s="6">
        <v>16.95</v>
      </c>
      <c r="E97" s="6">
        <v>3.56</v>
      </c>
      <c r="F97" s="10">
        <v>20.51</v>
      </c>
      <c r="G97" s="30">
        <f>F97/0.702804</f>
        <v>29.183100836079479</v>
      </c>
      <c r="H97" s="10">
        <f t="shared" si="12"/>
        <v>24.117677190226576</v>
      </c>
      <c r="I97" s="10">
        <f t="shared" si="13"/>
        <v>5.0623228097734234</v>
      </c>
      <c r="J97" s="19">
        <v>29.18</v>
      </c>
      <c r="K97" s="30">
        <f>J97-G97</f>
        <v>-3.1008360794793077E-3</v>
      </c>
      <c r="L97" s="6">
        <v>5</v>
      </c>
      <c r="M97" s="6">
        <f>J97*L97</f>
        <v>145.9</v>
      </c>
    </row>
    <row r="98" spans="1:14" ht="47.25">
      <c r="A98" s="8" t="s">
        <v>104</v>
      </c>
      <c r="B98" s="33" t="s">
        <v>107</v>
      </c>
      <c r="C98" s="6" t="s">
        <v>5</v>
      </c>
      <c r="D98" s="6">
        <v>4.92</v>
      </c>
      <c r="E98" s="6">
        <v>1.03</v>
      </c>
      <c r="F98" s="10">
        <v>5.95</v>
      </c>
      <c r="G98" s="30">
        <f>F98/0.702804</f>
        <v>8.4660872732653782</v>
      </c>
      <c r="H98" s="10">
        <f t="shared" si="12"/>
        <v>7.0005293083135554</v>
      </c>
      <c r="I98" s="10">
        <f t="shared" si="13"/>
        <v>1.4694706916864453</v>
      </c>
      <c r="J98" s="19">
        <v>8.4700000000000006</v>
      </c>
      <c r="K98" s="30">
        <f>J98-G98</f>
        <v>3.912726734622396E-3</v>
      </c>
      <c r="L98" s="6">
        <v>200</v>
      </c>
      <c r="M98" s="6">
        <f>J98*L98</f>
        <v>1694.0000000000002</v>
      </c>
    </row>
    <row r="99" spans="1:14" ht="78.75">
      <c r="A99" s="8" t="s">
        <v>106</v>
      </c>
      <c r="B99" s="33" t="s">
        <v>176</v>
      </c>
      <c r="C99" s="6" t="s">
        <v>122</v>
      </c>
      <c r="D99" s="6">
        <v>41.32</v>
      </c>
      <c r="E99" s="6">
        <v>8.68</v>
      </c>
      <c r="F99" s="10">
        <v>50</v>
      </c>
      <c r="G99" s="30">
        <f>F99/0.702804</f>
        <v>71.14359053164182</v>
      </c>
      <c r="H99" s="10">
        <f t="shared" si="12"/>
        <v>58.793063215348802</v>
      </c>
      <c r="I99" s="10">
        <f t="shared" si="13"/>
        <v>12.346936784651199</v>
      </c>
      <c r="J99" s="19">
        <v>71.14</v>
      </c>
      <c r="K99" s="30">
        <f>J99-G99</f>
        <v>-3.5905316418194388E-3</v>
      </c>
      <c r="L99" s="6">
        <v>12</v>
      </c>
      <c r="M99" s="6">
        <f>J99*L99</f>
        <v>853.68000000000006</v>
      </c>
    </row>
    <row r="100" spans="1:14" ht="15.75">
      <c r="A100" s="14"/>
      <c r="B100" s="14"/>
      <c r="C100" s="14"/>
      <c r="D100" s="14"/>
      <c r="E100" s="14"/>
      <c r="F100" s="27"/>
      <c r="G100" s="27"/>
      <c r="H100" s="14"/>
      <c r="I100" s="14"/>
      <c r="J100" s="14"/>
      <c r="K100" s="14"/>
      <c r="L100" s="14"/>
      <c r="M100" s="14">
        <f>SUM(M5:M99)</f>
        <v>720337.98000000045</v>
      </c>
      <c r="N100" s="17">
        <f>N4+N19+N26+N32+N72+N88+N93+N96</f>
        <v>720337.97999999986</v>
      </c>
    </row>
    <row r="102" spans="1:14" ht="15.75">
      <c r="C102" s="31" t="s">
        <v>177</v>
      </c>
    </row>
    <row r="103" spans="1:14" ht="15.75">
      <c r="C103" s="31" t="s">
        <v>178</v>
      </c>
    </row>
    <row r="104" spans="1:14" ht="15.75">
      <c r="C104" s="32" t="s">
        <v>179</v>
      </c>
    </row>
  </sheetData>
  <mergeCells count="9">
    <mergeCell ref="L1:L2"/>
    <mergeCell ref="M1:M2"/>
    <mergeCell ref="K1:K2"/>
    <mergeCell ref="G1:G2"/>
    <mergeCell ref="A1:A2"/>
    <mergeCell ref="D1:F1"/>
    <mergeCell ref="H1:J1"/>
    <mergeCell ref="B1:B2"/>
    <mergeCell ref="C1:C2"/>
  </mergeCells>
  <phoneticPr fontId="1" type="noConversion"/>
  <pageMargins left="0.56000000000000005" right="0.75" top="1" bottom="1" header="0.5" footer="0.5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1</vt:i4>
      </vt:variant>
    </vt:vector>
  </HeadingPairs>
  <TitlesOfParts>
    <vt:vector size="4" baseType="lpstr">
      <vt:lpstr>EURO</vt:lpstr>
      <vt:lpstr>Sheet2</vt:lpstr>
      <vt:lpstr>Sheet3</vt:lpstr>
      <vt:lpstr>EURO!OLE_LINK1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Lauksaimniecības datu centra publisko maksas pakalpojumu cenrādis</dc:title>
  <dc:subject>Anotācijas pielikums</dc:subject>
  <dc:creator>Ligija Ozoliņa</dc:creator>
  <dc:description>Ligija.Ozolina@zm.gov.lv, 67027422</dc:description>
  <cp:lastModifiedBy>Renārs Žagars</cp:lastModifiedBy>
  <cp:lastPrinted>2013-06-11T13:13:19Z</cp:lastPrinted>
  <dcterms:created xsi:type="dcterms:W3CDTF">1996-10-14T23:33:28Z</dcterms:created>
  <dcterms:modified xsi:type="dcterms:W3CDTF">2013-08-01T10:30:07Z</dcterms:modified>
</cp:coreProperties>
</file>