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8075" windowHeight="10950" activeTab="0"/>
  </bookViews>
  <sheets>
    <sheet name="1_pielik" sheetId="1" r:id="rId1"/>
    <sheet name="2_pielik" sheetId="2" r:id="rId2"/>
    <sheet name="3_pielik" sheetId="3" r:id="rId3"/>
  </sheets>
  <definedNames/>
  <calcPr fullCalcOnLoad="1"/>
</workbook>
</file>

<file path=xl/sharedStrings.xml><?xml version="1.0" encoding="utf-8"?>
<sst xmlns="http://schemas.openxmlformats.org/spreadsheetml/2006/main" count="300" uniqueCount="147">
  <si>
    <t>N.P.K.</t>
  </si>
  <si>
    <t>Ieņēmumi</t>
  </si>
  <si>
    <t>Valsts pamatbudžets</t>
  </si>
  <si>
    <t>Valsts speciālais budžets</t>
  </si>
  <si>
    <t>Pašvaldību budžets</t>
  </si>
  <si>
    <t>Izdevumi</t>
  </si>
  <si>
    <t>Finansiālā ietekme</t>
  </si>
  <si>
    <t>1.1.punkts</t>
  </si>
  <si>
    <t>1.2.punkts</t>
  </si>
  <si>
    <t>1.3.punkts</t>
  </si>
  <si>
    <t>3.3.punkts</t>
  </si>
  <si>
    <t>3.4.punkts</t>
  </si>
  <si>
    <t>VB apakšprogramma 05.03.00.</t>
  </si>
  <si>
    <t>VB apakšprogramma 20.01.00.</t>
  </si>
  <si>
    <t>3.5.punkts</t>
  </si>
  <si>
    <t>1.1.</t>
  </si>
  <si>
    <t>1.1.1.</t>
  </si>
  <si>
    <t>1.1.2.</t>
  </si>
  <si>
    <t>1.1.3.</t>
  </si>
  <si>
    <t>1.1.4.</t>
  </si>
  <si>
    <t>1.2.</t>
  </si>
  <si>
    <t>1.3.</t>
  </si>
  <si>
    <t>2.1.</t>
  </si>
  <si>
    <t>2.1.1.</t>
  </si>
  <si>
    <t>2.2.</t>
  </si>
  <si>
    <t>2.1.2.</t>
  </si>
  <si>
    <t>2.1.3.</t>
  </si>
  <si>
    <t>2.1.4.</t>
  </si>
  <si>
    <t>2.3.</t>
  </si>
  <si>
    <t>3.1.</t>
  </si>
  <si>
    <t>3.1.1.</t>
  </si>
  <si>
    <t>3.1.2.</t>
  </si>
  <si>
    <t>3.1.3.</t>
  </si>
  <si>
    <t>3.1.4.</t>
  </si>
  <si>
    <t>3.2.</t>
  </si>
  <si>
    <t>3.3.</t>
  </si>
  <si>
    <t xml:space="preserve">Likumprojekta „Grozījumi Sociālo pakalpojumu un sociālās palīdzības likumā”
 sākotnējās ietekmes novērtējuma ziņojuma (anotācija) III sadaļas kopsavilkums
</t>
  </si>
  <si>
    <t>Saskaņā ar valsts budžetu kārtējam gadam</t>
  </si>
  <si>
    <t xml:space="preserve">2014.-2020.gada plānošanas perioda  ES fondu līdzekļi </t>
  </si>
  <si>
    <t>1.1.punkts (pašu ieņēmumi)</t>
  </si>
  <si>
    <t>2.punkts(finansējums 50% apmērā)</t>
  </si>
  <si>
    <t>Izmaiņas salīdzinot ar kārtējo gadu</t>
  </si>
  <si>
    <t xml:space="preserve">2.punkts </t>
  </si>
  <si>
    <t>2.punkts (finansējums ES fondu projektiem)</t>
  </si>
  <si>
    <t>janvāris</t>
  </si>
  <si>
    <t>februāris</t>
  </si>
  <si>
    <t>marts</t>
  </si>
  <si>
    <t>aprīlis</t>
  </si>
  <si>
    <t>maijs</t>
  </si>
  <si>
    <t>jūnijs</t>
  </si>
  <si>
    <t>jūlijs</t>
  </si>
  <si>
    <t>augusts</t>
  </si>
  <si>
    <t>septembris</t>
  </si>
  <si>
    <t>oktobris</t>
  </si>
  <si>
    <t>novembris</t>
  </si>
  <si>
    <t>decembris</t>
  </si>
  <si>
    <t>KOPĀ</t>
  </si>
  <si>
    <t>4=2*3</t>
  </si>
  <si>
    <t>20 bērni gadā izstājas no VSAC</t>
  </si>
  <si>
    <t>7=5*6</t>
  </si>
  <si>
    <t>10=8*9</t>
  </si>
  <si>
    <t>5 bērni tiek ievietoti aizbildņa ģimenē</t>
  </si>
  <si>
    <t>15 bērni tiek ievietoti audžuģimenē</t>
  </si>
  <si>
    <t>13=11*12</t>
  </si>
  <si>
    <t>X</t>
  </si>
  <si>
    <t>Valsts budžets 2015.gads</t>
  </si>
  <si>
    <t>2015.gada mēnesis</t>
  </si>
  <si>
    <t xml:space="preserve">Bērnu skaits, kas tiks ievietoti audžuģimenē </t>
  </si>
  <si>
    <t>Pašvaldību budžets 2015.gads</t>
  </si>
  <si>
    <t>Bērnu skaits, kuri izstājas no VSAC*</t>
  </si>
  <si>
    <t>Vidējās                  1 klienta mēneša izmaksas VSAC**</t>
  </si>
  <si>
    <t>Pabalsta apmērs aizbildnim par bērna uzturēšanu  ***</t>
  </si>
  <si>
    <t>Atlīdzības apmērs aizbildnim par aizbildņa pienākumu pildīšanu ****</t>
  </si>
  <si>
    <t>Atlīdzības apmērs  par audžuģimnenes pienākumu pildīšanu *****</t>
  </si>
  <si>
    <t>**598 EUR/mēnesī - vidējās 1 klienta mēneša izmaksas VSAC 2014.gadā</t>
  </si>
  <si>
    <t>Bērnu skaits, kas tiks ievietoti aizbildņa ģimenē*</t>
  </si>
  <si>
    <t xml:space="preserve">Bērnu skaits, kas tiks ievietoti audžuģimenē* </t>
  </si>
  <si>
    <t>Pārdalāmais finansējums no LM valsts budžeta apakšprogrammas 05.03.00. EUR</t>
  </si>
  <si>
    <t>*20 klienti – plānotais bērnu skaits vecumā no dzimšanas līdz 2 gadiem, kas 2015.gadā izstāsies no VSAC, pieņemts, ka katru mēnesi izstāsies no VSAC 2 bērni, no tiem saskaņā ar Bāriņtiesas lēmumu 5 bērni tiks ievietoti aizbildņa ģimenē un 15 bērni tiks ievietoti audžuģimenē</t>
  </si>
  <si>
    <t>Pārdalāmais finansējums uz  LM valsts budžeta apakšprogrammu 20.01.00. EUR</t>
  </si>
  <si>
    <t>Pabalsta apmērs  par bērna uzturu*</t>
  </si>
  <si>
    <t>Pabalsta apmērs  mīkstā inventāra iegādei**</t>
  </si>
  <si>
    <t xml:space="preserve">*116.96 EUR/mēnesī – pabalsts par bērna uzturu </t>
  </si>
  <si>
    <t>**252.95 EUR/gadā – pabalsts mīkstā inventāra iegādei</t>
  </si>
  <si>
    <t>***35,87 EUR/ mēnesī – 2014.gadā LM plānotais pabalsta apmērs aizbildnim par bērnu uzturēšanu (LM 2014.gada budžeta veidlapa 10(pb) – „Valsts sociālo pabalstu, izdienas pensiju un piemaksu pie vecuma un invaliditātes pensijām izdevumu aprēķins”)</t>
  </si>
  <si>
    <t>****54.25 EUR/mēnesī – 2014.gadā LM plānotais atlīdzības apmērs par aizbildņa pienākumu pildīšanu (LM 2014.gada budžeta veidlapa 10(pb) – „Valsts sociālo pabalstu, izdienas pensiju un piemaksu pie vecuma un invaliditātes pensijām izdevumu aprēķins”)</t>
  </si>
  <si>
    <t>*****115.55 EUR/mēnesī – 2014.gadā LM plānotais atlīdzības apmērs par audžuģimenes pienākumu pildīšanu (LM 2014.gada budžeta veidlapa 10(pb) – „Valsts sociālo pabalstu, izdienas pensiju un piemaksu pie vecuma un invaliditātes pensijām izdevumu aprēķins”)</t>
  </si>
  <si>
    <t>Pabalsta apmērs  par bērna uzturu              *</t>
  </si>
  <si>
    <t>Pabalsta apmērs  mīkstā inventāra iegādei              **</t>
  </si>
  <si>
    <t>Pašvaldību budžets 2016.gads</t>
  </si>
  <si>
    <t>20 bērni no 2015.gada un 20 bērni 2016.gadā izstājas no VSAC</t>
  </si>
  <si>
    <t>5 bērni no 2015.gada un 5 bērni 2016.gadā tiek ievietoti aizbildņa ģimenē</t>
  </si>
  <si>
    <t>15 bērni no 2015.gada un 15 bērni no 2016.gada tiek ievietoti audžuģimenē</t>
  </si>
  <si>
    <t>Bērnu skaits, kuri izstājās no VSAC 2015. gadā           *</t>
  </si>
  <si>
    <t>Bērnu skaits, kuri izstājas no VSAC 2016. gadā           *</t>
  </si>
  <si>
    <t>Bērnu skaits, kas tiks ievietoti aizbildņa ģimenē 2016. gadā                    *</t>
  </si>
  <si>
    <t>Bērnu skaits, kas tika ievietoti aizbildņa ģimenē   2015.  gadā             *</t>
  </si>
  <si>
    <t>Bērnu skaits, kas tiks ievietoti aizbildņa ģimenē   2016.  gadā             *</t>
  </si>
  <si>
    <t>Bērnu skaits, kas tika ievietoti aizbildņa ģimenē 2015. gadā                    *</t>
  </si>
  <si>
    <t>*20 klienti – plānotais bērnu skaits vecumā no dzimšanas līdz 2 gadiem, kas 2016.gadā izstāsies no VSAC, pieņemts, ka katru mēnesi izstāsies no VSAC 2 bērni, no tiem saskaņā ar Bāriņtiesas lēmumu 5 bērni tiks ievietoti aizbildņa ģimenē un 15 bērni tiks ievietoti audžuģimenē. Kā arī turpinās 2015.gadā izstājušos 20 bērnu nodrošināšana</t>
  </si>
  <si>
    <t>4=2+3</t>
  </si>
  <si>
    <t>6=4*5</t>
  </si>
  <si>
    <t>9=7+8</t>
  </si>
  <si>
    <t>11=9*10</t>
  </si>
  <si>
    <t>14=12+13</t>
  </si>
  <si>
    <t>16=14*15</t>
  </si>
  <si>
    <t>19=17+18</t>
  </si>
  <si>
    <t>21=19*20</t>
  </si>
  <si>
    <t xml:space="preserve">Bērnu skaits, kas tika ievietoti audžuģimenē 2015. gadā              * </t>
  </si>
  <si>
    <t xml:space="preserve">Bērnu skaits, kas tiks ievietoti audžuģimenē 2016. gadā              * </t>
  </si>
  <si>
    <t>Kopējais bērnu skaits              *</t>
  </si>
  <si>
    <t xml:space="preserve">Bērnu skaits, kas tiks ievietoti audžuģimenē 2016. gadā                 * </t>
  </si>
  <si>
    <t xml:space="preserve">Bērnu skaits, kas tika ievietoti audžuģimenē 2015. gadā                * </t>
  </si>
  <si>
    <t>Vidējās                  1 klienta mēneša izmaksas VSAC            **</t>
  </si>
  <si>
    <t>Kopējais bērnu skaits               *</t>
  </si>
  <si>
    <t xml:space="preserve">Bērnu skaits, kas tiks ievietoti audžuģimenē 2016. gadā               * </t>
  </si>
  <si>
    <t>22=11+16+21</t>
  </si>
  <si>
    <t>Kopējais pārdalāmais finansējums uz  LM valsts budžeta apakšprogrammu 20.01.00. EUR</t>
  </si>
  <si>
    <t>12=6+11</t>
  </si>
  <si>
    <t>8=4+7</t>
  </si>
  <si>
    <t>14=7+10+13</t>
  </si>
  <si>
    <t>Valsts budžets 2016.gads</t>
  </si>
  <si>
    <t>Finanšu līdzekļi papildus izdevumu finansēšanai (kompensējošo izdevumu samazinājumu norāda ar + zīmi)</t>
  </si>
  <si>
    <t xml:space="preserve">Valsts pamatbudžets </t>
  </si>
  <si>
    <t>Likumprojekta „Grozījumi Sociālo pakalpojumu un sociālās palīdzības likumā” sākotnējās ietekmes novērtējuma ziņojumam (anotācijai)</t>
  </si>
  <si>
    <t>Labklājības ministrs</t>
  </si>
  <si>
    <t>U.Augulis</t>
  </si>
  <si>
    <t>L.Cīrule, 67021647, Lilita.Cirule@lm.gov.lv</t>
  </si>
  <si>
    <t>Fakss: 67276445</t>
  </si>
  <si>
    <t>Nepieciešamais finansējums pašvaldībām, lai nodrošinātu bērnu uzturu EUR</t>
  </si>
  <si>
    <t>Nepieciešamais finansējums pašvaldībām, mīkstā inventāra iegādei  EUR</t>
  </si>
  <si>
    <t>Kopējais nepieciešamais finansējums pašvaldībām EUR</t>
  </si>
  <si>
    <t xml:space="preserve">Nepieciešamā finansējuma aprēķins 2015.gadam anotācijas III sadaļas 6.punkta 1.3. apakšpunktam "Bērnu ārpusģimenes aprūpes deinstitucionalizācija. Valsts budžeta finansētās aprūpes institūcijā ierobežošana bāreņiem un bez vecāku gādības palikušajiem bērniem (SPSPL 8.pants (8) daļa, 9.1.pants 5) punkts, 9.1.pants (2) daļa)"
</t>
  </si>
  <si>
    <t xml:space="preserve">Nepieciešamā finansējuma aprēķins 2016.gadam anotācijas III sadaļas 6.punkta 1.3. apakšpunktam "Bērnu ārpusģimenes aprūpes deinstitucionalizācija. Valsts budžeta finansētās aprūpes institūcijā ierobežošana bāreņiem un bez vecāku gādības palikušajiem bērniem (SPSPL 8.pants (8) daļa, 9.1.pants 5) punkts, 9.1.pants (2) daļa)"
</t>
  </si>
  <si>
    <t>No divu gadu vecuma bērni nonāk pašvaldības pārraudzībā. Saskaņā ar jauno kārtību bērni līdz 6 mēnešiem atrodas valsts pārraudzībā un līdz ar to 1.5 gadus ātrāk nonāk audžuģimenē. Ņemot to vērā 2015.gada bērniem              (2 kolonna) no jūnija ir veidots skaita samazinājums.</t>
  </si>
  <si>
    <t>3.pielikums</t>
  </si>
  <si>
    <t>1.pielikums</t>
  </si>
  <si>
    <t>2.pielikums</t>
  </si>
  <si>
    <t>Precizētā finansiālā ietekme</t>
  </si>
  <si>
    <t>5.1.</t>
  </si>
  <si>
    <t>5.2.</t>
  </si>
  <si>
    <t>5.3.</t>
  </si>
  <si>
    <t>Speciālais budžets</t>
  </si>
  <si>
    <t xml:space="preserve">valsts pamatbudžets / 2.punkts 
</t>
  </si>
  <si>
    <t xml:space="preserve"> pašvaldību budžets/ 2.punkts</t>
  </si>
  <si>
    <t>14.10.2014. 14:43</t>
  </si>
  <si>
    <t>14.10.2014. 10:51</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</si>
</sst>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Yes&quot;;&quot;Yes&quot;;&quot;No&quot;"/>
    <numFmt numFmtId="171" formatCode="&quot;True&quot;;&quot;True&quot;;&quot;False&quot;"/>
    <numFmt numFmtId="172" formatCode="&quot;On&quot;;&quot;On&quot;;&quot;Off&quot;"/>
    <numFmt numFmtId="173" formatCode="[$€-2]\ #,##0.00_);[Red]\([$€-2]\ #,##0.00\)"/>
    <numFmt numFmtId="174" formatCode="#,##0.000"/>
    <numFmt numFmtId="175" formatCode="#,##0.0000"/>
    <numFmt numFmtId="176" formatCode="#,##0.0"/>
  </numFmts>
  <fonts count="28">
    <font>
      <sz val="10"/>
      <name val="Arial"/>
      <family val="0"/>
    </font>
    <font>
      <u val="single"/>
      <sz val="10"/>
      <color indexed="12"/>
      <name val="Arial"/>
      <family val="2"/>
    </font>
    <font>
      <sz val="8"/>
      <name val="Arial"/>
      <family val="2"/>
    </font>
    <font>
      <sz val="10"/>
      <color indexed="10"/>
      <name val="Arial"/>
      <family val="2"/>
    </font>
    <font>
      <sz val="12"/>
      <name val="Times New Roman"/>
      <family val="1"/>
    </font>
    <font>
      <b/>
      <sz val="12"/>
      <name val="Times New Roman"/>
      <family val="1"/>
    </font>
    <font>
      <sz val="10"/>
      <name val="Times New Roman"/>
      <family val="1"/>
    </font>
    <font>
      <sz val="11"/>
      <name val="Times New Roman"/>
      <family val="1"/>
    </font>
    <font>
      <b/>
      <sz val="11"/>
      <name val="Times New Roman"/>
      <family val="1"/>
    </font>
    <font>
      <sz val="11"/>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medium"/>
      <top style="medium"/>
      <bottom style="mediu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1"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13">
    <xf numFmtId="0" fontId="0" fillId="0" borderId="0" xfId="0" applyAlignment="1">
      <alignment/>
    </xf>
    <xf numFmtId="0" fontId="0" fillId="0" borderId="0" xfId="0" applyFont="1" applyAlignment="1">
      <alignment/>
    </xf>
    <xf numFmtId="3" fontId="0" fillId="0" borderId="0" xfId="0" applyNumberFormat="1" applyAlignment="1">
      <alignment/>
    </xf>
    <xf numFmtId="0" fontId="3" fillId="0" borderId="0" xfId="0" applyFont="1" applyAlignment="1">
      <alignment/>
    </xf>
    <xf numFmtId="0" fontId="0" fillId="0" borderId="0" xfId="0" applyFill="1" applyAlignment="1">
      <alignment/>
    </xf>
    <xf numFmtId="0" fontId="3" fillId="0" borderId="0" xfId="0" applyFont="1" applyFill="1" applyAlignment="1">
      <alignment/>
    </xf>
    <xf numFmtId="0" fontId="3" fillId="24" borderId="0" xfId="0" applyFont="1" applyFill="1" applyAlignment="1">
      <alignment/>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10" xfId="0" applyFont="1" applyBorder="1" applyAlignment="1">
      <alignment horizontal="center"/>
    </xf>
    <xf numFmtId="0" fontId="4" fillId="0" borderId="10" xfId="0" applyFont="1" applyBorder="1" applyAlignment="1">
      <alignment horizontal="center" wrapText="1"/>
    </xf>
    <xf numFmtId="4" fontId="4" fillId="0" borderId="10" xfId="0" applyNumberFormat="1" applyFont="1" applyBorder="1" applyAlignment="1">
      <alignment horizontal="center"/>
    </xf>
    <xf numFmtId="4" fontId="5" fillId="0" borderId="10" xfId="0" applyNumberFormat="1" applyFont="1"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wrapText="1"/>
    </xf>
    <xf numFmtId="0" fontId="4" fillId="0" borderId="0" xfId="0" applyFont="1" applyBorder="1" applyAlignment="1">
      <alignment horizontal="center"/>
    </xf>
    <xf numFmtId="4" fontId="4" fillId="0" borderId="0" xfId="0" applyNumberFormat="1" applyFont="1" applyBorder="1" applyAlignment="1">
      <alignment horizontal="center"/>
    </xf>
    <xf numFmtId="4" fontId="5" fillId="0" borderId="0" xfId="0" applyNumberFormat="1" applyFont="1" applyBorder="1" applyAlignment="1">
      <alignment horizontal="center"/>
    </xf>
    <xf numFmtId="0" fontId="4" fillId="0" borderId="0" xfId="0" applyFont="1" applyBorder="1" applyAlignment="1">
      <alignment/>
    </xf>
    <xf numFmtId="0" fontId="5" fillId="0" borderId="10" xfId="0" applyFont="1" applyBorder="1" applyAlignment="1">
      <alignment/>
    </xf>
    <xf numFmtId="3" fontId="5" fillId="0" borderId="10" xfId="0" applyNumberFormat="1" applyFont="1" applyBorder="1" applyAlignment="1">
      <alignment horizontal="center"/>
    </xf>
    <xf numFmtId="0" fontId="5" fillId="0" borderId="0" xfId="0" applyFont="1" applyBorder="1" applyAlignment="1">
      <alignment horizontal="right"/>
    </xf>
    <xf numFmtId="4" fontId="5" fillId="0" borderId="0" xfId="0" applyNumberFormat="1" applyFont="1" applyBorder="1" applyAlignment="1">
      <alignment/>
    </xf>
    <xf numFmtId="0" fontId="4" fillId="0" borderId="0" xfId="0" applyFont="1" applyBorder="1" applyAlignment="1">
      <alignment horizontal="left"/>
    </xf>
    <xf numFmtId="0" fontId="5" fillId="0" borderId="0" xfId="0" applyFont="1" applyBorder="1" applyAlignment="1">
      <alignment horizontal="left"/>
    </xf>
    <xf numFmtId="0" fontId="4" fillId="0" borderId="0" xfId="0" applyFont="1" applyBorder="1" applyAlignment="1">
      <alignment horizontal="left" wrapText="1"/>
    </xf>
    <xf numFmtId="0" fontId="5" fillId="0" borderId="0" xfId="0" applyFont="1" applyBorder="1" applyAlignment="1">
      <alignment horizontal="left" wrapText="1"/>
    </xf>
    <xf numFmtId="0" fontId="4" fillId="0" borderId="10" xfId="0" applyFont="1" applyBorder="1" applyAlignment="1">
      <alignment horizontal="left" wrapText="1"/>
    </xf>
    <xf numFmtId="3" fontId="4" fillId="0" borderId="10" xfId="0" applyNumberFormat="1" applyFont="1" applyBorder="1" applyAlignment="1">
      <alignment horizontal="center"/>
    </xf>
    <xf numFmtId="0" fontId="4" fillId="0" borderId="11" xfId="0" applyFont="1" applyBorder="1" applyAlignment="1">
      <alignment horizontal="center"/>
    </xf>
    <xf numFmtId="0" fontId="4" fillId="0" borderId="11" xfId="0" applyFont="1" applyBorder="1" applyAlignment="1">
      <alignment/>
    </xf>
    <xf numFmtId="4" fontId="4" fillId="0" borderId="11" xfId="0" applyNumberFormat="1" applyFont="1" applyBorder="1" applyAlignment="1">
      <alignment horizontal="center"/>
    </xf>
    <xf numFmtId="3" fontId="4" fillId="0" borderId="11" xfId="0" applyNumberFormat="1" applyFont="1" applyBorder="1" applyAlignment="1">
      <alignment horizontal="center"/>
    </xf>
    <xf numFmtId="4" fontId="5" fillId="0" borderId="12" xfId="0" applyNumberFormat="1" applyFont="1" applyBorder="1" applyAlignment="1">
      <alignment/>
    </xf>
    <xf numFmtId="4" fontId="4" fillId="0" borderId="12" xfId="0" applyNumberFormat="1" applyFont="1" applyBorder="1" applyAlignment="1">
      <alignment horizontal="center"/>
    </xf>
    <xf numFmtId="0" fontId="4" fillId="0" borderId="12" xfId="0" applyFont="1" applyBorder="1" applyAlignment="1">
      <alignment horizontal="center"/>
    </xf>
    <xf numFmtId="4" fontId="5" fillId="0" borderId="12" xfId="0" applyNumberFormat="1" applyFont="1" applyBorder="1" applyAlignment="1">
      <alignment horizontal="center"/>
    </xf>
    <xf numFmtId="4" fontId="5" fillId="0" borderId="13" xfId="0" applyNumberFormat="1" applyFont="1" applyBorder="1" applyAlignment="1">
      <alignment/>
    </xf>
    <xf numFmtId="0" fontId="5" fillId="0" borderId="14" xfId="0" applyFont="1" applyBorder="1" applyAlignment="1">
      <alignment/>
    </xf>
    <xf numFmtId="3" fontId="5" fillId="0" borderId="12" xfId="0" applyNumberFormat="1" applyFont="1" applyBorder="1" applyAlignment="1">
      <alignment horizontal="center"/>
    </xf>
    <xf numFmtId="4" fontId="5" fillId="0" borderId="13" xfId="0" applyNumberFormat="1" applyFont="1" applyBorder="1" applyAlignment="1">
      <alignment horizontal="center"/>
    </xf>
    <xf numFmtId="3" fontId="5" fillId="0" borderId="15" xfId="0" applyNumberFormat="1" applyFont="1" applyBorder="1" applyAlignment="1">
      <alignment horizontal="center"/>
    </xf>
    <xf numFmtId="0" fontId="4" fillId="0" borderId="0" xfId="0" applyFont="1" applyAlignment="1">
      <alignment horizontal="center"/>
    </xf>
    <xf numFmtId="0" fontId="7" fillId="0" borderId="0" xfId="0" applyFont="1" applyAlignment="1">
      <alignment/>
    </xf>
    <xf numFmtId="0" fontId="7" fillId="0" borderId="10" xfId="0" applyFont="1" applyBorder="1" applyAlignment="1">
      <alignment horizontal="center"/>
    </xf>
    <xf numFmtId="0" fontId="7" fillId="0" borderId="16" xfId="0" applyFont="1" applyBorder="1" applyAlignment="1">
      <alignment horizontal="center" wrapText="1"/>
    </xf>
    <xf numFmtId="0" fontId="7" fillId="0" borderId="10" xfId="0" applyFont="1" applyBorder="1" applyAlignment="1">
      <alignment horizontal="center" wrapText="1"/>
    </xf>
    <xf numFmtId="0" fontId="8" fillId="25" borderId="10" xfId="0" applyFont="1" applyFill="1" applyBorder="1" applyAlignment="1">
      <alignment horizontal="right"/>
    </xf>
    <xf numFmtId="0" fontId="8" fillId="25" borderId="10" xfId="0" applyFont="1" applyFill="1" applyBorder="1" applyAlignment="1">
      <alignment/>
    </xf>
    <xf numFmtId="3" fontId="8" fillId="25" borderId="10" xfId="0" applyNumberFormat="1" applyFont="1" applyFill="1" applyBorder="1" applyAlignment="1">
      <alignment/>
    </xf>
    <xf numFmtId="3" fontId="7" fillId="0" borderId="0" xfId="0" applyNumberFormat="1" applyFont="1" applyAlignment="1">
      <alignment/>
    </xf>
    <xf numFmtId="0" fontId="8" fillId="0" borderId="10" xfId="0" applyFont="1" applyBorder="1" applyAlignment="1">
      <alignment horizontal="right"/>
    </xf>
    <xf numFmtId="0" fontId="8" fillId="0" borderId="10" xfId="0" applyFont="1" applyBorder="1" applyAlignment="1">
      <alignment/>
    </xf>
    <xf numFmtId="3" fontId="7" fillId="0" borderId="10" xfId="0" applyNumberFormat="1" applyFont="1" applyBorder="1" applyAlignment="1">
      <alignment/>
    </xf>
    <xf numFmtId="0" fontId="7" fillId="10" borderId="10" xfId="0" applyFont="1" applyFill="1" applyBorder="1" applyAlignment="1">
      <alignment horizontal="right"/>
    </xf>
    <xf numFmtId="0" fontId="7" fillId="10" borderId="10" xfId="0" applyFont="1" applyFill="1" applyBorder="1" applyAlignment="1">
      <alignment wrapText="1"/>
    </xf>
    <xf numFmtId="3" fontId="7" fillId="10" borderId="10" xfId="0" applyNumberFormat="1" applyFont="1" applyFill="1" applyBorder="1" applyAlignment="1">
      <alignment/>
    </xf>
    <xf numFmtId="0" fontId="7" fillId="24" borderId="10" xfId="0" applyFont="1" applyFill="1" applyBorder="1" applyAlignment="1">
      <alignment horizontal="right"/>
    </xf>
    <xf numFmtId="0" fontId="7" fillId="24" borderId="10" xfId="0" applyFont="1" applyFill="1" applyBorder="1" applyAlignment="1">
      <alignment wrapText="1"/>
    </xf>
    <xf numFmtId="0" fontId="7" fillId="24" borderId="10" xfId="0" applyFont="1" applyFill="1" applyBorder="1" applyAlignment="1">
      <alignment/>
    </xf>
    <xf numFmtId="0" fontId="7" fillId="10" borderId="10" xfId="0" applyFont="1" applyFill="1" applyBorder="1" applyAlignment="1">
      <alignment/>
    </xf>
    <xf numFmtId="0" fontId="7" fillId="0" borderId="10" xfId="0" applyFont="1" applyBorder="1" applyAlignment="1">
      <alignment horizontal="right"/>
    </xf>
    <xf numFmtId="0" fontId="7" fillId="0" borderId="10" xfId="0" applyFont="1" applyBorder="1" applyAlignment="1">
      <alignment/>
    </xf>
    <xf numFmtId="3" fontId="7" fillId="24" borderId="10" xfId="0" applyNumberFormat="1" applyFont="1" applyFill="1" applyBorder="1" applyAlignment="1">
      <alignment/>
    </xf>
    <xf numFmtId="0" fontId="8" fillId="24" borderId="10" xfId="0" applyFont="1" applyFill="1" applyBorder="1" applyAlignment="1">
      <alignment horizontal="right" wrapText="1"/>
    </xf>
    <xf numFmtId="0" fontId="8" fillId="24" borderId="10" xfId="0" applyFont="1" applyFill="1" applyBorder="1" applyAlignment="1">
      <alignment wrapText="1"/>
    </xf>
    <xf numFmtId="0" fontId="7" fillId="0" borderId="10" xfId="0" applyFont="1" applyFill="1" applyBorder="1" applyAlignment="1">
      <alignment wrapText="1"/>
    </xf>
    <xf numFmtId="0" fontId="7" fillId="0" borderId="10" xfId="0" applyFont="1" applyBorder="1" applyAlignment="1">
      <alignment wrapText="1"/>
    </xf>
    <xf numFmtId="0" fontId="8" fillId="0" borderId="10" xfId="0" applyFont="1" applyBorder="1" applyAlignment="1">
      <alignment wrapText="1"/>
    </xf>
    <xf numFmtId="0" fontId="9" fillId="0" borderId="0" xfId="0" applyFont="1" applyAlignment="1">
      <alignment/>
    </xf>
    <xf numFmtId="0" fontId="8" fillId="25" borderId="10" xfId="0" applyFont="1" applyFill="1" applyBorder="1" applyAlignment="1">
      <alignment wrapText="1"/>
    </xf>
    <xf numFmtId="0" fontId="8" fillId="24" borderId="10" xfId="0" applyFont="1" applyFill="1" applyBorder="1" applyAlignment="1">
      <alignment horizontal="right"/>
    </xf>
    <xf numFmtId="0" fontId="7" fillId="24" borderId="10" xfId="0" applyFont="1" applyFill="1" applyBorder="1" applyAlignment="1">
      <alignment wrapText="1" shrinkToFit="1"/>
    </xf>
    <xf numFmtId="0" fontId="4" fillId="0" borderId="0" xfId="0" applyFont="1" applyAlignment="1">
      <alignment/>
    </xf>
    <xf numFmtId="0" fontId="6" fillId="0" borderId="0" xfId="0" applyFont="1" applyAlignment="1">
      <alignment/>
    </xf>
    <xf numFmtId="0" fontId="5" fillId="0" borderId="17" xfId="0" applyFont="1" applyBorder="1" applyAlignment="1">
      <alignment/>
    </xf>
    <xf numFmtId="0" fontId="7" fillId="0" borderId="0" xfId="0" applyFont="1" applyBorder="1" applyAlignment="1">
      <alignment/>
    </xf>
    <xf numFmtId="3" fontId="7" fillId="0" borderId="0" xfId="0" applyNumberFormat="1" applyFont="1" applyBorder="1" applyAlignment="1">
      <alignment/>
    </xf>
    <xf numFmtId="0" fontId="8" fillId="25" borderId="10" xfId="0" applyFont="1" applyFill="1" applyBorder="1" applyAlignment="1">
      <alignment/>
    </xf>
    <xf numFmtId="3" fontId="8" fillId="25" borderId="10" xfId="0" applyNumberFormat="1" applyFont="1" applyFill="1" applyBorder="1" applyAlignment="1">
      <alignment/>
    </xf>
    <xf numFmtId="0" fontId="5" fillId="0" borderId="0" xfId="0" applyFont="1" applyBorder="1" applyAlignment="1">
      <alignment horizontal="left" wrapText="1"/>
    </xf>
    <xf numFmtId="0" fontId="4" fillId="0" borderId="0" xfId="0" applyFont="1" applyBorder="1" applyAlignment="1">
      <alignment horizontal="left" wrapText="1"/>
    </xf>
    <xf numFmtId="0" fontId="4" fillId="0" borderId="16" xfId="0" applyFont="1" applyBorder="1" applyAlignment="1">
      <alignment horizontal="center"/>
    </xf>
    <xf numFmtId="0" fontId="5" fillId="0" borderId="17" xfId="0" applyFont="1" applyBorder="1" applyAlignment="1">
      <alignment horizontal="center"/>
    </xf>
    <xf numFmtId="0" fontId="7" fillId="24" borderId="11" xfId="0" applyFont="1" applyFill="1" applyBorder="1" applyAlignment="1">
      <alignment horizontal="center"/>
    </xf>
    <xf numFmtId="0" fontId="7" fillId="24" borderId="16" xfId="0" applyFont="1" applyFill="1" applyBorder="1" applyAlignment="1">
      <alignment horizontal="center"/>
    </xf>
    <xf numFmtId="0" fontId="4" fillId="0" borderId="0" xfId="0" applyFont="1" applyAlignment="1">
      <alignment horizontal="right"/>
    </xf>
    <xf numFmtId="0" fontId="8" fillId="0" borderId="0" xfId="0" applyFont="1" applyAlignment="1">
      <alignment horizontal="center" wrapText="1"/>
    </xf>
    <xf numFmtId="0" fontId="4" fillId="0" borderId="0" xfId="0" applyFont="1" applyAlignment="1">
      <alignment horizontal="right" wrapText="1"/>
    </xf>
    <xf numFmtId="0" fontId="4" fillId="0" borderId="11" xfId="0" applyFont="1" applyBorder="1" applyAlignment="1">
      <alignment horizontal="center" wrapText="1"/>
    </xf>
    <xf numFmtId="0" fontId="4" fillId="0" borderId="16" xfId="0" applyFont="1" applyBorder="1" applyAlignment="1">
      <alignment horizontal="center" wrapText="1"/>
    </xf>
    <xf numFmtId="0" fontId="5" fillId="0" borderId="17" xfId="0" applyFont="1" applyBorder="1" applyAlignment="1">
      <alignment horizontal="center" wrapText="1"/>
    </xf>
    <xf numFmtId="0" fontId="4" fillId="0" borderId="10" xfId="0" applyFont="1" applyBorder="1" applyAlignment="1">
      <alignment horizontal="center"/>
    </xf>
    <xf numFmtId="0" fontId="4" fillId="0" borderId="10" xfId="0" applyFont="1" applyBorder="1" applyAlignment="1">
      <alignment horizontal="center" wrapText="1"/>
    </xf>
    <xf numFmtId="0" fontId="4" fillId="0" borderId="0" xfId="0" applyFont="1" applyBorder="1" applyAlignment="1">
      <alignment horizontal="left"/>
    </xf>
    <xf numFmtId="0" fontId="6" fillId="0" borderId="11" xfId="0" applyFont="1" applyBorder="1" applyAlignment="1">
      <alignment horizontal="center"/>
    </xf>
    <xf numFmtId="0" fontId="6" fillId="0" borderId="18" xfId="0" applyFont="1" applyBorder="1" applyAlignment="1">
      <alignment horizontal="center"/>
    </xf>
    <xf numFmtId="0" fontId="4" fillId="0" borderId="0" xfId="0" applyFont="1" applyAlignment="1">
      <alignment horizontal="left"/>
    </xf>
    <xf numFmtId="0" fontId="4" fillId="0" borderId="11" xfId="0" applyFont="1" applyBorder="1" applyAlignment="1">
      <alignment horizontal="center"/>
    </xf>
    <xf numFmtId="0" fontId="4" fillId="0" borderId="18" xfId="0" applyFont="1" applyBorder="1" applyAlignment="1">
      <alignment horizontal="center"/>
    </xf>
    <xf numFmtId="0" fontId="5" fillId="0" borderId="14" xfId="0" applyFont="1" applyBorder="1" applyAlignment="1">
      <alignment horizontal="right"/>
    </xf>
    <xf numFmtId="0" fontId="5" fillId="0" borderId="12" xfId="0" applyFont="1" applyBorder="1" applyAlignment="1">
      <alignment horizontal="right"/>
    </xf>
    <xf numFmtId="0" fontId="4" fillId="0" borderId="19" xfId="0" applyFont="1" applyBorder="1" applyAlignment="1">
      <alignment horizontal="center" wrapText="1"/>
    </xf>
    <xf numFmtId="0" fontId="4" fillId="0" borderId="20" xfId="0" applyFont="1" applyBorder="1" applyAlignment="1">
      <alignment horizontal="center" wrapText="1"/>
    </xf>
    <xf numFmtId="0" fontId="4" fillId="0" borderId="21" xfId="0" applyFont="1" applyBorder="1" applyAlignment="1">
      <alignment horizontal="center" wrapText="1"/>
    </xf>
    <xf numFmtId="0" fontId="4" fillId="0" borderId="0" xfId="0" applyFont="1" applyAlignment="1">
      <alignment horizontal="left" wrapText="1"/>
    </xf>
    <xf numFmtId="0" fontId="4" fillId="0" borderId="1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5" fillId="0" borderId="22" xfId="0" applyFont="1" applyBorder="1" applyAlignment="1">
      <alignment horizontal="right"/>
    </xf>
    <xf numFmtId="0" fontId="5" fillId="0" borderId="23" xfId="0" applyFont="1" applyBorder="1" applyAlignment="1">
      <alignment horizontal="right"/>
    </xf>
    <xf numFmtId="0" fontId="5" fillId="0" borderId="24"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O84"/>
  <sheetViews>
    <sheetView tabSelected="1" view="pageLayout" workbookViewId="0" topLeftCell="A1">
      <selection activeCell="J15" sqref="J15"/>
    </sheetView>
  </sheetViews>
  <sheetFormatPr defaultColWidth="9.140625" defaultRowHeight="12.75"/>
  <cols>
    <col min="1" max="1" width="9.28125" style="0" bestFit="1" customWidth="1"/>
    <col min="2" max="2" width="28.28125" style="0" customWidth="1"/>
    <col min="3" max="3" width="12.140625" style="0" customWidth="1"/>
    <col min="4" max="4" width="11.421875" style="0" customWidth="1"/>
    <col min="5" max="5" width="10.8515625" style="0" customWidth="1"/>
    <col min="6" max="6" width="10.140625" style="0" bestFit="1" customWidth="1"/>
    <col min="7" max="7" width="9.8515625" style="0" bestFit="1" customWidth="1"/>
    <col min="8" max="8" width="10.421875" style="0" customWidth="1"/>
    <col min="9" max="9" width="11.00390625" style="0" customWidth="1"/>
  </cols>
  <sheetData>
    <row r="2" spans="6:7" ht="15.75">
      <c r="F2" s="87" t="s">
        <v>136</v>
      </c>
      <c r="G2" s="87"/>
    </row>
    <row r="3" spans="3:7" ht="45.75" customHeight="1">
      <c r="C3" s="89" t="s">
        <v>124</v>
      </c>
      <c r="D3" s="89"/>
      <c r="E3" s="89"/>
      <c r="F3" s="89"/>
      <c r="G3" s="89"/>
    </row>
    <row r="6" spans="1:9" ht="51" customHeight="1">
      <c r="A6" s="88" t="s">
        <v>36</v>
      </c>
      <c r="B6" s="88"/>
      <c r="C6" s="88"/>
      <c r="D6" s="88"/>
      <c r="E6" s="88"/>
      <c r="F6" s="88"/>
      <c r="G6" s="44"/>
      <c r="H6" s="44"/>
      <c r="I6" s="44"/>
    </row>
    <row r="7" spans="1:9" ht="15">
      <c r="A7" s="44"/>
      <c r="B7" s="44"/>
      <c r="C7" s="44"/>
      <c r="D7" s="44"/>
      <c r="E7" s="44"/>
      <c r="F7" s="44"/>
      <c r="G7" s="44"/>
      <c r="H7" s="44"/>
      <c r="I7" s="44"/>
    </row>
    <row r="8" spans="1:9" ht="15">
      <c r="A8" s="85" t="s">
        <v>0</v>
      </c>
      <c r="B8" s="85"/>
      <c r="C8" s="45">
        <v>2014</v>
      </c>
      <c r="D8" s="45">
        <v>2015</v>
      </c>
      <c r="E8" s="45">
        <v>2016</v>
      </c>
      <c r="F8" s="45">
        <v>2017</v>
      </c>
      <c r="G8" s="44"/>
      <c r="H8" s="44"/>
      <c r="I8" s="44"/>
    </row>
    <row r="9" spans="1:9" ht="75">
      <c r="A9" s="86"/>
      <c r="B9" s="86"/>
      <c r="C9" s="46" t="s">
        <v>37</v>
      </c>
      <c r="D9" s="47" t="s">
        <v>41</v>
      </c>
      <c r="E9" s="47" t="s">
        <v>41</v>
      </c>
      <c r="F9" s="47" t="s">
        <v>41</v>
      </c>
      <c r="G9" s="44"/>
      <c r="H9" s="44"/>
      <c r="I9" s="44"/>
    </row>
    <row r="10" spans="1:14" ht="15">
      <c r="A10" s="48">
        <v>1</v>
      </c>
      <c r="B10" s="49" t="s">
        <v>1</v>
      </c>
      <c r="C10" s="50">
        <f>C11+C24+C25</f>
        <v>208786550</v>
      </c>
      <c r="D10" s="50">
        <f>D11+D24+D25</f>
        <v>1317067</v>
      </c>
      <c r="E10" s="50">
        <f>E11+E24+E25</f>
        <v>1356855.5</v>
      </c>
      <c r="F10" s="50">
        <f>F11+F24+F25</f>
        <v>3011717.5</v>
      </c>
      <c r="G10" s="51"/>
      <c r="H10" s="51"/>
      <c r="I10" s="51"/>
      <c r="J10" s="2"/>
      <c r="K10" s="2"/>
      <c r="L10" s="2"/>
      <c r="M10" s="2"/>
      <c r="N10" s="2"/>
    </row>
    <row r="11" spans="1:9" ht="15">
      <c r="A11" s="52" t="s">
        <v>15</v>
      </c>
      <c r="B11" s="53" t="s">
        <v>2</v>
      </c>
      <c r="C11" s="54">
        <f>C12+C18+C20</f>
        <v>208786550</v>
      </c>
      <c r="D11" s="54">
        <f>D12+D15+D18+D20</f>
        <v>605139</v>
      </c>
      <c r="E11" s="54">
        <f>E12+E15+E18+E20</f>
        <v>623420</v>
      </c>
      <c r="F11" s="54">
        <f>F12+F15+F18+F20</f>
        <v>2256992</v>
      </c>
      <c r="G11" s="51"/>
      <c r="H11" s="51"/>
      <c r="I11" s="51"/>
    </row>
    <row r="12" spans="1:9" ht="15">
      <c r="A12" s="55" t="s">
        <v>16</v>
      </c>
      <c r="B12" s="56" t="s">
        <v>12</v>
      </c>
      <c r="C12" s="57">
        <v>35891031</v>
      </c>
      <c r="D12" s="57">
        <f>D13+D14</f>
        <v>-16315</v>
      </c>
      <c r="E12" s="57">
        <f>E13+E14</f>
        <v>-42522</v>
      </c>
      <c r="F12" s="57">
        <f>F13+F14</f>
        <v>-388762</v>
      </c>
      <c r="G12" s="44"/>
      <c r="H12" s="44"/>
      <c r="I12" s="44"/>
    </row>
    <row r="13" spans="1:9" ht="15">
      <c r="A13" s="58"/>
      <c r="B13" s="59" t="s">
        <v>39</v>
      </c>
      <c r="C13" s="60"/>
      <c r="D13" s="64"/>
      <c r="E13" s="64"/>
      <c r="F13" s="64">
        <v>-346240</v>
      </c>
      <c r="G13" s="44"/>
      <c r="H13" s="44"/>
      <c r="I13" s="44"/>
    </row>
    <row r="14" spans="1:9" ht="15">
      <c r="A14" s="58"/>
      <c r="B14" s="59" t="s">
        <v>9</v>
      </c>
      <c r="C14" s="60"/>
      <c r="D14" s="64">
        <v>-16315</v>
      </c>
      <c r="E14" s="64">
        <v>-42522</v>
      </c>
      <c r="F14" s="64">
        <f>E14</f>
        <v>-42522</v>
      </c>
      <c r="G14" s="44"/>
      <c r="H14" s="44"/>
      <c r="I14" s="44"/>
    </row>
    <row r="15" spans="1:9" ht="30">
      <c r="A15" s="55" t="s">
        <v>17</v>
      </c>
      <c r="B15" s="56" t="s">
        <v>38</v>
      </c>
      <c r="C15" s="61">
        <v>0</v>
      </c>
      <c r="D15" s="57">
        <f>D17</f>
        <v>605139</v>
      </c>
      <c r="E15" s="57">
        <f>E17</f>
        <v>623420</v>
      </c>
      <c r="F15" s="57">
        <f>F16+F17</f>
        <v>2603232</v>
      </c>
      <c r="G15" s="44"/>
      <c r="H15" s="44"/>
      <c r="I15" s="44"/>
    </row>
    <row r="16" spans="1:9" ht="15">
      <c r="A16" s="58"/>
      <c r="B16" s="59" t="s">
        <v>7</v>
      </c>
      <c r="C16" s="60"/>
      <c r="D16" s="64"/>
      <c r="E16" s="64"/>
      <c r="F16" s="64">
        <v>1961715</v>
      </c>
      <c r="G16" s="44"/>
      <c r="H16" s="44"/>
      <c r="I16" s="44"/>
    </row>
    <row r="17" spans="1:9" ht="15">
      <c r="A17" s="58"/>
      <c r="B17" s="59" t="s">
        <v>42</v>
      </c>
      <c r="C17" s="60"/>
      <c r="D17" s="64">
        <v>605139</v>
      </c>
      <c r="E17" s="64">
        <v>623420</v>
      </c>
      <c r="F17" s="64">
        <v>641517</v>
      </c>
      <c r="G17" s="44"/>
      <c r="H17" s="44"/>
      <c r="I17" s="44"/>
    </row>
    <row r="18" spans="1:9" ht="15">
      <c r="A18" s="55" t="s">
        <v>18</v>
      </c>
      <c r="B18" s="56" t="s">
        <v>13</v>
      </c>
      <c r="C18" s="57">
        <v>172895519</v>
      </c>
      <c r="D18" s="57">
        <f>D19</f>
        <v>16315</v>
      </c>
      <c r="E18" s="57">
        <f>E19</f>
        <v>42522</v>
      </c>
      <c r="F18" s="57">
        <f>F19</f>
        <v>42522</v>
      </c>
      <c r="G18" s="44"/>
      <c r="H18" s="44"/>
      <c r="I18" s="44"/>
    </row>
    <row r="19" spans="1:9" ht="15">
      <c r="A19" s="62"/>
      <c r="B19" s="59" t="s">
        <v>9</v>
      </c>
      <c r="C19" s="63"/>
      <c r="D19" s="64">
        <v>16315</v>
      </c>
      <c r="E19" s="64">
        <v>42522</v>
      </c>
      <c r="F19" s="64">
        <f>E19</f>
        <v>42522</v>
      </c>
      <c r="G19" s="44"/>
      <c r="H19" s="44"/>
      <c r="I19" s="44"/>
    </row>
    <row r="20" spans="1:9" ht="15">
      <c r="A20" s="55" t="s">
        <v>19</v>
      </c>
      <c r="B20" s="56" t="s">
        <v>123</v>
      </c>
      <c r="C20" s="57"/>
      <c r="D20" s="57">
        <f>D22</f>
        <v>0</v>
      </c>
      <c r="E20" s="57">
        <f>E22</f>
        <v>0</v>
      </c>
      <c r="F20" s="57">
        <f>F22</f>
        <v>0</v>
      </c>
      <c r="G20" s="44"/>
      <c r="H20" s="44"/>
      <c r="I20" s="44"/>
    </row>
    <row r="21" spans="1:9" ht="15">
      <c r="A21" s="58"/>
      <c r="B21" s="59" t="s">
        <v>8</v>
      </c>
      <c r="C21" s="60"/>
      <c r="D21" s="64"/>
      <c r="E21" s="64">
        <v>0</v>
      </c>
      <c r="F21" s="64"/>
      <c r="G21" s="44"/>
      <c r="H21" s="44"/>
      <c r="I21" s="44"/>
    </row>
    <row r="22" spans="1:9" ht="15">
      <c r="A22" s="58"/>
      <c r="B22" s="59" t="s">
        <v>11</v>
      </c>
      <c r="C22" s="60"/>
      <c r="D22" s="64">
        <v>0</v>
      </c>
      <c r="E22" s="64">
        <v>0</v>
      </c>
      <c r="F22" s="64">
        <v>0</v>
      </c>
      <c r="G22" s="44"/>
      <c r="H22" s="44"/>
      <c r="I22" s="44"/>
    </row>
    <row r="23" spans="1:9" ht="15">
      <c r="A23" s="58"/>
      <c r="B23" s="59" t="s">
        <v>14</v>
      </c>
      <c r="C23" s="60"/>
      <c r="D23" s="64"/>
      <c r="E23" s="64">
        <v>0</v>
      </c>
      <c r="F23" s="64"/>
      <c r="G23" s="44"/>
      <c r="H23" s="44"/>
      <c r="I23" s="44"/>
    </row>
    <row r="24" spans="1:9" ht="15">
      <c r="A24" s="65" t="s">
        <v>20</v>
      </c>
      <c r="B24" s="66" t="s">
        <v>3</v>
      </c>
      <c r="C24" s="60"/>
      <c r="D24" s="64"/>
      <c r="E24" s="64"/>
      <c r="F24" s="64"/>
      <c r="G24" s="44"/>
      <c r="H24" s="44"/>
      <c r="I24" s="44"/>
    </row>
    <row r="25" spans="1:9" ht="15">
      <c r="A25" s="65" t="s">
        <v>21</v>
      </c>
      <c r="B25" s="66" t="s">
        <v>4</v>
      </c>
      <c r="C25" s="60"/>
      <c r="D25" s="64">
        <f>SUM(D26:D29)</f>
        <v>711928</v>
      </c>
      <c r="E25" s="64">
        <f>SUM(E26:E29)</f>
        <v>733435.5</v>
      </c>
      <c r="F25" s="64">
        <f>SUM(F26:F29)</f>
        <v>754725.5</v>
      </c>
      <c r="G25" s="44"/>
      <c r="H25" s="44"/>
      <c r="I25" s="44"/>
    </row>
    <row r="26" spans="1:9" ht="15">
      <c r="A26" s="58"/>
      <c r="B26" s="60" t="s">
        <v>7</v>
      </c>
      <c r="C26" s="60"/>
      <c r="D26" s="64"/>
      <c r="E26" s="64"/>
      <c r="F26" s="64">
        <v>0</v>
      </c>
      <c r="G26" s="51"/>
      <c r="H26" s="44"/>
      <c r="I26" s="44"/>
    </row>
    <row r="27" spans="1:15" ht="15">
      <c r="A27" s="58"/>
      <c r="B27" s="60" t="s">
        <v>9</v>
      </c>
      <c r="C27" s="60"/>
      <c r="D27" s="64">
        <v>0</v>
      </c>
      <c r="E27" s="64">
        <v>0</v>
      </c>
      <c r="F27" s="64">
        <f>E27</f>
        <v>0</v>
      </c>
      <c r="G27" s="44"/>
      <c r="H27" s="44"/>
      <c r="I27" s="44"/>
      <c r="J27" s="4"/>
      <c r="K27" s="4"/>
      <c r="L27" s="4"/>
      <c r="M27" s="4"/>
      <c r="N27" s="4"/>
      <c r="O27" s="4"/>
    </row>
    <row r="28" spans="1:15" ht="15">
      <c r="A28" s="58"/>
      <c r="B28" s="67" t="s">
        <v>42</v>
      </c>
      <c r="C28" s="60"/>
      <c r="D28" s="64">
        <v>711928</v>
      </c>
      <c r="E28" s="64">
        <v>733435.5</v>
      </c>
      <c r="F28" s="64">
        <v>754725.5</v>
      </c>
      <c r="G28" s="44"/>
      <c r="H28" s="44"/>
      <c r="I28" s="44"/>
      <c r="J28" s="4"/>
      <c r="K28" s="4"/>
      <c r="L28" s="4"/>
      <c r="M28" s="5"/>
      <c r="N28" s="4"/>
      <c r="O28" s="4"/>
    </row>
    <row r="29" spans="1:9" ht="15" hidden="1">
      <c r="A29" s="58"/>
      <c r="B29" s="60" t="s">
        <v>10</v>
      </c>
      <c r="C29" s="64">
        <v>0</v>
      </c>
      <c r="D29" s="64">
        <v>0</v>
      </c>
      <c r="E29" s="64">
        <v>0</v>
      </c>
      <c r="F29" s="64">
        <v>0</v>
      </c>
      <c r="G29" s="44"/>
      <c r="H29" s="44"/>
      <c r="I29" s="44"/>
    </row>
    <row r="30" spans="1:9" ht="15">
      <c r="A30" s="48">
        <v>2</v>
      </c>
      <c r="B30" s="49" t="s">
        <v>5</v>
      </c>
      <c r="C30" s="50">
        <f>C31+C44+C45</f>
        <v>208786550</v>
      </c>
      <c r="D30" s="50">
        <f>D31+D44+D45</f>
        <v>1440516</v>
      </c>
      <c r="E30" s="50">
        <f>E31+E44+E45</f>
        <v>1513325.5</v>
      </c>
      <c r="F30" s="50">
        <f>F31+F44+F45</f>
        <v>3507706.5</v>
      </c>
      <c r="G30" s="44"/>
      <c r="H30" s="44"/>
      <c r="I30" s="44"/>
    </row>
    <row r="31" spans="1:9" ht="15">
      <c r="A31" s="52" t="s">
        <v>22</v>
      </c>
      <c r="B31" s="53" t="s">
        <v>2</v>
      </c>
      <c r="C31" s="54">
        <f>C32+C35+C38+C40</f>
        <v>208786550</v>
      </c>
      <c r="D31" s="54">
        <f>D32+D35+D38+D40</f>
        <v>711928</v>
      </c>
      <c r="E31" s="54">
        <f>E32+E35+E38+E40</f>
        <v>743295</v>
      </c>
      <c r="F31" s="54">
        <f>F32+F35+F38+F40</f>
        <v>2716386</v>
      </c>
      <c r="G31" s="44"/>
      <c r="H31" s="44"/>
      <c r="I31" s="44"/>
    </row>
    <row r="32" spans="1:9" ht="15">
      <c r="A32" s="55" t="s">
        <v>23</v>
      </c>
      <c r="B32" s="56" t="s">
        <v>12</v>
      </c>
      <c r="C32" s="57">
        <v>35891031</v>
      </c>
      <c r="D32" s="57">
        <f>D34+D33</f>
        <v>-16315</v>
      </c>
      <c r="E32" s="57">
        <f>E34+E33</f>
        <v>-42522</v>
      </c>
      <c r="F32" s="57">
        <f>F34+F33</f>
        <v>-388762</v>
      </c>
      <c r="G32" s="44"/>
      <c r="H32" s="44"/>
      <c r="I32" s="44"/>
    </row>
    <row r="33" spans="1:9" ht="15">
      <c r="A33" s="62"/>
      <c r="B33" s="68" t="s">
        <v>7</v>
      </c>
      <c r="C33" s="63"/>
      <c r="D33" s="64"/>
      <c r="E33" s="64"/>
      <c r="F33" s="64">
        <v>-346240</v>
      </c>
      <c r="G33" s="44"/>
      <c r="H33" s="44"/>
      <c r="I33" s="44"/>
    </row>
    <row r="34" spans="1:9" ht="15">
      <c r="A34" s="62"/>
      <c r="B34" s="59" t="s">
        <v>9</v>
      </c>
      <c r="C34" s="63"/>
      <c r="D34" s="64">
        <v>-16315</v>
      </c>
      <c r="E34" s="64">
        <v>-42522</v>
      </c>
      <c r="F34" s="64">
        <f>E34</f>
        <v>-42522</v>
      </c>
      <c r="G34" s="44"/>
      <c r="H34" s="44"/>
      <c r="I34" s="44"/>
    </row>
    <row r="35" spans="1:9" ht="30">
      <c r="A35" s="55" t="s">
        <v>25</v>
      </c>
      <c r="B35" s="56" t="s">
        <v>38</v>
      </c>
      <c r="C35" s="61">
        <v>0</v>
      </c>
      <c r="D35" s="57">
        <f>D36+D37</f>
        <v>711928</v>
      </c>
      <c r="E35" s="57">
        <f>E36+E37</f>
        <v>733435</v>
      </c>
      <c r="F35" s="57">
        <f>F36+F37</f>
        <v>3062626</v>
      </c>
      <c r="G35" s="44"/>
      <c r="H35" s="44"/>
      <c r="I35" s="44"/>
    </row>
    <row r="36" spans="1:9" ht="15">
      <c r="A36" s="62"/>
      <c r="B36" s="68" t="s">
        <v>7</v>
      </c>
      <c r="C36" s="63"/>
      <c r="D36" s="54"/>
      <c r="E36" s="54"/>
      <c r="F36" s="64">
        <v>2307900</v>
      </c>
      <c r="G36" s="44"/>
      <c r="H36" s="44"/>
      <c r="I36" s="44"/>
    </row>
    <row r="37" spans="1:9" ht="30">
      <c r="A37" s="62"/>
      <c r="B37" s="59" t="s">
        <v>43</v>
      </c>
      <c r="C37" s="63"/>
      <c r="D37" s="64">
        <v>711928</v>
      </c>
      <c r="E37" s="64">
        <v>733435</v>
      </c>
      <c r="F37" s="64">
        <v>754726</v>
      </c>
      <c r="G37" s="44"/>
      <c r="H37" s="44"/>
      <c r="I37" s="44"/>
    </row>
    <row r="38" spans="1:9" ht="15">
      <c r="A38" s="55" t="s">
        <v>26</v>
      </c>
      <c r="B38" s="56" t="s">
        <v>13</v>
      </c>
      <c r="C38" s="57">
        <v>172895519</v>
      </c>
      <c r="D38" s="57">
        <f>D39</f>
        <v>16315</v>
      </c>
      <c r="E38" s="57">
        <f>E39</f>
        <v>42522</v>
      </c>
      <c r="F38" s="57">
        <f>F39</f>
        <v>42522</v>
      </c>
      <c r="G38" s="44"/>
      <c r="H38" s="44"/>
      <c r="I38" s="44"/>
    </row>
    <row r="39" spans="1:9" ht="15">
      <c r="A39" s="62"/>
      <c r="B39" s="59" t="s">
        <v>9</v>
      </c>
      <c r="C39" s="63"/>
      <c r="D39" s="64">
        <v>16315</v>
      </c>
      <c r="E39" s="64">
        <v>42522</v>
      </c>
      <c r="F39" s="54">
        <f>E39</f>
        <v>42522</v>
      </c>
      <c r="G39" s="51"/>
      <c r="H39" s="44"/>
      <c r="I39" s="44"/>
    </row>
    <row r="40" spans="1:9" ht="15">
      <c r="A40" s="55" t="s">
        <v>27</v>
      </c>
      <c r="B40" s="56" t="s">
        <v>123</v>
      </c>
      <c r="C40" s="57"/>
      <c r="D40" s="57">
        <f>SUM(D41:D43)</f>
        <v>0</v>
      </c>
      <c r="E40" s="57">
        <f>SUM(E41:E43)</f>
        <v>9860</v>
      </c>
      <c r="F40" s="57">
        <f>SUM(F41:F43)</f>
        <v>0</v>
      </c>
      <c r="G40" s="44"/>
      <c r="H40" s="44"/>
      <c r="I40" s="44"/>
    </row>
    <row r="41" spans="1:9" ht="15">
      <c r="A41" s="62"/>
      <c r="B41" s="59" t="s">
        <v>8</v>
      </c>
      <c r="C41" s="63"/>
      <c r="D41" s="54"/>
      <c r="E41" s="64">
        <v>9860</v>
      </c>
      <c r="F41" s="54"/>
      <c r="G41" s="44"/>
      <c r="H41" s="44"/>
      <c r="I41" s="44"/>
    </row>
    <row r="42" spans="1:9" ht="15">
      <c r="A42" s="62"/>
      <c r="B42" s="59" t="s">
        <v>11</v>
      </c>
      <c r="C42" s="63"/>
      <c r="D42" s="54">
        <v>0</v>
      </c>
      <c r="E42" s="54">
        <v>0</v>
      </c>
      <c r="F42" s="54">
        <v>0</v>
      </c>
      <c r="G42" s="44"/>
      <c r="H42" s="44"/>
      <c r="I42" s="44"/>
    </row>
    <row r="43" spans="1:9" ht="15">
      <c r="A43" s="62"/>
      <c r="B43" s="68"/>
      <c r="C43" s="63"/>
      <c r="D43" s="54"/>
      <c r="E43" s="54"/>
      <c r="F43" s="54"/>
      <c r="G43" s="44"/>
      <c r="H43" s="44"/>
      <c r="I43" s="44"/>
    </row>
    <row r="44" spans="1:9" ht="15">
      <c r="A44" s="52" t="s">
        <v>24</v>
      </c>
      <c r="B44" s="69" t="s">
        <v>3</v>
      </c>
      <c r="C44" s="63"/>
      <c r="D44" s="54"/>
      <c r="E44" s="54"/>
      <c r="F44" s="54"/>
      <c r="G44" s="44"/>
      <c r="H44" s="44"/>
      <c r="I44" s="44"/>
    </row>
    <row r="45" spans="1:9" ht="15">
      <c r="A45" s="52" t="s">
        <v>28</v>
      </c>
      <c r="B45" s="69" t="s">
        <v>4</v>
      </c>
      <c r="C45" s="63"/>
      <c r="D45" s="54">
        <f>SUM(D46:D49)</f>
        <v>728588</v>
      </c>
      <c r="E45" s="54">
        <f>SUM(E46:E49)</f>
        <v>770030.5</v>
      </c>
      <c r="F45" s="54">
        <f>SUM(F46:F49)</f>
        <v>791320.5</v>
      </c>
      <c r="G45" s="44"/>
      <c r="H45" s="44"/>
      <c r="I45" s="44"/>
    </row>
    <row r="46" spans="1:9" ht="15">
      <c r="A46" s="62"/>
      <c r="B46" s="68" t="s">
        <v>7</v>
      </c>
      <c r="C46" s="63"/>
      <c r="D46" s="54"/>
      <c r="E46" s="54"/>
      <c r="F46" s="54">
        <v>0</v>
      </c>
      <c r="G46" s="44"/>
      <c r="H46" s="44"/>
      <c r="I46" s="44"/>
    </row>
    <row r="47" spans="1:9" ht="15">
      <c r="A47" s="62"/>
      <c r="B47" s="59" t="s">
        <v>9</v>
      </c>
      <c r="C47" s="60"/>
      <c r="D47" s="64">
        <v>16660</v>
      </c>
      <c r="E47" s="64">
        <v>36595</v>
      </c>
      <c r="F47" s="64">
        <f>E47</f>
        <v>36595</v>
      </c>
      <c r="G47" s="44"/>
      <c r="H47" s="44"/>
      <c r="I47" s="44"/>
    </row>
    <row r="48" spans="1:12" ht="15">
      <c r="A48" s="62"/>
      <c r="B48" s="67" t="s">
        <v>42</v>
      </c>
      <c r="C48" s="60"/>
      <c r="D48" s="64">
        <v>711928</v>
      </c>
      <c r="E48" s="64">
        <v>733435.5</v>
      </c>
      <c r="F48" s="64">
        <v>754725.5</v>
      </c>
      <c r="G48" s="70"/>
      <c r="H48" s="70"/>
      <c r="I48" s="70"/>
      <c r="J48" s="3"/>
      <c r="K48" s="3"/>
      <c r="L48" s="6"/>
    </row>
    <row r="49" spans="1:9" ht="15" hidden="1">
      <c r="A49" s="62"/>
      <c r="B49" s="59" t="s">
        <v>10</v>
      </c>
      <c r="C49" s="60">
        <v>0</v>
      </c>
      <c r="D49" s="64">
        <v>0</v>
      </c>
      <c r="E49" s="64">
        <v>0</v>
      </c>
      <c r="F49" s="64">
        <v>0</v>
      </c>
      <c r="G49" s="44"/>
      <c r="H49" s="44"/>
      <c r="I49" s="44"/>
    </row>
    <row r="50" spans="1:9" ht="15">
      <c r="A50" s="48">
        <v>3</v>
      </c>
      <c r="B50" s="71" t="s">
        <v>6</v>
      </c>
      <c r="C50" s="49">
        <f>C51+C64+C65</f>
        <v>0</v>
      </c>
      <c r="D50" s="50">
        <f>D51+D64+D65</f>
        <v>-123449</v>
      </c>
      <c r="E50" s="50">
        <f>E51+E64+E65</f>
        <v>-156470</v>
      </c>
      <c r="F50" s="50">
        <f>F51+F64+F65</f>
        <v>-495989</v>
      </c>
      <c r="G50" s="44"/>
      <c r="H50" s="44"/>
      <c r="I50" s="44"/>
    </row>
    <row r="51" spans="1:9" ht="15">
      <c r="A51" s="72" t="s">
        <v>29</v>
      </c>
      <c r="B51" s="66" t="s">
        <v>2</v>
      </c>
      <c r="C51" s="60">
        <f>C52+C55+C58+C60</f>
        <v>0</v>
      </c>
      <c r="D51" s="64">
        <f>D52+D55+D58+D60</f>
        <v>-106789</v>
      </c>
      <c r="E51" s="64">
        <f>E52+E55+E58+E60</f>
        <v>-119875</v>
      </c>
      <c r="F51" s="64">
        <f>F52+F55+F58+F60</f>
        <v>-459394</v>
      </c>
      <c r="G51" s="44"/>
      <c r="H51" s="44"/>
      <c r="I51" s="44"/>
    </row>
    <row r="52" spans="1:9" ht="15">
      <c r="A52" s="55" t="s">
        <v>30</v>
      </c>
      <c r="B52" s="56" t="s">
        <v>12</v>
      </c>
      <c r="C52" s="61"/>
      <c r="D52" s="57"/>
      <c r="E52" s="57"/>
      <c r="F52" s="57"/>
      <c r="G52" s="44"/>
      <c r="H52" s="44"/>
      <c r="I52" s="44"/>
    </row>
    <row r="53" spans="1:9" ht="15">
      <c r="A53" s="58"/>
      <c r="B53" s="68" t="s">
        <v>7</v>
      </c>
      <c r="C53" s="60"/>
      <c r="D53" s="64"/>
      <c r="E53" s="64"/>
      <c r="F53" s="64"/>
      <c r="G53" s="44"/>
      <c r="H53" s="44"/>
      <c r="I53" s="44"/>
    </row>
    <row r="54" spans="1:9" ht="15">
      <c r="A54" s="58"/>
      <c r="B54" s="59" t="s">
        <v>9</v>
      </c>
      <c r="C54" s="60"/>
      <c r="D54" s="64"/>
      <c r="E54" s="64"/>
      <c r="F54" s="64"/>
      <c r="G54" s="44"/>
      <c r="H54" s="44"/>
      <c r="I54" s="44"/>
    </row>
    <row r="55" spans="1:9" ht="30">
      <c r="A55" s="55" t="s">
        <v>31</v>
      </c>
      <c r="B55" s="56" t="s">
        <v>38</v>
      </c>
      <c r="C55" s="61"/>
      <c r="D55" s="57">
        <f>D56+D57</f>
        <v>-106789</v>
      </c>
      <c r="E55" s="57">
        <f>E56+E57</f>
        <v>-110015</v>
      </c>
      <c r="F55" s="57">
        <f>F56+F57</f>
        <v>-459394</v>
      </c>
      <c r="G55" s="44"/>
      <c r="H55" s="44"/>
      <c r="I55" s="44"/>
    </row>
    <row r="56" spans="1:9" ht="15">
      <c r="A56" s="58"/>
      <c r="B56" s="68" t="s">
        <v>7</v>
      </c>
      <c r="C56" s="60"/>
      <c r="D56" s="64"/>
      <c r="E56" s="64"/>
      <c r="F56" s="64">
        <v>-346185</v>
      </c>
      <c r="G56" s="44"/>
      <c r="H56" s="44"/>
      <c r="I56" s="44"/>
    </row>
    <row r="57" spans="1:9" ht="15">
      <c r="A57" s="58"/>
      <c r="B57" s="67" t="s">
        <v>42</v>
      </c>
      <c r="C57" s="60"/>
      <c r="D57" s="64">
        <v>-106789</v>
      </c>
      <c r="E57" s="64">
        <v>-110015</v>
      </c>
      <c r="F57" s="64">
        <v>-113209</v>
      </c>
      <c r="G57" s="44"/>
      <c r="H57" s="44"/>
      <c r="I57" s="44"/>
    </row>
    <row r="58" spans="1:9" ht="15">
      <c r="A58" s="55" t="s">
        <v>32</v>
      </c>
      <c r="B58" s="56" t="s">
        <v>13</v>
      </c>
      <c r="C58" s="61"/>
      <c r="D58" s="57"/>
      <c r="E58" s="57"/>
      <c r="F58" s="57"/>
      <c r="G58" s="44"/>
      <c r="H58" s="44"/>
      <c r="I58" s="44"/>
    </row>
    <row r="59" spans="1:9" ht="15">
      <c r="A59" s="58"/>
      <c r="B59" s="68" t="s">
        <v>9</v>
      </c>
      <c r="C59" s="60"/>
      <c r="D59" s="64"/>
      <c r="E59" s="64"/>
      <c r="F59" s="64"/>
      <c r="G59" s="44"/>
      <c r="H59" s="44"/>
      <c r="I59" s="44"/>
    </row>
    <row r="60" spans="1:9" ht="15">
      <c r="A60" s="55" t="s">
        <v>33</v>
      </c>
      <c r="B60" s="56" t="s">
        <v>123</v>
      </c>
      <c r="C60" s="57"/>
      <c r="D60" s="57">
        <f>SUM(D61:D63)</f>
        <v>0</v>
      </c>
      <c r="E60" s="57">
        <f>SUM(E61:E63)</f>
        <v>-9860</v>
      </c>
      <c r="F60" s="57">
        <f>SUM(F61:F63)</f>
        <v>0</v>
      </c>
      <c r="G60" s="44"/>
      <c r="H60" s="44"/>
      <c r="I60" s="44"/>
    </row>
    <row r="61" spans="1:9" ht="15">
      <c r="A61" s="58"/>
      <c r="B61" s="59" t="s">
        <v>8</v>
      </c>
      <c r="C61" s="60"/>
      <c r="D61" s="64"/>
      <c r="E61" s="64">
        <f>E21-E41</f>
        <v>-9860</v>
      </c>
      <c r="F61" s="64"/>
      <c r="G61" s="44"/>
      <c r="H61" s="44"/>
      <c r="I61" s="44"/>
    </row>
    <row r="62" spans="1:9" ht="15">
      <c r="A62" s="58"/>
      <c r="B62" s="59" t="s">
        <v>11</v>
      </c>
      <c r="C62" s="60"/>
      <c r="D62" s="64">
        <f>D22-D42</f>
        <v>0</v>
      </c>
      <c r="E62" s="64">
        <f>E22-E42</f>
        <v>0</v>
      </c>
      <c r="F62" s="64">
        <f>F22-F42</f>
        <v>0</v>
      </c>
      <c r="G62" s="44"/>
      <c r="H62" s="44"/>
      <c r="I62" s="44"/>
    </row>
    <row r="63" spans="1:9" ht="15">
      <c r="A63" s="58"/>
      <c r="B63" s="68" t="s">
        <v>14</v>
      </c>
      <c r="C63" s="60"/>
      <c r="D63" s="64"/>
      <c r="E63" s="64">
        <f>E23-E43</f>
        <v>0</v>
      </c>
      <c r="F63" s="64"/>
      <c r="G63" s="44"/>
      <c r="H63" s="44"/>
      <c r="I63" s="44"/>
    </row>
    <row r="64" spans="1:9" ht="15">
      <c r="A64" s="52" t="s">
        <v>34</v>
      </c>
      <c r="B64" s="69" t="s">
        <v>3</v>
      </c>
      <c r="C64" s="63"/>
      <c r="D64" s="54"/>
      <c r="E64" s="54"/>
      <c r="F64" s="54"/>
      <c r="G64" s="44"/>
      <c r="H64" s="44"/>
      <c r="I64" s="44"/>
    </row>
    <row r="65" spans="1:9" ht="15">
      <c r="A65" s="52" t="s">
        <v>35</v>
      </c>
      <c r="B65" s="53" t="s">
        <v>4</v>
      </c>
      <c r="C65" s="63"/>
      <c r="D65" s="54">
        <f>D67+D66</f>
        <v>-16660</v>
      </c>
      <c r="E65" s="54">
        <f>E67+E66</f>
        <v>-36595</v>
      </c>
      <c r="F65" s="54">
        <f>F67+F66</f>
        <v>-36595</v>
      </c>
      <c r="G65" s="44"/>
      <c r="H65" s="44"/>
      <c r="I65" s="44"/>
    </row>
    <row r="66" spans="1:9" ht="15">
      <c r="A66" s="52"/>
      <c r="B66" s="63" t="s">
        <v>9</v>
      </c>
      <c r="C66" s="63"/>
      <c r="D66" s="54">
        <v>-16660</v>
      </c>
      <c r="E66" s="54">
        <v>-36595</v>
      </c>
      <c r="F66" s="54">
        <f>E66</f>
        <v>-36595</v>
      </c>
      <c r="G66" s="44"/>
      <c r="H66" s="44"/>
      <c r="I66" s="44"/>
    </row>
    <row r="67" spans="1:9" ht="30">
      <c r="A67" s="58"/>
      <c r="B67" s="73" t="s">
        <v>40</v>
      </c>
      <c r="C67" s="64">
        <f>C29-C49</f>
        <v>0</v>
      </c>
      <c r="D67" s="54">
        <f>D28-D48</f>
        <v>0</v>
      </c>
      <c r="E67" s="54">
        <f>E28-E48</f>
        <v>0</v>
      </c>
      <c r="F67" s="54">
        <f>F28-F48</f>
        <v>0</v>
      </c>
      <c r="G67" s="44"/>
      <c r="H67" s="44"/>
      <c r="I67" s="44"/>
    </row>
    <row r="68" spans="1:9" ht="72">
      <c r="A68" s="49">
        <v>4</v>
      </c>
      <c r="B68" s="71" t="s">
        <v>122</v>
      </c>
      <c r="C68" s="49">
        <v>0</v>
      </c>
      <c r="D68" s="50">
        <f>D69+D70</f>
        <v>106789</v>
      </c>
      <c r="E68" s="50">
        <f>E69+E70</f>
        <v>110015</v>
      </c>
      <c r="F68" s="50">
        <v>459394</v>
      </c>
      <c r="G68" s="44"/>
      <c r="H68" s="44"/>
      <c r="I68" s="44"/>
    </row>
    <row r="69" spans="1:9" ht="32.25" customHeight="1">
      <c r="A69" s="63"/>
      <c r="B69" s="68" t="s">
        <v>143</v>
      </c>
      <c r="C69" s="63"/>
      <c r="D69" s="54">
        <v>106789</v>
      </c>
      <c r="E69" s="54">
        <v>110015</v>
      </c>
      <c r="F69" s="54">
        <v>113209</v>
      </c>
      <c r="G69" s="44"/>
      <c r="H69" s="44"/>
      <c r="I69" s="44"/>
    </row>
    <row r="70" spans="1:9" ht="15">
      <c r="A70" s="63"/>
      <c r="B70" s="63" t="s">
        <v>144</v>
      </c>
      <c r="C70" s="63"/>
      <c r="D70" s="54"/>
      <c r="E70" s="54"/>
      <c r="F70" s="54"/>
      <c r="G70" s="44"/>
      <c r="H70" s="44"/>
      <c r="I70" s="44"/>
    </row>
    <row r="71" spans="1:9" ht="15">
      <c r="A71" s="79">
        <v>5</v>
      </c>
      <c r="B71" s="79" t="s">
        <v>138</v>
      </c>
      <c r="C71" s="79">
        <v>0</v>
      </c>
      <c r="D71" s="80">
        <v>-16660</v>
      </c>
      <c r="E71" s="80">
        <v>-46455</v>
      </c>
      <c r="F71" s="80">
        <v>-36595</v>
      </c>
      <c r="G71" s="44"/>
      <c r="H71" s="44"/>
      <c r="I71" s="44"/>
    </row>
    <row r="72" spans="1:9" ht="15">
      <c r="A72" s="62" t="s">
        <v>139</v>
      </c>
      <c r="B72" s="63" t="s">
        <v>2</v>
      </c>
      <c r="C72" s="63">
        <v>0</v>
      </c>
      <c r="D72" s="54">
        <v>0</v>
      </c>
      <c r="E72" s="54">
        <v>-9860</v>
      </c>
      <c r="F72" s="54">
        <v>0</v>
      </c>
      <c r="G72" s="44"/>
      <c r="H72" s="44"/>
      <c r="I72" s="44"/>
    </row>
    <row r="73" spans="1:9" ht="15">
      <c r="A73" s="62" t="s">
        <v>140</v>
      </c>
      <c r="B73" s="63" t="s">
        <v>142</v>
      </c>
      <c r="C73" s="63">
        <v>0</v>
      </c>
      <c r="D73" s="63">
        <v>0</v>
      </c>
      <c r="E73" s="63">
        <v>0</v>
      </c>
      <c r="F73" s="63">
        <v>0</v>
      </c>
      <c r="G73" s="44"/>
      <c r="H73" s="44"/>
      <c r="I73" s="44"/>
    </row>
    <row r="74" spans="1:9" ht="15">
      <c r="A74" s="62" t="s">
        <v>141</v>
      </c>
      <c r="B74" s="63" t="s">
        <v>4</v>
      </c>
      <c r="C74" s="63">
        <v>0</v>
      </c>
      <c r="D74" s="54">
        <v>-16660</v>
      </c>
      <c r="E74" s="54">
        <v>-36595</v>
      </c>
      <c r="F74" s="54">
        <v>-36595</v>
      </c>
      <c r="G74" s="44"/>
      <c r="H74" s="44"/>
      <c r="I74" s="44"/>
    </row>
    <row r="75" spans="1:9" ht="15">
      <c r="A75" s="77"/>
      <c r="B75" s="77"/>
      <c r="C75" s="77"/>
      <c r="D75" s="78"/>
      <c r="E75" s="78"/>
      <c r="F75" s="78"/>
      <c r="G75" s="44"/>
      <c r="H75" s="44"/>
      <c r="I75" s="44"/>
    </row>
    <row r="76" spans="1:9" ht="15">
      <c r="A76" s="77"/>
      <c r="B76" s="77"/>
      <c r="C76" s="77"/>
      <c r="D76" s="78"/>
      <c r="E76" s="78"/>
      <c r="F76" s="78"/>
      <c r="G76" s="44"/>
      <c r="H76" s="44"/>
      <c r="I76" s="44"/>
    </row>
    <row r="77" spans="1:9" ht="15">
      <c r="A77" s="44"/>
      <c r="B77" s="44"/>
      <c r="C77" s="44"/>
      <c r="D77" s="44"/>
      <c r="E77" s="44"/>
      <c r="F77" s="44"/>
      <c r="G77" s="44"/>
      <c r="H77" s="44"/>
      <c r="I77" s="44"/>
    </row>
    <row r="78" spans="1:5" ht="15.75">
      <c r="A78" s="7" t="s">
        <v>125</v>
      </c>
      <c r="B78" s="7"/>
      <c r="C78" s="7"/>
      <c r="D78" s="7"/>
      <c r="E78" s="7" t="s">
        <v>126</v>
      </c>
    </row>
    <row r="82" ht="12.75">
      <c r="A82" s="75" t="s">
        <v>146</v>
      </c>
    </row>
    <row r="83" ht="12.75">
      <c r="A83" s="75" t="s">
        <v>127</v>
      </c>
    </row>
    <row r="84" ht="12.75">
      <c r="A84" s="75" t="s">
        <v>128</v>
      </c>
    </row>
  </sheetData>
  <sheetProtection/>
  <mergeCells count="5">
    <mergeCell ref="A8:A9"/>
    <mergeCell ref="B8:B9"/>
    <mergeCell ref="F2:G2"/>
    <mergeCell ref="A6:F6"/>
    <mergeCell ref="C3:G3"/>
  </mergeCells>
  <printOptions/>
  <pageMargins left="0.7086614173228347" right="0.7086614173228347" top="0.7480314960629921" bottom="0.7480314960629921" header="0.31496062992125984" footer="0.31496062992125984"/>
  <pageSetup horizontalDpi="600" verticalDpi="600" orientation="portrait" paperSize="9" scale="70" r:id="rId1"/>
  <headerFooter alignWithMargins="0">
    <oddFooter>&amp;CLMAnotp1_1014_SPSPL.655</oddFooter>
  </headerFooter>
</worksheet>
</file>

<file path=xl/worksheets/sheet2.xml><?xml version="1.0" encoding="utf-8"?>
<worksheet xmlns="http://schemas.openxmlformats.org/spreadsheetml/2006/main" xmlns:r="http://schemas.openxmlformats.org/officeDocument/2006/relationships">
  <dimension ref="A1:N59"/>
  <sheetViews>
    <sheetView view="pageLayout" workbookViewId="0" topLeftCell="A46">
      <selection activeCell="D64" sqref="D64"/>
    </sheetView>
  </sheetViews>
  <sheetFormatPr defaultColWidth="9.140625" defaultRowHeight="12.75"/>
  <cols>
    <col min="1" max="1" width="10.28125" style="0" customWidth="1"/>
    <col min="4" max="4" width="12.140625" style="0" customWidth="1"/>
    <col min="5" max="5" width="14.421875" style="0" customWidth="1"/>
    <col min="6" max="6" width="8.7109375" style="0" customWidth="1"/>
    <col min="7" max="7" width="12.57421875" style="0" customWidth="1"/>
    <col min="8" max="8" width="11.57421875" style="0" customWidth="1"/>
    <col min="9" max="9" width="10.421875" style="0" customWidth="1"/>
    <col min="10" max="10" width="12.28125" style="0" customWidth="1"/>
    <col min="11" max="11" width="11.7109375" style="0" customWidth="1"/>
    <col min="13" max="13" width="11.140625" style="0" customWidth="1"/>
    <col min="14" max="14" width="12.28125" style="0" customWidth="1"/>
  </cols>
  <sheetData>
    <row r="1" spans="11:13" ht="15.75">
      <c r="K1" s="87" t="s">
        <v>137</v>
      </c>
      <c r="L1" s="87"/>
      <c r="M1" s="87"/>
    </row>
    <row r="2" spans="9:13" ht="49.5" customHeight="1">
      <c r="I2" s="89" t="s">
        <v>124</v>
      </c>
      <c r="J2" s="89"/>
      <c r="K2" s="89"/>
      <c r="L2" s="89"/>
      <c r="M2" s="89"/>
    </row>
    <row r="3" ht="12.75">
      <c r="A3" s="1"/>
    </row>
    <row r="4" spans="1:14" ht="74.25" customHeight="1">
      <c r="A4" s="7"/>
      <c r="B4" s="92" t="s">
        <v>132</v>
      </c>
      <c r="C4" s="92"/>
      <c r="D4" s="92"/>
      <c r="E4" s="92"/>
      <c r="F4" s="92"/>
      <c r="G4" s="92"/>
      <c r="H4" s="92"/>
      <c r="I4" s="92"/>
      <c r="J4" s="92"/>
      <c r="K4" s="92"/>
      <c r="L4" s="92"/>
      <c r="M4" s="76"/>
      <c r="N4" s="76"/>
    </row>
    <row r="5" spans="1:14" ht="21.75" customHeight="1">
      <c r="A5" s="94" t="s">
        <v>66</v>
      </c>
      <c r="B5" s="94" t="s">
        <v>65</v>
      </c>
      <c r="C5" s="94"/>
      <c r="D5" s="94"/>
      <c r="E5" s="94"/>
      <c r="F5" s="94"/>
      <c r="G5" s="94"/>
      <c r="H5" s="94"/>
      <c r="I5" s="94"/>
      <c r="J5" s="94"/>
      <c r="K5" s="94"/>
      <c r="L5" s="94"/>
      <c r="M5" s="94"/>
      <c r="N5" s="94"/>
    </row>
    <row r="6" spans="1:14" ht="36.75" customHeight="1">
      <c r="A6" s="94"/>
      <c r="B6" s="94" t="s">
        <v>58</v>
      </c>
      <c r="C6" s="94"/>
      <c r="D6" s="94"/>
      <c r="E6" s="93" t="s">
        <v>61</v>
      </c>
      <c r="F6" s="93"/>
      <c r="G6" s="93"/>
      <c r="H6" s="93"/>
      <c r="I6" s="93"/>
      <c r="J6" s="93"/>
      <c r="K6" s="93" t="s">
        <v>62</v>
      </c>
      <c r="L6" s="93"/>
      <c r="M6" s="93"/>
      <c r="N6" s="90" t="s">
        <v>117</v>
      </c>
    </row>
    <row r="7" spans="1:14" ht="126" customHeight="1">
      <c r="A7" s="94"/>
      <c r="B7" s="11" t="s">
        <v>69</v>
      </c>
      <c r="C7" s="11" t="s">
        <v>70</v>
      </c>
      <c r="D7" s="11" t="s">
        <v>77</v>
      </c>
      <c r="E7" s="8" t="s">
        <v>75</v>
      </c>
      <c r="F7" s="8" t="s">
        <v>71</v>
      </c>
      <c r="G7" s="11" t="s">
        <v>79</v>
      </c>
      <c r="H7" s="8" t="s">
        <v>75</v>
      </c>
      <c r="I7" s="8" t="s">
        <v>72</v>
      </c>
      <c r="J7" s="11" t="s">
        <v>79</v>
      </c>
      <c r="K7" s="8" t="s">
        <v>76</v>
      </c>
      <c r="L7" s="8" t="s">
        <v>73</v>
      </c>
      <c r="M7" s="11" t="s">
        <v>79</v>
      </c>
      <c r="N7" s="91"/>
    </row>
    <row r="8" spans="1:14" ht="15.75">
      <c r="A8" s="11">
        <v>1</v>
      </c>
      <c r="B8" s="11">
        <v>2</v>
      </c>
      <c r="C8" s="11">
        <v>3</v>
      </c>
      <c r="D8" s="11" t="s">
        <v>57</v>
      </c>
      <c r="E8" s="10">
        <v>5</v>
      </c>
      <c r="F8" s="10">
        <v>6</v>
      </c>
      <c r="G8" s="10" t="s">
        <v>59</v>
      </c>
      <c r="H8" s="10">
        <v>8</v>
      </c>
      <c r="I8" s="10">
        <v>9</v>
      </c>
      <c r="J8" s="10" t="s">
        <v>60</v>
      </c>
      <c r="K8" s="10">
        <v>11</v>
      </c>
      <c r="L8" s="10">
        <v>12</v>
      </c>
      <c r="M8" s="10" t="s">
        <v>63</v>
      </c>
      <c r="N8" s="9" t="s">
        <v>120</v>
      </c>
    </row>
    <row r="9" spans="1:14" ht="15.75">
      <c r="A9" s="9" t="s">
        <v>44</v>
      </c>
      <c r="B9" s="10">
        <v>2</v>
      </c>
      <c r="C9" s="10">
        <v>598</v>
      </c>
      <c r="D9" s="12">
        <f>B9*C9</f>
        <v>1196</v>
      </c>
      <c r="E9" s="10">
        <v>0</v>
      </c>
      <c r="F9" s="10">
        <v>35.87</v>
      </c>
      <c r="G9" s="12">
        <f>E9*F9</f>
        <v>0</v>
      </c>
      <c r="H9" s="10">
        <v>0</v>
      </c>
      <c r="I9" s="10">
        <v>54.25</v>
      </c>
      <c r="J9" s="12">
        <f>H9*I9</f>
        <v>0</v>
      </c>
      <c r="K9" s="10">
        <v>2</v>
      </c>
      <c r="L9" s="10">
        <v>115.55</v>
      </c>
      <c r="M9" s="12">
        <f>K9*L9</f>
        <v>231.1</v>
      </c>
      <c r="N9" s="96"/>
    </row>
    <row r="10" spans="1:14" ht="15.75">
      <c r="A10" s="9" t="s">
        <v>45</v>
      </c>
      <c r="B10" s="10">
        <v>4</v>
      </c>
      <c r="C10" s="10">
        <v>598</v>
      </c>
      <c r="D10" s="12">
        <f aca="true" t="shared" si="0" ref="D10:D20">B10*C10</f>
        <v>2392</v>
      </c>
      <c r="E10" s="10">
        <v>0</v>
      </c>
      <c r="F10" s="10">
        <v>35.87</v>
      </c>
      <c r="G10" s="12">
        <f aca="true" t="shared" si="1" ref="G10:G20">E10*F10</f>
        <v>0</v>
      </c>
      <c r="H10" s="10">
        <v>0</v>
      </c>
      <c r="I10" s="10">
        <v>54.25</v>
      </c>
      <c r="J10" s="12">
        <f aca="true" t="shared" si="2" ref="J10:J20">H10*I10</f>
        <v>0</v>
      </c>
      <c r="K10" s="10">
        <v>4</v>
      </c>
      <c r="L10" s="10">
        <v>115.55</v>
      </c>
      <c r="M10" s="12">
        <f aca="true" t="shared" si="3" ref="M10:M20">K10*L10</f>
        <v>462.2</v>
      </c>
      <c r="N10" s="97"/>
    </row>
    <row r="11" spans="1:14" ht="15.75">
      <c r="A11" s="9" t="s">
        <v>46</v>
      </c>
      <c r="B11" s="10">
        <v>6</v>
      </c>
      <c r="C11" s="10">
        <v>598</v>
      </c>
      <c r="D11" s="12">
        <f t="shared" si="0"/>
        <v>3588</v>
      </c>
      <c r="E11" s="10">
        <v>1</v>
      </c>
      <c r="F11" s="10">
        <v>35.87</v>
      </c>
      <c r="G11" s="12">
        <f t="shared" si="1"/>
        <v>35.87</v>
      </c>
      <c r="H11" s="10">
        <v>1</v>
      </c>
      <c r="I11" s="10">
        <v>54.25</v>
      </c>
      <c r="J11" s="12">
        <f t="shared" si="2"/>
        <v>54.25</v>
      </c>
      <c r="K11" s="10">
        <v>5</v>
      </c>
      <c r="L11" s="10">
        <v>115.55</v>
      </c>
      <c r="M11" s="12">
        <f t="shared" si="3"/>
        <v>577.75</v>
      </c>
      <c r="N11" s="97"/>
    </row>
    <row r="12" spans="1:14" ht="15.75">
      <c r="A12" s="9" t="s">
        <v>47</v>
      </c>
      <c r="B12" s="10">
        <v>8</v>
      </c>
      <c r="C12" s="10">
        <v>598</v>
      </c>
      <c r="D12" s="12">
        <f t="shared" si="0"/>
        <v>4784</v>
      </c>
      <c r="E12" s="10">
        <v>2</v>
      </c>
      <c r="F12" s="10">
        <v>35.87</v>
      </c>
      <c r="G12" s="12">
        <f t="shared" si="1"/>
        <v>71.74</v>
      </c>
      <c r="H12" s="10">
        <v>2</v>
      </c>
      <c r="I12" s="10">
        <v>54.25</v>
      </c>
      <c r="J12" s="12">
        <f t="shared" si="2"/>
        <v>108.5</v>
      </c>
      <c r="K12" s="10">
        <v>6</v>
      </c>
      <c r="L12" s="10">
        <v>115.55</v>
      </c>
      <c r="M12" s="12">
        <f t="shared" si="3"/>
        <v>693.3</v>
      </c>
      <c r="N12" s="97"/>
    </row>
    <row r="13" spans="1:14" ht="15.75">
      <c r="A13" s="9" t="s">
        <v>48</v>
      </c>
      <c r="B13" s="10">
        <v>10</v>
      </c>
      <c r="C13" s="10">
        <v>598</v>
      </c>
      <c r="D13" s="12">
        <f t="shared" si="0"/>
        <v>5980</v>
      </c>
      <c r="E13" s="10">
        <v>3</v>
      </c>
      <c r="F13" s="10">
        <v>35.87</v>
      </c>
      <c r="G13" s="12">
        <f t="shared" si="1"/>
        <v>107.60999999999999</v>
      </c>
      <c r="H13" s="10">
        <v>3</v>
      </c>
      <c r="I13" s="10">
        <v>54.25</v>
      </c>
      <c r="J13" s="12">
        <f t="shared" si="2"/>
        <v>162.75</v>
      </c>
      <c r="K13" s="10">
        <v>7</v>
      </c>
      <c r="L13" s="10">
        <v>115.55</v>
      </c>
      <c r="M13" s="12">
        <f t="shared" si="3"/>
        <v>808.85</v>
      </c>
      <c r="N13" s="97"/>
    </row>
    <row r="14" spans="1:14" ht="15.75">
      <c r="A14" s="9" t="s">
        <v>49</v>
      </c>
      <c r="B14" s="10">
        <v>12</v>
      </c>
      <c r="C14" s="10">
        <v>598</v>
      </c>
      <c r="D14" s="12">
        <f t="shared" si="0"/>
        <v>7176</v>
      </c>
      <c r="E14" s="10">
        <v>4</v>
      </c>
      <c r="F14" s="10">
        <v>35.87</v>
      </c>
      <c r="G14" s="12">
        <f t="shared" si="1"/>
        <v>143.48</v>
      </c>
      <c r="H14" s="10">
        <v>4</v>
      </c>
      <c r="I14" s="10">
        <v>54.25</v>
      </c>
      <c r="J14" s="12">
        <f t="shared" si="2"/>
        <v>217</v>
      </c>
      <c r="K14" s="10">
        <v>8</v>
      </c>
      <c r="L14" s="10">
        <v>115.55</v>
      </c>
      <c r="M14" s="12">
        <f t="shared" si="3"/>
        <v>924.4</v>
      </c>
      <c r="N14" s="97"/>
    </row>
    <row r="15" spans="1:14" ht="15.75">
      <c r="A15" s="9" t="s">
        <v>50</v>
      </c>
      <c r="B15" s="10">
        <v>14</v>
      </c>
      <c r="C15" s="10">
        <v>598</v>
      </c>
      <c r="D15" s="12">
        <f t="shared" si="0"/>
        <v>8372</v>
      </c>
      <c r="E15" s="10">
        <v>5</v>
      </c>
      <c r="F15" s="10">
        <v>35.87</v>
      </c>
      <c r="G15" s="12">
        <f t="shared" si="1"/>
        <v>179.35</v>
      </c>
      <c r="H15" s="10">
        <v>5</v>
      </c>
      <c r="I15" s="10">
        <v>54.25</v>
      </c>
      <c r="J15" s="12">
        <f t="shared" si="2"/>
        <v>271.25</v>
      </c>
      <c r="K15" s="10">
        <v>9</v>
      </c>
      <c r="L15" s="10">
        <v>115.55</v>
      </c>
      <c r="M15" s="12">
        <f t="shared" si="3"/>
        <v>1039.95</v>
      </c>
      <c r="N15" s="97"/>
    </row>
    <row r="16" spans="1:14" ht="15.75">
      <c r="A16" s="9" t="s">
        <v>51</v>
      </c>
      <c r="B16" s="10">
        <v>16</v>
      </c>
      <c r="C16" s="10">
        <v>598</v>
      </c>
      <c r="D16" s="12">
        <f t="shared" si="0"/>
        <v>9568</v>
      </c>
      <c r="E16" s="10">
        <v>5</v>
      </c>
      <c r="F16" s="10">
        <v>35.87</v>
      </c>
      <c r="G16" s="12">
        <f t="shared" si="1"/>
        <v>179.35</v>
      </c>
      <c r="H16" s="10">
        <v>5</v>
      </c>
      <c r="I16" s="10">
        <v>54.25</v>
      </c>
      <c r="J16" s="12">
        <f t="shared" si="2"/>
        <v>271.25</v>
      </c>
      <c r="K16" s="10">
        <v>11</v>
      </c>
      <c r="L16" s="10">
        <v>115.55</v>
      </c>
      <c r="M16" s="12">
        <f t="shared" si="3"/>
        <v>1271.05</v>
      </c>
      <c r="N16" s="97"/>
    </row>
    <row r="17" spans="1:14" ht="15.75">
      <c r="A17" s="9" t="s">
        <v>52</v>
      </c>
      <c r="B17" s="10">
        <v>18</v>
      </c>
      <c r="C17" s="10">
        <v>598</v>
      </c>
      <c r="D17" s="12">
        <f t="shared" si="0"/>
        <v>10764</v>
      </c>
      <c r="E17" s="10">
        <v>5</v>
      </c>
      <c r="F17" s="10">
        <v>35.87</v>
      </c>
      <c r="G17" s="12">
        <f t="shared" si="1"/>
        <v>179.35</v>
      </c>
      <c r="H17" s="10">
        <v>5</v>
      </c>
      <c r="I17" s="10">
        <v>54.25</v>
      </c>
      <c r="J17" s="12">
        <f t="shared" si="2"/>
        <v>271.25</v>
      </c>
      <c r="K17" s="10">
        <v>13</v>
      </c>
      <c r="L17" s="10">
        <v>115.55</v>
      </c>
      <c r="M17" s="12">
        <f t="shared" si="3"/>
        <v>1502.1499999999999</v>
      </c>
      <c r="N17" s="97"/>
    </row>
    <row r="18" spans="1:14" ht="15.75">
      <c r="A18" s="9" t="s">
        <v>53</v>
      </c>
      <c r="B18" s="10">
        <v>20</v>
      </c>
      <c r="C18" s="10">
        <v>598</v>
      </c>
      <c r="D18" s="12">
        <f t="shared" si="0"/>
        <v>11960</v>
      </c>
      <c r="E18" s="10">
        <v>5</v>
      </c>
      <c r="F18" s="10">
        <v>35.87</v>
      </c>
      <c r="G18" s="12">
        <f t="shared" si="1"/>
        <v>179.35</v>
      </c>
      <c r="H18" s="10">
        <v>5</v>
      </c>
      <c r="I18" s="10">
        <v>54.25</v>
      </c>
      <c r="J18" s="12">
        <f t="shared" si="2"/>
        <v>271.25</v>
      </c>
      <c r="K18" s="10">
        <v>15</v>
      </c>
      <c r="L18" s="10">
        <v>115.55</v>
      </c>
      <c r="M18" s="12">
        <f t="shared" si="3"/>
        <v>1733.25</v>
      </c>
      <c r="N18" s="97"/>
    </row>
    <row r="19" spans="1:14" ht="15.75">
      <c r="A19" s="9" t="s">
        <v>54</v>
      </c>
      <c r="B19" s="10">
        <v>20</v>
      </c>
      <c r="C19" s="10">
        <v>598</v>
      </c>
      <c r="D19" s="12">
        <f t="shared" si="0"/>
        <v>11960</v>
      </c>
      <c r="E19" s="10">
        <v>5</v>
      </c>
      <c r="F19" s="10">
        <v>35.87</v>
      </c>
      <c r="G19" s="12">
        <f t="shared" si="1"/>
        <v>179.35</v>
      </c>
      <c r="H19" s="10">
        <v>5</v>
      </c>
      <c r="I19" s="10">
        <v>54.25</v>
      </c>
      <c r="J19" s="12">
        <f t="shared" si="2"/>
        <v>271.25</v>
      </c>
      <c r="K19" s="10">
        <v>15</v>
      </c>
      <c r="L19" s="10">
        <v>115.55</v>
      </c>
      <c r="M19" s="12">
        <f t="shared" si="3"/>
        <v>1733.25</v>
      </c>
      <c r="N19" s="97"/>
    </row>
    <row r="20" spans="1:14" ht="16.5" thickBot="1">
      <c r="A20" s="31" t="s">
        <v>55</v>
      </c>
      <c r="B20" s="30">
        <v>20</v>
      </c>
      <c r="C20" s="30">
        <v>598</v>
      </c>
      <c r="D20" s="32">
        <f t="shared" si="0"/>
        <v>11960</v>
      </c>
      <c r="E20" s="30">
        <v>5</v>
      </c>
      <c r="F20" s="30">
        <v>35.87</v>
      </c>
      <c r="G20" s="32">
        <f t="shared" si="1"/>
        <v>179.35</v>
      </c>
      <c r="H20" s="30">
        <v>5</v>
      </c>
      <c r="I20" s="30">
        <v>54.25</v>
      </c>
      <c r="J20" s="32">
        <f t="shared" si="2"/>
        <v>271.25</v>
      </c>
      <c r="K20" s="30">
        <v>15</v>
      </c>
      <c r="L20" s="30">
        <v>115.55</v>
      </c>
      <c r="M20" s="32">
        <f t="shared" si="3"/>
        <v>1733.25</v>
      </c>
      <c r="N20" s="97"/>
    </row>
    <row r="21" spans="1:14" ht="16.5" thickBot="1">
      <c r="A21" s="101" t="s">
        <v>56</v>
      </c>
      <c r="B21" s="102"/>
      <c r="C21" s="102"/>
      <c r="D21" s="34">
        <f>SUM(D9:D20)</f>
        <v>89700</v>
      </c>
      <c r="E21" s="36" t="s">
        <v>64</v>
      </c>
      <c r="F21" s="36" t="s">
        <v>64</v>
      </c>
      <c r="G21" s="37">
        <f>SUM(G9:G20)</f>
        <v>1434.7999999999997</v>
      </c>
      <c r="H21" s="36" t="s">
        <v>64</v>
      </c>
      <c r="I21" s="36" t="s">
        <v>64</v>
      </c>
      <c r="J21" s="37">
        <f>SUM(J9:J20)</f>
        <v>2170</v>
      </c>
      <c r="K21" s="36" t="s">
        <v>64</v>
      </c>
      <c r="L21" s="36" t="s">
        <v>64</v>
      </c>
      <c r="M21" s="37">
        <f>SUM(M9:M20)</f>
        <v>12710.5</v>
      </c>
      <c r="N21" s="41">
        <f>G21+J21+M21</f>
        <v>16315.3</v>
      </c>
    </row>
    <row r="22" spans="1:14" ht="16.5" thickBot="1">
      <c r="A22" s="22"/>
      <c r="B22" s="22"/>
      <c r="C22" s="22"/>
      <c r="D22" s="23"/>
      <c r="E22" s="16"/>
      <c r="F22" s="16"/>
      <c r="G22" s="18"/>
      <c r="H22" s="16"/>
      <c r="I22" s="16"/>
      <c r="J22" s="18"/>
      <c r="K22" s="16"/>
      <c r="L22" s="16"/>
      <c r="M22" s="18"/>
      <c r="N22" s="42">
        <f>N21</f>
        <v>16315.3</v>
      </c>
    </row>
    <row r="23" spans="1:13" ht="55.5" customHeight="1">
      <c r="A23" s="82" t="s">
        <v>78</v>
      </c>
      <c r="B23" s="82"/>
      <c r="C23" s="82"/>
      <c r="D23" s="82"/>
      <c r="E23" s="82"/>
      <c r="F23" s="82"/>
      <c r="G23" s="82"/>
      <c r="H23" s="82"/>
      <c r="I23" s="82"/>
      <c r="J23" s="82"/>
      <c r="K23" s="82"/>
      <c r="L23" s="16"/>
      <c r="M23" s="18"/>
    </row>
    <row r="24" spans="1:13" ht="15.75">
      <c r="A24" s="95" t="s">
        <v>74</v>
      </c>
      <c r="B24" s="95"/>
      <c r="C24" s="95"/>
      <c r="D24" s="95"/>
      <c r="E24" s="95"/>
      <c r="F24" s="95"/>
      <c r="G24" s="95"/>
      <c r="H24" s="95"/>
      <c r="I24" s="95"/>
      <c r="J24" s="95"/>
      <c r="K24" s="95"/>
      <c r="L24" s="16"/>
      <c r="M24" s="18"/>
    </row>
    <row r="25" spans="1:13" ht="36.75" customHeight="1">
      <c r="A25" s="82" t="s">
        <v>84</v>
      </c>
      <c r="B25" s="82"/>
      <c r="C25" s="82"/>
      <c r="D25" s="82"/>
      <c r="E25" s="82"/>
      <c r="F25" s="82"/>
      <c r="G25" s="82"/>
      <c r="H25" s="82"/>
      <c r="I25" s="82"/>
      <c r="J25" s="82"/>
      <c r="K25" s="82"/>
      <c r="L25" s="16"/>
      <c r="M25" s="18"/>
    </row>
    <row r="26" spans="1:11" ht="33.75" customHeight="1">
      <c r="A26" s="82" t="s">
        <v>85</v>
      </c>
      <c r="B26" s="82"/>
      <c r="C26" s="82"/>
      <c r="D26" s="82"/>
      <c r="E26" s="82"/>
      <c r="F26" s="82"/>
      <c r="G26" s="82"/>
      <c r="H26" s="82"/>
      <c r="I26" s="82"/>
      <c r="J26" s="82"/>
      <c r="K26" s="82"/>
    </row>
    <row r="27" spans="1:11" ht="39" customHeight="1">
      <c r="A27" s="82" t="s">
        <v>86</v>
      </c>
      <c r="B27" s="82"/>
      <c r="C27" s="82"/>
      <c r="D27" s="82"/>
      <c r="E27" s="82"/>
      <c r="F27" s="82"/>
      <c r="G27" s="82"/>
      <c r="H27" s="82"/>
      <c r="I27" s="82"/>
      <c r="J27" s="82"/>
      <c r="K27" s="82"/>
    </row>
    <row r="28" spans="1:11" ht="15.75">
      <c r="A28" s="81"/>
      <c r="B28" s="81"/>
      <c r="C28" s="81"/>
      <c r="D28" s="81"/>
      <c r="E28" s="81"/>
      <c r="F28" s="81"/>
      <c r="G28" s="81"/>
      <c r="H28" s="81"/>
      <c r="I28" s="81"/>
      <c r="J28" s="81"/>
      <c r="K28" s="81"/>
    </row>
    <row r="29" spans="1:11" ht="15.75">
      <c r="A29" s="25"/>
      <c r="B29" s="25"/>
      <c r="C29" s="25"/>
      <c r="D29" s="25"/>
      <c r="E29" s="25"/>
      <c r="F29" s="25"/>
      <c r="G29" s="25"/>
      <c r="H29" s="25"/>
      <c r="I29" s="25"/>
      <c r="J29" s="25"/>
      <c r="K29" s="25"/>
    </row>
    <row r="31" spans="1:13" ht="15.75" customHeight="1">
      <c r="A31" s="94" t="s">
        <v>66</v>
      </c>
      <c r="B31" s="94" t="s">
        <v>68</v>
      </c>
      <c r="C31" s="94"/>
      <c r="D31" s="94"/>
      <c r="E31" s="94"/>
      <c r="F31" s="94"/>
      <c r="G31" s="94"/>
      <c r="H31" s="94"/>
      <c r="I31" s="14"/>
      <c r="J31" s="14"/>
      <c r="K31" s="14"/>
      <c r="L31" s="14"/>
      <c r="M31" s="14"/>
    </row>
    <row r="32" spans="1:13" ht="15.75" customHeight="1">
      <c r="A32" s="94"/>
      <c r="B32" s="94" t="s">
        <v>62</v>
      </c>
      <c r="C32" s="94"/>
      <c r="D32" s="94"/>
      <c r="E32" s="94"/>
      <c r="F32" s="94"/>
      <c r="G32" s="94"/>
      <c r="H32" s="94"/>
      <c r="I32" s="19"/>
      <c r="J32" s="19"/>
      <c r="K32" s="16"/>
      <c r="L32" s="16"/>
      <c r="M32" s="16"/>
    </row>
    <row r="33" spans="1:13" ht="126">
      <c r="A33" s="94"/>
      <c r="B33" s="8" t="s">
        <v>67</v>
      </c>
      <c r="C33" s="8" t="s">
        <v>80</v>
      </c>
      <c r="D33" s="11" t="s">
        <v>129</v>
      </c>
      <c r="E33" s="8" t="s">
        <v>67</v>
      </c>
      <c r="F33" s="8" t="s">
        <v>81</v>
      </c>
      <c r="G33" s="11" t="s">
        <v>130</v>
      </c>
      <c r="H33" s="11" t="s">
        <v>131</v>
      </c>
      <c r="I33" s="14"/>
      <c r="J33" s="15"/>
      <c r="K33" s="14"/>
      <c r="L33" s="14"/>
      <c r="M33" s="15"/>
    </row>
    <row r="34" spans="1:13" ht="15.75">
      <c r="A34" s="11">
        <v>1</v>
      </c>
      <c r="B34" s="10">
        <v>2</v>
      </c>
      <c r="C34" s="10">
        <v>3</v>
      </c>
      <c r="D34" s="10" t="s">
        <v>57</v>
      </c>
      <c r="E34" s="10">
        <v>5</v>
      </c>
      <c r="F34" s="10">
        <v>6</v>
      </c>
      <c r="G34" s="10" t="s">
        <v>59</v>
      </c>
      <c r="H34" s="10" t="s">
        <v>119</v>
      </c>
      <c r="I34" s="16"/>
      <c r="J34" s="16"/>
      <c r="K34" s="16"/>
      <c r="L34" s="16"/>
      <c r="M34" s="16"/>
    </row>
    <row r="35" spans="1:13" ht="15.75">
      <c r="A35" s="9" t="s">
        <v>44</v>
      </c>
      <c r="B35" s="10">
        <v>2</v>
      </c>
      <c r="C35" s="10">
        <v>116.96</v>
      </c>
      <c r="D35" s="12">
        <f>B35*C35</f>
        <v>233.92</v>
      </c>
      <c r="E35" s="10">
        <v>2</v>
      </c>
      <c r="F35" s="10">
        <v>252.95</v>
      </c>
      <c r="G35" s="12">
        <f>E35*F35</f>
        <v>505.9</v>
      </c>
      <c r="H35" s="99"/>
      <c r="I35" s="16"/>
      <c r="J35" s="17"/>
      <c r="K35" s="16"/>
      <c r="L35" s="16"/>
      <c r="M35" s="17"/>
    </row>
    <row r="36" spans="1:13" ht="15.75">
      <c r="A36" s="9" t="s">
        <v>45</v>
      </c>
      <c r="B36" s="10">
        <v>4</v>
      </c>
      <c r="C36" s="10">
        <v>116.96</v>
      </c>
      <c r="D36" s="12">
        <f aca="true" t="shared" si="4" ref="D36:D46">B36*C36</f>
        <v>467.84</v>
      </c>
      <c r="E36" s="10">
        <v>2</v>
      </c>
      <c r="F36" s="10">
        <v>252.95</v>
      </c>
      <c r="G36" s="12">
        <f aca="true" t="shared" si="5" ref="G36:G46">E36*F36</f>
        <v>505.9</v>
      </c>
      <c r="H36" s="100"/>
      <c r="I36" s="16"/>
      <c r="J36" s="17"/>
      <c r="K36" s="16"/>
      <c r="L36" s="16"/>
      <c r="M36" s="17"/>
    </row>
    <row r="37" spans="1:13" ht="15.75">
      <c r="A37" s="9" t="s">
        <v>46</v>
      </c>
      <c r="B37" s="10">
        <v>5</v>
      </c>
      <c r="C37" s="10">
        <v>116.96</v>
      </c>
      <c r="D37" s="12">
        <f t="shared" si="4"/>
        <v>584.8</v>
      </c>
      <c r="E37" s="10">
        <v>1</v>
      </c>
      <c r="F37" s="10">
        <v>252.95</v>
      </c>
      <c r="G37" s="12">
        <f t="shared" si="5"/>
        <v>252.95</v>
      </c>
      <c r="H37" s="100"/>
      <c r="I37" s="16"/>
      <c r="J37" s="17"/>
      <c r="K37" s="16"/>
      <c r="L37" s="16"/>
      <c r="M37" s="17"/>
    </row>
    <row r="38" spans="1:13" ht="15.75">
      <c r="A38" s="9" t="s">
        <v>47</v>
      </c>
      <c r="B38" s="10">
        <v>6</v>
      </c>
      <c r="C38" s="10">
        <v>116.96</v>
      </c>
      <c r="D38" s="12">
        <f t="shared" si="4"/>
        <v>701.76</v>
      </c>
      <c r="E38" s="10">
        <v>1</v>
      </c>
      <c r="F38" s="10">
        <v>252.95</v>
      </c>
      <c r="G38" s="12">
        <f t="shared" si="5"/>
        <v>252.95</v>
      </c>
      <c r="H38" s="100"/>
      <c r="I38" s="16"/>
      <c r="J38" s="17"/>
      <c r="K38" s="16"/>
      <c r="L38" s="16"/>
      <c r="M38" s="17"/>
    </row>
    <row r="39" spans="1:13" ht="15.75">
      <c r="A39" s="9" t="s">
        <v>48</v>
      </c>
      <c r="B39" s="10">
        <v>7</v>
      </c>
      <c r="C39" s="10">
        <v>116.96</v>
      </c>
      <c r="D39" s="12">
        <f t="shared" si="4"/>
        <v>818.7199999999999</v>
      </c>
      <c r="E39" s="10">
        <v>1</v>
      </c>
      <c r="F39" s="10">
        <v>252.95</v>
      </c>
      <c r="G39" s="12">
        <f t="shared" si="5"/>
        <v>252.95</v>
      </c>
      <c r="H39" s="100"/>
      <c r="I39" s="16"/>
      <c r="J39" s="17"/>
      <c r="K39" s="16"/>
      <c r="L39" s="16"/>
      <c r="M39" s="17"/>
    </row>
    <row r="40" spans="1:13" ht="15.75">
      <c r="A40" s="9" t="s">
        <v>49</v>
      </c>
      <c r="B40" s="10">
        <v>8</v>
      </c>
      <c r="C40" s="10">
        <v>116.96</v>
      </c>
      <c r="D40" s="12">
        <f t="shared" si="4"/>
        <v>935.68</v>
      </c>
      <c r="E40" s="10">
        <v>1</v>
      </c>
      <c r="F40" s="10">
        <v>252.95</v>
      </c>
      <c r="G40" s="12">
        <f t="shared" si="5"/>
        <v>252.95</v>
      </c>
      <c r="H40" s="100"/>
      <c r="I40" s="16"/>
      <c r="J40" s="17"/>
      <c r="K40" s="16"/>
      <c r="L40" s="16"/>
      <c r="M40" s="17"/>
    </row>
    <row r="41" spans="1:13" ht="15.75">
      <c r="A41" s="9" t="s">
        <v>50</v>
      </c>
      <c r="B41" s="10">
        <v>9</v>
      </c>
      <c r="C41" s="10">
        <v>116.96</v>
      </c>
      <c r="D41" s="12">
        <f t="shared" si="4"/>
        <v>1052.6399999999999</v>
      </c>
      <c r="E41" s="10">
        <v>1</v>
      </c>
      <c r="F41" s="10">
        <v>252.95</v>
      </c>
      <c r="G41" s="12">
        <f t="shared" si="5"/>
        <v>252.95</v>
      </c>
      <c r="H41" s="100"/>
      <c r="I41" s="16"/>
      <c r="J41" s="17"/>
      <c r="K41" s="16"/>
      <c r="L41" s="16"/>
      <c r="M41" s="17"/>
    </row>
    <row r="42" spans="1:13" ht="15.75">
      <c r="A42" s="9" t="s">
        <v>51</v>
      </c>
      <c r="B42" s="10">
        <v>11</v>
      </c>
      <c r="C42" s="10">
        <v>116.96</v>
      </c>
      <c r="D42" s="12">
        <f t="shared" si="4"/>
        <v>1286.56</v>
      </c>
      <c r="E42" s="10">
        <v>2</v>
      </c>
      <c r="F42" s="10">
        <v>252.95</v>
      </c>
      <c r="G42" s="12">
        <f t="shared" si="5"/>
        <v>505.9</v>
      </c>
      <c r="H42" s="100"/>
      <c r="I42" s="16"/>
      <c r="J42" s="17"/>
      <c r="K42" s="16"/>
      <c r="L42" s="16"/>
      <c r="M42" s="17"/>
    </row>
    <row r="43" spans="1:13" ht="15.75">
      <c r="A43" s="9" t="s">
        <v>52</v>
      </c>
      <c r="B43" s="10">
        <v>13</v>
      </c>
      <c r="C43" s="10">
        <v>116.96</v>
      </c>
      <c r="D43" s="12">
        <f t="shared" si="4"/>
        <v>1520.48</v>
      </c>
      <c r="E43" s="10">
        <v>2</v>
      </c>
      <c r="F43" s="10">
        <v>252.95</v>
      </c>
      <c r="G43" s="12">
        <f t="shared" si="5"/>
        <v>505.9</v>
      </c>
      <c r="H43" s="100"/>
      <c r="I43" s="16"/>
      <c r="J43" s="17"/>
      <c r="K43" s="16"/>
      <c r="L43" s="16"/>
      <c r="M43" s="17"/>
    </row>
    <row r="44" spans="1:13" ht="15.75">
      <c r="A44" s="9" t="s">
        <v>53</v>
      </c>
      <c r="B44" s="10">
        <v>15</v>
      </c>
      <c r="C44" s="10">
        <v>116.96</v>
      </c>
      <c r="D44" s="12">
        <f t="shared" si="4"/>
        <v>1754.3999999999999</v>
      </c>
      <c r="E44" s="10">
        <v>2</v>
      </c>
      <c r="F44" s="10">
        <v>252.95</v>
      </c>
      <c r="G44" s="12">
        <f t="shared" si="5"/>
        <v>505.9</v>
      </c>
      <c r="H44" s="100"/>
      <c r="I44" s="16"/>
      <c r="J44" s="17"/>
      <c r="K44" s="16"/>
      <c r="L44" s="16"/>
      <c r="M44" s="17"/>
    </row>
    <row r="45" spans="1:13" ht="15.75">
      <c r="A45" s="9" t="s">
        <v>54</v>
      </c>
      <c r="B45" s="10">
        <v>15</v>
      </c>
      <c r="C45" s="10">
        <v>116.96</v>
      </c>
      <c r="D45" s="12">
        <f t="shared" si="4"/>
        <v>1754.3999999999999</v>
      </c>
      <c r="E45" s="10">
        <v>0</v>
      </c>
      <c r="F45" s="10">
        <v>252.95</v>
      </c>
      <c r="G45" s="12">
        <f t="shared" si="5"/>
        <v>0</v>
      </c>
      <c r="H45" s="100"/>
      <c r="I45" s="16"/>
      <c r="J45" s="17"/>
      <c r="K45" s="16"/>
      <c r="L45" s="16"/>
      <c r="M45" s="17"/>
    </row>
    <row r="46" spans="1:13" ht="16.5" thickBot="1">
      <c r="A46" s="31" t="s">
        <v>55</v>
      </c>
      <c r="B46" s="30">
        <v>15</v>
      </c>
      <c r="C46" s="30">
        <v>116.96</v>
      </c>
      <c r="D46" s="32">
        <f t="shared" si="4"/>
        <v>1754.3999999999999</v>
      </c>
      <c r="E46" s="30">
        <v>0</v>
      </c>
      <c r="F46" s="30">
        <v>252.95</v>
      </c>
      <c r="G46" s="32">
        <f t="shared" si="5"/>
        <v>0</v>
      </c>
      <c r="H46" s="100"/>
      <c r="I46" s="16"/>
      <c r="J46" s="17"/>
      <c r="K46" s="16"/>
      <c r="L46" s="16"/>
      <c r="M46" s="17"/>
    </row>
    <row r="47" spans="1:13" ht="16.5" thickBot="1">
      <c r="A47" s="39" t="s">
        <v>56</v>
      </c>
      <c r="B47" s="36" t="s">
        <v>64</v>
      </c>
      <c r="C47" s="36" t="s">
        <v>64</v>
      </c>
      <c r="D47" s="37">
        <f>SUM(D35:D46)</f>
        <v>12865.599999999999</v>
      </c>
      <c r="E47" s="40">
        <f>SUM(E35:E46)</f>
        <v>15</v>
      </c>
      <c r="F47" s="36" t="s">
        <v>64</v>
      </c>
      <c r="G47" s="37">
        <f>SUM(G35:G46)</f>
        <v>3794.2500000000005</v>
      </c>
      <c r="H47" s="41">
        <f>D47+G47</f>
        <v>16659.85</v>
      </c>
      <c r="I47" s="16"/>
      <c r="J47" s="18"/>
      <c r="K47" s="16"/>
      <c r="L47" s="16"/>
      <c r="M47" s="18"/>
    </row>
    <row r="48" ht="16.5" thickBot="1">
      <c r="H48" s="42">
        <f>H47</f>
        <v>16659.85</v>
      </c>
    </row>
    <row r="49" spans="1:7" ht="15.75">
      <c r="A49" s="98" t="s">
        <v>82</v>
      </c>
      <c r="B49" s="98"/>
      <c r="C49" s="98"/>
      <c r="D49" s="98"/>
      <c r="E49" s="98"/>
      <c r="F49" s="98"/>
      <c r="G49" s="98"/>
    </row>
    <row r="50" spans="1:7" ht="15.75">
      <c r="A50" s="7" t="s">
        <v>83</v>
      </c>
      <c r="B50" s="7"/>
      <c r="C50" s="7"/>
      <c r="D50" s="7"/>
      <c r="E50" s="7"/>
      <c r="F50" s="7"/>
      <c r="G50" s="7"/>
    </row>
    <row r="54" spans="1:7" ht="15.75">
      <c r="A54" s="7" t="s">
        <v>125</v>
      </c>
      <c r="B54" s="7"/>
      <c r="C54" s="7"/>
      <c r="D54" s="7"/>
      <c r="E54" s="7"/>
      <c r="F54" s="7"/>
      <c r="G54" s="7" t="s">
        <v>126</v>
      </c>
    </row>
    <row r="57" ht="12.75">
      <c r="A57" s="75" t="s">
        <v>145</v>
      </c>
    </row>
    <row r="58" ht="12.75">
      <c r="A58" s="75" t="s">
        <v>127</v>
      </c>
    </row>
    <row r="59" ht="12.75">
      <c r="A59" s="75" t="s">
        <v>128</v>
      </c>
    </row>
  </sheetData>
  <sheetProtection/>
  <mergeCells count="22">
    <mergeCell ref="A28:K28"/>
    <mergeCell ref="A27:K27"/>
    <mergeCell ref="A23:K23"/>
    <mergeCell ref="A26:K26"/>
    <mergeCell ref="A25:K25"/>
    <mergeCell ref="A24:K24"/>
    <mergeCell ref="N9:N20"/>
    <mergeCell ref="I2:M2"/>
    <mergeCell ref="A49:G49"/>
    <mergeCell ref="H35:H46"/>
    <mergeCell ref="A21:C21"/>
    <mergeCell ref="B32:H32"/>
    <mergeCell ref="A31:A33"/>
    <mergeCell ref="A5:A7"/>
    <mergeCell ref="B31:H31"/>
    <mergeCell ref="N6:N7"/>
    <mergeCell ref="K1:M1"/>
    <mergeCell ref="B4:L4"/>
    <mergeCell ref="E6:J6"/>
    <mergeCell ref="B6:D6"/>
    <mergeCell ref="K6:M6"/>
    <mergeCell ref="B5:N5"/>
  </mergeCells>
  <printOptions/>
  <pageMargins left="0.7480314960629921" right="0.7480314960629921" top="0.984251968503937" bottom="0.984251968503937" header="0.5118110236220472" footer="0.5118110236220472"/>
  <pageSetup horizontalDpi="600" verticalDpi="600" orientation="landscape" paperSize="9" scale="70" r:id="rId1"/>
  <headerFooter alignWithMargins="0">
    <oddFooter>&amp;CLMAnotp2_1014_SPSPL.655</oddFooter>
  </headerFooter>
</worksheet>
</file>

<file path=xl/worksheets/sheet3.xml><?xml version="1.0" encoding="utf-8"?>
<worksheet xmlns="http://schemas.openxmlformats.org/spreadsheetml/2006/main" xmlns:r="http://schemas.openxmlformats.org/officeDocument/2006/relationships">
  <dimension ref="A2:V66"/>
  <sheetViews>
    <sheetView view="pageLayout" workbookViewId="0" topLeftCell="A58">
      <selection activeCell="M30" sqref="M30:M32"/>
    </sheetView>
  </sheetViews>
  <sheetFormatPr defaultColWidth="9.140625" defaultRowHeight="12.75"/>
  <cols>
    <col min="1" max="1" width="12.8515625" style="0" customWidth="1"/>
    <col min="2" max="2" width="8.00390625" style="0" customWidth="1"/>
    <col min="6" max="6" width="14.421875" style="0" customWidth="1"/>
    <col min="7" max="7" width="8.7109375" style="0" customWidth="1"/>
    <col min="8" max="8" width="8.28125" style="0" customWidth="1"/>
    <col min="10" max="10" width="10.421875" style="0" customWidth="1"/>
    <col min="11" max="11" width="12.28125" style="0" customWidth="1"/>
    <col min="12" max="12" width="11.7109375" style="0" customWidth="1"/>
    <col min="14" max="14" width="9.7109375" style="0" customWidth="1"/>
    <col min="15" max="15" width="12.28125" style="0" customWidth="1"/>
    <col min="16" max="16" width="12.57421875" style="0" customWidth="1"/>
    <col min="17" max="17" width="8.421875" style="0" customWidth="1"/>
    <col min="18" max="18" width="8.57421875" style="0" customWidth="1"/>
    <col min="19" max="19" width="9.7109375" style="0" customWidth="1"/>
    <col min="20" max="20" width="11.7109375" style="0" customWidth="1"/>
    <col min="21" max="21" width="14.00390625" style="0" customWidth="1"/>
    <col min="22" max="22" width="11.57421875" style="0" customWidth="1"/>
  </cols>
  <sheetData>
    <row r="2" spans="17:21" ht="15.75">
      <c r="Q2" s="87" t="s">
        <v>135</v>
      </c>
      <c r="R2" s="87"/>
      <c r="S2" s="87"/>
      <c r="T2" s="87"/>
      <c r="U2" s="74"/>
    </row>
    <row r="3" spans="15:21" ht="34.5" customHeight="1">
      <c r="O3" s="89" t="s">
        <v>124</v>
      </c>
      <c r="P3" s="89"/>
      <c r="Q3" s="89"/>
      <c r="R3" s="89"/>
      <c r="S3" s="89"/>
      <c r="T3" s="89"/>
      <c r="U3" s="43"/>
    </row>
    <row r="4" spans="1:2" ht="14.25" customHeight="1">
      <c r="A4" s="1"/>
      <c r="B4" s="1"/>
    </row>
    <row r="5" spans="1:15" ht="65.25" customHeight="1">
      <c r="A5" s="7"/>
      <c r="B5" s="7"/>
      <c r="C5" s="92" t="s">
        <v>133</v>
      </c>
      <c r="D5" s="92"/>
      <c r="E5" s="84"/>
      <c r="F5" s="84"/>
      <c r="G5" s="84"/>
      <c r="H5" s="84"/>
      <c r="I5" s="84"/>
      <c r="J5" s="84"/>
      <c r="K5" s="84"/>
      <c r="L5" s="84"/>
      <c r="M5" s="84"/>
      <c r="N5" s="84"/>
      <c r="O5" s="84"/>
    </row>
    <row r="6" spans="1:22" ht="15.75" customHeight="1">
      <c r="A6" s="94" t="s">
        <v>66</v>
      </c>
      <c r="B6" s="103" t="s">
        <v>121</v>
      </c>
      <c r="C6" s="104"/>
      <c r="D6" s="104"/>
      <c r="E6" s="104"/>
      <c r="F6" s="104"/>
      <c r="G6" s="104"/>
      <c r="H6" s="104"/>
      <c r="I6" s="104"/>
      <c r="J6" s="104"/>
      <c r="K6" s="104"/>
      <c r="L6" s="104"/>
      <c r="M6" s="104"/>
      <c r="N6" s="104"/>
      <c r="O6" s="104"/>
      <c r="P6" s="104"/>
      <c r="Q6" s="104"/>
      <c r="R6" s="104"/>
      <c r="S6" s="104"/>
      <c r="T6" s="104"/>
      <c r="U6" s="104"/>
      <c r="V6" s="105"/>
    </row>
    <row r="7" spans="1:22" ht="41.25" customHeight="1">
      <c r="A7" s="94"/>
      <c r="B7" s="103" t="s">
        <v>90</v>
      </c>
      <c r="C7" s="104"/>
      <c r="D7" s="104"/>
      <c r="E7" s="104"/>
      <c r="F7" s="105"/>
      <c r="G7" s="107" t="s">
        <v>91</v>
      </c>
      <c r="H7" s="108"/>
      <c r="I7" s="108"/>
      <c r="J7" s="108"/>
      <c r="K7" s="108"/>
      <c r="L7" s="108"/>
      <c r="M7" s="108"/>
      <c r="N7" s="108"/>
      <c r="O7" s="108"/>
      <c r="P7" s="109"/>
      <c r="Q7" s="103" t="s">
        <v>92</v>
      </c>
      <c r="R7" s="104"/>
      <c r="S7" s="104"/>
      <c r="T7" s="104"/>
      <c r="U7" s="105"/>
      <c r="V7" s="90" t="s">
        <v>117</v>
      </c>
    </row>
    <row r="8" spans="1:22" ht="147" customHeight="1">
      <c r="A8" s="94"/>
      <c r="B8" s="28" t="s">
        <v>93</v>
      </c>
      <c r="C8" s="28" t="s">
        <v>94</v>
      </c>
      <c r="D8" s="28" t="s">
        <v>110</v>
      </c>
      <c r="E8" s="11" t="s">
        <v>113</v>
      </c>
      <c r="F8" s="11" t="s">
        <v>77</v>
      </c>
      <c r="G8" s="8" t="s">
        <v>98</v>
      </c>
      <c r="H8" s="8" t="s">
        <v>95</v>
      </c>
      <c r="I8" s="28" t="s">
        <v>110</v>
      </c>
      <c r="J8" s="8" t="s">
        <v>71</v>
      </c>
      <c r="K8" s="11" t="s">
        <v>79</v>
      </c>
      <c r="L8" s="8" t="s">
        <v>96</v>
      </c>
      <c r="M8" s="8" t="s">
        <v>97</v>
      </c>
      <c r="N8" s="28" t="s">
        <v>114</v>
      </c>
      <c r="O8" s="8" t="s">
        <v>72</v>
      </c>
      <c r="P8" s="11" t="s">
        <v>79</v>
      </c>
      <c r="Q8" s="8" t="s">
        <v>108</v>
      </c>
      <c r="R8" s="8" t="s">
        <v>115</v>
      </c>
      <c r="S8" s="28" t="s">
        <v>114</v>
      </c>
      <c r="T8" s="8" t="s">
        <v>73</v>
      </c>
      <c r="U8" s="11" t="s">
        <v>79</v>
      </c>
      <c r="V8" s="91"/>
    </row>
    <row r="9" spans="1:22" ht="31.5">
      <c r="A9" s="11">
        <v>1</v>
      </c>
      <c r="B9" s="11">
        <v>2</v>
      </c>
      <c r="C9" s="11">
        <v>3</v>
      </c>
      <c r="D9" s="11" t="s">
        <v>100</v>
      </c>
      <c r="E9" s="11">
        <v>5</v>
      </c>
      <c r="F9" s="11" t="s">
        <v>101</v>
      </c>
      <c r="G9" s="11">
        <v>7</v>
      </c>
      <c r="H9" s="11">
        <v>8</v>
      </c>
      <c r="I9" s="10" t="s">
        <v>102</v>
      </c>
      <c r="J9" s="10">
        <v>10</v>
      </c>
      <c r="K9" s="10" t="s">
        <v>103</v>
      </c>
      <c r="L9" s="10">
        <v>12</v>
      </c>
      <c r="M9" s="10">
        <v>13</v>
      </c>
      <c r="N9" s="10" t="s">
        <v>104</v>
      </c>
      <c r="O9" s="10">
        <v>15</v>
      </c>
      <c r="P9" s="10" t="s">
        <v>105</v>
      </c>
      <c r="Q9" s="10">
        <v>17</v>
      </c>
      <c r="R9" s="10">
        <v>18</v>
      </c>
      <c r="S9" s="10" t="s">
        <v>106</v>
      </c>
      <c r="T9" s="10">
        <v>20</v>
      </c>
      <c r="U9" s="10" t="s">
        <v>107</v>
      </c>
      <c r="V9" s="11" t="s">
        <v>116</v>
      </c>
    </row>
    <row r="10" spans="1:22" ht="15.75">
      <c r="A10" s="9" t="s">
        <v>44</v>
      </c>
      <c r="B10" s="9">
        <v>20</v>
      </c>
      <c r="C10" s="10">
        <v>2</v>
      </c>
      <c r="D10" s="10">
        <f>B10+C10</f>
        <v>22</v>
      </c>
      <c r="E10" s="10">
        <v>598</v>
      </c>
      <c r="F10" s="12">
        <f>D10*E10</f>
        <v>13156</v>
      </c>
      <c r="G10" s="29">
        <v>5</v>
      </c>
      <c r="H10" s="10">
        <v>0</v>
      </c>
      <c r="I10" s="29">
        <f>G10+H10</f>
        <v>5</v>
      </c>
      <c r="J10" s="10">
        <v>35.87</v>
      </c>
      <c r="K10" s="12">
        <f>I10*J10</f>
        <v>179.35</v>
      </c>
      <c r="L10" s="10">
        <v>5</v>
      </c>
      <c r="M10" s="10">
        <v>0</v>
      </c>
      <c r="N10" s="10">
        <f>L10+M10</f>
        <v>5</v>
      </c>
      <c r="O10" s="10">
        <v>54.25</v>
      </c>
      <c r="P10" s="12">
        <f>N10*O10</f>
        <v>271.25</v>
      </c>
      <c r="Q10" s="10">
        <v>15</v>
      </c>
      <c r="R10" s="10">
        <v>2</v>
      </c>
      <c r="S10" s="10">
        <f>Q10+R10</f>
        <v>17</v>
      </c>
      <c r="T10" s="10">
        <v>115.55</v>
      </c>
      <c r="U10" s="12">
        <f>S10*T10</f>
        <v>1964.35</v>
      </c>
      <c r="V10" s="99"/>
    </row>
    <row r="11" spans="1:22" ht="15.75">
      <c r="A11" s="9" t="s">
        <v>45</v>
      </c>
      <c r="B11" s="9">
        <v>20</v>
      </c>
      <c r="C11" s="10">
        <v>4</v>
      </c>
      <c r="D11" s="10">
        <f aca="true" t="shared" si="0" ref="D11:D21">B11+C11</f>
        <v>24</v>
      </c>
      <c r="E11" s="10">
        <v>598</v>
      </c>
      <c r="F11" s="12">
        <f aca="true" t="shared" si="1" ref="F11:F21">D11*E11</f>
        <v>14352</v>
      </c>
      <c r="G11" s="29">
        <v>5</v>
      </c>
      <c r="H11" s="10">
        <v>0</v>
      </c>
      <c r="I11" s="29">
        <f aca="true" t="shared" si="2" ref="I11:I21">G11+H11</f>
        <v>5</v>
      </c>
      <c r="J11" s="10">
        <v>35.87</v>
      </c>
      <c r="K11" s="12">
        <f aca="true" t="shared" si="3" ref="K11:K21">I11*J11</f>
        <v>179.35</v>
      </c>
      <c r="L11" s="10">
        <v>5</v>
      </c>
      <c r="M11" s="10">
        <v>0</v>
      </c>
      <c r="N11" s="10">
        <f aca="true" t="shared" si="4" ref="N11:N21">L11+M11</f>
        <v>5</v>
      </c>
      <c r="O11" s="10">
        <v>54.25</v>
      </c>
      <c r="P11" s="12">
        <f aca="true" t="shared" si="5" ref="P11:P21">N11*O11</f>
        <v>271.25</v>
      </c>
      <c r="Q11" s="10">
        <v>15</v>
      </c>
      <c r="R11" s="10">
        <v>4</v>
      </c>
      <c r="S11" s="10">
        <f aca="true" t="shared" si="6" ref="S11:S21">Q11+R11</f>
        <v>19</v>
      </c>
      <c r="T11" s="10">
        <v>115.55</v>
      </c>
      <c r="U11" s="12">
        <f aca="true" t="shared" si="7" ref="U11:U21">S11*T11</f>
        <v>2195.45</v>
      </c>
      <c r="V11" s="100"/>
    </row>
    <row r="12" spans="1:22" ht="15.75">
      <c r="A12" s="9" t="s">
        <v>46</v>
      </c>
      <c r="B12" s="9">
        <v>20</v>
      </c>
      <c r="C12" s="10">
        <v>6</v>
      </c>
      <c r="D12" s="10">
        <f t="shared" si="0"/>
        <v>26</v>
      </c>
      <c r="E12" s="10">
        <v>598</v>
      </c>
      <c r="F12" s="12">
        <f t="shared" si="1"/>
        <v>15548</v>
      </c>
      <c r="G12" s="29">
        <v>5</v>
      </c>
      <c r="H12" s="10">
        <v>1</v>
      </c>
      <c r="I12" s="29">
        <f t="shared" si="2"/>
        <v>6</v>
      </c>
      <c r="J12" s="10">
        <v>35.87</v>
      </c>
      <c r="K12" s="12">
        <f t="shared" si="3"/>
        <v>215.21999999999997</v>
      </c>
      <c r="L12" s="10">
        <v>5</v>
      </c>
      <c r="M12" s="10">
        <v>1</v>
      </c>
      <c r="N12" s="10">
        <f t="shared" si="4"/>
        <v>6</v>
      </c>
      <c r="O12" s="10">
        <v>54.25</v>
      </c>
      <c r="P12" s="12">
        <f t="shared" si="5"/>
        <v>325.5</v>
      </c>
      <c r="Q12" s="10">
        <v>15</v>
      </c>
      <c r="R12" s="10">
        <v>5</v>
      </c>
      <c r="S12" s="10">
        <f t="shared" si="6"/>
        <v>20</v>
      </c>
      <c r="T12" s="10">
        <v>115.55</v>
      </c>
      <c r="U12" s="12">
        <f t="shared" si="7"/>
        <v>2311</v>
      </c>
      <c r="V12" s="100"/>
    </row>
    <row r="13" spans="1:22" ht="15.75">
      <c r="A13" s="9" t="s">
        <v>47</v>
      </c>
      <c r="B13" s="9">
        <v>20</v>
      </c>
      <c r="C13" s="10">
        <v>8</v>
      </c>
      <c r="D13" s="10">
        <f t="shared" si="0"/>
        <v>28</v>
      </c>
      <c r="E13" s="10">
        <v>598</v>
      </c>
      <c r="F13" s="12">
        <f t="shared" si="1"/>
        <v>16744</v>
      </c>
      <c r="G13" s="29">
        <v>5</v>
      </c>
      <c r="H13" s="10">
        <v>2</v>
      </c>
      <c r="I13" s="29">
        <f t="shared" si="2"/>
        <v>7</v>
      </c>
      <c r="J13" s="10">
        <v>35.87</v>
      </c>
      <c r="K13" s="12">
        <f t="shared" si="3"/>
        <v>251.08999999999997</v>
      </c>
      <c r="L13" s="10">
        <v>5</v>
      </c>
      <c r="M13" s="10">
        <v>2</v>
      </c>
      <c r="N13" s="10">
        <f t="shared" si="4"/>
        <v>7</v>
      </c>
      <c r="O13" s="10">
        <v>54.25</v>
      </c>
      <c r="P13" s="12">
        <f t="shared" si="5"/>
        <v>379.75</v>
      </c>
      <c r="Q13" s="10">
        <v>15</v>
      </c>
      <c r="R13" s="10">
        <v>6</v>
      </c>
      <c r="S13" s="10">
        <f t="shared" si="6"/>
        <v>21</v>
      </c>
      <c r="T13" s="10">
        <v>115.55</v>
      </c>
      <c r="U13" s="12">
        <f t="shared" si="7"/>
        <v>2426.5499999999997</v>
      </c>
      <c r="V13" s="100"/>
    </row>
    <row r="14" spans="1:22" ht="15.75">
      <c r="A14" s="9" t="s">
        <v>48</v>
      </c>
      <c r="B14" s="9">
        <v>20</v>
      </c>
      <c r="C14" s="10">
        <v>10</v>
      </c>
      <c r="D14" s="10">
        <f t="shared" si="0"/>
        <v>30</v>
      </c>
      <c r="E14" s="10">
        <v>598</v>
      </c>
      <c r="F14" s="12">
        <f t="shared" si="1"/>
        <v>17940</v>
      </c>
      <c r="G14" s="29">
        <v>5</v>
      </c>
      <c r="H14" s="10">
        <v>3</v>
      </c>
      <c r="I14" s="29">
        <f t="shared" si="2"/>
        <v>8</v>
      </c>
      <c r="J14" s="10">
        <v>35.87</v>
      </c>
      <c r="K14" s="12">
        <f t="shared" si="3"/>
        <v>286.96</v>
      </c>
      <c r="L14" s="10">
        <v>5</v>
      </c>
      <c r="M14" s="10">
        <v>3</v>
      </c>
      <c r="N14" s="10">
        <f t="shared" si="4"/>
        <v>8</v>
      </c>
      <c r="O14" s="10">
        <v>54.25</v>
      </c>
      <c r="P14" s="12">
        <f t="shared" si="5"/>
        <v>434</v>
      </c>
      <c r="Q14" s="10">
        <v>15</v>
      </c>
      <c r="R14" s="10">
        <v>7</v>
      </c>
      <c r="S14" s="10">
        <f t="shared" si="6"/>
        <v>22</v>
      </c>
      <c r="T14" s="10">
        <v>115.55</v>
      </c>
      <c r="U14" s="12">
        <f t="shared" si="7"/>
        <v>2542.1</v>
      </c>
      <c r="V14" s="100"/>
    </row>
    <row r="15" spans="1:22" ht="15.75">
      <c r="A15" s="9" t="s">
        <v>49</v>
      </c>
      <c r="B15" s="9">
        <v>20</v>
      </c>
      <c r="C15" s="10">
        <v>12</v>
      </c>
      <c r="D15" s="10">
        <f t="shared" si="0"/>
        <v>32</v>
      </c>
      <c r="E15" s="10">
        <v>598</v>
      </c>
      <c r="F15" s="12">
        <f t="shared" si="1"/>
        <v>19136</v>
      </c>
      <c r="G15" s="29">
        <v>5</v>
      </c>
      <c r="H15" s="10">
        <v>4</v>
      </c>
      <c r="I15" s="29">
        <f t="shared" si="2"/>
        <v>9</v>
      </c>
      <c r="J15" s="10">
        <v>35.87</v>
      </c>
      <c r="K15" s="12">
        <f t="shared" si="3"/>
        <v>322.83</v>
      </c>
      <c r="L15" s="10">
        <v>5</v>
      </c>
      <c r="M15" s="10">
        <v>4</v>
      </c>
      <c r="N15" s="10">
        <f t="shared" si="4"/>
        <v>9</v>
      </c>
      <c r="O15" s="10">
        <v>54.25</v>
      </c>
      <c r="P15" s="12">
        <f t="shared" si="5"/>
        <v>488.25</v>
      </c>
      <c r="Q15" s="10">
        <v>15</v>
      </c>
      <c r="R15" s="10">
        <v>8</v>
      </c>
      <c r="S15" s="10">
        <f t="shared" si="6"/>
        <v>23</v>
      </c>
      <c r="T15" s="10">
        <v>115.55</v>
      </c>
      <c r="U15" s="12">
        <f t="shared" si="7"/>
        <v>2657.65</v>
      </c>
      <c r="V15" s="100"/>
    </row>
    <row r="16" spans="1:22" ht="15.75">
      <c r="A16" s="9" t="s">
        <v>50</v>
      </c>
      <c r="B16" s="9">
        <v>20</v>
      </c>
      <c r="C16" s="10">
        <v>14</v>
      </c>
      <c r="D16" s="10">
        <f t="shared" si="0"/>
        <v>34</v>
      </c>
      <c r="E16" s="10">
        <v>598</v>
      </c>
      <c r="F16" s="12">
        <f t="shared" si="1"/>
        <v>20332</v>
      </c>
      <c r="G16" s="29">
        <v>5</v>
      </c>
      <c r="H16" s="10">
        <v>5</v>
      </c>
      <c r="I16" s="29">
        <f t="shared" si="2"/>
        <v>10</v>
      </c>
      <c r="J16" s="10">
        <v>35.87</v>
      </c>
      <c r="K16" s="12">
        <f t="shared" si="3"/>
        <v>358.7</v>
      </c>
      <c r="L16" s="10">
        <v>5</v>
      </c>
      <c r="M16" s="10">
        <v>5</v>
      </c>
      <c r="N16" s="10">
        <f t="shared" si="4"/>
        <v>10</v>
      </c>
      <c r="O16" s="10">
        <v>54.25</v>
      </c>
      <c r="P16" s="12">
        <f t="shared" si="5"/>
        <v>542.5</v>
      </c>
      <c r="Q16" s="10">
        <v>15</v>
      </c>
      <c r="R16" s="10">
        <v>9</v>
      </c>
      <c r="S16" s="10">
        <f t="shared" si="6"/>
        <v>24</v>
      </c>
      <c r="T16" s="10">
        <v>115.55</v>
      </c>
      <c r="U16" s="12">
        <f t="shared" si="7"/>
        <v>2773.2</v>
      </c>
      <c r="V16" s="100"/>
    </row>
    <row r="17" spans="1:22" ht="15.75">
      <c r="A17" s="9" t="s">
        <v>51</v>
      </c>
      <c r="B17" s="9">
        <v>20</v>
      </c>
      <c r="C17" s="10">
        <v>16</v>
      </c>
      <c r="D17" s="10">
        <f t="shared" si="0"/>
        <v>36</v>
      </c>
      <c r="E17" s="10">
        <v>598</v>
      </c>
      <c r="F17" s="12">
        <f t="shared" si="1"/>
        <v>21528</v>
      </c>
      <c r="G17" s="29">
        <v>5</v>
      </c>
      <c r="H17" s="10">
        <v>5</v>
      </c>
      <c r="I17" s="29">
        <f t="shared" si="2"/>
        <v>10</v>
      </c>
      <c r="J17" s="10">
        <v>35.87</v>
      </c>
      <c r="K17" s="12">
        <f t="shared" si="3"/>
        <v>358.7</v>
      </c>
      <c r="L17" s="10">
        <v>5</v>
      </c>
      <c r="M17" s="10">
        <v>5</v>
      </c>
      <c r="N17" s="10">
        <f t="shared" si="4"/>
        <v>10</v>
      </c>
      <c r="O17" s="10">
        <v>54.25</v>
      </c>
      <c r="P17" s="12">
        <f t="shared" si="5"/>
        <v>542.5</v>
      </c>
      <c r="Q17" s="10">
        <v>15</v>
      </c>
      <c r="R17" s="10">
        <v>11</v>
      </c>
      <c r="S17" s="10">
        <f t="shared" si="6"/>
        <v>26</v>
      </c>
      <c r="T17" s="10">
        <v>115.55</v>
      </c>
      <c r="U17" s="12">
        <f t="shared" si="7"/>
        <v>3004.2999999999997</v>
      </c>
      <c r="V17" s="100"/>
    </row>
    <row r="18" spans="1:22" ht="15.75">
      <c r="A18" s="9" t="s">
        <v>52</v>
      </c>
      <c r="B18" s="9">
        <v>20</v>
      </c>
      <c r="C18" s="10">
        <v>18</v>
      </c>
      <c r="D18" s="10">
        <f t="shared" si="0"/>
        <v>38</v>
      </c>
      <c r="E18" s="10">
        <v>598</v>
      </c>
      <c r="F18" s="12">
        <f t="shared" si="1"/>
        <v>22724</v>
      </c>
      <c r="G18" s="29">
        <v>5</v>
      </c>
      <c r="H18" s="10">
        <v>5</v>
      </c>
      <c r="I18" s="29">
        <f t="shared" si="2"/>
        <v>10</v>
      </c>
      <c r="J18" s="10">
        <v>35.87</v>
      </c>
      <c r="K18" s="12">
        <f t="shared" si="3"/>
        <v>358.7</v>
      </c>
      <c r="L18" s="10">
        <v>5</v>
      </c>
      <c r="M18" s="10">
        <v>5</v>
      </c>
      <c r="N18" s="10">
        <f t="shared" si="4"/>
        <v>10</v>
      </c>
      <c r="O18" s="10">
        <v>54.25</v>
      </c>
      <c r="P18" s="12">
        <f t="shared" si="5"/>
        <v>542.5</v>
      </c>
      <c r="Q18" s="10">
        <v>15</v>
      </c>
      <c r="R18" s="10">
        <v>13</v>
      </c>
      <c r="S18" s="10">
        <f t="shared" si="6"/>
        <v>28</v>
      </c>
      <c r="T18" s="10">
        <v>115.55</v>
      </c>
      <c r="U18" s="12">
        <f t="shared" si="7"/>
        <v>3235.4</v>
      </c>
      <c r="V18" s="100"/>
    </row>
    <row r="19" spans="1:22" ht="15.75">
      <c r="A19" s="9" t="s">
        <v>53</v>
      </c>
      <c r="B19" s="9">
        <v>20</v>
      </c>
      <c r="C19" s="10">
        <v>20</v>
      </c>
      <c r="D19" s="10">
        <f t="shared" si="0"/>
        <v>40</v>
      </c>
      <c r="E19" s="10">
        <v>598</v>
      </c>
      <c r="F19" s="12">
        <f t="shared" si="1"/>
        <v>23920</v>
      </c>
      <c r="G19" s="29">
        <v>5</v>
      </c>
      <c r="H19" s="10">
        <v>5</v>
      </c>
      <c r="I19" s="29">
        <f t="shared" si="2"/>
        <v>10</v>
      </c>
      <c r="J19" s="10">
        <v>35.87</v>
      </c>
      <c r="K19" s="12">
        <f t="shared" si="3"/>
        <v>358.7</v>
      </c>
      <c r="L19" s="10">
        <v>5</v>
      </c>
      <c r="M19" s="10">
        <v>5</v>
      </c>
      <c r="N19" s="10">
        <f t="shared" si="4"/>
        <v>10</v>
      </c>
      <c r="O19" s="10">
        <v>54.25</v>
      </c>
      <c r="P19" s="12">
        <f t="shared" si="5"/>
        <v>542.5</v>
      </c>
      <c r="Q19" s="10">
        <v>15</v>
      </c>
      <c r="R19" s="10">
        <v>15</v>
      </c>
      <c r="S19" s="10">
        <f t="shared" si="6"/>
        <v>30</v>
      </c>
      <c r="T19" s="10">
        <v>115.55</v>
      </c>
      <c r="U19" s="12">
        <f t="shared" si="7"/>
        <v>3466.5</v>
      </c>
      <c r="V19" s="100"/>
    </row>
    <row r="20" spans="1:22" ht="15.75">
      <c r="A20" s="9" t="s">
        <v>54</v>
      </c>
      <c r="B20" s="9">
        <v>20</v>
      </c>
      <c r="C20" s="10">
        <v>20</v>
      </c>
      <c r="D20" s="10">
        <f t="shared" si="0"/>
        <v>40</v>
      </c>
      <c r="E20" s="10">
        <v>598</v>
      </c>
      <c r="F20" s="12">
        <f t="shared" si="1"/>
        <v>23920</v>
      </c>
      <c r="G20" s="29">
        <v>5</v>
      </c>
      <c r="H20" s="10">
        <v>5</v>
      </c>
      <c r="I20" s="29">
        <f t="shared" si="2"/>
        <v>10</v>
      </c>
      <c r="J20" s="10">
        <v>35.87</v>
      </c>
      <c r="K20" s="12">
        <f t="shared" si="3"/>
        <v>358.7</v>
      </c>
      <c r="L20" s="10">
        <v>5</v>
      </c>
      <c r="M20" s="10">
        <v>5</v>
      </c>
      <c r="N20" s="10">
        <f t="shared" si="4"/>
        <v>10</v>
      </c>
      <c r="O20" s="10">
        <v>54.25</v>
      </c>
      <c r="P20" s="12">
        <f t="shared" si="5"/>
        <v>542.5</v>
      </c>
      <c r="Q20" s="10">
        <v>15</v>
      </c>
      <c r="R20" s="10">
        <v>15</v>
      </c>
      <c r="S20" s="10">
        <f t="shared" si="6"/>
        <v>30</v>
      </c>
      <c r="T20" s="10">
        <v>115.55</v>
      </c>
      <c r="U20" s="12">
        <f t="shared" si="7"/>
        <v>3466.5</v>
      </c>
      <c r="V20" s="100"/>
    </row>
    <row r="21" spans="1:22" ht="16.5" thickBot="1">
      <c r="A21" s="31" t="s">
        <v>55</v>
      </c>
      <c r="B21" s="31">
        <v>20</v>
      </c>
      <c r="C21" s="30">
        <v>20</v>
      </c>
      <c r="D21" s="30">
        <f t="shared" si="0"/>
        <v>40</v>
      </c>
      <c r="E21" s="30">
        <v>598</v>
      </c>
      <c r="F21" s="32">
        <f t="shared" si="1"/>
        <v>23920</v>
      </c>
      <c r="G21" s="33">
        <v>5</v>
      </c>
      <c r="H21" s="30">
        <v>5</v>
      </c>
      <c r="I21" s="33">
        <f t="shared" si="2"/>
        <v>10</v>
      </c>
      <c r="J21" s="30">
        <v>35.87</v>
      </c>
      <c r="K21" s="32">
        <f t="shared" si="3"/>
        <v>358.7</v>
      </c>
      <c r="L21" s="30">
        <v>5</v>
      </c>
      <c r="M21" s="30">
        <v>5</v>
      </c>
      <c r="N21" s="30">
        <f t="shared" si="4"/>
        <v>10</v>
      </c>
      <c r="O21" s="30">
        <v>54.25</v>
      </c>
      <c r="P21" s="32">
        <f t="shared" si="5"/>
        <v>542.5</v>
      </c>
      <c r="Q21" s="30">
        <v>15</v>
      </c>
      <c r="R21" s="30">
        <v>15</v>
      </c>
      <c r="S21" s="30">
        <f t="shared" si="6"/>
        <v>30</v>
      </c>
      <c r="T21" s="30">
        <v>115.55</v>
      </c>
      <c r="U21" s="32">
        <f t="shared" si="7"/>
        <v>3466.5</v>
      </c>
      <c r="V21" s="100"/>
    </row>
    <row r="22" spans="1:22" ht="16.5" thickBot="1">
      <c r="A22" s="110" t="s">
        <v>56</v>
      </c>
      <c r="B22" s="111"/>
      <c r="C22" s="111"/>
      <c r="D22" s="111"/>
      <c r="E22" s="112"/>
      <c r="F22" s="34">
        <f>SUM(F10:F21)</f>
        <v>233220</v>
      </c>
      <c r="G22" s="35" t="s">
        <v>64</v>
      </c>
      <c r="H22" s="35" t="s">
        <v>64</v>
      </c>
      <c r="I22" s="36" t="s">
        <v>64</v>
      </c>
      <c r="J22" s="36" t="s">
        <v>64</v>
      </c>
      <c r="K22" s="37">
        <f>SUM(K10:K21)</f>
        <v>3586.999999999999</v>
      </c>
      <c r="L22" s="36" t="s">
        <v>64</v>
      </c>
      <c r="M22" s="36" t="s">
        <v>64</v>
      </c>
      <c r="N22" s="36" t="s">
        <v>64</v>
      </c>
      <c r="O22" s="36" t="s">
        <v>64</v>
      </c>
      <c r="P22" s="37">
        <f>SUM(P10:P21)</f>
        <v>5425</v>
      </c>
      <c r="Q22" s="36" t="s">
        <v>64</v>
      </c>
      <c r="R22" s="36" t="s">
        <v>64</v>
      </c>
      <c r="S22" s="36" t="s">
        <v>64</v>
      </c>
      <c r="T22" s="36" t="s">
        <v>64</v>
      </c>
      <c r="U22" s="37">
        <f>SUM(U10:U21)</f>
        <v>33509.5</v>
      </c>
      <c r="V22" s="38">
        <f>K22+P22+U22</f>
        <v>42521.5</v>
      </c>
    </row>
    <row r="23" spans="1:22" ht="16.5" thickBot="1">
      <c r="A23" s="22"/>
      <c r="B23" s="22"/>
      <c r="C23" s="22"/>
      <c r="D23" s="22"/>
      <c r="E23" s="22"/>
      <c r="F23" s="23"/>
      <c r="G23" s="23"/>
      <c r="H23" s="23"/>
      <c r="I23" s="16"/>
      <c r="J23" s="16"/>
      <c r="K23" s="18"/>
      <c r="L23" s="16"/>
      <c r="M23" s="16"/>
      <c r="N23" s="16"/>
      <c r="O23" s="16"/>
      <c r="P23" s="18"/>
      <c r="Q23" s="16"/>
      <c r="R23" s="16"/>
      <c r="S23" s="16"/>
      <c r="T23" s="16"/>
      <c r="U23" s="18"/>
      <c r="V23" s="42">
        <f>V22</f>
        <v>42521.5</v>
      </c>
    </row>
    <row r="24" spans="1:21" ht="33" customHeight="1">
      <c r="A24" s="82" t="s">
        <v>99</v>
      </c>
      <c r="B24" s="82"/>
      <c r="C24" s="82"/>
      <c r="D24" s="82"/>
      <c r="E24" s="82"/>
      <c r="F24" s="82"/>
      <c r="G24" s="82"/>
      <c r="H24" s="82"/>
      <c r="I24" s="82"/>
      <c r="J24" s="82"/>
      <c r="K24" s="82"/>
      <c r="L24" s="82"/>
      <c r="M24" s="82"/>
      <c r="N24" s="82"/>
      <c r="O24" s="82"/>
      <c r="P24" s="82"/>
      <c r="Q24" s="82"/>
      <c r="R24" s="26"/>
      <c r="S24" s="26"/>
      <c r="T24" s="16"/>
      <c r="U24" s="18"/>
    </row>
    <row r="25" spans="1:21" ht="20.25" customHeight="1">
      <c r="A25" s="95" t="s">
        <v>74</v>
      </c>
      <c r="B25" s="95"/>
      <c r="C25" s="95"/>
      <c r="D25" s="95"/>
      <c r="E25" s="95"/>
      <c r="F25" s="95"/>
      <c r="G25" s="95"/>
      <c r="H25" s="95"/>
      <c r="I25" s="95"/>
      <c r="J25" s="95"/>
      <c r="K25" s="95"/>
      <c r="L25" s="95"/>
      <c r="M25" s="95"/>
      <c r="N25" s="95"/>
      <c r="O25" s="95"/>
      <c r="P25" s="95"/>
      <c r="Q25" s="95"/>
      <c r="R25" s="24"/>
      <c r="S25" s="24"/>
      <c r="T25" s="16"/>
      <c r="U25" s="18"/>
    </row>
    <row r="26" spans="1:21" ht="37.5" customHeight="1">
      <c r="A26" s="82" t="s">
        <v>84</v>
      </c>
      <c r="B26" s="82"/>
      <c r="C26" s="82"/>
      <c r="D26" s="82"/>
      <c r="E26" s="82"/>
      <c r="F26" s="82"/>
      <c r="G26" s="82"/>
      <c r="H26" s="82"/>
      <c r="I26" s="82"/>
      <c r="J26" s="82"/>
      <c r="K26" s="82"/>
      <c r="L26" s="82"/>
      <c r="M26" s="82"/>
      <c r="N26" s="82"/>
      <c r="O26" s="82"/>
      <c r="P26" s="82"/>
      <c r="Q26" s="82"/>
      <c r="R26" s="26"/>
      <c r="S26" s="26"/>
      <c r="T26" s="16"/>
      <c r="U26" s="18"/>
    </row>
    <row r="27" spans="1:19" ht="39" customHeight="1">
      <c r="A27" s="82" t="s">
        <v>85</v>
      </c>
      <c r="B27" s="82"/>
      <c r="C27" s="82"/>
      <c r="D27" s="82"/>
      <c r="E27" s="82"/>
      <c r="F27" s="82"/>
      <c r="G27" s="82"/>
      <c r="H27" s="82"/>
      <c r="I27" s="82"/>
      <c r="J27" s="82"/>
      <c r="K27" s="82"/>
      <c r="L27" s="82"/>
      <c r="M27" s="82"/>
      <c r="N27" s="82"/>
      <c r="O27" s="82"/>
      <c r="P27" s="82"/>
      <c r="Q27" s="82"/>
      <c r="R27" s="26"/>
      <c r="S27" s="26"/>
    </row>
    <row r="28" spans="1:19" ht="42.75" customHeight="1">
      <c r="A28" s="82" t="s">
        <v>86</v>
      </c>
      <c r="B28" s="82"/>
      <c r="C28" s="82"/>
      <c r="D28" s="82"/>
      <c r="E28" s="82"/>
      <c r="F28" s="82"/>
      <c r="G28" s="82"/>
      <c r="H28" s="82"/>
      <c r="I28" s="82"/>
      <c r="J28" s="82"/>
      <c r="K28" s="82"/>
      <c r="L28" s="82"/>
      <c r="M28" s="82"/>
      <c r="N28" s="82"/>
      <c r="O28" s="82"/>
      <c r="P28" s="82"/>
      <c r="Q28" s="82"/>
      <c r="R28" s="26"/>
      <c r="S28" s="26"/>
    </row>
    <row r="29" spans="1:19" ht="15.75">
      <c r="A29" s="81"/>
      <c r="B29" s="81"/>
      <c r="C29" s="81"/>
      <c r="D29" s="81"/>
      <c r="E29" s="81"/>
      <c r="F29" s="81"/>
      <c r="G29" s="81"/>
      <c r="H29" s="81"/>
      <c r="I29" s="81"/>
      <c r="J29" s="81"/>
      <c r="K29" s="81"/>
      <c r="L29" s="81"/>
      <c r="M29" s="81"/>
      <c r="N29" s="81"/>
      <c r="O29" s="81"/>
      <c r="P29" s="81"/>
      <c r="Q29" s="81"/>
      <c r="R29" s="27"/>
      <c r="S29" s="27"/>
    </row>
    <row r="30" spans="1:19" ht="15.75">
      <c r="A30" s="27"/>
      <c r="B30" s="27"/>
      <c r="C30" s="27"/>
      <c r="D30" s="27"/>
      <c r="E30" s="27"/>
      <c r="F30" s="27"/>
      <c r="G30" s="27"/>
      <c r="H30" s="27"/>
      <c r="I30" s="27"/>
      <c r="J30" s="27"/>
      <c r="K30" s="27"/>
      <c r="L30" s="27"/>
      <c r="M30" s="27"/>
      <c r="N30" s="27"/>
      <c r="O30" s="27"/>
      <c r="P30" s="27"/>
      <c r="Q30" s="27"/>
      <c r="R30" s="27"/>
      <c r="S30" s="27"/>
    </row>
    <row r="31" spans="1:19" ht="15.75">
      <c r="A31" s="27"/>
      <c r="B31" s="27"/>
      <c r="C31" s="27"/>
      <c r="D31" s="27"/>
      <c r="E31" s="27"/>
      <c r="F31" s="27"/>
      <c r="G31" s="27"/>
      <c r="H31" s="27"/>
      <c r="I31" s="27"/>
      <c r="J31" s="27"/>
      <c r="K31" s="27"/>
      <c r="L31" s="27"/>
      <c r="M31" s="27"/>
      <c r="N31" s="27"/>
      <c r="O31" s="27"/>
      <c r="P31" s="27"/>
      <c r="Q31" s="27"/>
      <c r="R31" s="27"/>
      <c r="S31" s="27"/>
    </row>
    <row r="32" spans="1:19" ht="15.75">
      <c r="A32" s="27"/>
      <c r="B32" s="27"/>
      <c r="C32" s="27"/>
      <c r="D32" s="27"/>
      <c r="E32" s="27"/>
      <c r="F32" s="27"/>
      <c r="G32" s="27"/>
      <c r="H32" s="27"/>
      <c r="I32" s="27"/>
      <c r="J32" s="27"/>
      <c r="K32" s="27"/>
      <c r="L32" s="27"/>
      <c r="M32" s="27"/>
      <c r="N32" s="27"/>
      <c r="O32" s="27"/>
      <c r="P32" s="27"/>
      <c r="Q32" s="27"/>
      <c r="R32" s="27"/>
      <c r="S32" s="27"/>
    </row>
    <row r="33" spans="1:19" ht="15.75">
      <c r="A33" s="27"/>
      <c r="B33" s="27"/>
      <c r="C33" s="27"/>
      <c r="D33" s="27"/>
      <c r="E33" s="27"/>
      <c r="F33" s="27"/>
      <c r="G33" s="27"/>
      <c r="H33" s="27"/>
      <c r="I33" s="27"/>
      <c r="J33" s="27"/>
      <c r="K33" s="27"/>
      <c r="L33" s="27"/>
      <c r="M33" s="27"/>
      <c r="N33" s="27"/>
      <c r="O33" s="27"/>
      <c r="P33" s="27"/>
      <c r="Q33" s="27"/>
      <c r="R33" s="27"/>
      <c r="S33" s="27"/>
    </row>
    <row r="34" spans="1:19" ht="15.75">
      <c r="A34" s="27"/>
      <c r="B34" s="27"/>
      <c r="C34" s="27"/>
      <c r="D34" s="27"/>
      <c r="E34" s="27"/>
      <c r="F34" s="27"/>
      <c r="G34" s="27"/>
      <c r="H34" s="27"/>
      <c r="I34" s="27"/>
      <c r="J34" s="27"/>
      <c r="K34" s="27"/>
      <c r="L34" s="27"/>
      <c r="M34" s="27"/>
      <c r="N34" s="27"/>
      <c r="O34" s="27"/>
      <c r="P34" s="27"/>
      <c r="Q34" s="27"/>
      <c r="R34" s="27"/>
      <c r="S34" s="27"/>
    </row>
    <row r="35" spans="1:19" ht="15.75">
      <c r="A35" s="27"/>
      <c r="B35" s="27"/>
      <c r="C35" s="27"/>
      <c r="D35" s="27"/>
      <c r="E35" s="27"/>
      <c r="F35" s="27"/>
      <c r="G35" s="27"/>
      <c r="H35" s="27"/>
      <c r="I35" s="27"/>
      <c r="J35" s="27"/>
      <c r="K35" s="27"/>
      <c r="L35" s="27"/>
      <c r="M35" s="27"/>
      <c r="N35" s="27"/>
      <c r="O35" s="27"/>
      <c r="P35" s="27"/>
      <c r="Q35" s="27"/>
      <c r="R35" s="27"/>
      <c r="S35" s="27"/>
    </row>
    <row r="36" spans="1:19" ht="15.75">
      <c r="A36" s="25"/>
      <c r="B36" s="25"/>
      <c r="C36" s="25"/>
      <c r="D36" s="25"/>
      <c r="E36" s="25"/>
      <c r="F36" s="25"/>
      <c r="G36" s="25"/>
      <c r="H36" s="25"/>
      <c r="I36" s="25"/>
      <c r="J36" s="25"/>
      <c r="K36" s="25"/>
      <c r="L36" s="25"/>
      <c r="M36" s="25"/>
      <c r="N36" s="25"/>
      <c r="O36" s="25"/>
      <c r="P36" s="25"/>
      <c r="Q36" s="25"/>
      <c r="R36" s="25"/>
      <c r="S36" s="25"/>
    </row>
    <row r="38" spans="1:21" ht="15.75" customHeight="1">
      <c r="A38" s="94" t="s">
        <v>66</v>
      </c>
      <c r="B38" s="94" t="s">
        <v>89</v>
      </c>
      <c r="C38" s="94"/>
      <c r="D38" s="94"/>
      <c r="E38" s="94"/>
      <c r="F38" s="94"/>
      <c r="G38" s="94"/>
      <c r="H38" s="94"/>
      <c r="I38" s="94"/>
      <c r="J38" s="94"/>
      <c r="K38" s="94"/>
      <c r="L38" s="94"/>
      <c r="M38" s="14"/>
      <c r="N38" s="14"/>
      <c r="O38" s="14"/>
      <c r="P38" s="14"/>
      <c r="Q38" s="14"/>
      <c r="R38" s="14"/>
      <c r="S38" s="14"/>
      <c r="T38" s="14"/>
      <c r="U38" s="14"/>
    </row>
    <row r="39" spans="1:21" ht="15.75" customHeight="1">
      <c r="A39" s="94"/>
      <c r="B39" s="94" t="s">
        <v>62</v>
      </c>
      <c r="C39" s="94"/>
      <c r="D39" s="94"/>
      <c r="E39" s="94"/>
      <c r="F39" s="94"/>
      <c r="G39" s="94"/>
      <c r="H39" s="94"/>
      <c r="I39" s="94"/>
      <c r="J39" s="94"/>
      <c r="K39" s="94"/>
      <c r="L39" s="94"/>
      <c r="M39" s="19"/>
      <c r="N39" s="19"/>
      <c r="O39" s="19"/>
      <c r="P39" s="19"/>
      <c r="Q39" s="16"/>
      <c r="R39" s="16"/>
      <c r="S39" s="16"/>
      <c r="T39" s="16"/>
      <c r="U39" s="16"/>
    </row>
    <row r="40" spans="1:21" ht="141.75">
      <c r="A40" s="94"/>
      <c r="B40" s="8" t="s">
        <v>112</v>
      </c>
      <c r="C40" s="8" t="s">
        <v>111</v>
      </c>
      <c r="D40" s="28" t="s">
        <v>110</v>
      </c>
      <c r="E40" s="8" t="s">
        <v>87</v>
      </c>
      <c r="F40" s="11" t="s">
        <v>129</v>
      </c>
      <c r="G40" s="8" t="s">
        <v>108</v>
      </c>
      <c r="H40" s="8" t="s">
        <v>109</v>
      </c>
      <c r="I40" s="28" t="s">
        <v>110</v>
      </c>
      <c r="J40" s="8" t="s">
        <v>88</v>
      </c>
      <c r="K40" s="11" t="s">
        <v>130</v>
      </c>
      <c r="L40" s="11" t="s">
        <v>131</v>
      </c>
      <c r="M40" s="14"/>
      <c r="N40" s="14"/>
      <c r="O40" s="14"/>
      <c r="P40" s="15"/>
      <c r="Q40" s="14"/>
      <c r="R40" s="14"/>
      <c r="S40" s="14"/>
      <c r="T40" s="14"/>
      <c r="U40" s="15"/>
    </row>
    <row r="41" spans="1:21" ht="15.75">
      <c r="A41" s="11">
        <v>1</v>
      </c>
      <c r="B41" s="11">
        <v>2</v>
      </c>
      <c r="C41" s="10">
        <v>3</v>
      </c>
      <c r="D41" s="10" t="s">
        <v>100</v>
      </c>
      <c r="E41" s="10">
        <v>5</v>
      </c>
      <c r="F41" s="10" t="s">
        <v>101</v>
      </c>
      <c r="G41" s="10">
        <v>7</v>
      </c>
      <c r="H41" s="10">
        <v>8</v>
      </c>
      <c r="I41" s="10" t="s">
        <v>102</v>
      </c>
      <c r="J41" s="10">
        <v>10</v>
      </c>
      <c r="K41" s="10" t="s">
        <v>103</v>
      </c>
      <c r="L41" s="10" t="s">
        <v>118</v>
      </c>
      <c r="M41" s="16"/>
      <c r="N41" s="16"/>
      <c r="O41" s="16"/>
      <c r="P41" s="16"/>
      <c r="Q41" s="16"/>
      <c r="R41" s="16"/>
      <c r="S41" s="16"/>
      <c r="T41" s="16"/>
      <c r="U41" s="16"/>
    </row>
    <row r="42" spans="1:21" ht="15.75">
      <c r="A42" s="9" t="s">
        <v>44</v>
      </c>
      <c r="B42" s="9">
        <v>15</v>
      </c>
      <c r="C42" s="10">
        <v>2</v>
      </c>
      <c r="D42" s="10">
        <f>B42+C42</f>
        <v>17</v>
      </c>
      <c r="E42" s="10">
        <v>116.96</v>
      </c>
      <c r="F42" s="12">
        <f>D42*E42</f>
        <v>1988.32</v>
      </c>
      <c r="G42" s="29">
        <v>15</v>
      </c>
      <c r="H42" s="10">
        <v>2</v>
      </c>
      <c r="I42" s="29">
        <f>G42+H42</f>
        <v>17</v>
      </c>
      <c r="J42" s="10">
        <v>252.95</v>
      </c>
      <c r="K42" s="12">
        <f>I42*J42</f>
        <v>4300.15</v>
      </c>
      <c r="L42" s="99"/>
      <c r="M42" s="16"/>
      <c r="N42" s="16"/>
      <c r="O42" s="16"/>
      <c r="P42" s="17"/>
      <c r="Q42" s="16"/>
      <c r="R42" s="16"/>
      <c r="S42" s="16"/>
      <c r="T42" s="16"/>
      <c r="U42" s="17"/>
    </row>
    <row r="43" spans="1:21" ht="15.75">
      <c r="A43" s="9" t="s">
        <v>45</v>
      </c>
      <c r="B43" s="9">
        <v>15</v>
      </c>
      <c r="C43" s="10">
        <v>4</v>
      </c>
      <c r="D43" s="10">
        <f aca="true" t="shared" si="8" ref="D43:D53">B43+C43</f>
        <v>19</v>
      </c>
      <c r="E43" s="10">
        <v>116.96</v>
      </c>
      <c r="F43" s="12">
        <f aca="true" t="shared" si="9" ref="F43:F53">D43*E43</f>
        <v>2222.24</v>
      </c>
      <c r="G43" s="29">
        <v>0</v>
      </c>
      <c r="H43" s="10">
        <v>2</v>
      </c>
      <c r="I43" s="29">
        <f aca="true" t="shared" si="10" ref="I43:I53">G43+H43</f>
        <v>2</v>
      </c>
      <c r="J43" s="10">
        <v>252.95</v>
      </c>
      <c r="K43" s="12">
        <f aca="true" t="shared" si="11" ref="K43:K53">I43*J43</f>
        <v>505.9</v>
      </c>
      <c r="L43" s="100"/>
      <c r="M43" s="16"/>
      <c r="N43" s="16"/>
      <c r="O43" s="16"/>
      <c r="P43" s="17"/>
      <c r="Q43" s="16"/>
      <c r="R43" s="16"/>
      <c r="S43" s="16"/>
      <c r="T43" s="16"/>
      <c r="U43" s="17"/>
    </row>
    <row r="44" spans="1:21" ht="15.75">
      <c r="A44" s="9" t="s">
        <v>46</v>
      </c>
      <c r="B44" s="9">
        <v>15</v>
      </c>
      <c r="C44" s="10">
        <v>5</v>
      </c>
      <c r="D44" s="10">
        <f t="shared" si="8"/>
        <v>20</v>
      </c>
      <c r="E44" s="10">
        <v>116.96</v>
      </c>
      <c r="F44" s="12">
        <f t="shared" si="9"/>
        <v>2339.2</v>
      </c>
      <c r="G44" s="29">
        <v>0</v>
      </c>
      <c r="H44" s="10">
        <v>1</v>
      </c>
      <c r="I44" s="29">
        <f t="shared" si="10"/>
        <v>1</v>
      </c>
      <c r="J44" s="10">
        <v>252.95</v>
      </c>
      <c r="K44" s="12">
        <f t="shared" si="11"/>
        <v>252.95</v>
      </c>
      <c r="L44" s="100"/>
      <c r="M44" s="16"/>
      <c r="N44" s="16"/>
      <c r="O44" s="16"/>
      <c r="P44" s="17"/>
      <c r="Q44" s="16"/>
      <c r="R44" s="16"/>
      <c r="S44" s="16"/>
      <c r="T44" s="16"/>
      <c r="U44" s="17"/>
    </row>
    <row r="45" spans="1:21" ht="15.75">
      <c r="A45" s="9" t="s">
        <v>47</v>
      </c>
      <c r="B45" s="9">
        <v>15</v>
      </c>
      <c r="C45" s="10">
        <v>6</v>
      </c>
      <c r="D45" s="10">
        <f t="shared" si="8"/>
        <v>21</v>
      </c>
      <c r="E45" s="10">
        <v>116.96</v>
      </c>
      <c r="F45" s="12">
        <f t="shared" si="9"/>
        <v>2456.16</v>
      </c>
      <c r="G45" s="29">
        <v>0</v>
      </c>
      <c r="H45" s="10">
        <v>1</v>
      </c>
      <c r="I45" s="29">
        <f t="shared" si="10"/>
        <v>1</v>
      </c>
      <c r="J45" s="10">
        <v>252.95</v>
      </c>
      <c r="K45" s="12">
        <f t="shared" si="11"/>
        <v>252.95</v>
      </c>
      <c r="L45" s="100"/>
      <c r="M45" s="16"/>
      <c r="N45" s="16"/>
      <c r="O45" s="16"/>
      <c r="P45" s="17"/>
      <c r="Q45" s="16"/>
      <c r="R45" s="16"/>
      <c r="S45" s="16"/>
      <c r="T45" s="16"/>
      <c r="U45" s="17"/>
    </row>
    <row r="46" spans="1:21" ht="15.75">
      <c r="A46" s="9" t="s">
        <v>48</v>
      </c>
      <c r="B46" s="9">
        <v>15</v>
      </c>
      <c r="C46" s="10">
        <v>7</v>
      </c>
      <c r="D46" s="10">
        <f t="shared" si="8"/>
        <v>22</v>
      </c>
      <c r="E46" s="10">
        <v>116.96</v>
      </c>
      <c r="F46" s="12">
        <f t="shared" si="9"/>
        <v>2573.12</v>
      </c>
      <c r="G46" s="29">
        <v>0</v>
      </c>
      <c r="H46" s="10">
        <v>1</v>
      </c>
      <c r="I46" s="29">
        <f t="shared" si="10"/>
        <v>1</v>
      </c>
      <c r="J46" s="10">
        <v>252.95</v>
      </c>
      <c r="K46" s="12">
        <f t="shared" si="11"/>
        <v>252.95</v>
      </c>
      <c r="L46" s="100"/>
      <c r="M46" s="16"/>
      <c r="N46" s="16"/>
      <c r="O46" s="16"/>
      <c r="P46" s="17"/>
      <c r="Q46" s="16"/>
      <c r="R46" s="16"/>
      <c r="S46" s="16"/>
      <c r="T46" s="16"/>
      <c r="U46" s="17"/>
    </row>
    <row r="47" spans="1:21" ht="15.75">
      <c r="A47" s="9" t="s">
        <v>49</v>
      </c>
      <c r="B47" s="9">
        <v>13</v>
      </c>
      <c r="C47" s="10">
        <v>8</v>
      </c>
      <c r="D47" s="10">
        <f t="shared" si="8"/>
        <v>21</v>
      </c>
      <c r="E47" s="10">
        <v>116.96</v>
      </c>
      <c r="F47" s="12">
        <f t="shared" si="9"/>
        <v>2456.16</v>
      </c>
      <c r="G47" s="29">
        <v>0</v>
      </c>
      <c r="H47" s="10">
        <v>1</v>
      </c>
      <c r="I47" s="29">
        <f t="shared" si="10"/>
        <v>1</v>
      </c>
      <c r="J47" s="10">
        <v>252.95</v>
      </c>
      <c r="K47" s="12">
        <f t="shared" si="11"/>
        <v>252.95</v>
      </c>
      <c r="L47" s="100"/>
      <c r="M47" s="16"/>
      <c r="N47" s="16"/>
      <c r="O47" s="16"/>
      <c r="P47" s="17"/>
      <c r="Q47" s="16"/>
      <c r="R47" s="16"/>
      <c r="S47" s="16"/>
      <c r="T47" s="16"/>
      <c r="U47" s="17"/>
    </row>
    <row r="48" spans="1:21" ht="15.75">
      <c r="A48" s="9" t="s">
        <v>50</v>
      </c>
      <c r="B48" s="9">
        <v>11</v>
      </c>
      <c r="C48" s="10">
        <v>9</v>
      </c>
      <c r="D48" s="10">
        <f t="shared" si="8"/>
        <v>20</v>
      </c>
      <c r="E48" s="10">
        <v>116.96</v>
      </c>
      <c r="F48" s="12">
        <f t="shared" si="9"/>
        <v>2339.2</v>
      </c>
      <c r="G48" s="29">
        <v>0</v>
      </c>
      <c r="H48" s="10">
        <v>1</v>
      </c>
      <c r="I48" s="29">
        <f t="shared" si="10"/>
        <v>1</v>
      </c>
      <c r="J48" s="10">
        <v>252.95</v>
      </c>
      <c r="K48" s="12">
        <f t="shared" si="11"/>
        <v>252.95</v>
      </c>
      <c r="L48" s="100"/>
      <c r="M48" s="16"/>
      <c r="N48" s="16"/>
      <c r="O48" s="16"/>
      <c r="P48" s="17"/>
      <c r="Q48" s="16"/>
      <c r="R48" s="16"/>
      <c r="S48" s="16"/>
      <c r="T48" s="16"/>
      <c r="U48" s="17"/>
    </row>
    <row r="49" spans="1:21" ht="15.75">
      <c r="A49" s="9" t="s">
        <v>51</v>
      </c>
      <c r="B49" s="9">
        <v>10</v>
      </c>
      <c r="C49" s="10">
        <v>11</v>
      </c>
      <c r="D49" s="10">
        <f t="shared" si="8"/>
        <v>21</v>
      </c>
      <c r="E49" s="10">
        <v>116.96</v>
      </c>
      <c r="F49" s="12">
        <f t="shared" si="9"/>
        <v>2456.16</v>
      </c>
      <c r="G49" s="29">
        <v>0</v>
      </c>
      <c r="H49" s="10">
        <v>2</v>
      </c>
      <c r="I49" s="29">
        <f t="shared" si="10"/>
        <v>2</v>
      </c>
      <c r="J49" s="10">
        <v>252.95</v>
      </c>
      <c r="K49" s="12">
        <f t="shared" si="11"/>
        <v>505.9</v>
      </c>
      <c r="L49" s="100"/>
      <c r="M49" s="16"/>
      <c r="N49" s="16"/>
      <c r="O49" s="16"/>
      <c r="P49" s="17"/>
      <c r="Q49" s="16"/>
      <c r="R49" s="16"/>
      <c r="S49" s="16"/>
      <c r="T49" s="16"/>
      <c r="U49" s="17"/>
    </row>
    <row r="50" spans="1:21" ht="15.75">
      <c r="A50" s="9" t="s">
        <v>52</v>
      </c>
      <c r="B50" s="9">
        <v>9</v>
      </c>
      <c r="C50" s="10">
        <v>13</v>
      </c>
      <c r="D50" s="10">
        <f t="shared" si="8"/>
        <v>22</v>
      </c>
      <c r="E50" s="10">
        <v>116.96</v>
      </c>
      <c r="F50" s="12">
        <f t="shared" si="9"/>
        <v>2573.12</v>
      </c>
      <c r="G50" s="29">
        <v>0</v>
      </c>
      <c r="H50" s="10">
        <v>2</v>
      </c>
      <c r="I50" s="29">
        <f t="shared" si="10"/>
        <v>2</v>
      </c>
      <c r="J50" s="10">
        <v>252.95</v>
      </c>
      <c r="K50" s="12">
        <f t="shared" si="11"/>
        <v>505.9</v>
      </c>
      <c r="L50" s="100"/>
      <c r="M50" s="16"/>
      <c r="N50" s="16"/>
      <c r="O50" s="16"/>
      <c r="P50" s="17"/>
      <c r="Q50" s="16"/>
      <c r="R50" s="16"/>
      <c r="S50" s="16"/>
      <c r="T50" s="16"/>
      <c r="U50" s="17"/>
    </row>
    <row r="51" spans="1:21" ht="15.75">
      <c r="A51" s="9" t="s">
        <v>53</v>
      </c>
      <c r="B51" s="9">
        <v>8</v>
      </c>
      <c r="C51" s="10">
        <v>15</v>
      </c>
      <c r="D51" s="10">
        <f t="shared" si="8"/>
        <v>23</v>
      </c>
      <c r="E51" s="10">
        <v>116.96</v>
      </c>
      <c r="F51" s="12">
        <f t="shared" si="9"/>
        <v>2690.08</v>
      </c>
      <c r="G51" s="29">
        <v>0</v>
      </c>
      <c r="H51" s="10">
        <v>2</v>
      </c>
      <c r="I51" s="29">
        <f t="shared" si="10"/>
        <v>2</v>
      </c>
      <c r="J51" s="10">
        <v>252.95</v>
      </c>
      <c r="K51" s="12">
        <f t="shared" si="11"/>
        <v>505.9</v>
      </c>
      <c r="L51" s="100"/>
      <c r="M51" s="16"/>
      <c r="N51" s="16"/>
      <c r="O51" s="16"/>
      <c r="P51" s="17"/>
      <c r="Q51" s="16"/>
      <c r="R51" s="16"/>
      <c r="S51" s="16"/>
      <c r="T51" s="16"/>
      <c r="U51" s="17"/>
    </row>
    <row r="52" spans="1:21" ht="15.75">
      <c r="A52" s="9" t="s">
        <v>54</v>
      </c>
      <c r="B52" s="9">
        <v>7</v>
      </c>
      <c r="C52" s="10">
        <v>15</v>
      </c>
      <c r="D52" s="10">
        <f t="shared" si="8"/>
        <v>22</v>
      </c>
      <c r="E52" s="10">
        <v>116.96</v>
      </c>
      <c r="F52" s="12">
        <f t="shared" si="9"/>
        <v>2573.12</v>
      </c>
      <c r="G52" s="29">
        <v>0</v>
      </c>
      <c r="H52" s="10">
        <v>0</v>
      </c>
      <c r="I52" s="29">
        <f t="shared" si="10"/>
        <v>0</v>
      </c>
      <c r="J52" s="10">
        <v>252.95</v>
      </c>
      <c r="K52" s="12">
        <f t="shared" si="11"/>
        <v>0</v>
      </c>
      <c r="L52" s="100"/>
      <c r="M52" s="16"/>
      <c r="N52" s="16"/>
      <c r="O52" s="16"/>
      <c r="P52" s="17"/>
      <c r="Q52" s="16"/>
      <c r="R52" s="16"/>
      <c r="S52" s="16"/>
      <c r="T52" s="16"/>
      <c r="U52" s="17"/>
    </row>
    <row r="53" spans="1:21" ht="15.75">
      <c r="A53" s="9" t="s">
        <v>55</v>
      </c>
      <c r="B53" s="9">
        <v>5</v>
      </c>
      <c r="C53" s="10">
        <v>15</v>
      </c>
      <c r="D53" s="10">
        <f t="shared" si="8"/>
        <v>20</v>
      </c>
      <c r="E53" s="10">
        <v>116.96</v>
      </c>
      <c r="F53" s="12">
        <f t="shared" si="9"/>
        <v>2339.2</v>
      </c>
      <c r="G53" s="29">
        <v>0</v>
      </c>
      <c r="H53" s="10">
        <v>0</v>
      </c>
      <c r="I53" s="29">
        <f t="shared" si="10"/>
        <v>0</v>
      </c>
      <c r="J53" s="10">
        <v>252.95</v>
      </c>
      <c r="K53" s="12">
        <f t="shared" si="11"/>
        <v>0</v>
      </c>
      <c r="L53" s="83"/>
      <c r="M53" s="16"/>
      <c r="N53" s="16"/>
      <c r="O53" s="16"/>
      <c r="P53" s="17"/>
      <c r="Q53" s="16"/>
      <c r="R53" s="16"/>
      <c r="S53" s="16"/>
      <c r="T53" s="16"/>
      <c r="U53" s="17"/>
    </row>
    <row r="54" spans="1:21" ht="16.5" thickBot="1">
      <c r="A54" s="20" t="s">
        <v>56</v>
      </c>
      <c r="B54" s="10" t="s">
        <v>64</v>
      </c>
      <c r="C54" s="10" t="s">
        <v>64</v>
      </c>
      <c r="D54" s="10" t="s">
        <v>64</v>
      </c>
      <c r="E54" s="10" t="s">
        <v>64</v>
      </c>
      <c r="F54" s="13">
        <f>SUM(F42:F53)</f>
        <v>29006.079999999994</v>
      </c>
      <c r="G54" s="21">
        <f>SUM(G42:G53)</f>
        <v>15</v>
      </c>
      <c r="H54" s="21">
        <f>SUM(H42:H53)</f>
        <v>15</v>
      </c>
      <c r="I54" s="21">
        <f>SUM(I42:I53)</f>
        <v>30</v>
      </c>
      <c r="J54" s="10" t="s">
        <v>64</v>
      </c>
      <c r="K54" s="13">
        <f>SUM(K42:K53)</f>
        <v>7588.499999999997</v>
      </c>
      <c r="L54" s="13">
        <f>F54+K54</f>
        <v>36594.579999999994</v>
      </c>
      <c r="M54" s="16"/>
      <c r="N54" s="16"/>
      <c r="O54" s="16"/>
      <c r="P54" s="18"/>
      <c r="Q54" s="16"/>
      <c r="R54" s="16"/>
      <c r="S54" s="16"/>
      <c r="T54" s="16"/>
      <c r="U54" s="18"/>
    </row>
    <row r="55" ht="16.5" thickBot="1">
      <c r="L55" s="42">
        <f>L54</f>
        <v>36594.579999999994</v>
      </c>
    </row>
    <row r="56" spans="1:11" ht="15.75">
      <c r="A56" s="98" t="s">
        <v>82</v>
      </c>
      <c r="B56" s="98"/>
      <c r="C56" s="98"/>
      <c r="D56" s="98"/>
      <c r="E56" s="98"/>
      <c r="F56" s="98"/>
      <c r="G56" s="98"/>
      <c r="H56" s="98"/>
      <c r="I56" s="98"/>
      <c r="J56" s="98"/>
      <c r="K56" s="98"/>
    </row>
    <row r="57" spans="1:11" ht="15.75">
      <c r="A57" s="7" t="s">
        <v>83</v>
      </c>
      <c r="B57" s="7"/>
      <c r="C57" s="7"/>
      <c r="D57" s="7"/>
      <c r="E57" s="7"/>
      <c r="F57" s="7"/>
      <c r="G57" s="7"/>
      <c r="H57" s="7"/>
      <c r="I57" s="7"/>
      <c r="J57" s="7"/>
      <c r="K57" s="7"/>
    </row>
    <row r="58" spans="1:10" ht="45" customHeight="1">
      <c r="A58" s="106" t="s">
        <v>134</v>
      </c>
      <c r="B58" s="106"/>
      <c r="C58" s="106"/>
      <c r="D58" s="106"/>
      <c r="E58" s="106"/>
      <c r="F58" s="106"/>
      <c r="G58" s="106"/>
      <c r="H58" s="106"/>
      <c r="I58" s="106"/>
      <c r="J58" s="106"/>
    </row>
    <row r="60" spans="1:9" ht="15.75">
      <c r="A60" s="7" t="s">
        <v>125</v>
      </c>
      <c r="B60" s="7"/>
      <c r="C60" s="7"/>
      <c r="D60" s="7"/>
      <c r="E60" s="7"/>
      <c r="F60" s="7"/>
      <c r="G60" s="7"/>
      <c r="H60" s="7"/>
      <c r="I60" s="7" t="s">
        <v>126</v>
      </c>
    </row>
    <row r="64" ht="12.75">
      <c r="A64" s="75" t="s">
        <v>145</v>
      </c>
    </row>
    <row r="65" ht="12.75">
      <c r="A65" s="75" t="s">
        <v>127</v>
      </c>
    </row>
    <row r="66" ht="12.75">
      <c r="A66" s="75" t="s">
        <v>128</v>
      </c>
    </row>
  </sheetData>
  <sheetProtection/>
  <mergeCells count="23">
    <mergeCell ref="Q2:T2"/>
    <mergeCell ref="B6:V6"/>
    <mergeCell ref="V7:V8"/>
    <mergeCell ref="A26:Q26"/>
    <mergeCell ref="V10:V21"/>
    <mergeCell ref="A22:E22"/>
    <mergeCell ref="A58:J58"/>
    <mergeCell ref="G7:P7"/>
    <mergeCell ref="A56:K56"/>
    <mergeCell ref="A24:Q24"/>
    <mergeCell ref="A25:Q25"/>
    <mergeCell ref="A27:Q27"/>
    <mergeCell ref="B38:L38"/>
    <mergeCell ref="B39:L39"/>
    <mergeCell ref="A28:Q28"/>
    <mergeCell ref="A29:Q29"/>
    <mergeCell ref="L42:L53"/>
    <mergeCell ref="C5:O5"/>
    <mergeCell ref="A6:A8"/>
    <mergeCell ref="O3:T3"/>
    <mergeCell ref="B7:F7"/>
    <mergeCell ref="Q7:U7"/>
    <mergeCell ref="A38:A40"/>
  </mergeCells>
  <printOptions/>
  <pageMargins left="0.7480314960629921" right="0.7480314960629921" top="0.984251968503937" bottom="0.984251968503937" header="0.5118110236220472" footer="0.5118110236220472"/>
  <pageSetup horizontalDpi="600" verticalDpi="600" orientation="landscape" paperSize="9" scale="55" r:id="rId1"/>
  <headerFooter alignWithMargins="0">
    <oddFooter>&amp;CLMAnotp3_1014_SPSPL.655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Anda Masejeva</dc:creator>
  <cp:keywords/>
  <dc:description/>
  <cp:lastModifiedBy>Anda Masejeva</cp:lastModifiedBy>
  <cp:lastPrinted>2014-10-21T10:24:17Z</cp:lastPrinted>
  <dcterms:created xsi:type="dcterms:W3CDTF">2014-03-28T13:29:29Z</dcterms:created>
  <dcterms:modified xsi:type="dcterms:W3CDTF">2014-11-13T08:04:08Z</dcterms:modified>
  <cp:category/>
  <cp:version/>
  <cp:contentType/>
  <cp:contentStatus/>
</cp:coreProperties>
</file>