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ISDP\dep_kopejas_lietas_politika\PABALSTS_ASIST_PAK_REDZES INVAL\Uz MK\5 dienu\"/>
    </mc:Choice>
  </mc:AlternateContent>
  <bookViews>
    <workbookView xWindow="0" yWindow="0" windowWidth="25200" windowHeight="11985"/>
  </bookViews>
  <sheets>
    <sheet name="LMAnotPiel_151014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O11" i="2"/>
  <c r="O12" i="2" s="1"/>
  <c r="H11" i="2"/>
  <c r="H12" i="2" s="1"/>
  <c r="I11" i="2" l="1"/>
  <c r="M11" i="2"/>
  <c r="L11" i="2" l="1"/>
  <c r="R11" i="2"/>
  <c r="I12" i="2"/>
  <c r="R12" i="2"/>
  <c r="J11" i="2"/>
  <c r="J12" i="2" s="1"/>
  <c r="M12" i="2"/>
  <c r="N11" i="2"/>
  <c r="P11" i="2" l="1"/>
  <c r="Q11" i="2" s="1"/>
  <c r="L12" i="2"/>
  <c r="K11" i="2"/>
  <c r="N12" i="2"/>
  <c r="S11" i="2" l="1"/>
  <c r="K12" i="2"/>
  <c r="P12" i="2"/>
  <c r="Q12" i="2" l="1"/>
  <c r="S12" i="2"/>
</calcChain>
</file>

<file path=xl/sharedStrings.xml><?xml version="1.0" encoding="utf-8"?>
<sst xmlns="http://schemas.openxmlformats.org/spreadsheetml/2006/main" count="40" uniqueCount="40">
  <si>
    <t>Plānotais finansējuma sadalījums budžeta pieprasījumā</t>
  </si>
  <si>
    <t>EUR</t>
  </si>
  <si>
    <t>Izdevumu pozīcija</t>
  </si>
  <si>
    <t>Saime, līmenis</t>
  </si>
  <si>
    <t>Amata vietu skaits</t>
  </si>
  <si>
    <t>Mēnešalgu grupa</t>
  </si>
  <si>
    <t>Kategorija</t>
  </si>
  <si>
    <t>Pamatalga uz slodzi</t>
  </si>
  <si>
    <t>Pamatalga mēnesī</t>
  </si>
  <si>
    <t>Pamatalga gadā</t>
  </si>
  <si>
    <t>Darba devēja VSAOI (23,59%) EKK 1210</t>
  </si>
  <si>
    <t>Atlīdzība kopā</t>
  </si>
  <si>
    <t>Sociālās garantijas</t>
  </si>
  <si>
    <t>Algojuma izmaksas kopā</t>
  </si>
  <si>
    <t>Alīdzības izmaksas kopā</t>
  </si>
  <si>
    <t>Prēmijas un naudas balvas (t.sk. prēmija par ikgadējo darbības un tās rezultātu novērtējumu (atbilstoši MK 15.12.2009. instrukcijas nr.19 52.1.4. apakšpunktam 10%) EKK1148*</t>
  </si>
  <si>
    <t>darba devēja pabalsti un kompensācijas 
(atbilstoši MK 15.12.2009. instrukcijas Nr.19  52.1.5.1. apakšpunktam 5%)
  EKK 1220**</t>
  </si>
  <si>
    <t>Darba devēja VSAOI par soc.garantijām EKK1210</t>
  </si>
  <si>
    <t>Sociālo garantiju izmaksas kopā</t>
  </si>
  <si>
    <t>Kopā darba devēja pabalsti un kompensācijas (EKK1220)
5%</t>
  </si>
  <si>
    <t>atvaļinājuma pabalsts 
(EKK1220)</t>
  </si>
  <si>
    <t>Darba devēja izdevumi veselības, dzīvības un nelaimes gadījumu apdrošināšanai (213.43 EUR) 
EKK 1220</t>
  </si>
  <si>
    <t>8=7*12mēn.</t>
  </si>
  <si>
    <t>9=8*23.59%</t>
  </si>
  <si>
    <t>10=8+9</t>
  </si>
  <si>
    <t>11=8*10%</t>
  </si>
  <si>
    <t>12=8*5%</t>
  </si>
  <si>
    <t>Vecākais inspektors</t>
  </si>
  <si>
    <t>23 IIIA</t>
  </si>
  <si>
    <t>Kopā</t>
  </si>
  <si>
    <t>*atbilstoši MK 15.12.2009.  instrukcijas Nr.19   52.1.4. apakšpunktam prēmijas un naudas balvas plāno 10 % apmērā no plānoto amata vietu (slodžu) skaitam plānotās mēnešalgu kopsummas attiecīgajā kalendāra gadā;</t>
  </si>
  <si>
    <t>**atbilstoši MK 15.12.2009.  instrukcijas Nr.19  52.1.5.1. ja ārējos normatīvajos aktos nav noteikts obligāts pienākums izmaksāt sociālās garantijas, tās plāno 5 % apmērā no plānoto amata vietu (slodžu) skaitam plānotās mēnešalgu kopsummas attiecīgajā kalendāra gadā.</t>
  </si>
  <si>
    <t>Aprēķins papildu nepieciešamajam finansējumam VSAA 2 amata vietām, no 2015.gada 1.janvāra:</t>
  </si>
  <si>
    <t>Daiga Kurpniece,</t>
  </si>
  <si>
    <t>67021689, Daiga Kurpniece@lm.gov.lv</t>
  </si>
  <si>
    <t xml:space="preserve">Pielikums Ministru kabineta noteikumu projekta 
“Noteikumi par pabalstu par asistenta izmantošanu personām ar I grupas redzes invaliditāti” sākotnējās ietekmes novērtējuma ziņojumam (anotācijai)
</t>
  </si>
  <si>
    <t>15=(11+13)*23.59%</t>
  </si>
  <si>
    <t>16=11+12+15</t>
  </si>
  <si>
    <t>17=8+11</t>
  </si>
  <si>
    <t>18=10+16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</si>
</sst>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4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6" fillId="3" borderId="16" xfId="1" applyFont="1" applyFill="1" applyBorder="1" applyAlignment="1">
      <alignment horizontal="center" vertical="top" wrapText="1"/>
    </xf>
    <xf numFmtId="4" fontId="5" fillId="0" borderId="18" xfId="1" applyNumberFormat="1" applyFont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top" wrapText="1"/>
    </xf>
    <xf numFmtId="0" fontId="4" fillId="0" borderId="20" xfId="1" applyFont="1" applyBorder="1" applyAlignment="1">
      <alignment horizontal="center" vertical="top" wrapText="1"/>
    </xf>
    <xf numFmtId="0" fontId="6" fillId="3" borderId="21" xfId="1" applyFont="1" applyFill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3" fontId="4" fillId="0" borderId="23" xfId="1" applyNumberFormat="1" applyFont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top" wrapText="1"/>
    </xf>
    <xf numFmtId="0" fontId="4" fillId="3" borderId="16" xfId="1" applyFont="1" applyFill="1" applyBorder="1" applyAlignment="1">
      <alignment horizontal="center" vertical="top" wrapText="1"/>
    </xf>
    <xf numFmtId="0" fontId="4" fillId="0" borderId="27" xfId="1" applyFont="1" applyBorder="1"/>
    <xf numFmtId="0" fontId="4" fillId="2" borderId="28" xfId="1" applyFont="1" applyFill="1" applyBorder="1"/>
    <xf numFmtId="0" fontId="4" fillId="2" borderId="29" xfId="1" applyFont="1" applyFill="1" applyBorder="1"/>
    <xf numFmtId="1" fontId="4" fillId="2" borderId="29" xfId="1" applyNumberFormat="1" applyFont="1" applyFill="1" applyBorder="1"/>
    <xf numFmtId="1" fontId="4" fillId="2" borderId="30" xfId="1" applyNumberFormat="1" applyFont="1" applyFill="1" applyBorder="1"/>
    <xf numFmtId="4" fontId="4" fillId="0" borderId="28" xfId="1" applyNumberFormat="1" applyFont="1" applyBorder="1"/>
    <xf numFmtId="4" fontId="4" fillId="0" borderId="29" xfId="1" applyNumberFormat="1" applyFont="1" applyBorder="1"/>
    <xf numFmtId="4" fontId="6" fillId="3" borderId="30" xfId="1" applyNumberFormat="1" applyFont="1" applyFill="1" applyBorder="1"/>
    <xf numFmtId="4" fontId="4" fillId="0" borderId="31" xfId="1" applyNumberFormat="1" applyFont="1" applyBorder="1"/>
    <xf numFmtId="4" fontId="5" fillId="0" borderId="29" xfId="1" applyNumberFormat="1" applyFont="1" applyBorder="1"/>
    <xf numFmtId="4" fontId="6" fillId="3" borderId="32" xfId="1" applyNumberFormat="1" applyFont="1" applyFill="1" applyBorder="1"/>
    <xf numFmtId="0" fontId="3" fillId="4" borderId="10" xfId="1" applyFont="1" applyFill="1" applyBorder="1" applyAlignment="1">
      <alignment horizontal="right"/>
    </xf>
    <xf numFmtId="0" fontId="3" fillId="4" borderId="11" xfId="1" applyFont="1" applyFill="1" applyBorder="1" applyAlignment="1">
      <alignment horizontal="right"/>
    </xf>
    <xf numFmtId="164" fontId="6" fillId="4" borderId="12" xfId="1" applyNumberFormat="1" applyFont="1" applyFill="1" applyBorder="1"/>
    <xf numFmtId="0" fontId="3" fillId="4" borderId="12" xfId="1" applyFont="1" applyFill="1" applyBorder="1" applyAlignment="1">
      <alignment horizontal="right"/>
    </xf>
    <xf numFmtId="0" fontId="3" fillId="4" borderId="13" xfId="1" applyFont="1" applyFill="1" applyBorder="1" applyAlignment="1">
      <alignment horizontal="right"/>
    </xf>
    <xf numFmtId="4" fontId="4" fillId="4" borderId="11" xfId="1" applyNumberFormat="1" applyFont="1" applyFill="1" applyBorder="1"/>
    <xf numFmtId="4" fontId="6" fillId="4" borderId="12" xfId="1" applyNumberFormat="1" applyFont="1" applyFill="1" applyBorder="1"/>
    <xf numFmtId="4" fontId="6" fillId="4" borderId="13" xfId="1" applyNumberFormat="1" applyFont="1" applyFill="1" applyBorder="1"/>
    <xf numFmtId="4" fontId="6" fillId="4" borderId="33" xfId="1" applyNumberFormat="1" applyFont="1" applyFill="1" applyBorder="1"/>
    <xf numFmtId="4" fontId="3" fillId="4" borderId="12" xfId="1" applyNumberFormat="1" applyFont="1" applyFill="1" applyBorder="1"/>
    <xf numFmtId="4" fontId="6" fillId="4" borderId="17" xfId="1" applyNumberFormat="1" applyFont="1" applyFill="1" applyBorder="1"/>
    <xf numFmtId="4" fontId="4" fillId="0" borderId="0" xfId="1" applyNumberFormat="1" applyFont="1"/>
    <xf numFmtId="0" fontId="7" fillId="0" borderId="0" xfId="1" applyFont="1" applyAlignment="1"/>
    <xf numFmtId="0" fontId="8" fillId="0" borderId="0" xfId="0" applyFont="1" applyAlignment="1"/>
    <xf numFmtId="0" fontId="6" fillId="0" borderId="0" xfId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2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10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13" xfId="1" applyFont="1" applyFill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5" borderId="16" xfId="1" applyFont="1" applyFill="1" applyBorder="1" applyAlignment="1">
      <alignment horizontal="center" vertical="top" wrapText="1"/>
    </xf>
    <xf numFmtId="0" fontId="6" fillId="6" borderId="9" xfId="1" applyFont="1" applyFill="1" applyBorder="1" applyAlignment="1">
      <alignment horizontal="center" vertical="top" wrapText="1"/>
    </xf>
    <xf numFmtId="0" fontId="6" fillId="6" borderId="17" xfId="1" applyFont="1" applyFill="1" applyBorder="1" applyAlignment="1">
      <alignment horizontal="center" vertical="top" wrapText="1"/>
    </xf>
    <xf numFmtId="0" fontId="6" fillId="6" borderId="16" xfId="1" applyFont="1" applyFill="1" applyBorder="1" applyAlignment="1">
      <alignment horizontal="center" vertical="top" wrapText="1"/>
    </xf>
    <xf numFmtId="0" fontId="6" fillId="6" borderId="22" xfId="1" applyFont="1" applyFill="1" applyBorder="1" applyAlignment="1">
      <alignment horizontal="center" vertical="top" wrapText="1"/>
    </xf>
    <xf numFmtId="0" fontId="6" fillId="6" borderId="21" xfId="1" applyFont="1" applyFill="1" applyBorder="1" applyAlignment="1">
      <alignment horizontal="center" vertical="top" wrapText="1"/>
    </xf>
    <xf numFmtId="0" fontId="4" fillId="6" borderId="25" xfId="1" applyFont="1" applyFill="1" applyBorder="1" applyAlignment="1">
      <alignment horizontal="center" vertical="top" wrapText="1"/>
    </xf>
    <xf numFmtId="0" fontId="4" fillId="6" borderId="26" xfId="1" applyFont="1" applyFill="1" applyBorder="1" applyAlignment="1">
      <alignment horizontal="center" vertical="top" wrapText="1"/>
    </xf>
    <xf numFmtId="0" fontId="4" fillId="6" borderId="16" xfId="1" applyFont="1" applyFill="1" applyBorder="1" applyAlignment="1">
      <alignment horizontal="center" vertical="top" wrapText="1"/>
    </xf>
  </cellXfs>
  <cellStyles count="2">
    <cellStyle name="Normal" xfId="0" builtinId="0"/>
    <cellStyle name="Normal_Aprekins_EURO_IT_LM" xfId="1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S22"/>
  <sheetViews>
    <sheetView tabSelected="1" zoomScale="90" zoomScaleNormal="90" workbookViewId="0">
      <selection activeCell="O18" sqref="O18"/>
    </sheetView>
  </sheetViews>
  <sheetFormatPr defaultColWidth="10" defaultRowHeight="12.75" x14ac:dyDescent="0.2"/>
  <cols>
    <col min="1" max="1" width="0.42578125" style="3" customWidth="1"/>
    <col min="2" max="2" width="38" style="3" customWidth="1"/>
    <col min="3" max="5" width="10" style="3" customWidth="1"/>
    <col min="6" max="6" width="11" style="3" customWidth="1"/>
    <col min="7" max="8" width="9.140625" style="3" customWidth="1"/>
    <col min="9" max="9" width="9.85546875" style="3" customWidth="1"/>
    <col min="10" max="11" width="9.140625" style="3" customWidth="1"/>
    <col min="12" max="13" width="16.28515625" style="3" customWidth="1"/>
    <col min="14" max="14" width="12.5703125" style="3" customWidth="1"/>
    <col min="15" max="15" width="18.140625" style="3" customWidth="1"/>
    <col min="16" max="16" width="9.140625" style="3" customWidth="1"/>
    <col min="17" max="18" width="14.5703125" style="3" customWidth="1"/>
    <col min="19" max="252" width="9.140625" style="3" customWidth="1"/>
    <col min="253" max="253" width="0.42578125" style="3" customWidth="1"/>
    <col min="254" max="254" width="38" style="3" customWidth="1"/>
    <col min="255" max="16384" width="10" style="3"/>
  </cols>
  <sheetData>
    <row r="2" spans="2:19" ht="45.75" customHeight="1" x14ac:dyDescent="0.25">
      <c r="B2" s="49" t="s">
        <v>35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19" ht="15.75" x14ac:dyDescent="0.25">
      <c r="Q3" s="47"/>
      <c r="R3" s="48"/>
    </row>
    <row r="4" spans="2:19" ht="15.75" x14ac:dyDescent="0.25">
      <c r="B4" s="1" t="s">
        <v>32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9" ht="13.5" x14ac:dyDescent="0.25">
      <c r="B5" s="2"/>
      <c r="C5" s="4"/>
      <c r="D5" s="4"/>
      <c r="E5" s="4"/>
      <c r="F5" s="4"/>
    </row>
    <row r="6" spans="2:19" ht="13.5" thickBot="1" x14ac:dyDescent="0.25">
      <c r="B6" s="5" t="s">
        <v>0</v>
      </c>
      <c r="S6" s="6" t="s">
        <v>1</v>
      </c>
    </row>
    <row r="7" spans="2:19" ht="27" customHeight="1" thickBot="1" x14ac:dyDescent="0.25">
      <c r="B7" s="53" t="s">
        <v>2</v>
      </c>
      <c r="C7" s="55" t="s">
        <v>3</v>
      </c>
      <c r="D7" s="57" t="s">
        <v>4</v>
      </c>
      <c r="E7" s="57" t="s">
        <v>5</v>
      </c>
      <c r="F7" s="59" t="s">
        <v>6</v>
      </c>
      <c r="G7" s="51" t="s">
        <v>7</v>
      </c>
      <c r="H7" s="64" t="s">
        <v>8</v>
      </c>
      <c r="I7" s="64" t="s">
        <v>9</v>
      </c>
      <c r="J7" s="64" t="s">
        <v>10</v>
      </c>
      <c r="K7" s="61" t="s">
        <v>11</v>
      </c>
      <c r="L7" s="66" t="s">
        <v>12</v>
      </c>
      <c r="M7" s="67"/>
      <c r="N7" s="68"/>
      <c r="O7" s="68"/>
      <c r="P7" s="68"/>
      <c r="Q7" s="69"/>
      <c r="R7" s="71" t="s">
        <v>13</v>
      </c>
      <c r="S7" s="61" t="s">
        <v>14</v>
      </c>
    </row>
    <row r="8" spans="2:19" ht="159.75" customHeight="1" thickBot="1" x14ac:dyDescent="0.25">
      <c r="B8" s="54"/>
      <c r="C8" s="56"/>
      <c r="D8" s="58"/>
      <c r="E8" s="58"/>
      <c r="F8" s="60"/>
      <c r="G8" s="52"/>
      <c r="H8" s="65"/>
      <c r="I8" s="65"/>
      <c r="J8" s="65"/>
      <c r="K8" s="62"/>
      <c r="L8" s="7" t="s">
        <v>15</v>
      </c>
      <c r="M8" s="63" t="s">
        <v>16</v>
      </c>
      <c r="N8" s="63"/>
      <c r="O8" s="63"/>
      <c r="P8" s="8" t="s">
        <v>17</v>
      </c>
      <c r="Q8" s="9" t="s">
        <v>18</v>
      </c>
      <c r="R8" s="72"/>
      <c r="S8" s="62"/>
    </row>
    <row r="9" spans="2:19" ht="80.25" customHeight="1" thickBot="1" x14ac:dyDescent="0.25">
      <c r="B9" s="10"/>
      <c r="C9" s="11"/>
      <c r="D9" s="12"/>
      <c r="E9" s="12"/>
      <c r="F9" s="13"/>
      <c r="G9" s="14"/>
      <c r="H9" s="15"/>
      <c r="I9" s="15"/>
      <c r="J9" s="15"/>
      <c r="K9" s="16"/>
      <c r="L9" s="7"/>
      <c r="M9" s="8" t="s">
        <v>19</v>
      </c>
      <c r="N9" s="17" t="s">
        <v>20</v>
      </c>
      <c r="O9" s="17" t="s">
        <v>21</v>
      </c>
      <c r="P9" s="8"/>
      <c r="Q9" s="73"/>
      <c r="R9" s="74"/>
      <c r="S9" s="75"/>
    </row>
    <row r="10" spans="2:19" ht="27.75" customHeight="1" thickBot="1" x14ac:dyDescent="0.25">
      <c r="B10" s="18">
        <v>1</v>
      </c>
      <c r="C10" s="19">
        <v>2</v>
      </c>
      <c r="D10" s="20">
        <v>3</v>
      </c>
      <c r="E10" s="20">
        <v>4</v>
      </c>
      <c r="F10" s="21">
        <v>5</v>
      </c>
      <c r="G10" s="22">
        <v>6</v>
      </c>
      <c r="H10" s="8">
        <v>7</v>
      </c>
      <c r="I10" s="8" t="s">
        <v>22</v>
      </c>
      <c r="J10" s="8" t="s">
        <v>23</v>
      </c>
      <c r="K10" s="23" t="s">
        <v>24</v>
      </c>
      <c r="L10" s="7" t="s">
        <v>25</v>
      </c>
      <c r="M10" s="8" t="s">
        <v>26</v>
      </c>
      <c r="N10" s="17">
        <v>13</v>
      </c>
      <c r="O10" s="17">
        <v>14</v>
      </c>
      <c r="P10" s="70" t="s">
        <v>36</v>
      </c>
      <c r="Q10" s="76" t="s">
        <v>37</v>
      </c>
      <c r="R10" s="77" t="s">
        <v>38</v>
      </c>
      <c r="S10" s="78" t="s">
        <v>39</v>
      </c>
    </row>
    <row r="11" spans="2:19" x14ac:dyDescent="0.2">
      <c r="B11" s="24" t="s">
        <v>27</v>
      </c>
      <c r="C11" s="25" t="s">
        <v>28</v>
      </c>
      <c r="D11" s="26">
        <v>2</v>
      </c>
      <c r="E11" s="27">
        <v>8</v>
      </c>
      <c r="F11" s="28">
        <v>3</v>
      </c>
      <c r="G11" s="29">
        <v>874</v>
      </c>
      <c r="H11" s="30">
        <f>G11*D11</f>
        <v>1748</v>
      </c>
      <c r="I11" s="30">
        <f>H11*12</f>
        <v>20976</v>
      </c>
      <c r="J11" s="30">
        <f>(I11*1.2359)-I11</f>
        <v>4948.2383999999984</v>
      </c>
      <c r="K11" s="31">
        <f>I11+J11</f>
        <v>25924.238399999998</v>
      </c>
      <c r="L11" s="32">
        <f>I11*0.1</f>
        <v>2097.6</v>
      </c>
      <c r="M11" s="30">
        <f>I11*0.05</f>
        <v>1048.8</v>
      </c>
      <c r="N11" s="33">
        <f>M11-O11</f>
        <v>621.93999999999994</v>
      </c>
      <c r="O11" s="33">
        <f>213.43*2</f>
        <v>426.86</v>
      </c>
      <c r="P11" s="30">
        <f>(L11+N11)*23.59%</f>
        <v>641.53948600000001</v>
      </c>
      <c r="Q11" s="31">
        <f>L11+M11+P11</f>
        <v>3787.9394859999998</v>
      </c>
      <c r="R11" s="34">
        <f>I11+L11</f>
        <v>23073.599999999999</v>
      </c>
      <c r="S11" s="31">
        <f>K11+Q11</f>
        <v>29712.177885999998</v>
      </c>
    </row>
    <row r="12" spans="2:19" ht="14.25" thickBot="1" x14ac:dyDescent="0.3">
      <c r="B12" s="35" t="s">
        <v>29</v>
      </c>
      <c r="C12" s="36"/>
      <c r="D12" s="37">
        <f>SUM(D11:D11)</f>
        <v>2</v>
      </c>
      <c r="E12" s="38"/>
      <c r="F12" s="39"/>
      <c r="G12" s="40"/>
      <c r="H12" s="41">
        <f t="shared" ref="H12:S12" si="0">SUM(H11:H11)</f>
        <v>1748</v>
      </c>
      <c r="I12" s="41">
        <f t="shared" si="0"/>
        <v>20976</v>
      </c>
      <c r="J12" s="41">
        <f t="shared" si="0"/>
        <v>4948.2383999999984</v>
      </c>
      <c r="K12" s="42">
        <f t="shared" si="0"/>
        <v>25924.238399999998</v>
      </c>
      <c r="L12" s="43">
        <f t="shared" si="0"/>
        <v>2097.6</v>
      </c>
      <c r="M12" s="41">
        <f t="shared" si="0"/>
        <v>1048.8</v>
      </c>
      <c r="N12" s="44">
        <f t="shared" si="0"/>
        <v>621.93999999999994</v>
      </c>
      <c r="O12" s="44">
        <f t="shared" si="0"/>
        <v>426.86</v>
      </c>
      <c r="P12" s="41">
        <f t="shared" si="0"/>
        <v>641.53948600000001</v>
      </c>
      <c r="Q12" s="42">
        <f t="shared" si="0"/>
        <v>3787.9394859999998</v>
      </c>
      <c r="R12" s="45">
        <f t="shared" si="0"/>
        <v>23073.599999999999</v>
      </c>
      <c r="S12" s="42">
        <f t="shared" si="0"/>
        <v>29712.177885999998</v>
      </c>
    </row>
    <row r="13" spans="2:19" x14ac:dyDescent="0.2">
      <c r="R13" s="46"/>
    </row>
    <row r="14" spans="2:19" x14ac:dyDescent="0.2">
      <c r="B14" s="3" t="s">
        <v>30</v>
      </c>
      <c r="R14" s="46"/>
    </row>
    <row r="15" spans="2:19" x14ac:dyDescent="0.2">
      <c r="B15" s="3" t="s">
        <v>31</v>
      </c>
      <c r="R15" s="46"/>
    </row>
    <row r="16" spans="2:19" x14ac:dyDescent="0.2">
      <c r="R16" s="46"/>
    </row>
    <row r="17" spans="2:18" x14ac:dyDescent="0.2">
      <c r="R17" s="46"/>
    </row>
    <row r="18" spans="2:18" x14ac:dyDescent="0.2">
      <c r="R18" s="46"/>
    </row>
    <row r="19" spans="2:18" x14ac:dyDescent="0.2">
      <c r="R19" s="46"/>
    </row>
    <row r="20" spans="2:18" x14ac:dyDescent="0.2">
      <c r="R20" s="46"/>
    </row>
    <row r="21" spans="2:18" x14ac:dyDescent="0.2">
      <c r="B21" s="3" t="s">
        <v>33</v>
      </c>
      <c r="L21" s="46"/>
    </row>
    <row r="22" spans="2:18" x14ac:dyDescent="0.2">
      <c r="B22" s="3" t="s">
        <v>34</v>
      </c>
    </row>
  </sheetData>
  <mergeCells count="15">
    <mergeCell ref="B2:S2"/>
    <mergeCell ref="G7:G8"/>
    <mergeCell ref="B7:B8"/>
    <mergeCell ref="C7:C8"/>
    <mergeCell ref="D7:D8"/>
    <mergeCell ref="E7:E8"/>
    <mergeCell ref="F7:F8"/>
    <mergeCell ref="S7:S8"/>
    <mergeCell ref="M8:O8"/>
    <mergeCell ref="H7:H8"/>
    <mergeCell ref="I7:I8"/>
    <mergeCell ref="J7:J8"/>
    <mergeCell ref="K7:K8"/>
    <mergeCell ref="L7:Q7"/>
    <mergeCell ref="R7:R8"/>
  </mergeCells>
  <pageMargins left="7.874015748031496E-2" right="0.15748031496062992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LMAnotPiel_151014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 Kurpniece</dc:creator>
  <cp:lastModifiedBy>Daiga Kurpniece</cp:lastModifiedBy>
  <cp:lastPrinted>2014-08-26T10:01:08Z</cp:lastPrinted>
  <dcterms:created xsi:type="dcterms:W3CDTF">2014-08-19T08:46:40Z</dcterms:created>
  <dcterms:modified xsi:type="dcterms:W3CDTF">2014-10-15T12:48:39Z</dcterms:modified>
</cp:coreProperties>
</file>