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05" windowWidth="14805" windowHeight="7710"/>
  </bookViews>
  <sheets>
    <sheet name="Kopsavilkums" sheetId="1" r:id="rId1"/>
  </sheets>
  <definedNames>
    <definedName name="_xlnm.Print_Titles" localSheetId="0">Kopsavilkums!$10:$12</definedName>
  </definedNames>
  <calcPr calcId="145621"/>
</workbook>
</file>

<file path=xl/calcChain.xml><?xml version="1.0" encoding="utf-8"?>
<calcChain xmlns="http://schemas.openxmlformats.org/spreadsheetml/2006/main">
  <c r="S228" i="1" l="1"/>
  <c r="F215" i="1" l="1"/>
  <c r="F216" i="1"/>
  <c r="F217" i="1"/>
  <c r="E140" i="1" l="1"/>
  <c r="E139" i="1"/>
  <c r="E137" i="1"/>
  <c r="E136" i="1"/>
  <c r="E134" i="1"/>
  <c r="E133" i="1"/>
  <c r="E131" i="1"/>
  <c r="E130" i="1"/>
  <c r="E128" i="1"/>
  <c r="E127" i="1"/>
  <c r="R53" i="1"/>
  <c r="R56" i="1"/>
  <c r="R54" i="1"/>
  <c r="T172" i="1"/>
  <c r="S229" i="1" l="1"/>
  <c r="S14" i="1"/>
  <c r="E60" i="1" l="1"/>
  <c r="H60" i="1"/>
  <c r="E61" i="1"/>
  <c r="H61" i="1"/>
  <c r="E62" i="1"/>
  <c r="H62" i="1"/>
  <c r="E63" i="1"/>
  <c r="H63" i="1"/>
  <c r="E64" i="1"/>
  <c r="H64" i="1"/>
  <c r="E65" i="1"/>
  <c r="H65" i="1"/>
  <c r="E66" i="1"/>
  <c r="H66" i="1"/>
  <c r="T227" i="1" l="1"/>
  <c r="T223" i="1"/>
  <c r="T224" i="1"/>
  <c r="T222" i="1"/>
  <c r="T226" i="1"/>
  <c r="T228" i="1"/>
  <c r="T229" i="1"/>
  <c r="T225" i="1"/>
  <c r="R227" i="1"/>
  <c r="R226" i="1"/>
  <c r="R225" i="1"/>
  <c r="R224" i="1"/>
  <c r="R223" i="1"/>
  <c r="R222" i="1"/>
  <c r="N201" i="1"/>
  <c r="L223" i="1"/>
  <c r="O223" i="1" s="1"/>
  <c r="L224" i="1"/>
  <c r="O224" i="1" s="1"/>
  <c r="L225" i="1"/>
  <c r="O225" i="1" s="1"/>
  <c r="L226" i="1"/>
  <c r="O226" i="1" s="1"/>
  <c r="L227" i="1"/>
  <c r="O227" i="1" s="1"/>
  <c r="L228" i="1"/>
  <c r="O228" i="1" s="1"/>
  <c r="M228" i="1"/>
  <c r="N228" i="1" s="1"/>
  <c r="L229" i="1"/>
  <c r="O229" i="1" s="1"/>
  <c r="M229" i="1"/>
  <c r="N229" i="1" s="1"/>
  <c r="L222" i="1"/>
  <c r="O222" i="1" s="1"/>
  <c r="K226" i="1"/>
  <c r="K227" i="1"/>
  <c r="K225" i="1"/>
  <c r="K224" i="1"/>
  <c r="K223" i="1"/>
  <c r="K222" i="1"/>
  <c r="H223" i="1"/>
  <c r="H224" i="1"/>
  <c r="H225" i="1"/>
  <c r="H226" i="1"/>
  <c r="H227" i="1"/>
  <c r="H222" i="1"/>
  <c r="E227" i="1"/>
  <c r="E223" i="1"/>
  <c r="E224" i="1"/>
  <c r="E225" i="1"/>
  <c r="E226" i="1"/>
  <c r="E222" i="1"/>
  <c r="E230" i="1" l="1"/>
  <c r="E207" i="1" s="1"/>
  <c r="R230" i="1"/>
  <c r="S222" i="1"/>
  <c r="S223" i="1"/>
  <c r="S227" i="1"/>
  <c r="M222" i="1"/>
  <c r="N222" i="1" s="1"/>
  <c r="M225" i="1"/>
  <c r="N225" i="1" s="1"/>
  <c r="S225" i="1"/>
  <c r="M224" i="1"/>
  <c r="N224" i="1" s="1"/>
  <c r="H230" i="1"/>
  <c r="H207" i="1" s="1"/>
  <c r="S224" i="1"/>
  <c r="S226" i="1"/>
  <c r="M227" i="1"/>
  <c r="N227" i="1" s="1"/>
  <c r="M223" i="1"/>
  <c r="N223" i="1" s="1"/>
  <c r="M226" i="1"/>
  <c r="N226" i="1" s="1"/>
  <c r="K230" i="1"/>
  <c r="K207" i="1" s="1"/>
  <c r="R207" i="1" l="1"/>
  <c r="R213" i="1" s="1"/>
  <c r="S230" i="1"/>
  <c r="M207" i="1"/>
  <c r="M213" i="1" s="1"/>
  <c r="N230" i="1"/>
  <c r="M230" i="1"/>
  <c r="W18" i="1" l="1"/>
  <c r="W23" i="1"/>
  <c r="W26" i="1"/>
  <c r="W32" i="1"/>
  <c r="W48" i="1"/>
  <c r="W51" i="1"/>
  <c r="W52" i="1"/>
  <c r="W55" i="1"/>
  <c r="W59" i="1"/>
  <c r="W67" i="1"/>
  <c r="W72" i="1"/>
  <c r="W75" i="1"/>
  <c r="W85" i="1"/>
  <c r="W89" i="1"/>
  <c r="W99" i="1"/>
  <c r="W111" i="1"/>
  <c r="W125" i="1"/>
  <c r="W147" i="1"/>
  <c r="W148" i="1"/>
  <c r="W155" i="1"/>
  <c r="W159" i="1"/>
  <c r="W164" i="1"/>
  <c r="W170" i="1"/>
  <c r="W171" i="1"/>
  <c r="W178" i="1"/>
  <c r="W189" i="1"/>
  <c r="W190" i="1"/>
  <c r="S15" i="1" l="1"/>
  <c r="T15" i="1"/>
  <c r="S16" i="1"/>
  <c r="T16" i="1"/>
  <c r="S19" i="1"/>
  <c r="T19" i="1"/>
  <c r="S20" i="1"/>
  <c r="T20" i="1"/>
  <c r="S21" i="1"/>
  <c r="T21" i="1"/>
  <c r="S23" i="1"/>
  <c r="T23" i="1"/>
  <c r="S24" i="1"/>
  <c r="T24" i="1"/>
  <c r="S25" i="1"/>
  <c r="T25" i="1"/>
  <c r="S27" i="1"/>
  <c r="T27" i="1"/>
  <c r="S28" i="1"/>
  <c r="T28" i="1"/>
  <c r="S29" i="1"/>
  <c r="T29" i="1"/>
  <c r="S30" i="1"/>
  <c r="T30" i="1"/>
  <c r="S31" i="1"/>
  <c r="T31" i="1"/>
  <c r="S34" i="1"/>
  <c r="T34" i="1"/>
  <c r="S35" i="1"/>
  <c r="T35" i="1"/>
  <c r="S36" i="1"/>
  <c r="T36" i="1"/>
  <c r="S37" i="1"/>
  <c r="T37" i="1"/>
  <c r="S38" i="1"/>
  <c r="T38" i="1"/>
  <c r="S39" i="1"/>
  <c r="T39" i="1"/>
  <c r="S40" i="1"/>
  <c r="T40" i="1"/>
  <c r="S41" i="1"/>
  <c r="T41" i="1"/>
  <c r="S42" i="1"/>
  <c r="T42" i="1"/>
  <c r="S43" i="1"/>
  <c r="T43" i="1"/>
  <c r="S44" i="1"/>
  <c r="T44" i="1"/>
  <c r="S45" i="1"/>
  <c r="T45" i="1"/>
  <c r="S46" i="1"/>
  <c r="T46" i="1"/>
  <c r="S47" i="1"/>
  <c r="T47" i="1"/>
  <c r="S49" i="1"/>
  <c r="T49" i="1"/>
  <c r="S50" i="1"/>
  <c r="T50" i="1"/>
  <c r="S53" i="1"/>
  <c r="T53" i="1"/>
  <c r="S54" i="1"/>
  <c r="T54" i="1"/>
  <c r="S55" i="1"/>
  <c r="T55" i="1"/>
  <c r="S56" i="1"/>
  <c r="T56" i="1"/>
  <c r="S57" i="1"/>
  <c r="T57" i="1"/>
  <c r="S58" i="1"/>
  <c r="T58" i="1"/>
  <c r="S203" i="1"/>
  <c r="T203" i="1"/>
  <c r="S60" i="1"/>
  <c r="T60" i="1"/>
  <c r="S61" i="1"/>
  <c r="T61" i="1"/>
  <c r="S62" i="1"/>
  <c r="T62" i="1"/>
  <c r="S63" i="1"/>
  <c r="T63" i="1"/>
  <c r="S64" i="1"/>
  <c r="T64" i="1"/>
  <c r="S65" i="1"/>
  <c r="T65" i="1"/>
  <c r="S66" i="1"/>
  <c r="T66" i="1"/>
  <c r="S68" i="1"/>
  <c r="T68" i="1"/>
  <c r="S69" i="1"/>
  <c r="T69" i="1"/>
  <c r="S70" i="1"/>
  <c r="T70" i="1"/>
  <c r="S71" i="1"/>
  <c r="T71" i="1"/>
  <c r="S73" i="1"/>
  <c r="T73" i="1"/>
  <c r="S74" i="1"/>
  <c r="T74" i="1"/>
  <c r="S76" i="1"/>
  <c r="T76" i="1"/>
  <c r="S77" i="1"/>
  <c r="T77" i="1"/>
  <c r="S78" i="1"/>
  <c r="T78" i="1"/>
  <c r="S79" i="1"/>
  <c r="T79" i="1"/>
  <c r="S80" i="1"/>
  <c r="T80" i="1"/>
  <c r="S81" i="1"/>
  <c r="T81" i="1"/>
  <c r="S82" i="1"/>
  <c r="T82" i="1"/>
  <c r="S83" i="1"/>
  <c r="T83" i="1"/>
  <c r="S84" i="1"/>
  <c r="T84" i="1"/>
  <c r="S86" i="1"/>
  <c r="T86" i="1"/>
  <c r="S87" i="1"/>
  <c r="T87" i="1"/>
  <c r="S88" i="1"/>
  <c r="T88" i="1"/>
  <c r="S90" i="1"/>
  <c r="T90" i="1"/>
  <c r="S91" i="1"/>
  <c r="T91" i="1"/>
  <c r="S92" i="1"/>
  <c r="T92" i="1"/>
  <c r="S93" i="1"/>
  <c r="T93" i="1"/>
  <c r="S94" i="1"/>
  <c r="T94" i="1"/>
  <c r="S95" i="1"/>
  <c r="T95" i="1"/>
  <c r="S96" i="1"/>
  <c r="T96" i="1"/>
  <c r="S97" i="1"/>
  <c r="T97" i="1"/>
  <c r="S98" i="1"/>
  <c r="T98" i="1"/>
  <c r="S204" i="1"/>
  <c r="T204" i="1"/>
  <c r="S205" i="1"/>
  <c r="T205" i="1"/>
  <c r="S100" i="1"/>
  <c r="T100" i="1"/>
  <c r="S101" i="1"/>
  <c r="T101" i="1"/>
  <c r="S102" i="1"/>
  <c r="T102" i="1"/>
  <c r="S103" i="1"/>
  <c r="T103" i="1"/>
  <c r="S104" i="1"/>
  <c r="T104" i="1"/>
  <c r="S105" i="1"/>
  <c r="T105" i="1"/>
  <c r="S106" i="1"/>
  <c r="T106" i="1"/>
  <c r="S107" i="1"/>
  <c r="T107" i="1"/>
  <c r="S108" i="1"/>
  <c r="T108" i="1"/>
  <c r="S109" i="1"/>
  <c r="T109" i="1"/>
  <c r="S110" i="1"/>
  <c r="T110" i="1"/>
  <c r="S112" i="1"/>
  <c r="T112" i="1"/>
  <c r="S113" i="1"/>
  <c r="T113" i="1"/>
  <c r="S114" i="1"/>
  <c r="T114" i="1"/>
  <c r="S115" i="1"/>
  <c r="T115" i="1"/>
  <c r="S116" i="1"/>
  <c r="T116" i="1"/>
  <c r="S117" i="1"/>
  <c r="T117" i="1"/>
  <c r="S118" i="1"/>
  <c r="T118" i="1"/>
  <c r="S119" i="1"/>
  <c r="T119" i="1"/>
  <c r="S120" i="1"/>
  <c r="T120" i="1"/>
  <c r="S121" i="1"/>
  <c r="T121" i="1"/>
  <c r="S122" i="1"/>
  <c r="T122" i="1"/>
  <c r="S123" i="1"/>
  <c r="T123" i="1"/>
  <c r="S124" i="1"/>
  <c r="T124" i="1"/>
  <c r="S126" i="1"/>
  <c r="T126" i="1"/>
  <c r="S127" i="1"/>
  <c r="T127" i="1"/>
  <c r="S128" i="1"/>
  <c r="T128" i="1"/>
  <c r="S129" i="1"/>
  <c r="T129" i="1"/>
  <c r="S130" i="1"/>
  <c r="T130" i="1"/>
  <c r="S131" i="1"/>
  <c r="T131" i="1"/>
  <c r="S132" i="1"/>
  <c r="T132" i="1"/>
  <c r="S133" i="1"/>
  <c r="T133" i="1"/>
  <c r="S134" i="1"/>
  <c r="T134" i="1"/>
  <c r="S135" i="1"/>
  <c r="T135" i="1"/>
  <c r="S136" i="1"/>
  <c r="T136" i="1"/>
  <c r="S137" i="1"/>
  <c r="T137" i="1"/>
  <c r="S138" i="1"/>
  <c r="T138" i="1"/>
  <c r="S139" i="1"/>
  <c r="T139" i="1"/>
  <c r="S140" i="1"/>
  <c r="T140" i="1"/>
  <c r="S141" i="1"/>
  <c r="T141" i="1"/>
  <c r="S142" i="1"/>
  <c r="T142" i="1"/>
  <c r="S143" i="1"/>
  <c r="T143" i="1"/>
  <c r="S144" i="1"/>
  <c r="T144" i="1"/>
  <c r="S145" i="1"/>
  <c r="T145" i="1"/>
  <c r="S146" i="1"/>
  <c r="T146" i="1"/>
  <c r="S149" i="1"/>
  <c r="T149" i="1"/>
  <c r="S150" i="1"/>
  <c r="T150" i="1"/>
  <c r="S151" i="1"/>
  <c r="T151" i="1"/>
  <c r="S152" i="1"/>
  <c r="T152" i="1"/>
  <c r="S153" i="1"/>
  <c r="T153" i="1"/>
  <c r="S154" i="1"/>
  <c r="T154" i="1"/>
  <c r="S156" i="1"/>
  <c r="T156" i="1"/>
  <c r="S157" i="1"/>
  <c r="T157" i="1"/>
  <c r="S158" i="1"/>
  <c r="T158" i="1"/>
  <c r="S160" i="1"/>
  <c r="T160" i="1"/>
  <c r="S161" i="1"/>
  <c r="T161" i="1"/>
  <c r="S162" i="1"/>
  <c r="T162" i="1"/>
  <c r="S163" i="1"/>
  <c r="T163" i="1"/>
  <c r="S165" i="1"/>
  <c r="T165" i="1"/>
  <c r="S166" i="1"/>
  <c r="T166" i="1"/>
  <c r="S167" i="1"/>
  <c r="T167" i="1"/>
  <c r="S168" i="1"/>
  <c r="T168" i="1"/>
  <c r="S169" i="1"/>
  <c r="T169" i="1"/>
  <c r="S172" i="1"/>
  <c r="S173" i="1"/>
  <c r="T173" i="1"/>
  <c r="S174" i="1"/>
  <c r="T174" i="1"/>
  <c r="S175" i="1"/>
  <c r="T175" i="1"/>
  <c r="S176" i="1"/>
  <c r="T176" i="1"/>
  <c r="S177" i="1"/>
  <c r="T177" i="1"/>
  <c r="S178" i="1"/>
  <c r="T178" i="1"/>
  <c r="S179" i="1"/>
  <c r="T179" i="1"/>
  <c r="S180" i="1"/>
  <c r="T180" i="1"/>
  <c r="S181" i="1"/>
  <c r="T181" i="1"/>
  <c r="S182" i="1"/>
  <c r="T182" i="1"/>
  <c r="S183" i="1"/>
  <c r="T183" i="1"/>
  <c r="S184" i="1"/>
  <c r="T184" i="1"/>
  <c r="S185" i="1"/>
  <c r="T185" i="1"/>
  <c r="S186" i="1"/>
  <c r="T186" i="1"/>
  <c r="S187" i="1"/>
  <c r="T187" i="1"/>
  <c r="S188" i="1"/>
  <c r="T188" i="1"/>
  <c r="S191" i="1"/>
  <c r="T191" i="1"/>
  <c r="S192" i="1"/>
  <c r="T192" i="1"/>
  <c r="S193" i="1"/>
  <c r="T193" i="1"/>
  <c r="S194" i="1"/>
  <c r="T194" i="1"/>
  <c r="S195" i="1"/>
  <c r="T195" i="1"/>
  <c r="S196" i="1"/>
  <c r="T196" i="1"/>
  <c r="S197" i="1"/>
  <c r="T197" i="1"/>
  <c r="S198" i="1"/>
  <c r="T198" i="1"/>
  <c r="S199" i="1"/>
  <c r="T199" i="1"/>
  <c r="S200" i="1"/>
  <c r="T200" i="1"/>
  <c r="S201" i="1"/>
  <c r="T201" i="1"/>
  <c r="T14" i="1"/>
  <c r="N14" i="1"/>
  <c r="W14" i="1" s="1"/>
  <c r="N15" i="1"/>
  <c r="W15" i="1" s="1"/>
  <c r="L112" i="1" l="1"/>
  <c r="O112" i="1" s="1"/>
  <c r="L34" i="1"/>
  <c r="O34" i="1" s="1"/>
  <c r="N34" i="1"/>
  <c r="W34" i="1" s="1"/>
  <c r="N16" i="1"/>
  <c r="W16" i="1" s="1"/>
  <c r="N19" i="1"/>
  <c r="W19" i="1" s="1"/>
  <c r="N20" i="1"/>
  <c r="W20" i="1" s="1"/>
  <c r="N21" i="1"/>
  <c r="W21" i="1" s="1"/>
  <c r="N24" i="1"/>
  <c r="W24" i="1" s="1"/>
  <c r="N25" i="1"/>
  <c r="W25" i="1" s="1"/>
  <c r="N27" i="1"/>
  <c r="W27" i="1" s="1"/>
  <c r="N28" i="1"/>
  <c r="W28" i="1" s="1"/>
  <c r="N29" i="1"/>
  <c r="W29" i="1" s="1"/>
  <c r="N30" i="1"/>
  <c r="W30" i="1" s="1"/>
  <c r="N31" i="1"/>
  <c r="W31" i="1" s="1"/>
  <c r="N35" i="1"/>
  <c r="W35" i="1" s="1"/>
  <c r="N36" i="1"/>
  <c r="W36" i="1" s="1"/>
  <c r="N37" i="1"/>
  <c r="W37" i="1" s="1"/>
  <c r="N38" i="1"/>
  <c r="W38" i="1" s="1"/>
  <c r="N39" i="1"/>
  <c r="W39" i="1" s="1"/>
  <c r="N40" i="1"/>
  <c r="W40" i="1" s="1"/>
  <c r="N41" i="1"/>
  <c r="W41" i="1" s="1"/>
  <c r="N42" i="1"/>
  <c r="W42" i="1" s="1"/>
  <c r="N43" i="1"/>
  <c r="W43" i="1" s="1"/>
  <c r="N44" i="1"/>
  <c r="W44" i="1" s="1"/>
  <c r="N45" i="1"/>
  <c r="W45" i="1" s="1"/>
  <c r="N46" i="1"/>
  <c r="W46" i="1" s="1"/>
  <c r="N47" i="1"/>
  <c r="W47" i="1" s="1"/>
  <c r="N49" i="1"/>
  <c r="W49" i="1" s="1"/>
  <c r="N50" i="1"/>
  <c r="W50" i="1" s="1"/>
  <c r="N53" i="1"/>
  <c r="W53" i="1" s="1"/>
  <c r="N54" i="1"/>
  <c r="W54" i="1" s="1"/>
  <c r="N56" i="1"/>
  <c r="W56" i="1" s="1"/>
  <c r="N57" i="1"/>
  <c r="W57" i="1" s="1"/>
  <c r="N58" i="1"/>
  <c r="W58" i="1" s="1"/>
  <c r="N203" i="1"/>
  <c r="W203" i="1" s="1"/>
  <c r="N60" i="1"/>
  <c r="W60" i="1" s="1"/>
  <c r="N61" i="1"/>
  <c r="W61" i="1" s="1"/>
  <c r="N62" i="1"/>
  <c r="W62" i="1" s="1"/>
  <c r="N63" i="1"/>
  <c r="W63" i="1" s="1"/>
  <c r="N64" i="1"/>
  <c r="W64" i="1" s="1"/>
  <c r="N65" i="1"/>
  <c r="W65" i="1" s="1"/>
  <c r="N66" i="1"/>
  <c r="W66" i="1" s="1"/>
  <c r="N68" i="1"/>
  <c r="W68" i="1" s="1"/>
  <c r="N69" i="1"/>
  <c r="W69" i="1" s="1"/>
  <c r="N70" i="1"/>
  <c r="W70" i="1" s="1"/>
  <c r="N71" i="1"/>
  <c r="W71" i="1" s="1"/>
  <c r="N73" i="1"/>
  <c r="W73" i="1" s="1"/>
  <c r="N74" i="1"/>
  <c r="W74" i="1" s="1"/>
  <c r="N76" i="1"/>
  <c r="W76" i="1" s="1"/>
  <c r="N77" i="1"/>
  <c r="W77" i="1" s="1"/>
  <c r="N78" i="1"/>
  <c r="W78" i="1" s="1"/>
  <c r="N79" i="1"/>
  <c r="W79" i="1" s="1"/>
  <c r="N80" i="1"/>
  <c r="W80" i="1" s="1"/>
  <c r="N81" i="1"/>
  <c r="W81" i="1" s="1"/>
  <c r="N82" i="1"/>
  <c r="W82" i="1" s="1"/>
  <c r="N83" i="1"/>
  <c r="W83" i="1" s="1"/>
  <c r="N84" i="1"/>
  <c r="W84" i="1" s="1"/>
  <c r="N86" i="1"/>
  <c r="W86" i="1" s="1"/>
  <c r="N87" i="1"/>
  <c r="W87" i="1" s="1"/>
  <c r="N88" i="1"/>
  <c r="W88" i="1" s="1"/>
  <c r="N90" i="1"/>
  <c r="W90" i="1" s="1"/>
  <c r="N91" i="1"/>
  <c r="W91" i="1" s="1"/>
  <c r="N92" i="1"/>
  <c r="W92" i="1" s="1"/>
  <c r="N93" i="1"/>
  <c r="W93" i="1" s="1"/>
  <c r="N94" i="1"/>
  <c r="W94" i="1" s="1"/>
  <c r="N95" i="1"/>
  <c r="W95" i="1" s="1"/>
  <c r="N96" i="1"/>
  <c r="W96" i="1" s="1"/>
  <c r="N97" i="1"/>
  <c r="W97" i="1" s="1"/>
  <c r="N98" i="1"/>
  <c r="W98" i="1" s="1"/>
  <c r="N204" i="1"/>
  <c r="W204" i="1" s="1"/>
  <c r="N205" i="1"/>
  <c r="W205" i="1" s="1"/>
  <c r="N100" i="1"/>
  <c r="W100" i="1" s="1"/>
  <c r="N101" i="1"/>
  <c r="W101" i="1" s="1"/>
  <c r="N102" i="1"/>
  <c r="W102" i="1" s="1"/>
  <c r="N103" i="1"/>
  <c r="W103" i="1" s="1"/>
  <c r="N104" i="1"/>
  <c r="W104" i="1" s="1"/>
  <c r="N105" i="1"/>
  <c r="W105" i="1" s="1"/>
  <c r="N106" i="1"/>
  <c r="W106" i="1" s="1"/>
  <c r="N107" i="1"/>
  <c r="W107" i="1" s="1"/>
  <c r="N108" i="1"/>
  <c r="W108" i="1" s="1"/>
  <c r="N109" i="1"/>
  <c r="W109" i="1" s="1"/>
  <c r="N110" i="1"/>
  <c r="W110" i="1" s="1"/>
  <c r="N112" i="1"/>
  <c r="W112" i="1" s="1"/>
  <c r="N113" i="1"/>
  <c r="W113" i="1" s="1"/>
  <c r="N114" i="1"/>
  <c r="W114" i="1" s="1"/>
  <c r="N115" i="1"/>
  <c r="W115" i="1" s="1"/>
  <c r="N116" i="1"/>
  <c r="W116" i="1" s="1"/>
  <c r="N117" i="1"/>
  <c r="W117" i="1" s="1"/>
  <c r="N118" i="1"/>
  <c r="W118" i="1" s="1"/>
  <c r="N119" i="1"/>
  <c r="W119" i="1" s="1"/>
  <c r="N120" i="1"/>
  <c r="W120" i="1" s="1"/>
  <c r="N121" i="1"/>
  <c r="W121" i="1" s="1"/>
  <c r="N122" i="1"/>
  <c r="W122" i="1" s="1"/>
  <c r="N123" i="1"/>
  <c r="W123" i="1" s="1"/>
  <c r="N124" i="1"/>
  <c r="W124" i="1" s="1"/>
  <c r="N126" i="1"/>
  <c r="W126" i="1" s="1"/>
  <c r="N127" i="1"/>
  <c r="W127" i="1" s="1"/>
  <c r="N128" i="1"/>
  <c r="W128" i="1" s="1"/>
  <c r="N129" i="1"/>
  <c r="W129" i="1" s="1"/>
  <c r="N130" i="1"/>
  <c r="W130" i="1" s="1"/>
  <c r="N131" i="1"/>
  <c r="W131" i="1" s="1"/>
  <c r="N132" i="1"/>
  <c r="W132" i="1" s="1"/>
  <c r="N133" i="1"/>
  <c r="W133" i="1" s="1"/>
  <c r="N134" i="1"/>
  <c r="W134" i="1" s="1"/>
  <c r="N135" i="1"/>
  <c r="W135" i="1" s="1"/>
  <c r="N136" i="1"/>
  <c r="W136" i="1" s="1"/>
  <c r="N137" i="1"/>
  <c r="W137" i="1" s="1"/>
  <c r="N138" i="1"/>
  <c r="W138" i="1" s="1"/>
  <c r="N139" i="1"/>
  <c r="W139" i="1" s="1"/>
  <c r="N140" i="1"/>
  <c r="W140" i="1" s="1"/>
  <c r="N141" i="1"/>
  <c r="W141" i="1" s="1"/>
  <c r="N142" i="1"/>
  <c r="W142" i="1" s="1"/>
  <c r="N143" i="1"/>
  <c r="W143" i="1" s="1"/>
  <c r="N144" i="1"/>
  <c r="W144" i="1" s="1"/>
  <c r="N145" i="1"/>
  <c r="W145" i="1" s="1"/>
  <c r="N146" i="1"/>
  <c r="W146" i="1" s="1"/>
  <c r="N149" i="1"/>
  <c r="W149" i="1" s="1"/>
  <c r="N150" i="1"/>
  <c r="W150" i="1" s="1"/>
  <c r="N151" i="1"/>
  <c r="W151" i="1" s="1"/>
  <c r="N152" i="1"/>
  <c r="W152" i="1" s="1"/>
  <c r="N153" i="1"/>
  <c r="W153" i="1" s="1"/>
  <c r="N154" i="1"/>
  <c r="W154" i="1" s="1"/>
  <c r="N156" i="1"/>
  <c r="W156" i="1" s="1"/>
  <c r="N157" i="1"/>
  <c r="W157" i="1" s="1"/>
  <c r="N158" i="1"/>
  <c r="W158" i="1" s="1"/>
  <c r="N160" i="1"/>
  <c r="W160" i="1" s="1"/>
  <c r="N161" i="1"/>
  <c r="W161" i="1" s="1"/>
  <c r="N162" i="1"/>
  <c r="W162" i="1" s="1"/>
  <c r="N163" i="1"/>
  <c r="W163" i="1" s="1"/>
  <c r="N165" i="1"/>
  <c r="W165" i="1" s="1"/>
  <c r="N166" i="1"/>
  <c r="W166" i="1" s="1"/>
  <c r="N167" i="1"/>
  <c r="W167" i="1" s="1"/>
  <c r="N168" i="1"/>
  <c r="W168" i="1" s="1"/>
  <c r="N169" i="1"/>
  <c r="W169" i="1" s="1"/>
  <c r="N172" i="1"/>
  <c r="W172" i="1" s="1"/>
  <c r="N173" i="1"/>
  <c r="W173" i="1" s="1"/>
  <c r="N174" i="1"/>
  <c r="W174" i="1" s="1"/>
  <c r="N175" i="1"/>
  <c r="W175" i="1" s="1"/>
  <c r="N176" i="1"/>
  <c r="W176" i="1" s="1"/>
  <c r="N177" i="1"/>
  <c r="W177" i="1" s="1"/>
  <c r="N179" i="1"/>
  <c r="W179" i="1" s="1"/>
  <c r="N180" i="1"/>
  <c r="W180" i="1" s="1"/>
  <c r="N181" i="1"/>
  <c r="W181" i="1" s="1"/>
  <c r="N182" i="1"/>
  <c r="W182" i="1" s="1"/>
  <c r="N183" i="1"/>
  <c r="W183" i="1" s="1"/>
  <c r="N184" i="1"/>
  <c r="W184" i="1" s="1"/>
  <c r="N185" i="1"/>
  <c r="W185" i="1" s="1"/>
  <c r="N186" i="1"/>
  <c r="W186" i="1" s="1"/>
  <c r="N187" i="1"/>
  <c r="W187" i="1" s="1"/>
  <c r="N188" i="1"/>
  <c r="W188" i="1" s="1"/>
  <c r="N191" i="1"/>
  <c r="W191" i="1" s="1"/>
  <c r="N192" i="1"/>
  <c r="W192" i="1" s="1"/>
  <c r="N193" i="1"/>
  <c r="W193" i="1" s="1"/>
  <c r="N194" i="1"/>
  <c r="W194" i="1" s="1"/>
  <c r="N195" i="1"/>
  <c r="W195" i="1" s="1"/>
  <c r="N196" i="1"/>
  <c r="W196" i="1" s="1"/>
  <c r="N197" i="1"/>
  <c r="W197" i="1" s="1"/>
  <c r="N198" i="1"/>
  <c r="W198" i="1" s="1"/>
  <c r="N199" i="1"/>
  <c r="W199" i="1" s="1"/>
  <c r="N200" i="1"/>
  <c r="W200" i="1" s="1"/>
  <c r="W201" i="1"/>
  <c r="E201" i="1"/>
  <c r="E200" i="1"/>
  <c r="E199" i="1"/>
  <c r="E198" i="1"/>
  <c r="E197" i="1"/>
  <c r="E196" i="1"/>
  <c r="E195" i="1"/>
  <c r="E194" i="1"/>
  <c r="E193" i="1"/>
  <c r="E192" i="1"/>
  <c r="E191" i="1"/>
  <c r="E188" i="1"/>
  <c r="E187" i="1"/>
  <c r="E186" i="1"/>
  <c r="E185" i="1"/>
  <c r="E184" i="1"/>
  <c r="E183" i="1"/>
  <c r="E182" i="1"/>
  <c r="E181" i="1"/>
  <c r="E180" i="1"/>
  <c r="E179" i="1"/>
  <c r="E177" i="1"/>
  <c r="E176" i="1"/>
  <c r="E175" i="1"/>
  <c r="E174" i="1"/>
  <c r="E173" i="1"/>
  <c r="E172" i="1"/>
  <c r="E169" i="1"/>
  <c r="E168" i="1"/>
  <c r="E167" i="1"/>
  <c r="E166" i="1"/>
  <c r="E165" i="1"/>
  <c r="E163" i="1"/>
  <c r="E162" i="1"/>
  <c r="E161" i="1"/>
  <c r="E160" i="1"/>
  <c r="E158" i="1"/>
  <c r="E157" i="1"/>
  <c r="E156" i="1"/>
  <c r="E154" i="1"/>
  <c r="E153" i="1"/>
  <c r="E152" i="1"/>
  <c r="E151" i="1"/>
  <c r="E150" i="1"/>
  <c r="E149" i="1"/>
  <c r="E146" i="1"/>
  <c r="E145" i="1"/>
  <c r="E144" i="1"/>
  <c r="E143" i="1"/>
  <c r="E142" i="1"/>
  <c r="E141" i="1"/>
  <c r="E138" i="1"/>
  <c r="E135" i="1"/>
  <c r="E132" i="1"/>
  <c r="E129" i="1"/>
  <c r="E126" i="1"/>
  <c r="E124" i="1"/>
  <c r="E123" i="1"/>
  <c r="E122" i="1"/>
  <c r="E121" i="1"/>
  <c r="E120" i="1"/>
  <c r="E119" i="1"/>
  <c r="E118" i="1"/>
  <c r="E117" i="1"/>
  <c r="E116" i="1"/>
  <c r="E115" i="1"/>
  <c r="E114" i="1"/>
  <c r="E113" i="1"/>
  <c r="E112" i="1"/>
  <c r="E110" i="1"/>
  <c r="E109" i="1"/>
  <c r="E108" i="1"/>
  <c r="E107" i="1"/>
  <c r="E106" i="1"/>
  <c r="E105" i="1"/>
  <c r="E104" i="1"/>
  <c r="E103" i="1"/>
  <c r="E102" i="1"/>
  <c r="E101" i="1"/>
  <c r="E100" i="1"/>
  <c r="E205" i="1"/>
  <c r="E204" i="1"/>
  <c r="E98" i="1"/>
  <c r="E97" i="1"/>
  <c r="E96" i="1"/>
  <c r="E95" i="1"/>
  <c r="E94" i="1"/>
  <c r="E93" i="1"/>
  <c r="E92" i="1"/>
  <c r="E91" i="1"/>
  <c r="E90" i="1"/>
  <c r="E88" i="1"/>
  <c r="E87" i="1"/>
  <c r="E86" i="1"/>
  <c r="E84" i="1"/>
  <c r="E83" i="1"/>
  <c r="E82" i="1"/>
  <c r="E81" i="1"/>
  <c r="E80" i="1"/>
  <c r="E79" i="1"/>
  <c r="E78" i="1"/>
  <c r="E77" i="1"/>
  <c r="E76" i="1"/>
  <c r="E74" i="1"/>
  <c r="E73" i="1"/>
  <c r="E71" i="1"/>
  <c r="E70" i="1"/>
  <c r="E69" i="1"/>
  <c r="E68" i="1"/>
  <c r="E203" i="1"/>
  <c r="E58" i="1"/>
  <c r="E57" i="1"/>
  <c r="E56" i="1"/>
  <c r="E54" i="1"/>
  <c r="E53" i="1"/>
  <c r="E50" i="1"/>
  <c r="E49" i="1"/>
  <c r="E47" i="1"/>
  <c r="E41" i="1"/>
  <c r="E34" i="1"/>
  <c r="E31" i="1"/>
  <c r="E30" i="1"/>
  <c r="E29" i="1"/>
  <c r="E28" i="1"/>
  <c r="E27" i="1"/>
  <c r="E25" i="1"/>
  <c r="E24" i="1"/>
  <c r="E21" i="1"/>
  <c r="E20" i="1"/>
  <c r="E19" i="1"/>
  <c r="E16" i="1"/>
  <c r="E15" i="1"/>
  <c r="E14" i="1"/>
  <c r="E206" i="1" l="1"/>
  <c r="E209" i="1" s="1"/>
  <c r="R185" i="1"/>
  <c r="R128" i="1"/>
  <c r="R49" i="1" l="1"/>
  <c r="R20" i="1"/>
  <c r="R15" i="1"/>
  <c r="R16" i="1"/>
  <c r="R19" i="1"/>
  <c r="R21" i="1"/>
  <c r="R24" i="1"/>
  <c r="R25" i="1"/>
  <c r="R27" i="1"/>
  <c r="R28" i="1"/>
  <c r="R29" i="1"/>
  <c r="R30" i="1"/>
  <c r="R31" i="1"/>
  <c r="R34" i="1"/>
  <c r="R35" i="1"/>
  <c r="R36" i="1"/>
  <c r="R37" i="1"/>
  <c r="R38" i="1"/>
  <c r="R39" i="1"/>
  <c r="R40" i="1"/>
  <c r="R41" i="1"/>
  <c r="R42" i="1"/>
  <c r="R43" i="1"/>
  <c r="R44" i="1"/>
  <c r="R45" i="1"/>
  <c r="R46" i="1"/>
  <c r="R47" i="1"/>
  <c r="R50" i="1"/>
  <c r="R57" i="1"/>
  <c r="R58" i="1"/>
  <c r="R203" i="1"/>
  <c r="R60" i="1"/>
  <c r="R61" i="1"/>
  <c r="R62" i="1"/>
  <c r="R63" i="1"/>
  <c r="R64" i="1"/>
  <c r="R65" i="1"/>
  <c r="R66" i="1"/>
  <c r="R68" i="1"/>
  <c r="R69" i="1"/>
  <c r="R70" i="1"/>
  <c r="R71" i="1"/>
  <c r="R73" i="1"/>
  <c r="R74" i="1"/>
  <c r="R76" i="1"/>
  <c r="R77" i="1"/>
  <c r="R78" i="1"/>
  <c r="R79" i="1"/>
  <c r="R80" i="1"/>
  <c r="R81" i="1"/>
  <c r="R82" i="1"/>
  <c r="R83" i="1"/>
  <c r="R84" i="1"/>
  <c r="R86" i="1"/>
  <c r="R87" i="1"/>
  <c r="R88" i="1"/>
  <c r="R90" i="1"/>
  <c r="R91" i="1"/>
  <c r="R92" i="1"/>
  <c r="R93" i="1"/>
  <c r="R94" i="1"/>
  <c r="R95" i="1"/>
  <c r="R96" i="1"/>
  <c r="R97" i="1"/>
  <c r="R98" i="1"/>
  <c r="R204" i="1"/>
  <c r="R205" i="1"/>
  <c r="R100" i="1"/>
  <c r="R101" i="1"/>
  <c r="R102" i="1"/>
  <c r="R103" i="1"/>
  <c r="R104" i="1"/>
  <c r="R105" i="1"/>
  <c r="R106" i="1"/>
  <c r="R107" i="1"/>
  <c r="R108" i="1"/>
  <c r="R109" i="1"/>
  <c r="R110" i="1"/>
  <c r="R112" i="1"/>
  <c r="R113" i="1"/>
  <c r="R114" i="1"/>
  <c r="R115" i="1"/>
  <c r="R116" i="1"/>
  <c r="R117" i="1"/>
  <c r="R118" i="1"/>
  <c r="R119" i="1"/>
  <c r="R120" i="1"/>
  <c r="R121" i="1"/>
  <c r="R122" i="1"/>
  <c r="R123" i="1"/>
  <c r="R124" i="1"/>
  <c r="R126" i="1"/>
  <c r="R127" i="1"/>
  <c r="R129" i="1"/>
  <c r="R130" i="1"/>
  <c r="R131" i="1"/>
  <c r="R132" i="1"/>
  <c r="R133" i="1"/>
  <c r="R134" i="1"/>
  <c r="R135" i="1"/>
  <c r="R136" i="1"/>
  <c r="R137" i="1"/>
  <c r="R138" i="1"/>
  <c r="R139" i="1"/>
  <c r="R140" i="1"/>
  <c r="R141" i="1"/>
  <c r="R142" i="1"/>
  <c r="R143" i="1"/>
  <c r="R144" i="1"/>
  <c r="R145" i="1"/>
  <c r="R146" i="1"/>
  <c r="R149" i="1"/>
  <c r="R150" i="1"/>
  <c r="R151" i="1"/>
  <c r="R152" i="1"/>
  <c r="R153" i="1"/>
  <c r="R154" i="1"/>
  <c r="R156" i="1"/>
  <c r="R157" i="1"/>
  <c r="R158" i="1"/>
  <c r="R160" i="1"/>
  <c r="R161" i="1"/>
  <c r="R162" i="1"/>
  <c r="R163" i="1"/>
  <c r="R165" i="1"/>
  <c r="R166" i="1"/>
  <c r="R167" i="1"/>
  <c r="R168" i="1"/>
  <c r="R169" i="1"/>
  <c r="R172" i="1"/>
  <c r="R173" i="1"/>
  <c r="R174" i="1"/>
  <c r="R175" i="1"/>
  <c r="R176" i="1"/>
  <c r="R177" i="1"/>
  <c r="R179" i="1"/>
  <c r="R180" i="1"/>
  <c r="R181" i="1"/>
  <c r="R182" i="1"/>
  <c r="R183" i="1"/>
  <c r="R184" i="1"/>
  <c r="R186" i="1"/>
  <c r="R187" i="1"/>
  <c r="R188" i="1"/>
  <c r="R191" i="1"/>
  <c r="R192" i="1"/>
  <c r="R193" i="1"/>
  <c r="R194" i="1"/>
  <c r="R195" i="1"/>
  <c r="R196" i="1"/>
  <c r="R197" i="1"/>
  <c r="R198" i="1"/>
  <c r="R199" i="1"/>
  <c r="R200" i="1"/>
  <c r="R201" i="1"/>
  <c r="R14" i="1"/>
  <c r="L15" i="1"/>
  <c r="O15" i="1" s="1"/>
  <c r="L16" i="1"/>
  <c r="O16" i="1" s="1"/>
  <c r="L19" i="1"/>
  <c r="O19" i="1" s="1"/>
  <c r="L20" i="1"/>
  <c r="O20" i="1" s="1"/>
  <c r="L21" i="1"/>
  <c r="O21" i="1" s="1"/>
  <c r="L24" i="1"/>
  <c r="O24" i="1" s="1"/>
  <c r="L25" i="1"/>
  <c r="O25" i="1" s="1"/>
  <c r="L27" i="1"/>
  <c r="O27" i="1" s="1"/>
  <c r="L28" i="1"/>
  <c r="O28" i="1" s="1"/>
  <c r="L29" i="1"/>
  <c r="O29" i="1" s="1"/>
  <c r="L30" i="1"/>
  <c r="O30" i="1" s="1"/>
  <c r="L31" i="1"/>
  <c r="O31" i="1" s="1"/>
  <c r="L35" i="1"/>
  <c r="O35" i="1" s="1"/>
  <c r="L36" i="1"/>
  <c r="O36" i="1" s="1"/>
  <c r="L37" i="1"/>
  <c r="O37" i="1" s="1"/>
  <c r="L38" i="1"/>
  <c r="O38" i="1" s="1"/>
  <c r="L39" i="1"/>
  <c r="O39" i="1" s="1"/>
  <c r="L40" i="1"/>
  <c r="O40" i="1" s="1"/>
  <c r="L41" i="1"/>
  <c r="O41" i="1" s="1"/>
  <c r="L42" i="1"/>
  <c r="O42" i="1" s="1"/>
  <c r="L43" i="1"/>
  <c r="O43" i="1" s="1"/>
  <c r="L44" i="1"/>
  <c r="O44" i="1" s="1"/>
  <c r="L45" i="1"/>
  <c r="O45" i="1" s="1"/>
  <c r="L46" i="1"/>
  <c r="O46" i="1" s="1"/>
  <c r="L47" i="1"/>
  <c r="O47" i="1" s="1"/>
  <c r="L49" i="1"/>
  <c r="O49" i="1" s="1"/>
  <c r="L50" i="1"/>
  <c r="O50" i="1" s="1"/>
  <c r="L53" i="1"/>
  <c r="O53" i="1" s="1"/>
  <c r="L54" i="1"/>
  <c r="O54" i="1" s="1"/>
  <c r="L56" i="1"/>
  <c r="O56" i="1" s="1"/>
  <c r="L57" i="1"/>
  <c r="O57" i="1" s="1"/>
  <c r="L58" i="1"/>
  <c r="O58" i="1" s="1"/>
  <c r="L203" i="1"/>
  <c r="O203" i="1" s="1"/>
  <c r="L60" i="1"/>
  <c r="O60" i="1" s="1"/>
  <c r="L61" i="1"/>
  <c r="O61" i="1" s="1"/>
  <c r="L62" i="1"/>
  <c r="O62" i="1" s="1"/>
  <c r="L63" i="1"/>
  <c r="O63" i="1" s="1"/>
  <c r="L64" i="1"/>
  <c r="O64" i="1" s="1"/>
  <c r="L65" i="1"/>
  <c r="O65" i="1" s="1"/>
  <c r="L66" i="1"/>
  <c r="O66" i="1" s="1"/>
  <c r="L68" i="1"/>
  <c r="O68" i="1" s="1"/>
  <c r="L69" i="1"/>
  <c r="O69" i="1" s="1"/>
  <c r="L70" i="1"/>
  <c r="O70" i="1" s="1"/>
  <c r="L71" i="1"/>
  <c r="O71" i="1" s="1"/>
  <c r="L73" i="1"/>
  <c r="O73" i="1" s="1"/>
  <c r="L74" i="1"/>
  <c r="O74" i="1" s="1"/>
  <c r="L76" i="1"/>
  <c r="O76" i="1" s="1"/>
  <c r="L77" i="1"/>
  <c r="O77" i="1" s="1"/>
  <c r="L78" i="1"/>
  <c r="O78" i="1" s="1"/>
  <c r="L79" i="1"/>
  <c r="O79" i="1" s="1"/>
  <c r="L80" i="1"/>
  <c r="O80" i="1" s="1"/>
  <c r="L81" i="1"/>
  <c r="O81" i="1" s="1"/>
  <c r="L82" i="1"/>
  <c r="O82" i="1" s="1"/>
  <c r="L83" i="1"/>
  <c r="O83" i="1" s="1"/>
  <c r="L84" i="1"/>
  <c r="O84" i="1" s="1"/>
  <c r="L86" i="1"/>
  <c r="O86" i="1" s="1"/>
  <c r="L87" i="1"/>
  <c r="O87" i="1" s="1"/>
  <c r="L88" i="1"/>
  <c r="O88" i="1" s="1"/>
  <c r="L90" i="1"/>
  <c r="O90" i="1" s="1"/>
  <c r="L91" i="1"/>
  <c r="O91" i="1" s="1"/>
  <c r="L92" i="1"/>
  <c r="O92" i="1" s="1"/>
  <c r="L93" i="1"/>
  <c r="O93" i="1" s="1"/>
  <c r="L94" i="1"/>
  <c r="O94" i="1" s="1"/>
  <c r="L95" i="1"/>
  <c r="O95" i="1" s="1"/>
  <c r="L96" i="1"/>
  <c r="O96" i="1" s="1"/>
  <c r="L97" i="1"/>
  <c r="O97" i="1" s="1"/>
  <c r="L98" i="1"/>
  <c r="O98" i="1" s="1"/>
  <c r="L204" i="1"/>
  <c r="O204" i="1" s="1"/>
  <c r="L205" i="1"/>
  <c r="O205" i="1" s="1"/>
  <c r="L100" i="1"/>
  <c r="O100" i="1" s="1"/>
  <c r="L101" i="1"/>
  <c r="O101" i="1" s="1"/>
  <c r="L102" i="1"/>
  <c r="O102" i="1" s="1"/>
  <c r="L103" i="1"/>
  <c r="O103" i="1" s="1"/>
  <c r="L104" i="1"/>
  <c r="O104" i="1" s="1"/>
  <c r="L105" i="1"/>
  <c r="O105" i="1" s="1"/>
  <c r="L106" i="1"/>
  <c r="O106" i="1" s="1"/>
  <c r="L107" i="1"/>
  <c r="O107" i="1" s="1"/>
  <c r="L108" i="1"/>
  <c r="O108" i="1" s="1"/>
  <c r="L109" i="1"/>
  <c r="O109" i="1" s="1"/>
  <c r="L110" i="1"/>
  <c r="O110" i="1" s="1"/>
  <c r="L113" i="1"/>
  <c r="O113" i="1" s="1"/>
  <c r="L114" i="1"/>
  <c r="O114" i="1" s="1"/>
  <c r="L115" i="1"/>
  <c r="O115" i="1" s="1"/>
  <c r="L116" i="1"/>
  <c r="O116" i="1" s="1"/>
  <c r="L117" i="1"/>
  <c r="O117" i="1" s="1"/>
  <c r="L118" i="1"/>
  <c r="O118" i="1" s="1"/>
  <c r="L119" i="1"/>
  <c r="O119" i="1" s="1"/>
  <c r="L120" i="1"/>
  <c r="O120" i="1" s="1"/>
  <c r="L121" i="1"/>
  <c r="O121" i="1" s="1"/>
  <c r="L122" i="1"/>
  <c r="O122" i="1" s="1"/>
  <c r="L123" i="1"/>
  <c r="O123" i="1" s="1"/>
  <c r="L124" i="1"/>
  <c r="O124" i="1" s="1"/>
  <c r="L126" i="1"/>
  <c r="O126" i="1" s="1"/>
  <c r="L127" i="1"/>
  <c r="O127" i="1" s="1"/>
  <c r="L128" i="1"/>
  <c r="O128" i="1" s="1"/>
  <c r="L129" i="1"/>
  <c r="O129" i="1" s="1"/>
  <c r="L130" i="1"/>
  <c r="O130" i="1" s="1"/>
  <c r="L131" i="1"/>
  <c r="O131" i="1" s="1"/>
  <c r="L132" i="1"/>
  <c r="O132" i="1" s="1"/>
  <c r="L133" i="1"/>
  <c r="O133" i="1" s="1"/>
  <c r="L134" i="1"/>
  <c r="O134" i="1" s="1"/>
  <c r="L135" i="1"/>
  <c r="O135" i="1" s="1"/>
  <c r="L136" i="1"/>
  <c r="O136" i="1" s="1"/>
  <c r="L137" i="1"/>
  <c r="O137" i="1" s="1"/>
  <c r="L138" i="1"/>
  <c r="O138" i="1" s="1"/>
  <c r="L139" i="1"/>
  <c r="O139" i="1" s="1"/>
  <c r="L140" i="1"/>
  <c r="O140" i="1" s="1"/>
  <c r="L141" i="1"/>
  <c r="O141" i="1" s="1"/>
  <c r="L142" i="1"/>
  <c r="O142" i="1" s="1"/>
  <c r="L143" i="1"/>
  <c r="O143" i="1" s="1"/>
  <c r="L144" i="1"/>
  <c r="O144" i="1" s="1"/>
  <c r="L145" i="1"/>
  <c r="O145" i="1" s="1"/>
  <c r="L146" i="1"/>
  <c r="O146" i="1" s="1"/>
  <c r="L149" i="1"/>
  <c r="O149" i="1" s="1"/>
  <c r="L150" i="1"/>
  <c r="O150" i="1" s="1"/>
  <c r="L151" i="1"/>
  <c r="O151" i="1" s="1"/>
  <c r="L152" i="1"/>
  <c r="O152" i="1" s="1"/>
  <c r="L153" i="1"/>
  <c r="O153" i="1" s="1"/>
  <c r="L154" i="1"/>
  <c r="O154" i="1" s="1"/>
  <c r="L156" i="1"/>
  <c r="O156" i="1" s="1"/>
  <c r="L157" i="1"/>
  <c r="O157" i="1" s="1"/>
  <c r="L158" i="1"/>
  <c r="O158" i="1" s="1"/>
  <c r="L160" i="1"/>
  <c r="O160" i="1" s="1"/>
  <c r="L161" i="1"/>
  <c r="O161" i="1" s="1"/>
  <c r="L162" i="1"/>
  <c r="O162" i="1" s="1"/>
  <c r="L163" i="1"/>
  <c r="O163" i="1" s="1"/>
  <c r="L165" i="1"/>
  <c r="O165" i="1" s="1"/>
  <c r="L166" i="1"/>
  <c r="O166" i="1" s="1"/>
  <c r="L167" i="1"/>
  <c r="O167" i="1" s="1"/>
  <c r="L168" i="1"/>
  <c r="O168" i="1" s="1"/>
  <c r="L169" i="1"/>
  <c r="O169" i="1" s="1"/>
  <c r="L172" i="1"/>
  <c r="O172" i="1" s="1"/>
  <c r="L173" i="1"/>
  <c r="O173" i="1" s="1"/>
  <c r="L174" i="1"/>
  <c r="O174" i="1" s="1"/>
  <c r="L175" i="1"/>
  <c r="O175" i="1" s="1"/>
  <c r="L176" i="1"/>
  <c r="O176" i="1" s="1"/>
  <c r="L177" i="1"/>
  <c r="O177" i="1" s="1"/>
  <c r="L179" i="1"/>
  <c r="O179" i="1" s="1"/>
  <c r="L180" i="1"/>
  <c r="O180" i="1" s="1"/>
  <c r="L181" i="1"/>
  <c r="O181" i="1" s="1"/>
  <c r="L182" i="1"/>
  <c r="O182" i="1" s="1"/>
  <c r="L183" i="1"/>
  <c r="O183" i="1" s="1"/>
  <c r="L184" i="1"/>
  <c r="O184" i="1" s="1"/>
  <c r="L185" i="1"/>
  <c r="O185" i="1" s="1"/>
  <c r="L186" i="1"/>
  <c r="O186" i="1" s="1"/>
  <c r="L187" i="1"/>
  <c r="O187" i="1" s="1"/>
  <c r="L188" i="1"/>
  <c r="O188" i="1" s="1"/>
  <c r="L191" i="1"/>
  <c r="O191" i="1" s="1"/>
  <c r="L192" i="1"/>
  <c r="O192" i="1" s="1"/>
  <c r="L193" i="1"/>
  <c r="O193" i="1" s="1"/>
  <c r="L194" i="1"/>
  <c r="O194" i="1" s="1"/>
  <c r="L195" i="1"/>
  <c r="O195" i="1" s="1"/>
  <c r="L196" i="1"/>
  <c r="O196" i="1" s="1"/>
  <c r="L197" i="1"/>
  <c r="O197" i="1" s="1"/>
  <c r="L198" i="1"/>
  <c r="O198" i="1" s="1"/>
  <c r="L199" i="1"/>
  <c r="O199" i="1" s="1"/>
  <c r="L200" i="1"/>
  <c r="O200" i="1" s="1"/>
  <c r="L201" i="1"/>
  <c r="O201" i="1" s="1"/>
  <c r="L14" i="1"/>
  <c r="O14" i="1" s="1"/>
  <c r="K15" i="1"/>
  <c r="K16" i="1"/>
  <c r="K19" i="1"/>
  <c r="K20" i="1"/>
  <c r="K21" i="1"/>
  <c r="K24" i="1"/>
  <c r="K25" i="1"/>
  <c r="K27" i="1"/>
  <c r="K28" i="1"/>
  <c r="K29" i="1"/>
  <c r="K30" i="1"/>
  <c r="K31" i="1"/>
  <c r="K34" i="1"/>
  <c r="K35" i="1"/>
  <c r="M35" i="1" s="1"/>
  <c r="K36" i="1"/>
  <c r="M36" i="1" s="1"/>
  <c r="K37" i="1"/>
  <c r="M37" i="1" s="1"/>
  <c r="K38" i="1"/>
  <c r="M38" i="1" s="1"/>
  <c r="K39" i="1"/>
  <c r="M39" i="1" s="1"/>
  <c r="K40" i="1"/>
  <c r="M40" i="1" s="1"/>
  <c r="K41" i="1"/>
  <c r="K42" i="1"/>
  <c r="M42" i="1" s="1"/>
  <c r="K43" i="1"/>
  <c r="M43" i="1" s="1"/>
  <c r="K44" i="1"/>
  <c r="M44" i="1" s="1"/>
  <c r="K45" i="1"/>
  <c r="M45" i="1" s="1"/>
  <c r="K46" i="1"/>
  <c r="M46" i="1" s="1"/>
  <c r="K47" i="1"/>
  <c r="K49" i="1"/>
  <c r="K50" i="1"/>
  <c r="K53" i="1"/>
  <c r="K54" i="1"/>
  <c r="K56" i="1"/>
  <c r="K57" i="1"/>
  <c r="K58" i="1"/>
  <c r="K203" i="1"/>
  <c r="K60" i="1"/>
  <c r="K61" i="1"/>
  <c r="K62" i="1"/>
  <c r="K63" i="1"/>
  <c r="K64" i="1"/>
  <c r="K65" i="1"/>
  <c r="K66" i="1"/>
  <c r="K68" i="1"/>
  <c r="K69" i="1"/>
  <c r="K70" i="1"/>
  <c r="K71" i="1"/>
  <c r="K73" i="1"/>
  <c r="K74" i="1"/>
  <c r="K76" i="1"/>
  <c r="K77" i="1"/>
  <c r="K78" i="1"/>
  <c r="K79" i="1"/>
  <c r="K80" i="1"/>
  <c r="K81" i="1"/>
  <c r="K82" i="1"/>
  <c r="K83" i="1"/>
  <c r="K84" i="1"/>
  <c r="K86" i="1"/>
  <c r="K87" i="1"/>
  <c r="K88" i="1"/>
  <c r="K90" i="1"/>
  <c r="K91" i="1"/>
  <c r="K92" i="1"/>
  <c r="K93" i="1"/>
  <c r="K94" i="1"/>
  <c r="K95" i="1"/>
  <c r="K96" i="1"/>
  <c r="K97" i="1"/>
  <c r="K98" i="1"/>
  <c r="K204" i="1"/>
  <c r="K205" i="1"/>
  <c r="K100" i="1"/>
  <c r="K101" i="1"/>
  <c r="K102" i="1"/>
  <c r="K103" i="1"/>
  <c r="K104" i="1"/>
  <c r="K105" i="1"/>
  <c r="K106" i="1"/>
  <c r="K107" i="1"/>
  <c r="K108" i="1"/>
  <c r="K109" i="1"/>
  <c r="K110" i="1"/>
  <c r="K112" i="1"/>
  <c r="K113" i="1"/>
  <c r="K114" i="1"/>
  <c r="K115" i="1"/>
  <c r="K116" i="1"/>
  <c r="K117" i="1"/>
  <c r="K118" i="1"/>
  <c r="K119" i="1"/>
  <c r="K120" i="1"/>
  <c r="K121" i="1"/>
  <c r="K122" i="1"/>
  <c r="K123" i="1"/>
  <c r="K124" i="1"/>
  <c r="K126" i="1"/>
  <c r="K127" i="1"/>
  <c r="M127" i="1" s="1"/>
  <c r="K128" i="1"/>
  <c r="M128" i="1" s="1"/>
  <c r="K129" i="1"/>
  <c r="K130" i="1"/>
  <c r="M130" i="1" s="1"/>
  <c r="K131" i="1"/>
  <c r="M131" i="1" s="1"/>
  <c r="K132" i="1"/>
  <c r="K133" i="1"/>
  <c r="M133" i="1" s="1"/>
  <c r="K134" i="1"/>
  <c r="M134" i="1" s="1"/>
  <c r="K135" i="1"/>
  <c r="K136" i="1"/>
  <c r="M136" i="1" s="1"/>
  <c r="K137" i="1"/>
  <c r="M137" i="1" s="1"/>
  <c r="K138" i="1"/>
  <c r="K139" i="1"/>
  <c r="M139" i="1" s="1"/>
  <c r="K140" i="1"/>
  <c r="M140" i="1" s="1"/>
  <c r="K141" i="1"/>
  <c r="K142" i="1"/>
  <c r="K143" i="1"/>
  <c r="K144" i="1"/>
  <c r="K145" i="1"/>
  <c r="K146" i="1"/>
  <c r="K149" i="1"/>
  <c r="K150" i="1"/>
  <c r="K151" i="1"/>
  <c r="K152" i="1"/>
  <c r="K153" i="1"/>
  <c r="K154" i="1"/>
  <c r="K156" i="1"/>
  <c r="K157" i="1"/>
  <c r="K158" i="1"/>
  <c r="K160" i="1"/>
  <c r="K161" i="1"/>
  <c r="K162" i="1"/>
  <c r="K163" i="1"/>
  <c r="K165" i="1"/>
  <c r="K166" i="1"/>
  <c r="K167" i="1"/>
  <c r="K168" i="1"/>
  <c r="K169" i="1"/>
  <c r="K172" i="1"/>
  <c r="K173" i="1"/>
  <c r="K174" i="1"/>
  <c r="K175" i="1"/>
  <c r="K176" i="1"/>
  <c r="K177" i="1"/>
  <c r="K179" i="1"/>
  <c r="K180" i="1"/>
  <c r="K181" i="1"/>
  <c r="K182" i="1"/>
  <c r="K183" i="1"/>
  <c r="K184" i="1"/>
  <c r="K185" i="1"/>
  <c r="K186" i="1"/>
  <c r="K187" i="1"/>
  <c r="K188" i="1"/>
  <c r="K191" i="1"/>
  <c r="K192" i="1"/>
  <c r="K193" i="1"/>
  <c r="K194" i="1"/>
  <c r="K195" i="1"/>
  <c r="K196" i="1"/>
  <c r="K197" i="1"/>
  <c r="K198" i="1"/>
  <c r="K199" i="1"/>
  <c r="K200" i="1"/>
  <c r="K201" i="1"/>
  <c r="R206" i="1" l="1"/>
  <c r="R209" i="1" s="1"/>
  <c r="R211" i="1" s="1"/>
  <c r="K14" i="1"/>
  <c r="K206" i="1" s="1"/>
  <c r="K209" i="1" s="1"/>
  <c r="H14" i="1"/>
  <c r="R212" i="1" l="1"/>
  <c r="M14" i="1"/>
  <c r="H176" i="1"/>
  <c r="M176" i="1" s="1"/>
  <c r="H174" i="1"/>
  <c r="M174" i="1" s="1"/>
  <c r="H172" i="1"/>
  <c r="M172" i="1" s="1"/>
  <c r="H149" i="1"/>
  <c r="M149" i="1" s="1"/>
  <c r="H150" i="1"/>
  <c r="M150" i="1" s="1"/>
  <c r="H151" i="1"/>
  <c r="M151" i="1" s="1"/>
  <c r="H152" i="1"/>
  <c r="M152" i="1" s="1"/>
  <c r="H153" i="1"/>
  <c r="M153" i="1" s="1"/>
  <c r="H154" i="1"/>
  <c r="M154" i="1" s="1"/>
  <c r="H156" i="1"/>
  <c r="M156" i="1" s="1"/>
  <c r="H68" i="1"/>
  <c r="M68" i="1" s="1"/>
  <c r="H69" i="1"/>
  <c r="M69" i="1" s="1"/>
  <c r="H70" i="1"/>
  <c r="M70" i="1" s="1"/>
  <c r="H71" i="1"/>
  <c r="M71" i="1" s="1"/>
  <c r="H73" i="1"/>
  <c r="M73" i="1" s="1"/>
  <c r="H74" i="1"/>
  <c r="M74" i="1" s="1"/>
  <c r="H76" i="1"/>
  <c r="M76" i="1" s="1"/>
  <c r="H77" i="1"/>
  <c r="M77" i="1" s="1"/>
  <c r="H78" i="1"/>
  <c r="M78" i="1" s="1"/>
  <c r="H79" i="1"/>
  <c r="M79" i="1" s="1"/>
  <c r="H80" i="1"/>
  <c r="M80" i="1" s="1"/>
  <c r="H81" i="1"/>
  <c r="M81" i="1" s="1"/>
  <c r="H82" i="1"/>
  <c r="M82" i="1" s="1"/>
  <c r="H83" i="1"/>
  <c r="M83" i="1" s="1"/>
  <c r="H84" i="1"/>
  <c r="M84" i="1" s="1"/>
  <c r="H86" i="1"/>
  <c r="M86" i="1" s="1"/>
  <c r="H87" i="1"/>
  <c r="M87" i="1" s="1"/>
  <c r="H88" i="1"/>
  <c r="M88" i="1" s="1"/>
  <c r="H90" i="1"/>
  <c r="M90" i="1" s="1"/>
  <c r="H91" i="1"/>
  <c r="M91" i="1" s="1"/>
  <c r="H92" i="1"/>
  <c r="M92" i="1" s="1"/>
  <c r="H93" i="1"/>
  <c r="M93" i="1" s="1"/>
  <c r="H94" i="1"/>
  <c r="M94" i="1" s="1"/>
  <c r="H95" i="1"/>
  <c r="M95" i="1" s="1"/>
  <c r="H96" i="1"/>
  <c r="M96" i="1" s="1"/>
  <c r="H97" i="1"/>
  <c r="M97" i="1" s="1"/>
  <c r="H98" i="1"/>
  <c r="M98" i="1" s="1"/>
  <c r="H204" i="1"/>
  <c r="M204" i="1" s="1"/>
  <c r="H205" i="1"/>
  <c r="M205" i="1" s="1"/>
  <c r="H100" i="1"/>
  <c r="M100" i="1" s="1"/>
  <c r="H101" i="1"/>
  <c r="M101" i="1" s="1"/>
  <c r="H102" i="1"/>
  <c r="M102" i="1" s="1"/>
  <c r="H103" i="1"/>
  <c r="M103" i="1" s="1"/>
  <c r="H104" i="1"/>
  <c r="M104" i="1" s="1"/>
  <c r="H105" i="1"/>
  <c r="M105" i="1" s="1"/>
  <c r="H106" i="1"/>
  <c r="M106" i="1" s="1"/>
  <c r="H107" i="1"/>
  <c r="M107" i="1" s="1"/>
  <c r="H108" i="1"/>
  <c r="M108" i="1" s="1"/>
  <c r="H109" i="1"/>
  <c r="M109" i="1" s="1"/>
  <c r="H110" i="1"/>
  <c r="M110" i="1" s="1"/>
  <c r="H112" i="1"/>
  <c r="M112" i="1" s="1"/>
  <c r="H113" i="1"/>
  <c r="M113" i="1" s="1"/>
  <c r="H114" i="1"/>
  <c r="M114" i="1" s="1"/>
  <c r="H115" i="1"/>
  <c r="M115" i="1" s="1"/>
  <c r="H116" i="1"/>
  <c r="M116" i="1" s="1"/>
  <c r="H117" i="1"/>
  <c r="M117" i="1" s="1"/>
  <c r="H118" i="1"/>
  <c r="M118" i="1" s="1"/>
  <c r="H119" i="1"/>
  <c r="M119" i="1" s="1"/>
  <c r="H120" i="1"/>
  <c r="M120" i="1" s="1"/>
  <c r="H121" i="1"/>
  <c r="M121" i="1" s="1"/>
  <c r="H122" i="1"/>
  <c r="M122" i="1" s="1"/>
  <c r="H123" i="1"/>
  <c r="M123" i="1" s="1"/>
  <c r="H124" i="1"/>
  <c r="M124" i="1" s="1"/>
  <c r="H126" i="1"/>
  <c r="M126" i="1" s="1"/>
  <c r="H129" i="1"/>
  <c r="M129" i="1" s="1"/>
  <c r="H132" i="1"/>
  <c r="M132" i="1" s="1"/>
  <c r="H135" i="1"/>
  <c r="M135" i="1" s="1"/>
  <c r="H138" i="1"/>
  <c r="M138" i="1" s="1"/>
  <c r="H141" i="1"/>
  <c r="M141" i="1" s="1"/>
  <c r="H142" i="1"/>
  <c r="M142" i="1" s="1"/>
  <c r="H143" i="1"/>
  <c r="M143" i="1" s="1"/>
  <c r="H144" i="1"/>
  <c r="M144" i="1" s="1"/>
  <c r="H145" i="1"/>
  <c r="M145" i="1" s="1"/>
  <c r="H146" i="1"/>
  <c r="M146" i="1" s="1"/>
  <c r="H157" i="1"/>
  <c r="M157" i="1" s="1"/>
  <c r="H158" i="1"/>
  <c r="M158" i="1" s="1"/>
  <c r="H160" i="1"/>
  <c r="M160" i="1" s="1"/>
  <c r="H161" i="1"/>
  <c r="M161" i="1" s="1"/>
  <c r="H162" i="1"/>
  <c r="M162" i="1" s="1"/>
  <c r="H163" i="1"/>
  <c r="M163" i="1" s="1"/>
  <c r="H165" i="1"/>
  <c r="M165" i="1" s="1"/>
  <c r="H166" i="1"/>
  <c r="M166" i="1" s="1"/>
  <c r="H167" i="1"/>
  <c r="M167" i="1" s="1"/>
  <c r="H168" i="1"/>
  <c r="M168" i="1" s="1"/>
  <c r="H169" i="1"/>
  <c r="M169" i="1" s="1"/>
  <c r="H173" i="1"/>
  <c r="M173" i="1" s="1"/>
  <c r="H175" i="1"/>
  <c r="M175" i="1" s="1"/>
  <c r="H177" i="1"/>
  <c r="M177" i="1" s="1"/>
  <c r="H179" i="1"/>
  <c r="M179" i="1" s="1"/>
  <c r="H180" i="1"/>
  <c r="M180" i="1" s="1"/>
  <c r="H181" i="1"/>
  <c r="M181" i="1" s="1"/>
  <c r="H182" i="1"/>
  <c r="M182" i="1" s="1"/>
  <c r="H183" i="1"/>
  <c r="M183" i="1" s="1"/>
  <c r="H184" i="1"/>
  <c r="M184" i="1" s="1"/>
  <c r="H185" i="1"/>
  <c r="M185" i="1" s="1"/>
  <c r="H186" i="1"/>
  <c r="M186" i="1" s="1"/>
  <c r="H187" i="1"/>
  <c r="M187" i="1" s="1"/>
  <c r="H188" i="1"/>
  <c r="M188" i="1" s="1"/>
  <c r="H191" i="1"/>
  <c r="M191" i="1" s="1"/>
  <c r="H192" i="1"/>
  <c r="M192" i="1" s="1"/>
  <c r="H193" i="1"/>
  <c r="M193" i="1" s="1"/>
  <c r="H194" i="1"/>
  <c r="M194" i="1" s="1"/>
  <c r="H195" i="1"/>
  <c r="M195" i="1" s="1"/>
  <c r="H196" i="1"/>
  <c r="M196" i="1" s="1"/>
  <c r="H197" i="1"/>
  <c r="M197" i="1" s="1"/>
  <c r="H198" i="1"/>
  <c r="M198" i="1" s="1"/>
  <c r="H199" i="1"/>
  <c r="M199" i="1" s="1"/>
  <c r="H200" i="1"/>
  <c r="M200" i="1" s="1"/>
  <c r="H201" i="1"/>
  <c r="M201" i="1" s="1"/>
  <c r="H58" i="1"/>
  <c r="M58" i="1" s="1"/>
  <c r="H203" i="1"/>
  <c r="M203" i="1" s="1"/>
  <c r="M60" i="1"/>
  <c r="M61" i="1"/>
  <c r="M62" i="1"/>
  <c r="M63" i="1"/>
  <c r="M64" i="1"/>
  <c r="M65" i="1"/>
  <c r="M66" i="1"/>
  <c r="H16" i="1"/>
  <c r="M16" i="1" s="1"/>
  <c r="H19" i="1"/>
  <c r="M19" i="1" s="1"/>
  <c r="H20" i="1"/>
  <c r="M20" i="1" s="1"/>
  <c r="H21" i="1"/>
  <c r="M21" i="1" s="1"/>
  <c r="H24" i="1"/>
  <c r="M24" i="1" s="1"/>
  <c r="H25" i="1"/>
  <c r="M25" i="1" s="1"/>
  <c r="H27" i="1"/>
  <c r="M27" i="1" s="1"/>
  <c r="H28" i="1"/>
  <c r="M28" i="1" s="1"/>
  <c r="H29" i="1"/>
  <c r="M29" i="1" s="1"/>
  <c r="H30" i="1"/>
  <c r="M30" i="1" s="1"/>
  <c r="H31" i="1"/>
  <c r="M31" i="1" s="1"/>
  <c r="H34" i="1"/>
  <c r="M34" i="1" s="1"/>
  <c r="H41" i="1"/>
  <c r="M41" i="1" s="1"/>
  <c r="H47" i="1"/>
  <c r="M47" i="1" s="1"/>
  <c r="H49" i="1"/>
  <c r="M49" i="1" s="1"/>
  <c r="H50" i="1"/>
  <c r="M50" i="1" s="1"/>
  <c r="H53" i="1"/>
  <c r="M53" i="1" s="1"/>
  <c r="H54" i="1"/>
  <c r="M54" i="1" s="1"/>
  <c r="H56" i="1"/>
  <c r="M56" i="1" s="1"/>
  <c r="H57" i="1"/>
  <c r="M57" i="1" s="1"/>
  <c r="H15" i="1"/>
  <c r="M15" i="1" s="1"/>
  <c r="M206" i="1" l="1"/>
  <c r="H206" i="1"/>
  <c r="H209" i="1" s="1"/>
  <c r="M212" i="1" l="1"/>
  <c r="M209" i="1"/>
  <c r="M211" i="1" s="1"/>
  <c r="E211" i="1"/>
</calcChain>
</file>

<file path=xl/sharedStrings.xml><?xml version="1.0" encoding="utf-8"?>
<sst xmlns="http://schemas.openxmlformats.org/spreadsheetml/2006/main" count="438" uniqueCount="400">
  <si>
    <t>N.p.k. maksas pakalpojuma cenrādī</t>
  </si>
  <si>
    <t>Cena ar  PVN (euro)</t>
  </si>
  <si>
    <t xml:space="preserve">Plānotais vienību  skaits </t>
  </si>
  <si>
    <t>2014 I pusg.</t>
  </si>
  <si>
    <t>2014 II pusg.</t>
  </si>
  <si>
    <t>2015.gads un turpmāk</t>
  </si>
  <si>
    <t>1.1.</t>
  </si>
  <si>
    <t>1.2.</t>
  </si>
  <si>
    <t>1.3.</t>
  </si>
  <si>
    <t>2.1.</t>
  </si>
  <si>
    <t>2.1.1.</t>
  </si>
  <si>
    <t>2.1.2.</t>
  </si>
  <si>
    <t>2.2.</t>
  </si>
  <si>
    <t>3.1.</t>
  </si>
  <si>
    <t>3.1.1.</t>
  </si>
  <si>
    <t>3.1.2.</t>
  </si>
  <si>
    <t>3.2.</t>
  </si>
  <si>
    <t>3.2.2.</t>
  </si>
  <si>
    <t>3.3.</t>
  </si>
  <si>
    <t>3.4.</t>
  </si>
  <si>
    <t>3.5.</t>
  </si>
  <si>
    <t>3.2.1.</t>
  </si>
  <si>
    <t>4.1.1.</t>
  </si>
  <si>
    <t>4.1.2.</t>
  </si>
  <si>
    <t>4.1.3.</t>
  </si>
  <si>
    <t>4.2.</t>
  </si>
  <si>
    <t>4.2.1.</t>
  </si>
  <si>
    <t>4.2.2.</t>
  </si>
  <si>
    <t>5.1.</t>
  </si>
  <si>
    <t>5.1.1.</t>
  </si>
  <si>
    <t>5.1.2.</t>
  </si>
  <si>
    <t>5.1.3.</t>
  </si>
  <si>
    <t>5.1.3.1.</t>
  </si>
  <si>
    <t>5.1.3.2.</t>
  </si>
  <si>
    <t>5.1.3.3.</t>
  </si>
  <si>
    <t>5.2.</t>
  </si>
  <si>
    <t>5.2.1.</t>
  </si>
  <si>
    <t>5.2.2.</t>
  </si>
  <si>
    <t>5.2.3.</t>
  </si>
  <si>
    <t>5.2.4.</t>
  </si>
  <si>
    <t>5.2.5.</t>
  </si>
  <si>
    <t>5.2.6.</t>
  </si>
  <si>
    <t>5.2.7.</t>
  </si>
  <si>
    <t>5.3.</t>
  </si>
  <si>
    <t>5.3.1.</t>
  </si>
  <si>
    <t>5.3.2.</t>
  </si>
  <si>
    <t>5.3.3.</t>
  </si>
  <si>
    <t>5.3.4.</t>
  </si>
  <si>
    <t>5.3.5.</t>
  </si>
  <si>
    <t>5.3.5.1.</t>
  </si>
  <si>
    <t>5.3.5.2.</t>
  </si>
  <si>
    <t>5.4.</t>
  </si>
  <si>
    <t>5.4.1.</t>
  </si>
  <si>
    <t>5.4.2.</t>
  </si>
  <si>
    <t>5.4.3.</t>
  </si>
  <si>
    <t>5.4.4.</t>
  </si>
  <si>
    <t>5.4.5.</t>
  </si>
  <si>
    <t>5.4.6.</t>
  </si>
  <si>
    <t>5.4.7.</t>
  </si>
  <si>
    <t>5.4.8.</t>
  </si>
  <si>
    <t>5.4.9.</t>
  </si>
  <si>
    <t>5.4.10.</t>
  </si>
  <si>
    <t>5.4.10.1.</t>
  </si>
  <si>
    <t>5.4.10.2.</t>
  </si>
  <si>
    <t>5.4.10.3.</t>
  </si>
  <si>
    <t>5.5.</t>
  </si>
  <si>
    <t>5.5.1.</t>
  </si>
  <si>
    <t>5.5.2.</t>
  </si>
  <si>
    <t>5.5.3.</t>
  </si>
  <si>
    <t>5.5.4.</t>
  </si>
  <si>
    <t>5.5.5.</t>
  </si>
  <si>
    <t>5.5.6.</t>
  </si>
  <si>
    <t>5.5.7.</t>
  </si>
  <si>
    <t>5.5.8.</t>
  </si>
  <si>
    <t>5.5.9.</t>
  </si>
  <si>
    <t>5.6.</t>
  </si>
  <si>
    <t>5.6.1.</t>
  </si>
  <si>
    <t>5.6.2.</t>
  </si>
  <si>
    <t>6.1.</t>
  </si>
  <si>
    <t>6.2.</t>
  </si>
  <si>
    <t>6.3.</t>
  </si>
  <si>
    <t>6.4.</t>
  </si>
  <si>
    <t>6.5.</t>
  </si>
  <si>
    <t>6.6.</t>
  </si>
  <si>
    <t>6.7.</t>
  </si>
  <si>
    <t>6.8.</t>
  </si>
  <si>
    <t>6.9.</t>
  </si>
  <si>
    <t>6.10.</t>
  </si>
  <si>
    <t>6.11.</t>
  </si>
  <si>
    <t>6.12.</t>
  </si>
  <si>
    <t>6.13.</t>
  </si>
  <si>
    <t>7.</t>
  </si>
  <si>
    <t>7.1.</t>
  </si>
  <si>
    <t>7.2.</t>
  </si>
  <si>
    <t>7.3.</t>
  </si>
  <si>
    <t>7.4.</t>
  </si>
  <si>
    <t>7.5.</t>
  </si>
  <si>
    <t>7.6.</t>
  </si>
  <si>
    <t>7.7.</t>
  </si>
  <si>
    <t>7.8.</t>
  </si>
  <si>
    <t>7.9.</t>
  </si>
  <si>
    <t>7.10.</t>
  </si>
  <si>
    <t>7.11.</t>
  </si>
  <si>
    <t>8.1.</t>
  </si>
  <si>
    <t>8.1.1.</t>
  </si>
  <si>
    <t>8.1.2.</t>
  </si>
  <si>
    <t>8.1.3.</t>
  </si>
  <si>
    <t>8.1.4.</t>
  </si>
  <si>
    <t>8.1.5.</t>
  </si>
  <si>
    <t>8.1.6.</t>
  </si>
  <si>
    <t>8.2.</t>
  </si>
  <si>
    <t>8.2.1.</t>
  </si>
  <si>
    <t>8.2.2.</t>
  </si>
  <si>
    <t>8.2.3.</t>
  </si>
  <si>
    <t>8.3.</t>
  </si>
  <si>
    <t>8.3.1.</t>
  </si>
  <si>
    <t>8.3.2.</t>
  </si>
  <si>
    <t>8.3.3.</t>
  </si>
  <si>
    <t>8.4.</t>
  </si>
  <si>
    <t>8.5.</t>
  </si>
  <si>
    <t>8.5.1.</t>
  </si>
  <si>
    <t>8.5.2.</t>
  </si>
  <si>
    <t>8.6.</t>
  </si>
  <si>
    <t>8.7.</t>
  </si>
  <si>
    <t>8.8.</t>
  </si>
  <si>
    <t>9.1.</t>
  </si>
  <si>
    <t>9.1.1.</t>
  </si>
  <si>
    <t>9.1.2.</t>
  </si>
  <si>
    <t>9.1.3.</t>
  </si>
  <si>
    <t>9.2.</t>
  </si>
  <si>
    <t>9.3.</t>
  </si>
  <si>
    <t>9.4.</t>
  </si>
  <si>
    <t>10.1.</t>
  </si>
  <si>
    <t>10.2.</t>
  </si>
  <si>
    <t>10.3.</t>
  </si>
  <si>
    <t>10.3.1.</t>
  </si>
  <si>
    <t>10.3.2.</t>
  </si>
  <si>
    <t>10.4.</t>
  </si>
  <si>
    <t>10.4.1.</t>
  </si>
  <si>
    <t>10.4.2.</t>
  </si>
  <si>
    <t>10.5.</t>
  </si>
  <si>
    <t>10.6.</t>
  </si>
  <si>
    <t>11.1.</t>
  </si>
  <si>
    <t>11.1.1.</t>
  </si>
  <si>
    <t>11.1.2.</t>
  </si>
  <si>
    <t>11.1.3.</t>
  </si>
  <si>
    <t>11.2.</t>
  </si>
  <si>
    <t>11.3.</t>
  </si>
  <si>
    <t>11.4.</t>
  </si>
  <si>
    <t>11.5.</t>
  </si>
  <si>
    <t>11.6.</t>
  </si>
  <si>
    <t>11.7.</t>
  </si>
  <si>
    <t>11.8.</t>
  </si>
  <si>
    <t>11.8.1.</t>
  </si>
  <si>
    <t>4.1.1.1.</t>
  </si>
  <si>
    <t>4.1.1.2.</t>
  </si>
  <si>
    <t>4.1.1.3.</t>
  </si>
  <si>
    <t>4.1.1.4.</t>
  </si>
  <si>
    <t>4.1.1.5.</t>
  </si>
  <si>
    <t>4.1.1.6.</t>
  </si>
  <si>
    <t>4.1.2.1.</t>
  </si>
  <si>
    <t>4.1.2.2.</t>
  </si>
  <si>
    <t>4.1.2.3.</t>
  </si>
  <si>
    <t>4.1.2.4.</t>
  </si>
  <si>
    <t>4.1.2.5.</t>
  </si>
  <si>
    <t>7.2.1.</t>
  </si>
  <si>
    <t>7.2.2.</t>
  </si>
  <si>
    <t>7.3.1.</t>
  </si>
  <si>
    <t>7.3.2.</t>
  </si>
  <si>
    <t>7.4.1.</t>
  </si>
  <si>
    <t>7.4.2.</t>
  </si>
  <si>
    <t>7.5.1.</t>
  </si>
  <si>
    <t>7.5.2.</t>
  </si>
  <si>
    <t>7.1.1.</t>
  </si>
  <si>
    <t>7.1.2.</t>
  </si>
  <si>
    <t>2014. spēkā esošs</t>
  </si>
  <si>
    <t>Izmaiņas
Preciz.pret 2014.esošo</t>
  </si>
  <si>
    <t>Citi pašu ieņēmumi</t>
  </si>
  <si>
    <t>Budžetā</t>
  </si>
  <si>
    <t>novirze no budž.</t>
  </si>
  <si>
    <t xml:space="preserve">novirze maksas palapojumi </t>
  </si>
  <si>
    <t>novirze - pārējie citi pašu ieņ</t>
  </si>
  <si>
    <t>Kopā</t>
  </si>
  <si>
    <t>Telpu noma Slokas ielā 61 (Saskaņā ar MK Nr. 515 noteikumiem " Noteikumi par valsts un pašvaldību mantas iznomāšanas kārtību, nomas maksas noteikšanas metodiku un nomas līguma tipveida nosacījumiem" Iznomātājs SIA " Dr.Leopolds")</t>
  </si>
  <si>
    <t>Telpu noma Dubultu pr.71 (Saskaņā ar MK Nr. 515 noteikumiem " Noteikumi par valsts un pašvaldību mantas iznomāšanas kārtību, nomas maksas noteikšanas metodiku un nomas līguma tipveida nosacījumiem" Iznomātājs SIA "DSB")</t>
  </si>
  <si>
    <t>Telpu noma Dubultu pr.71 (Saskaņā ar MK Nr. 515 noteikumiem " Noteikumi par valsts un pašvaldību mantas iznomāšanas kārtību, nomas maksas noteikšanas metodiku un nomas līguma tipveida nosacījumiem" Iznomātājs SIA "I.Henkuzenas privātprakse")</t>
  </si>
  <si>
    <t>Telpu noma Dubultu pr.71 (Saskaņā ar MK Nr. 515 noteikumiem " Noteikumi par valsts un pašvaldību mantas iznomāšanas kārtību, nomas maksas noteikšanas metodiku un nomas līguma tipveida nosacījumiem" Iznomātājs SIA "Lavin")</t>
  </si>
  <si>
    <t>Telpu noma Amulas iela 6  (Saskaņā ar MK Nr. 515 noteikumiem " Noteikumi par valsts un pašvaldību mantas iznomāšanas kārtību, nomas maksas noteikšanas metodiku un nomas līguma tipveida nosacījumiem" Iznomātājs SIA "DSB")</t>
  </si>
  <si>
    <t>Komunālie maksājumi (par komunālajiem pakalpojumiem iznomātajām telpām)</t>
  </si>
  <si>
    <t>NVA bezdarbnieku apmācības ( Saskaņā ar noslēgtajiem līgumiem par bezdarbnieku/ darba meklētāju neformālās izglītības programmu īstenošanu)</t>
  </si>
  <si>
    <t>Ieņēmumi ar  PVN (euro)</t>
  </si>
  <si>
    <t>Izmaiņas 2014.gadā un turpmāk
pret 2014.gadā spēkā esošo</t>
  </si>
  <si>
    <t>Izmaiņas 2015.gadā un turpmāk
pret 2014.gadā spēkā esošo</t>
  </si>
  <si>
    <t>Modulārās apmācības un profesionālās pilnveides kursi</t>
  </si>
  <si>
    <t>120 stundu programma</t>
  </si>
  <si>
    <t>150 stundu programma</t>
  </si>
  <si>
    <t>570 stundu programma</t>
  </si>
  <si>
    <t>Profesionālās vidusskolas izglītības programmas</t>
  </si>
  <si>
    <t>Izglītības programmas dienas nodaļā</t>
  </si>
  <si>
    <t>Ēdināšanas pakalpojumi</t>
  </si>
  <si>
    <t>Datorsistēmas</t>
  </si>
  <si>
    <t>Atkārtota zināšanu pārbaude (ieskaite, eksāmens)</t>
  </si>
  <si>
    <t>Koledžas studiju programmas</t>
  </si>
  <si>
    <t>Studiju programmu virzieni pilna laika studijām</t>
  </si>
  <si>
    <t>Ekonomika</t>
  </si>
  <si>
    <t>Informācijas tehnoloģija, datortehnika, elektronika, telekomunikācijas, datorvadība un datorzinātnes</t>
  </si>
  <si>
    <t>Studiju programmu virzieni nepilna laika studijām</t>
  </si>
  <si>
    <t>Viesnīcu un restorānu serviss, tūrisma un atpūtas organizācija</t>
  </si>
  <si>
    <t>Atkārtota zināšanu pārbaude (ieskaite, eksāmens, kursa darbs)</t>
  </si>
  <si>
    <t>tiesību atjaunošana kvalifikācijas darba aizstāvēšanai</t>
  </si>
  <si>
    <t>Rehabilitācijas pakalpojumi</t>
  </si>
  <si>
    <t>4.1.</t>
  </si>
  <si>
    <t xml:space="preserve">Rehabilitācijas kurss Dubultu prospektā 71, Jūrmalā </t>
  </si>
  <si>
    <t>rehabilitācijas kurss (viena vieta)</t>
  </si>
  <si>
    <t>rehabilitācijas kurss bērnam no 2 līdz 14 gadu vecumam (papildu gultasvieta)</t>
  </si>
  <si>
    <t>rehabilitācijas programma "Harmonija" (viena vieta divvietīgā istabā)</t>
  </si>
  <si>
    <t>citi pakalpojumi</t>
  </si>
  <si>
    <t>piemaksa par uzturēšanos numurā vienam personai, kura saņem sociālās rehabilitācijas pakalpojumus par valsts budžeta līdzekļiem</t>
  </si>
  <si>
    <t>pavadošās personas rehabilitācija (pavada valsts budžeta klientu)</t>
  </si>
  <si>
    <t>Ārstniecības pakalpojumi</t>
  </si>
  <si>
    <t>Ārstu un speciālistu konsultācijas</t>
  </si>
  <si>
    <t>ārsta konsultācija</t>
  </si>
  <si>
    <t>ārsta konsultācija (atkārtota vizīte)</t>
  </si>
  <si>
    <t>Funkcionālo speciālistu konsultācijas:</t>
  </si>
  <si>
    <t>fizioterapeita konsultācija</t>
  </si>
  <si>
    <t>ergoterapeita konsultācija</t>
  </si>
  <si>
    <t>psihologa konsultācija</t>
  </si>
  <si>
    <t>Hidroterapija</t>
  </si>
  <si>
    <t xml:space="preserve">cirkulārā duša </t>
  </si>
  <si>
    <t>šarko duša</t>
  </si>
  <si>
    <t>ascendējošā (augšupejošā) duša</t>
  </si>
  <si>
    <t>ārstnieciskā baseina un termoterapijas izmantošana vienai personai</t>
  </si>
  <si>
    <t>ārstnieciskā baseina un termoterapijas izmantošana bērnam no 7 līdz 14 gadu vecumam (vienai personai)</t>
  </si>
  <si>
    <t>Fizikālā terapija</t>
  </si>
  <si>
    <t xml:space="preserve">ārstnieciskās aplikācijas </t>
  </si>
  <si>
    <t>fizikālā terapija (magnetoterapija, lāzerterapija, elektroprocedūras, ultraskaņa, darsonvalizācija)</t>
  </si>
  <si>
    <t>inhalācijas (bez medikamentiem)</t>
  </si>
  <si>
    <t>sāls istaba</t>
  </si>
  <si>
    <t>limfodrenāžas aparātprocedūra</t>
  </si>
  <si>
    <t>visam ķermenim</t>
  </si>
  <si>
    <t>vienai ķermeņa daļai (vēderam, kājām vai rokām)</t>
  </si>
  <si>
    <t>Klasiskā masāža</t>
  </si>
  <si>
    <t>kakla un apkakles zonas masāža (2 vienības)</t>
  </si>
  <si>
    <t>muguras (C2-S5) masāža (3,5 vienības)</t>
  </si>
  <si>
    <t>rokas un pleca zonas masāža (2 vienības)</t>
  </si>
  <si>
    <t>kājas un gūžas zonas masāža (2,5 vienības)</t>
  </si>
  <si>
    <t>muguras jostas - krustu daļas masāža (1,5 vienības)</t>
  </si>
  <si>
    <t>galvas masāža (1 vienība)</t>
  </si>
  <si>
    <t>visa ķermeņa masāža (6 vienības)</t>
  </si>
  <si>
    <t>grūtnieču masāža</t>
  </si>
  <si>
    <t>vispārējā masāža bērniem</t>
  </si>
  <si>
    <t>1-5 gadiem</t>
  </si>
  <si>
    <t>6-10 gadiem</t>
  </si>
  <si>
    <t>11-14 gadiem</t>
  </si>
  <si>
    <t>Nodarbības funkcionālā speciālista vadībā</t>
  </si>
  <si>
    <t>ārstnieciskā vingrošana grupā - zālē (vienai personai)</t>
  </si>
  <si>
    <t>nūjošana  (veinai personai) grupā līdz 8 cilvēkiem</t>
  </si>
  <si>
    <t>fizioterapija individuāli</t>
  </si>
  <si>
    <t>ergoterapija individuāli</t>
  </si>
  <si>
    <t>fizioterapija individuāli ar individuālu vingrojumu kompleksa izstrādi</t>
  </si>
  <si>
    <t>ārstnieciskā vingrošana grupā - baseinā   (vienai personai)</t>
  </si>
  <si>
    <t>slinga terapija</t>
  </si>
  <si>
    <t>fiziskās aktivitātes trenažieru zālē ar dozētu slodzi (ar ārsta norīkojumu)</t>
  </si>
  <si>
    <t>psihologa nodarbība grupā (līdz 6 cilvēkiem)</t>
  </si>
  <si>
    <t>psihologa nodarbība  individuāli</t>
  </si>
  <si>
    <t>Medicīniskās manipulācijas (cenā nav iekļautas medikamentu, vienreiz lietojamo sistēmu un pārsienamā materiāla izmaksas)</t>
  </si>
  <si>
    <t>intravenozā injekcija</t>
  </si>
  <si>
    <t>intramuskulārā, zemādas injekcija</t>
  </si>
  <si>
    <t>medikamentu ievadīšana vēnā pilienu veidā un pacienta novērošana</t>
  </si>
  <si>
    <t>cukura līmeņa noteikšana ar ekspresdiagnostiku</t>
  </si>
  <si>
    <t>elektrokardiogrammas pieraksts</t>
  </si>
  <si>
    <t>elektrokardiogrammas apraksts</t>
  </si>
  <si>
    <t>pārsiešana</t>
  </si>
  <si>
    <t>urīnpūšļa kateterizācija ar vienreizējo kateteri</t>
  </si>
  <si>
    <t>urīnpūšļa skalošana ielikta patstāvīgā katetera gadījumā</t>
  </si>
  <si>
    <t>izgulējumu apstrāde</t>
  </si>
  <si>
    <t>asinsspiediena mērīšana bez ārsta nozīmējuma</t>
  </si>
  <si>
    <t>Rokas bremze un akselerators transportlīdzeklim ar automātisko ātrumkārbu, stiprinājums pie grīdas (RBA-1)</t>
  </si>
  <si>
    <t>Rokas bremze un akselerators transportlīdzeklim ar automātisko ātrumkārbu, stiprinājums pie stūres (RBA-3)</t>
  </si>
  <si>
    <t>Rokas bremze un akselerators transportlīdzeklim ar mehānisko ātrumkārbu, stiprinājums pie grīdas (RBA-4)</t>
  </si>
  <si>
    <t>Rokas bremze un akselerators transportlīdzeklim ar mehānisko ātrumkārbu, stiprinājums pie stūres (RBA-6)</t>
  </si>
  <si>
    <t>Kreisais akseleratora pedālis transportlīdzeklim ar automātisko ātrumkārbu, stiprinājums pie grīdas (KAP-1)</t>
  </si>
  <si>
    <t>Kreisais akseleratora pedālis transportlīdzeklim ar automātisko ātrumkārbu, stiprinājums pie stūres (KAP-2)</t>
  </si>
  <si>
    <t>Rokas sajūgs ar sviru stūres labajā pusē (RS-1)</t>
  </si>
  <si>
    <t>Rokas sajūgs ar sviru stūres kreisajā pusē (RS-2)</t>
  </si>
  <si>
    <t>Palīgroktura uzstādīšana uz stūres rata (PR)</t>
  </si>
  <si>
    <t>Pagrieziena slēdža pārnešana uz stūres otru pusi (PSL)</t>
  </si>
  <si>
    <t>Viesu izmitināšana</t>
  </si>
  <si>
    <t>Papildu vieta bērnam līdz 14 gadu vecumam Dubultu pr.71, Jūrmala (ar brokastīm)</t>
  </si>
  <si>
    <t>Jūrmalā, Dubultu pr.59 (četras vietas trīsistabu numurā) - 1.stāvs</t>
  </si>
  <si>
    <t xml:space="preserve"> Dubultu pr.59, Jūrmalā  (četras vietas divistabu numurā) - 2.stāvs</t>
  </si>
  <si>
    <t>Dubultu pr.59, Jūrmalā (divas vietas vienistabas numurā) - 3.stāvs</t>
  </si>
  <si>
    <t>Papildu vieta vienai personai Dubultu pr.59, Jūrmalā</t>
  </si>
  <si>
    <t>Aģentūras, citu izglītības iestāžu izglītojamo izmitināšana dienesta viesnīcā Dubultu prospektā 59 un Slokas ielā 68, Jūrmalā</t>
  </si>
  <si>
    <t>Diētiskā ēdināšana (izglītojamiem un darbiniekiem)</t>
  </si>
  <si>
    <t>brokastis</t>
  </si>
  <si>
    <t>pirmais ēdiens</t>
  </si>
  <si>
    <t>otrais ēdiens</t>
  </si>
  <si>
    <t>dzēriens</t>
  </si>
  <si>
    <t>deserts</t>
  </si>
  <si>
    <t>vakariņas</t>
  </si>
  <si>
    <t>Ēdināšana trīs reizes dienā bērniem no 2 līdz 14 gadu vecumam (vienai personai)</t>
  </si>
  <si>
    <t>pusdienas</t>
  </si>
  <si>
    <t>Ēdināšana trīs reizes dienā (vienai personai)</t>
  </si>
  <si>
    <t>Kafijas galda klāšana (vienai personai)</t>
  </si>
  <si>
    <t>Konditorejas izstrādājumi</t>
  </si>
  <si>
    <t>Konditorejas izstrādājumi veids Nr.1</t>
  </si>
  <si>
    <t>Konditorejas izstrādājumi veids Nr.2</t>
  </si>
  <si>
    <t>Kafija</t>
  </si>
  <si>
    <t>Tējas (dažādas)</t>
  </si>
  <si>
    <t>Galda/ārstnieciskie minerālūdeņi</t>
  </si>
  <si>
    <t>Telpu iznomāšana</t>
  </si>
  <si>
    <t>Konferenču zāles noma</t>
  </si>
  <si>
    <t>Slokas ielā 68, Jūrmalā (126,4 kv.m)</t>
  </si>
  <si>
    <t>Slokas iela 61, Jūrmalā  (271,6 kv.m)</t>
  </si>
  <si>
    <t>Dubultu pr.71, Jūrmalā  (183,3 kv.m)</t>
  </si>
  <si>
    <t xml:space="preserve">Datorklases/auditorijas noma </t>
  </si>
  <si>
    <t>Sporta zāles noma Slokas ielā 61, Jūrmalā</t>
  </si>
  <si>
    <t>Fizioterapijas lielās zāles noma Dubultu pr.71, Jūrmalā</t>
  </si>
  <si>
    <t>Autotransports un autotransporta stāvvietas</t>
  </si>
  <si>
    <t xml:space="preserve">Viena vieta automašīnai maksas stāvvietā </t>
  </si>
  <si>
    <t>Viena vieta autobusam maksas stāvvietā</t>
  </si>
  <si>
    <t>Autobusa (astoņas vietas) iznomāšana  ar šoferi vismaz uz četrām stundām</t>
  </si>
  <si>
    <t xml:space="preserve">Autobusa (astoņas vietas) iznomāšana  ar šoferi </t>
  </si>
  <si>
    <t>Papildus par katru kilometru virs 100 km</t>
  </si>
  <si>
    <t>Vieglās automašīnas (līdz 3,5 t) iznomāšana ar šoferi klientiem nobraukumam līdz 50 km, līdz 2 stundām</t>
  </si>
  <si>
    <t>Papildus par katru kilometru virs 50 km</t>
  </si>
  <si>
    <t>Laiks virs 2 stundām</t>
  </si>
  <si>
    <t>Autovadītāju kursu teorijas apmācība</t>
  </si>
  <si>
    <t>Autovadītāju kursu praktiskā braukšana (vienas braukšanas mācību stundas ilgums 45min)</t>
  </si>
  <si>
    <t>Pārējie maksas pakalpojumi</t>
  </si>
  <si>
    <t>Fitnesa pakalpojumi</t>
  </si>
  <si>
    <t>Aerobika ūdenī grupā (vienai personai)</t>
  </si>
  <si>
    <t>Trenažieru zāles apmeklējums (vienai personai)</t>
  </si>
  <si>
    <t>Aerobika zālē grupā (vienai personai)</t>
  </si>
  <si>
    <t>Kopēšana vai dokumenta ieskenēšana un nosūtīšana vai drukāšana</t>
  </si>
  <si>
    <t>Klienta veļas mazgāšana (bez veļas pulvera)</t>
  </si>
  <si>
    <t>Klienta veļas žāvēšana</t>
  </si>
  <si>
    <t>Gultas veļas papildu maiņa</t>
  </si>
  <si>
    <t>Pārcelšana no viena numura uz citu numuru pēc klienta vēlēšanās</t>
  </si>
  <si>
    <t>Nozaudētās atslēgas dublikāta izgatavošana vai slēdzamas mantu glabātavas izmantošana</t>
  </si>
  <si>
    <t>Nūjošanas inventāra noma 1.stunda</t>
  </si>
  <si>
    <t>katra nākamā stunda</t>
  </si>
  <si>
    <t>rehabilitācijas kurss (viena vieta vienvietīgā istabā)</t>
  </si>
  <si>
    <t>rehabilitācijas kurss (viena vieta vienvietīgā pielāgotā istabā)</t>
  </si>
  <si>
    <t>rehabilitācijas kurss (viena vieta divvietīgā istabā)</t>
  </si>
  <si>
    <t>rehabilitācijas kurss (viena vieta divvietīgā divistabu numurā)</t>
  </si>
  <si>
    <t>Papildu vieta bērnam līdz 14 gadu vecumam Dubultu pr.71, Jūrmala (ar trīsreizēju ēdināšanu)</t>
  </si>
  <si>
    <t>Maksas pakalpojumi kopā:</t>
  </si>
  <si>
    <r>
      <t>segmentārā masāža (</t>
    </r>
    <r>
      <rPr>
        <sz val="10"/>
        <rFont val="Times New Roman"/>
        <family val="1"/>
        <charset val="186"/>
      </rPr>
      <t>1 vienība</t>
    </r>
    <r>
      <rPr>
        <sz val="10"/>
        <color theme="1"/>
        <rFont val="Times New Roman"/>
        <family val="1"/>
        <charset val="186"/>
      </rPr>
      <t>)</t>
    </r>
  </si>
  <si>
    <r>
      <t xml:space="preserve">fizioterapija </t>
    </r>
    <r>
      <rPr>
        <sz val="10"/>
        <rFont val="Times New Roman"/>
        <family val="1"/>
        <charset val="186"/>
      </rPr>
      <t>individuāli</t>
    </r>
    <r>
      <rPr>
        <sz val="10"/>
        <color theme="1"/>
        <rFont val="Times New Roman"/>
        <family val="1"/>
        <charset val="186"/>
      </rPr>
      <t xml:space="preserve"> bērnam no 4-14 gadu vecumam</t>
    </r>
  </si>
  <si>
    <t>2014.gadā kopā</t>
  </si>
  <si>
    <t xml:space="preserve">Ministru kabineta noteikumu projekta "Grozījumi Ministru kabineta   </t>
  </si>
  <si>
    <t xml:space="preserve">2013.gada 24.septembra noteikumos Nr.1002 "Sociālās </t>
  </si>
  <si>
    <t xml:space="preserve">integrācijas valstas aģentūras sniegto maksas  pakalpojumu cenrādis"" </t>
  </si>
  <si>
    <t>sākotnējās ietekmes novērtējuma ziņojumam (anotācijai)</t>
  </si>
  <si>
    <t>Labklājības ministrs</t>
  </si>
  <si>
    <t>U.Augulis</t>
  </si>
  <si>
    <t xml:space="preserve"> I.Ķīse, 67021651</t>
  </si>
  <si>
    <t>Inese.Kise@lm.gov.lv,</t>
  </si>
  <si>
    <t>fakss 67021678</t>
  </si>
  <si>
    <t>Maksas pakalpojuma veids/ citu pašu ieņēmumu veids</t>
  </si>
  <si>
    <t xml:space="preserve">Kopsavilkums par Sociālās integrācijas valsts aģentūras maksas pakalpojumiem un citu pašu ieņēmumiem un to izmaiņām </t>
  </si>
  <si>
    <t>atkārtota pārbaude, ja konstatēts autortiesību pārkāpums mācību darbā (kursa darbs, kvalifikācijas darbs)</t>
  </si>
  <si>
    <t>Transportlīdzekļu pielāgošana</t>
  </si>
  <si>
    <t>Rokas bremze un akselerators transportlīdzeklim ar automātisko ātrumkārbu, stiprinājums pie grīdas (RBA-2) (personām ar satveršanas problēmām)</t>
  </si>
  <si>
    <t>Rokas bremze un akselerators transportlīdzeklim ar mehānisko ātrumkārbu, stiprinājums pie grīdas (RBA-5) (personām ar satveršanas problēmām)</t>
  </si>
  <si>
    <t>Atzinums pielāgota transportlīdzekļa lietošanai</t>
  </si>
  <si>
    <t>ķermeņa zemūdens masāža</t>
  </si>
  <si>
    <t>ārstnieciskā vanna</t>
  </si>
  <si>
    <t>audiologopēda konsultācija</t>
  </si>
  <si>
    <t>11.9.1.</t>
  </si>
  <si>
    <t>11.9.</t>
  </si>
  <si>
    <t>Psihologa pakalpojums</t>
  </si>
  <si>
    <t>11.9.2.</t>
  </si>
  <si>
    <t>11.9.3.</t>
  </si>
  <si>
    <t>5.6.3.</t>
  </si>
  <si>
    <t>5.6.4.</t>
  </si>
  <si>
    <t>5.6.5.</t>
  </si>
  <si>
    <t>5.6.6.</t>
  </si>
  <si>
    <t>5.6.7.</t>
  </si>
  <si>
    <t>5.6.8.</t>
  </si>
  <si>
    <t>5.6.9.</t>
  </si>
  <si>
    <t>5.6.10.</t>
  </si>
  <si>
    <t>5.6.11.</t>
  </si>
  <si>
    <t>12.pielikums</t>
  </si>
  <si>
    <t xml:space="preserve"> Dubultu prospektā 71, 2.korpusā, Jūrmalā (vienai vietai vienvietīgā numurā)</t>
  </si>
  <si>
    <t xml:space="preserve"> Dubultu prospektā 71, 2.korpusā, Jūrmalā (ar brokastīm)</t>
  </si>
  <si>
    <t xml:space="preserve"> Dubultu prospektā 71, 2.korpusā, Jūrmalā (ar trīsreizēju ēdināšanu)</t>
  </si>
  <si>
    <t xml:space="preserve">Dubultu prospektā 71, 2.korpus, Jūrmalā (viena vieta divvietīgā numurā)                    </t>
  </si>
  <si>
    <t>Dubultu prospektā 71, 2.korpus, Jūrmalā (ar brokastīm)</t>
  </si>
  <si>
    <t>Dubultu prospektā 71, 2.korpusā, Jūrmalā (ar trīsreizēju ēdināšanu)</t>
  </si>
  <si>
    <t>Dubultu prospektā 71, 1.korpusā, Jūrmalā (viena vieta vienvietīgā numurā)</t>
  </si>
  <si>
    <t>Dubultu prospektā 71, 1.korpusā, Jūrmalā (ar brokastīm)</t>
  </si>
  <si>
    <t>Dubultu prospektā 71, 1.korpusā, Jūrmalā  (ar trīsreizēju ēdināšanu)</t>
  </si>
  <si>
    <t xml:space="preserve"> Dubultu prospektā 71, 1.korpusā, Jūrmalā  (viena vieta divvietīgā numurā)</t>
  </si>
  <si>
    <t xml:space="preserve"> Dubultu prospektā 71, 1.korpusā, Jūrmalā  (ar brokastīm)</t>
  </si>
  <si>
    <t>Dubultu prospektā 71, 1.korpusā, Jūrmalā (ar trīsreizēju ēdināšanu)</t>
  </si>
  <si>
    <t>Novirze maksas pakalpojumiem un citiem pašu ieņēmumiem konvertēšanas rezultātā no LVL uz EUR no kopējās maksas pakalpojumu summas spēkā esošajam cenrādim, kas radusies konvertējot katra maksas pakalpojuma veida izmaksas atsevišķi un summējot kopā.</t>
  </si>
  <si>
    <t>08.08.2014. 14:29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</si>
</sst>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name val="Times New Roman"/>
      <family val="1"/>
      <charset val="186"/>
    </font>
    <font>
      <sz val="10"/>
      <name val="Arial"/>
      <family val="2"/>
      <charset val="186"/>
    </font>
    <font>
      <sz val="10"/>
      <name val="Times New Roman"/>
      <family val="1"/>
      <charset val="186"/>
    </font>
    <font>
      <b/>
      <sz val="10"/>
      <name val="Times New Roman"/>
      <family val="1"/>
      <charset val="186"/>
    </font>
    <font>
      <b/>
      <sz val="10"/>
      <color theme="1"/>
      <name val="Times New Roman"/>
      <family val="1"/>
      <charset val="186"/>
    </font>
    <font>
      <sz val="10"/>
      <color theme="1"/>
      <name val="Times New Roman"/>
      <family val="1"/>
      <charset val="186"/>
    </font>
    <font>
      <sz val="11"/>
      <name val="Arial"/>
      <family val="2"/>
      <charset val="186"/>
    </font>
    <font>
      <sz val="16"/>
      <name val="Times New Roman"/>
      <family val="1"/>
      <charset val="186"/>
    </font>
    <font>
      <sz val="16"/>
      <name val="Arial"/>
      <family val="2"/>
      <charset val="186"/>
    </font>
    <font>
      <sz val="12"/>
      <name val="Times New Roman"/>
      <family val="1"/>
      <charset val="186"/>
    </font>
    <font>
      <sz val="10"/>
      <color indexed="8"/>
      <name val="Times New Roman"/>
      <family val="1"/>
      <charset val="204"/>
    </font>
    <font>
      <u/>
      <sz val="10"/>
      <color theme="10"/>
      <name val="Arial"/>
      <family val="2"/>
      <charset val="186"/>
    </font>
    <font>
      <b/>
      <sz val="14"/>
      <name val="Times New Roman"/>
      <family val="1"/>
      <charset val="186"/>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23">
    <border>
      <left/>
      <right/>
      <top/>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dashed">
        <color indexed="64"/>
      </right>
      <top style="thin">
        <color indexed="64"/>
      </top>
      <bottom style="hair">
        <color indexed="64"/>
      </bottom>
      <diagonal/>
    </border>
    <border>
      <left style="hair">
        <color indexed="64"/>
      </left>
      <right style="dashed">
        <color indexed="64"/>
      </right>
      <top style="thin">
        <color indexed="64"/>
      </top>
      <bottom style="thin">
        <color indexed="64"/>
      </bottom>
      <diagonal/>
    </border>
  </borders>
  <cellStyleXfs count="3">
    <xf numFmtId="0" fontId="0" fillId="0" borderId="0"/>
    <xf numFmtId="0" fontId="2" fillId="0" borderId="0"/>
    <xf numFmtId="0" fontId="12" fillId="0" borderId="0" applyNumberFormat="0" applyFill="0" applyBorder="0" applyAlignment="0" applyProtection="0"/>
  </cellStyleXfs>
  <cellXfs count="152">
    <xf numFmtId="0" fontId="0" fillId="0" borderId="0" xfId="0"/>
    <xf numFmtId="0" fontId="3" fillId="0" borderId="0" xfId="1" applyFont="1"/>
    <xf numFmtId="0" fontId="3" fillId="0" borderId="0" xfId="0" applyFont="1"/>
    <xf numFmtId="2" fontId="3" fillId="0" borderId="0" xfId="0" applyNumberFormat="1" applyFont="1"/>
    <xf numFmtId="0" fontId="3" fillId="3" borderId="4" xfId="0" applyFont="1" applyFill="1" applyBorder="1"/>
    <xf numFmtId="0" fontId="3" fillId="3" borderId="3" xfId="0" applyFont="1" applyFill="1" applyBorder="1" applyAlignment="1">
      <alignment horizontal="right" vertical="top" wrapText="1"/>
    </xf>
    <xf numFmtId="14" fontId="3" fillId="3" borderId="3" xfId="0" applyNumberFormat="1" applyFont="1" applyFill="1" applyBorder="1" applyAlignment="1">
      <alignment horizontal="right" vertical="top" wrapText="1"/>
    </xf>
    <xf numFmtId="0" fontId="3" fillId="3" borderId="4" xfId="0" applyFont="1" applyFill="1" applyBorder="1" applyAlignment="1">
      <alignment horizontal="left" vertical="center" wrapText="1"/>
    </xf>
    <xf numFmtId="2" fontId="3" fillId="3" borderId="4" xfId="0" applyNumberFormat="1"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4" xfId="0" applyFont="1" applyFill="1" applyBorder="1" applyAlignment="1">
      <alignment horizontal="left" vertical="top" wrapText="1"/>
    </xf>
    <xf numFmtId="1" fontId="3" fillId="3" borderId="4" xfId="0" applyNumberFormat="1" applyFont="1" applyFill="1" applyBorder="1" applyAlignment="1">
      <alignment horizontal="center" vertical="top"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4" fillId="4" borderId="3" xfId="0" applyFont="1" applyFill="1" applyBorder="1" applyAlignment="1">
      <alignment horizontal="justify" vertical="top" wrapText="1"/>
    </xf>
    <xf numFmtId="0" fontId="4" fillId="4" borderId="4" xfId="0" applyFont="1" applyFill="1" applyBorder="1" applyAlignment="1">
      <alignment horizontal="justify" vertical="top" wrapText="1"/>
    </xf>
    <xf numFmtId="0" fontId="3" fillId="5" borderId="3" xfId="1" applyFont="1" applyFill="1" applyBorder="1"/>
    <xf numFmtId="0" fontId="3" fillId="5" borderId="4" xfId="1" applyFont="1" applyFill="1" applyBorder="1"/>
    <xf numFmtId="0" fontId="3" fillId="0" borderId="3" xfId="0" applyFont="1" applyBorder="1"/>
    <xf numFmtId="0" fontId="3" fillId="0" borderId="4" xfId="0" applyFont="1" applyBorder="1"/>
    <xf numFmtId="0" fontId="3" fillId="0" borderId="5" xfId="0" applyFont="1" applyBorder="1"/>
    <xf numFmtId="0" fontId="4" fillId="2" borderId="6" xfId="0" applyFont="1" applyFill="1" applyBorder="1"/>
    <xf numFmtId="0" fontId="4" fillId="2" borderId="7" xfId="0" applyFont="1" applyFill="1" applyBorder="1"/>
    <xf numFmtId="0" fontId="6" fillId="0" borderId="4" xfId="0" applyFont="1" applyBorder="1" applyAlignment="1">
      <alignment vertical="center" wrapText="1"/>
    </xf>
    <xf numFmtId="0" fontId="6" fillId="0" borderId="4" xfId="0" applyFont="1" applyBorder="1" applyAlignment="1">
      <alignment vertical="top" wrapText="1"/>
    </xf>
    <xf numFmtId="0" fontId="3" fillId="0" borderId="4" xfId="0" applyFont="1" applyBorder="1" applyAlignment="1">
      <alignment horizontal="left" wrapText="1"/>
    </xf>
    <xf numFmtId="0" fontId="3" fillId="0" borderId="4" xfId="0" applyFont="1" applyBorder="1" applyAlignment="1">
      <alignment vertical="center" wrapText="1"/>
    </xf>
    <xf numFmtId="0" fontId="6" fillId="0" borderId="4" xfId="0" applyFont="1" applyFill="1" applyBorder="1" applyAlignment="1">
      <alignment vertical="top" wrapText="1"/>
    </xf>
    <xf numFmtId="0" fontId="3" fillId="0" borderId="4" xfId="0" applyFont="1" applyFill="1" applyBorder="1" applyAlignment="1">
      <alignment vertical="top" wrapText="1"/>
    </xf>
    <xf numFmtId="0" fontId="6" fillId="0" borderId="4" xfId="0" applyFont="1" applyFill="1" applyBorder="1" applyAlignment="1">
      <alignment vertical="center" wrapText="1"/>
    </xf>
    <xf numFmtId="0" fontId="3" fillId="0" borderId="4" xfId="0" applyFont="1" applyBorder="1" applyAlignment="1">
      <alignment vertical="top" wrapText="1"/>
    </xf>
    <xf numFmtId="2" fontId="6" fillId="0" borderId="4" xfId="0" applyNumberFormat="1" applyFont="1" applyBorder="1" applyAlignment="1">
      <alignment vertical="top" wrapText="1"/>
    </xf>
    <xf numFmtId="0" fontId="3" fillId="0" borderId="4" xfId="0" applyFont="1" applyFill="1" applyBorder="1" applyAlignment="1">
      <alignment horizontal="left" vertical="top" wrapText="1"/>
    </xf>
    <xf numFmtId="1" fontId="3" fillId="0" borderId="4" xfId="0" applyNumberFormat="1" applyFont="1" applyFill="1" applyBorder="1" applyAlignment="1">
      <alignment vertical="top" wrapText="1"/>
    </xf>
    <xf numFmtId="1" fontId="6" fillId="0" borderId="4" xfId="0" applyNumberFormat="1" applyFont="1" applyBorder="1" applyAlignment="1">
      <alignment vertical="center" wrapText="1"/>
    </xf>
    <xf numFmtId="0" fontId="3" fillId="0" borderId="3" xfId="0" applyFont="1" applyFill="1" applyBorder="1" applyAlignment="1">
      <alignment vertical="top" wrapText="1"/>
    </xf>
    <xf numFmtId="2" fontId="3" fillId="0" borderId="4" xfId="0" applyNumberFormat="1" applyFont="1" applyFill="1" applyBorder="1" applyAlignment="1">
      <alignment horizontal="center" vertical="top" wrapText="1"/>
    </xf>
    <xf numFmtId="0" fontId="3" fillId="3" borderId="4" xfId="0" applyFont="1" applyFill="1" applyBorder="1" applyAlignment="1">
      <alignment horizontal="center"/>
    </xf>
    <xf numFmtId="2" fontId="3" fillId="3" borderId="4" xfId="0" applyNumberFormat="1" applyFont="1" applyFill="1" applyBorder="1" applyAlignment="1">
      <alignment horizontal="center"/>
    </xf>
    <xf numFmtId="0" fontId="3" fillId="3" borderId="5" xfId="0" applyFont="1" applyFill="1" applyBorder="1" applyAlignment="1">
      <alignment horizontal="center"/>
    </xf>
    <xf numFmtId="0" fontId="3" fillId="3" borderId="4" xfId="0" applyFont="1" applyFill="1" applyBorder="1" applyAlignment="1">
      <alignment horizontal="center" vertical="top"/>
    </xf>
    <xf numFmtId="2" fontId="3" fillId="3" borderId="4" xfId="0" applyNumberFormat="1" applyFont="1" applyFill="1" applyBorder="1" applyAlignment="1">
      <alignment horizontal="center" vertical="top"/>
    </xf>
    <xf numFmtId="0" fontId="3" fillId="3" borderId="5" xfId="0" applyFont="1" applyFill="1" applyBorder="1" applyAlignment="1">
      <alignment horizontal="center" vertical="top"/>
    </xf>
    <xf numFmtId="0" fontId="4" fillId="4" borderId="4" xfId="0" applyFont="1" applyFill="1" applyBorder="1" applyAlignment="1">
      <alignment vertical="top"/>
    </xf>
    <xf numFmtId="0" fontId="3" fillId="5" borderId="4" xfId="0" applyFont="1" applyFill="1" applyBorder="1" applyAlignment="1">
      <alignment vertical="top"/>
    </xf>
    <xf numFmtId="0" fontId="3" fillId="5" borderId="4" xfId="1" applyFont="1" applyFill="1" applyBorder="1" applyAlignment="1">
      <alignment vertical="top"/>
    </xf>
    <xf numFmtId="0" fontId="3" fillId="2" borderId="4" xfId="0" applyFont="1" applyFill="1" applyBorder="1" applyAlignment="1">
      <alignment horizontal="center" vertical="top"/>
    </xf>
    <xf numFmtId="2" fontId="4" fillId="2" borderId="4" xfId="0" applyNumberFormat="1" applyFont="1" applyFill="1" applyBorder="1" applyAlignment="1">
      <alignment horizontal="center" vertical="top"/>
    </xf>
    <xf numFmtId="0" fontId="4" fillId="2" borderId="4" xfId="0" applyFont="1" applyFill="1" applyBorder="1" applyAlignment="1">
      <alignment horizontal="center" vertical="top"/>
    </xf>
    <xf numFmtId="2" fontId="4" fillId="2" borderId="5" xfId="0" applyNumberFormat="1" applyFont="1" applyFill="1" applyBorder="1" applyAlignment="1">
      <alignment horizontal="center" vertical="top"/>
    </xf>
    <xf numFmtId="2" fontId="3" fillId="2" borderId="4" xfId="1" applyNumberFormat="1" applyFont="1" applyFill="1" applyBorder="1" applyAlignment="1">
      <alignment horizontal="center" vertical="top"/>
    </xf>
    <xf numFmtId="2" fontId="3" fillId="2" borderId="4" xfId="0" applyNumberFormat="1" applyFont="1" applyFill="1" applyBorder="1" applyAlignment="1">
      <alignment horizontal="center" vertical="top"/>
    </xf>
    <xf numFmtId="0" fontId="3" fillId="2" borderId="5" xfId="0" applyFont="1" applyFill="1" applyBorder="1" applyAlignment="1">
      <alignment horizontal="center" vertical="top"/>
    </xf>
    <xf numFmtId="2" fontId="3" fillId="0" borderId="4" xfId="0" applyNumberFormat="1" applyFont="1" applyBorder="1" applyAlignment="1">
      <alignment horizontal="center" vertical="top"/>
    </xf>
    <xf numFmtId="0" fontId="3" fillId="0" borderId="4" xfId="0" applyFont="1" applyBorder="1" applyAlignment="1">
      <alignment horizontal="center" vertical="top"/>
    </xf>
    <xf numFmtId="0" fontId="3" fillId="0" borderId="4" xfId="0" applyFont="1" applyFill="1" applyBorder="1" applyAlignment="1">
      <alignment horizontal="center" vertical="top" wrapText="1"/>
    </xf>
    <xf numFmtId="0" fontId="4" fillId="2" borderId="7" xfId="0" applyFont="1" applyFill="1" applyBorder="1" applyAlignment="1">
      <alignment horizontal="center" vertical="top"/>
    </xf>
    <xf numFmtId="2" fontId="4" fillId="2" borderId="7" xfId="0" applyNumberFormat="1" applyFont="1" applyFill="1" applyBorder="1" applyAlignment="1">
      <alignment horizontal="center" vertical="top"/>
    </xf>
    <xf numFmtId="2" fontId="4" fillId="2" borderId="8" xfId="0" applyNumberFormat="1" applyFont="1" applyFill="1" applyBorder="1" applyAlignment="1">
      <alignment horizontal="center" vertical="top"/>
    </xf>
    <xf numFmtId="0" fontId="4" fillId="4" borderId="4" xfId="0" applyFont="1" applyFill="1" applyBorder="1" applyAlignment="1">
      <alignment horizontal="center" vertical="top"/>
    </xf>
    <xf numFmtId="2" fontId="4" fillId="4" borderId="4" xfId="0" applyNumberFormat="1" applyFont="1" applyFill="1" applyBorder="1" applyAlignment="1">
      <alignment horizontal="center" vertical="top"/>
    </xf>
    <xf numFmtId="0" fontId="4" fillId="4" borderId="5" xfId="0" applyFont="1" applyFill="1" applyBorder="1" applyAlignment="1">
      <alignment horizontal="center" vertical="top"/>
    </xf>
    <xf numFmtId="0" fontId="3" fillId="5" borderId="4" xfId="0" applyFont="1" applyFill="1" applyBorder="1" applyAlignment="1">
      <alignment horizontal="center" vertical="top"/>
    </xf>
    <xf numFmtId="2" fontId="3" fillId="5" borderId="4" xfId="0" applyNumberFormat="1" applyFont="1" applyFill="1" applyBorder="1" applyAlignment="1">
      <alignment horizontal="center" vertical="top"/>
    </xf>
    <xf numFmtId="0" fontId="3" fillId="5" borderId="5" xfId="0" applyFont="1" applyFill="1" applyBorder="1" applyAlignment="1">
      <alignment horizontal="center" vertical="top"/>
    </xf>
    <xf numFmtId="0" fontId="3" fillId="5" borderId="4" xfId="1" applyFont="1" applyFill="1" applyBorder="1" applyAlignment="1">
      <alignment horizontal="center" vertical="top"/>
    </xf>
    <xf numFmtId="2" fontId="3" fillId="5" borderId="4" xfId="1" applyNumberFormat="1" applyFont="1" applyFill="1" applyBorder="1" applyAlignment="1">
      <alignment horizontal="center" vertical="top"/>
    </xf>
    <xf numFmtId="0" fontId="3" fillId="5" borderId="5" xfId="1" applyFont="1" applyFill="1" applyBorder="1" applyAlignment="1">
      <alignment horizontal="center" vertical="top"/>
    </xf>
    <xf numFmtId="0" fontId="3" fillId="0" borderId="4" xfId="0" applyFont="1" applyBorder="1" applyAlignment="1">
      <alignment horizontal="center"/>
    </xf>
    <xf numFmtId="0" fontId="3" fillId="0" borderId="5" xfId="0" applyFont="1" applyBorder="1" applyAlignment="1">
      <alignment horizontal="center"/>
    </xf>
    <xf numFmtId="0" fontId="4" fillId="3" borderId="3" xfId="0" applyFont="1" applyFill="1" applyBorder="1" applyAlignment="1">
      <alignment horizontal="right" vertical="top"/>
    </xf>
    <xf numFmtId="0" fontId="3" fillId="3" borderId="3" xfId="0" applyFont="1" applyFill="1" applyBorder="1" applyAlignment="1">
      <alignment horizontal="right" vertical="top"/>
    </xf>
    <xf numFmtId="0" fontId="4" fillId="3" borderId="3" xfId="0" applyFont="1" applyFill="1" applyBorder="1" applyAlignment="1">
      <alignment horizontal="right" vertical="top" wrapText="1"/>
    </xf>
    <xf numFmtId="0" fontId="7" fillId="0" borderId="0" xfId="0" applyFont="1" applyAlignment="1">
      <alignment horizontal="right"/>
    </xf>
    <xf numFmtId="4" fontId="1" fillId="0" borderId="0" xfId="0" applyNumberFormat="1" applyFont="1" applyAlignment="1">
      <alignment horizontal="right"/>
    </xf>
    <xf numFmtId="0" fontId="9" fillId="0" borderId="0" xfId="0" applyFont="1"/>
    <xf numFmtId="0" fontId="8" fillId="0" borderId="0" xfId="0" applyFont="1" applyAlignment="1"/>
    <xf numFmtId="0" fontId="9" fillId="0" borderId="0" xfId="0" applyFont="1" applyAlignment="1">
      <alignment horizontal="center"/>
    </xf>
    <xf numFmtId="0" fontId="3" fillId="0" borderId="0" xfId="0" applyFont="1" applyAlignment="1">
      <alignment horizontal="left"/>
    </xf>
    <xf numFmtId="0" fontId="7" fillId="0" borderId="0" xfId="0" applyFont="1" applyAlignment="1">
      <alignment horizontal="center"/>
    </xf>
    <xf numFmtId="0" fontId="7" fillId="0" borderId="0" xfId="0" applyFont="1"/>
    <xf numFmtId="0" fontId="10" fillId="0" borderId="0" xfId="0" applyFont="1"/>
    <xf numFmtId="0" fontId="2" fillId="0" borderId="0" xfId="0" applyFont="1"/>
    <xf numFmtId="4" fontId="1" fillId="0" borderId="0" xfId="0" applyNumberFormat="1" applyFont="1" applyAlignment="1">
      <alignment horizontal="right"/>
    </xf>
    <xf numFmtId="0" fontId="3" fillId="3" borderId="17" xfId="0" applyFont="1" applyFill="1" applyBorder="1" applyAlignment="1">
      <alignment horizontal="center" vertical="top"/>
    </xf>
    <xf numFmtId="0" fontId="6" fillId="0" borderId="15" xfId="0" applyFont="1" applyBorder="1" applyAlignment="1">
      <alignment vertical="center" wrapText="1"/>
    </xf>
    <xf numFmtId="2" fontId="3" fillId="3" borderId="22" xfId="0" applyNumberFormat="1" applyFont="1" applyFill="1" applyBorder="1" applyAlignment="1">
      <alignment horizontal="center" vertical="top" wrapText="1"/>
    </xf>
    <xf numFmtId="2" fontId="3" fillId="3" borderId="12" xfId="0" applyNumberFormat="1" applyFont="1" applyFill="1" applyBorder="1" applyAlignment="1">
      <alignment horizontal="center" vertical="top"/>
    </xf>
    <xf numFmtId="2" fontId="3" fillId="0" borderId="15" xfId="0" applyNumberFormat="1" applyFont="1" applyBorder="1" applyAlignment="1">
      <alignment horizontal="center" wrapText="1"/>
    </xf>
    <xf numFmtId="2" fontId="3" fillId="0" borderId="4" xfId="0" applyNumberFormat="1" applyFont="1" applyBorder="1" applyAlignment="1">
      <alignment horizontal="center" vertical="top" wrapText="1"/>
    </xf>
    <xf numFmtId="0" fontId="3" fillId="0" borderId="17" xfId="0" applyFont="1" applyBorder="1" applyAlignment="1">
      <alignment horizontal="center" vertical="top" wrapText="1"/>
    </xf>
    <xf numFmtId="2" fontId="3" fillId="0" borderId="15" xfId="0" applyNumberFormat="1" applyFont="1" applyBorder="1" applyAlignment="1">
      <alignment horizontal="center" vertical="top" wrapText="1"/>
    </xf>
    <xf numFmtId="2" fontId="3" fillId="0" borderId="21" xfId="0" applyNumberFormat="1" applyFont="1" applyBorder="1" applyAlignment="1">
      <alignment horizontal="center" vertical="top" wrapText="1"/>
    </xf>
    <xf numFmtId="1" fontId="3" fillId="2" borderId="4" xfId="0" applyNumberFormat="1" applyFont="1" applyFill="1" applyBorder="1" applyAlignment="1">
      <alignment horizontal="center" vertical="top"/>
    </xf>
    <xf numFmtId="1" fontId="3" fillId="0" borderId="5" xfId="0" applyNumberFormat="1" applyFont="1" applyBorder="1" applyAlignment="1">
      <alignment horizontal="center" vertical="top"/>
    </xf>
    <xf numFmtId="0" fontId="13" fillId="0" borderId="0" xfId="0" applyFont="1" applyAlignment="1">
      <alignment horizontal="center"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20"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20" xfId="0" applyFont="1" applyFill="1" applyBorder="1" applyAlignment="1">
      <alignment horizontal="left" vertical="top"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20" xfId="0" applyFont="1" applyFill="1" applyBorder="1" applyAlignment="1">
      <alignment horizontal="left"/>
    </xf>
    <xf numFmtId="0" fontId="3" fillId="3" borderId="15" xfId="0" applyFont="1" applyFill="1" applyBorder="1" applyAlignment="1">
      <alignment horizontal="left"/>
    </xf>
    <xf numFmtId="0" fontId="3" fillId="3" borderId="16" xfId="0" applyFont="1" applyFill="1" applyBorder="1" applyAlignment="1">
      <alignment horizontal="left"/>
    </xf>
    <xf numFmtId="0" fontId="3" fillId="3" borderId="20" xfId="0" applyFont="1" applyFill="1" applyBorder="1" applyAlignment="1">
      <alignment horizontal="left"/>
    </xf>
    <xf numFmtId="0" fontId="11" fillId="0" borderId="0" xfId="0" applyFont="1" applyAlignment="1">
      <alignment horizontal="left"/>
    </xf>
    <xf numFmtId="0" fontId="3" fillId="0" borderId="0" xfId="2" applyFont="1" applyAlignment="1" applyProtection="1">
      <alignment horizontal="left"/>
    </xf>
    <xf numFmtId="0" fontId="3" fillId="0" borderId="0" xfId="0" applyFont="1" applyAlignment="1">
      <alignment horizontal="left"/>
    </xf>
    <xf numFmtId="0" fontId="8" fillId="0" borderId="0" xfId="0" applyFont="1" applyAlignment="1">
      <alignment horizontal="left"/>
    </xf>
    <xf numFmtId="0" fontId="4" fillId="7" borderId="19" xfId="0" applyFont="1" applyFill="1" applyBorder="1" applyAlignment="1">
      <alignment horizontal="left"/>
    </xf>
    <xf numFmtId="0" fontId="4" fillId="7" borderId="16" xfId="0" applyFont="1" applyFill="1" applyBorder="1" applyAlignment="1">
      <alignment horizontal="left"/>
    </xf>
    <xf numFmtId="0" fontId="4" fillId="7" borderId="20" xfId="0" applyFont="1" applyFill="1" applyBorder="1" applyAlignment="1">
      <alignment horizontal="left"/>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20" xfId="0" applyFont="1" applyBorder="1" applyAlignment="1">
      <alignment horizontal="left" vertical="top"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3" fillId="0" borderId="0" xfId="0" applyFont="1" applyAlignment="1">
      <alignment horizontal="center"/>
    </xf>
    <xf numFmtId="2" fontId="3" fillId="6" borderId="4" xfId="0" applyNumberFormat="1" applyFont="1" applyFill="1" applyBorder="1" applyAlignment="1">
      <alignment horizontal="center" vertical="center" wrapText="1"/>
    </xf>
    <xf numFmtId="2" fontId="3" fillId="6" borderId="4" xfId="0" applyNumberFormat="1" applyFont="1" applyFill="1" applyBorder="1" applyAlignment="1">
      <alignment vertical="center"/>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2" xfId="0" applyFont="1" applyFill="1" applyBorder="1" applyAlignment="1">
      <alignment horizontal="center" vertical="center"/>
    </xf>
    <xf numFmtId="4" fontId="1" fillId="0" borderId="0" xfId="0" applyNumberFormat="1" applyFont="1" applyAlignment="1">
      <alignment horizontal="right"/>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0" fontId="3" fillId="6" borderId="4" xfId="0" applyFont="1" applyFill="1" applyBorder="1" applyAlignment="1">
      <alignment horizontal="center" vertical="center" wrapText="1"/>
    </xf>
    <xf numFmtId="0" fontId="3" fillId="6" borderId="4" xfId="0" applyFont="1" applyFill="1" applyBorder="1" applyAlignment="1">
      <alignment vertical="center"/>
    </xf>
    <xf numFmtId="2" fontId="3" fillId="6" borderId="18" xfId="0" applyNumberFormat="1" applyFont="1" applyFill="1" applyBorder="1" applyAlignment="1">
      <alignment horizontal="center" vertical="center" wrapText="1"/>
    </xf>
    <xf numFmtId="2" fontId="3" fillId="6" borderId="12" xfId="0" applyNumberFormat="1" applyFont="1" applyFill="1" applyBorder="1" applyAlignment="1">
      <alignment horizontal="center" vertical="center"/>
    </xf>
    <xf numFmtId="0" fontId="3" fillId="6" borderId="1"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5" xfId="0" applyFont="1" applyFill="1" applyBorder="1" applyAlignment="1">
      <alignment horizontal="center" vertical="center" wrapText="1"/>
    </xf>
    <xf numFmtId="0" fontId="3" fillId="6" borderId="5" xfId="0" applyFont="1" applyFill="1" applyBorder="1" applyAlignment="1">
      <alignment vertical="center"/>
    </xf>
    <xf numFmtId="0" fontId="3" fillId="6" borderId="1" xfId="0" applyFont="1" applyFill="1" applyBorder="1" applyAlignment="1">
      <alignment horizontal="center" vertical="center" wrapText="1"/>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4" fillId="3" borderId="20" xfId="0" applyFont="1" applyFill="1" applyBorder="1" applyAlignment="1">
      <alignment horizontal="left" vertical="center"/>
    </xf>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ese.Kise@l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0"/>
  <sheetViews>
    <sheetView tabSelected="1" view="pageLayout" zoomScaleNormal="100" workbookViewId="0">
      <selection activeCell="B236" sqref="B236:C236"/>
    </sheetView>
  </sheetViews>
  <sheetFormatPr defaultColWidth="10.28515625" defaultRowHeight="12.75" x14ac:dyDescent="0.2"/>
  <cols>
    <col min="1" max="1" width="10.7109375" style="2" customWidth="1"/>
    <col min="2" max="2" width="62.85546875" style="2" customWidth="1"/>
    <col min="3" max="3" width="8.7109375" style="2" customWidth="1"/>
    <col min="4" max="4" width="8" style="2" customWidth="1"/>
    <col min="5" max="5" width="10.42578125" style="2" customWidth="1"/>
    <col min="6" max="6" width="8.7109375" style="2" hidden="1" customWidth="1"/>
    <col min="7" max="7" width="7.85546875" style="2" hidden="1" customWidth="1"/>
    <col min="8" max="8" width="10.28515625" style="2" hidden="1" customWidth="1"/>
    <col min="9" max="9" width="8.7109375" style="2" hidden="1" customWidth="1"/>
    <col min="10" max="10" width="7.85546875" style="2" hidden="1" customWidth="1"/>
    <col min="11" max="11" width="0" style="2" hidden="1" customWidth="1"/>
    <col min="12" max="12" width="7.85546875" style="2" hidden="1" customWidth="1"/>
    <col min="13" max="13" width="0" style="2" hidden="1" customWidth="1"/>
    <col min="14" max="14" width="8.7109375" style="2" hidden="1" customWidth="1"/>
    <col min="15" max="15" width="7.85546875" style="2" hidden="1" customWidth="1"/>
    <col min="16" max="16" width="8.7109375" style="2" customWidth="1"/>
    <col min="17" max="17" width="7.85546875" style="2" customWidth="1"/>
    <col min="18" max="18" width="10.28515625" style="2"/>
    <col min="19" max="19" width="8.7109375" style="2" customWidth="1"/>
    <col min="20" max="20" width="7.85546875" style="2" customWidth="1"/>
    <col min="21" max="23" width="0" style="2" hidden="1" customWidth="1"/>
    <col min="24" max="16384" width="10.28515625" style="2"/>
  </cols>
  <sheetData>
    <row r="1" spans="1:23" ht="15" x14ac:dyDescent="0.25">
      <c r="A1" s="73"/>
      <c r="B1" s="73"/>
      <c r="C1" s="136" t="s">
        <v>385</v>
      </c>
      <c r="D1" s="136"/>
      <c r="E1" s="136"/>
      <c r="F1" s="136"/>
      <c r="G1" s="136"/>
      <c r="H1" s="136"/>
      <c r="I1" s="136"/>
      <c r="J1" s="136"/>
      <c r="K1" s="136"/>
      <c r="L1" s="136"/>
      <c r="M1" s="136"/>
      <c r="N1" s="136"/>
      <c r="O1" s="136"/>
      <c r="P1" s="136"/>
      <c r="Q1" s="136"/>
      <c r="R1" s="136"/>
      <c r="S1" s="136"/>
      <c r="T1" s="136"/>
    </row>
    <row r="2" spans="1:23" ht="15" x14ac:dyDescent="0.25">
      <c r="A2" s="73"/>
      <c r="B2" s="136" t="s">
        <v>352</v>
      </c>
      <c r="C2" s="136"/>
      <c r="D2" s="136"/>
      <c r="E2" s="136"/>
      <c r="F2" s="136"/>
      <c r="G2" s="136"/>
      <c r="H2" s="136"/>
      <c r="I2" s="136"/>
      <c r="J2" s="136"/>
      <c r="K2" s="136"/>
      <c r="L2" s="136"/>
      <c r="M2" s="136"/>
      <c r="N2" s="136"/>
      <c r="O2" s="136"/>
      <c r="P2" s="136"/>
      <c r="Q2" s="136"/>
      <c r="R2" s="136"/>
      <c r="S2" s="136"/>
      <c r="T2" s="136"/>
      <c r="U2" s="136"/>
      <c r="V2" s="136"/>
      <c r="W2" s="136"/>
    </row>
    <row r="3" spans="1:23" ht="15" x14ac:dyDescent="0.25">
      <c r="A3" s="136" t="s">
        <v>353</v>
      </c>
      <c r="B3" s="136"/>
      <c r="C3" s="136"/>
      <c r="D3" s="136"/>
      <c r="E3" s="136"/>
      <c r="F3" s="136"/>
      <c r="G3" s="136"/>
      <c r="H3" s="136"/>
      <c r="I3" s="136"/>
      <c r="J3" s="136"/>
      <c r="K3" s="136"/>
      <c r="L3" s="136"/>
      <c r="M3" s="136"/>
      <c r="N3" s="136"/>
      <c r="O3" s="136"/>
      <c r="P3" s="136"/>
      <c r="Q3" s="136"/>
      <c r="R3" s="136"/>
      <c r="S3" s="136"/>
      <c r="T3" s="136"/>
    </row>
    <row r="4" spans="1:23" ht="15" x14ac:dyDescent="0.25">
      <c r="A4" s="73"/>
      <c r="B4" s="136" t="s">
        <v>354</v>
      </c>
      <c r="C4" s="136"/>
      <c r="D4" s="136"/>
      <c r="E4" s="136"/>
      <c r="F4" s="136"/>
      <c r="G4" s="136"/>
      <c r="H4" s="136"/>
      <c r="I4" s="136"/>
      <c r="J4" s="136"/>
      <c r="K4" s="136"/>
      <c r="L4" s="136"/>
      <c r="M4" s="136"/>
      <c r="N4" s="136"/>
      <c r="O4" s="136"/>
      <c r="P4" s="136"/>
      <c r="Q4" s="136"/>
      <c r="R4" s="136"/>
      <c r="S4" s="136"/>
      <c r="T4" s="136"/>
    </row>
    <row r="5" spans="1:23" ht="15" x14ac:dyDescent="0.25">
      <c r="A5" s="73"/>
      <c r="B5" s="73"/>
      <c r="C5" s="73"/>
      <c r="D5" s="73"/>
      <c r="E5" s="74"/>
      <c r="F5" s="136" t="s">
        <v>355</v>
      </c>
      <c r="G5" s="136"/>
      <c r="H5" s="136"/>
      <c r="I5" s="136"/>
      <c r="J5" s="136"/>
      <c r="K5" s="136"/>
      <c r="L5" s="136"/>
      <c r="M5" s="136"/>
      <c r="N5" s="136"/>
      <c r="O5" s="136"/>
      <c r="P5" s="136"/>
      <c r="Q5" s="136"/>
      <c r="R5" s="136"/>
      <c r="S5" s="136"/>
      <c r="T5" s="136"/>
    </row>
    <row r="6" spans="1:23" ht="15" x14ac:dyDescent="0.25">
      <c r="A6" s="73"/>
      <c r="B6" s="73"/>
      <c r="C6" s="73"/>
      <c r="D6" s="73"/>
      <c r="E6" s="83"/>
      <c r="F6" s="83"/>
      <c r="G6" s="83"/>
      <c r="H6" s="83"/>
      <c r="I6" s="83"/>
      <c r="J6" s="83"/>
      <c r="K6" s="83"/>
      <c r="L6" s="83"/>
      <c r="M6" s="83"/>
      <c r="N6" s="83"/>
      <c r="O6" s="83"/>
      <c r="P6" s="83"/>
      <c r="Q6" s="83"/>
      <c r="R6" s="83"/>
      <c r="S6" s="83"/>
      <c r="T6" s="83"/>
    </row>
    <row r="8" spans="1:23" ht="24.75" customHeight="1" x14ac:dyDescent="0.2">
      <c r="A8" s="95" t="s">
        <v>362</v>
      </c>
      <c r="B8" s="95"/>
      <c r="C8" s="95"/>
      <c r="D8" s="95"/>
      <c r="E8" s="95"/>
      <c r="F8" s="95"/>
      <c r="G8" s="95"/>
      <c r="H8" s="95"/>
      <c r="I8" s="95"/>
      <c r="J8" s="95"/>
      <c r="K8" s="95"/>
      <c r="L8" s="95"/>
      <c r="M8" s="95"/>
      <c r="N8" s="95"/>
      <c r="O8" s="95"/>
      <c r="P8" s="95"/>
      <c r="Q8" s="95"/>
      <c r="R8" s="95"/>
      <c r="S8" s="95"/>
      <c r="T8" s="95"/>
    </row>
    <row r="9" spans="1:23" s="127" customFormat="1" ht="13.5" thickBot="1" x14ac:dyDescent="0.25"/>
    <row r="10" spans="1:23" ht="50.25" customHeight="1" x14ac:dyDescent="0.2">
      <c r="A10" s="130" t="s">
        <v>0</v>
      </c>
      <c r="B10" s="133" t="s">
        <v>361</v>
      </c>
      <c r="C10" s="148" t="s">
        <v>175</v>
      </c>
      <c r="D10" s="148"/>
      <c r="E10" s="148"/>
      <c r="F10" s="148" t="s">
        <v>3</v>
      </c>
      <c r="G10" s="148"/>
      <c r="H10" s="148"/>
      <c r="I10" s="148" t="s">
        <v>4</v>
      </c>
      <c r="J10" s="148"/>
      <c r="K10" s="148"/>
      <c r="L10" s="148" t="s">
        <v>351</v>
      </c>
      <c r="M10" s="148"/>
      <c r="N10" s="148" t="s">
        <v>191</v>
      </c>
      <c r="O10" s="148"/>
      <c r="P10" s="148" t="s">
        <v>5</v>
      </c>
      <c r="Q10" s="148"/>
      <c r="R10" s="148"/>
      <c r="S10" s="144" t="s">
        <v>192</v>
      </c>
      <c r="T10" s="145"/>
      <c r="U10" s="2" t="s">
        <v>176</v>
      </c>
    </row>
    <row r="11" spans="1:23" ht="15" customHeight="1" x14ac:dyDescent="0.2">
      <c r="A11" s="131"/>
      <c r="B11" s="134"/>
      <c r="C11" s="128" t="s">
        <v>1</v>
      </c>
      <c r="D11" s="140" t="s">
        <v>2</v>
      </c>
      <c r="E11" s="128" t="s">
        <v>190</v>
      </c>
      <c r="F11" s="128" t="s">
        <v>1</v>
      </c>
      <c r="G11" s="140" t="s">
        <v>2</v>
      </c>
      <c r="H11" s="142" t="s">
        <v>190</v>
      </c>
      <c r="I11" s="128" t="s">
        <v>1</v>
      </c>
      <c r="J11" s="140" t="s">
        <v>2</v>
      </c>
      <c r="K11" s="128" t="s">
        <v>190</v>
      </c>
      <c r="L11" s="140" t="s">
        <v>2</v>
      </c>
      <c r="M11" s="128" t="s">
        <v>190</v>
      </c>
      <c r="N11" s="128" t="s">
        <v>1</v>
      </c>
      <c r="O11" s="140" t="s">
        <v>2</v>
      </c>
      <c r="P11" s="128" t="s">
        <v>1</v>
      </c>
      <c r="Q11" s="140" t="s">
        <v>2</v>
      </c>
      <c r="R11" s="128" t="s">
        <v>190</v>
      </c>
      <c r="S11" s="128" t="s">
        <v>1</v>
      </c>
      <c r="T11" s="146" t="s">
        <v>2</v>
      </c>
      <c r="U11" s="2" t="s">
        <v>1</v>
      </c>
      <c r="V11" s="2" t="s">
        <v>2</v>
      </c>
    </row>
    <row r="12" spans="1:23" ht="27.75" customHeight="1" x14ac:dyDescent="0.2">
      <c r="A12" s="132"/>
      <c r="B12" s="135"/>
      <c r="C12" s="129"/>
      <c r="D12" s="141"/>
      <c r="E12" s="129"/>
      <c r="F12" s="129"/>
      <c r="G12" s="141"/>
      <c r="H12" s="143"/>
      <c r="I12" s="129"/>
      <c r="J12" s="141"/>
      <c r="K12" s="129"/>
      <c r="L12" s="141"/>
      <c r="M12" s="129"/>
      <c r="N12" s="129"/>
      <c r="O12" s="141"/>
      <c r="P12" s="129"/>
      <c r="Q12" s="141"/>
      <c r="R12" s="129"/>
      <c r="S12" s="129"/>
      <c r="T12" s="147"/>
    </row>
    <row r="13" spans="1:23" ht="13.5" customHeight="1" x14ac:dyDescent="0.2">
      <c r="A13" s="70">
        <v>1</v>
      </c>
      <c r="B13" s="149" t="s">
        <v>193</v>
      </c>
      <c r="C13" s="150"/>
      <c r="D13" s="150"/>
      <c r="E13" s="150"/>
      <c r="F13" s="150"/>
      <c r="G13" s="150"/>
      <c r="H13" s="150"/>
      <c r="I13" s="150"/>
      <c r="J13" s="150"/>
      <c r="K13" s="150"/>
      <c r="L13" s="150"/>
      <c r="M13" s="150"/>
      <c r="N13" s="150"/>
      <c r="O13" s="150"/>
      <c r="P13" s="150"/>
      <c r="Q13" s="150"/>
      <c r="R13" s="150"/>
      <c r="S13" s="150"/>
      <c r="T13" s="151"/>
    </row>
    <row r="14" spans="1:23" x14ac:dyDescent="0.2">
      <c r="A14" s="71" t="s">
        <v>6</v>
      </c>
      <c r="B14" s="23" t="s">
        <v>194</v>
      </c>
      <c r="C14" s="37">
        <v>137.46</v>
      </c>
      <c r="D14" s="37">
        <v>15</v>
      </c>
      <c r="E14" s="38">
        <f>C14*D14</f>
        <v>2061.9</v>
      </c>
      <c r="F14" s="37">
        <v>137.46</v>
      </c>
      <c r="G14" s="37">
        <v>7</v>
      </c>
      <c r="H14" s="37">
        <f>F14*G14</f>
        <v>962.22</v>
      </c>
      <c r="I14" s="37">
        <v>137.46</v>
      </c>
      <c r="J14" s="37">
        <v>8</v>
      </c>
      <c r="K14" s="37">
        <f>I14*J14</f>
        <v>1099.68</v>
      </c>
      <c r="L14" s="37">
        <f t="shared" ref="L14:M16" si="0">G14+J14</f>
        <v>15</v>
      </c>
      <c r="M14" s="37">
        <f t="shared" si="0"/>
        <v>2061.9</v>
      </c>
      <c r="N14" s="38">
        <f>I14-C14</f>
        <v>0</v>
      </c>
      <c r="O14" s="37">
        <f>L14-D14</f>
        <v>0</v>
      </c>
      <c r="P14" s="38">
        <v>137.46</v>
      </c>
      <c r="Q14" s="37">
        <v>15</v>
      </c>
      <c r="R14" s="38">
        <f>P14*Q14</f>
        <v>2061.9</v>
      </c>
      <c r="S14" s="38">
        <f>P14-C14</f>
        <v>0</v>
      </c>
      <c r="T14" s="39">
        <f t="shared" ref="S14:T16" si="1">Q14-D14</f>
        <v>0</v>
      </c>
      <c r="U14" s="2">
        <v>0</v>
      </c>
      <c r="V14" s="2">
        <v>0</v>
      </c>
      <c r="W14" s="3">
        <f>U14-N14</f>
        <v>0</v>
      </c>
    </row>
    <row r="15" spans="1:23" x14ac:dyDescent="0.2">
      <c r="A15" s="71" t="s">
        <v>7</v>
      </c>
      <c r="B15" s="23" t="s">
        <v>195</v>
      </c>
      <c r="C15" s="37">
        <v>169.02</v>
      </c>
      <c r="D15" s="37">
        <v>15</v>
      </c>
      <c r="E15" s="38">
        <f>C15*D15</f>
        <v>2535.3000000000002</v>
      </c>
      <c r="F15" s="37">
        <v>169.02</v>
      </c>
      <c r="G15" s="37">
        <v>7</v>
      </c>
      <c r="H15" s="37">
        <f>F15*G15</f>
        <v>1183.1400000000001</v>
      </c>
      <c r="I15" s="37">
        <v>169.02</v>
      </c>
      <c r="J15" s="37">
        <v>8</v>
      </c>
      <c r="K15" s="37">
        <f t="shared" ref="K15:K80" si="2">I15*J15</f>
        <v>1352.16</v>
      </c>
      <c r="L15" s="37">
        <f t="shared" si="0"/>
        <v>15</v>
      </c>
      <c r="M15" s="37">
        <f t="shared" si="0"/>
        <v>2535.3000000000002</v>
      </c>
      <c r="N15" s="38">
        <f>I15-C15</f>
        <v>0</v>
      </c>
      <c r="O15" s="37">
        <f>L15-D15</f>
        <v>0</v>
      </c>
      <c r="P15" s="38">
        <v>169.02</v>
      </c>
      <c r="Q15" s="37">
        <v>15</v>
      </c>
      <c r="R15" s="38">
        <f t="shared" ref="R15:R80" si="3">P15*Q15</f>
        <v>2535.3000000000002</v>
      </c>
      <c r="S15" s="38">
        <f t="shared" si="1"/>
        <v>0</v>
      </c>
      <c r="T15" s="39">
        <f t="shared" si="1"/>
        <v>0</v>
      </c>
      <c r="U15" s="2">
        <v>0</v>
      </c>
      <c r="V15" s="2">
        <v>0</v>
      </c>
      <c r="W15" s="3">
        <f t="shared" ref="W15:W80" si="4">U15-N15</f>
        <v>0</v>
      </c>
    </row>
    <row r="16" spans="1:23" x14ac:dyDescent="0.2">
      <c r="A16" s="71" t="s">
        <v>8</v>
      </c>
      <c r="B16" s="23" t="s">
        <v>196</v>
      </c>
      <c r="C16" s="37">
        <v>630.19000000000005</v>
      </c>
      <c r="D16" s="37">
        <v>5</v>
      </c>
      <c r="E16" s="38">
        <f t="shared" ref="E16" si="5">C16*D16</f>
        <v>3150.9500000000003</v>
      </c>
      <c r="F16" s="37">
        <v>630.19000000000005</v>
      </c>
      <c r="G16" s="37">
        <v>2</v>
      </c>
      <c r="H16" s="37">
        <f t="shared" ref="H16:H92" si="6">F16*G16</f>
        <v>1260.3800000000001</v>
      </c>
      <c r="I16" s="37">
        <v>630.19000000000005</v>
      </c>
      <c r="J16" s="37">
        <v>3</v>
      </c>
      <c r="K16" s="37">
        <f t="shared" si="2"/>
        <v>1890.5700000000002</v>
      </c>
      <c r="L16" s="37">
        <f t="shared" si="0"/>
        <v>5</v>
      </c>
      <c r="M16" s="37">
        <f t="shared" si="0"/>
        <v>3150.9500000000003</v>
      </c>
      <c r="N16" s="38">
        <f>I16-C16</f>
        <v>0</v>
      </c>
      <c r="O16" s="37">
        <f>L16-D16</f>
        <v>0</v>
      </c>
      <c r="P16" s="38">
        <v>630.19000000000005</v>
      </c>
      <c r="Q16" s="37">
        <v>5</v>
      </c>
      <c r="R16" s="38">
        <f t="shared" si="3"/>
        <v>3150.9500000000003</v>
      </c>
      <c r="S16" s="38">
        <f t="shared" si="1"/>
        <v>0</v>
      </c>
      <c r="T16" s="39">
        <f t="shared" si="1"/>
        <v>0</v>
      </c>
      <c r="U16" s="2">
        <v>0</v>
      </c>
      <c r="V16" s="2">
        <v>0</v>
      </c>
      <c r="W16" s="3">
        <f t="shared" si="4"/>
        <v>0</v>
      </c>
    </row>
    <row r="17" spans="1:23" ht="13.5" customHeight="1" x14ac:dyDescent="0.2">
      <c r="A17" s="70">
        <v>2</v>
      </c>
      <c r="B17" s="137" t="s">
        <v>197</v>
      </c>
      <c r="C17" s="138"/>
      <c r="D17" s="138"/>
      <c r="E17" s="138"/>
      <c r="F17" s="138"/>
      <c r="G17" s="138"/>
      <c r="H17" s="138"/>
      <c r="I17" s="138"/>
      <c r="J17" s="138"/>
      <c r="K17" s="138"/>
      <c r="L17" s="138"/>
      <c r="M17" s="138"/>
      <c r="N17" s="138"/>
      <c r="O17" s="138"/>
      <c r="P17" s="138"/>
      <c r="Q17" s="138"/>
      <c r="R17" s="138"/>
      <c r="S17" s="138"/>
      <c r="T17" s="139"/>
      <c r="W17" s="3"/>
    </row>
    <row r="18" spans="1:23" x14ac:dyDescent="0.2">
      <c r="A18" s="71" t="s">
        <v>9</v>
      </c>
      <c r="B18" s="111" t="s">
        <v>198</v>
      </c>
      <c r="C18" s="112"/>
      <c r="D18" s="112"/>
      <c r="E18" s="112"/>
      <c r="F18" s="112"/>
      <c r="G18" s="112"/>
      <c r="H18" s="112"/>
      <c r="I18" s="112"/>
      <c r="J18" s="112"/>
      <c r="K18" s="112"/>
      <c r="L18" s="112"/>
      <c r="M18" s="112"/>
      <c r="N18" s="112"/>
      <c r="O18" s="112"/>
      <c r="P18" s="112"/>
      <c r="Q18" s="112"/>
      <c r="R18" s="112"/>
      <c r="S18" s="112"/>
      <c r="T18" s="113"/>
      <c r="W18" s="3">
        <f t="shared" si="4"/>
        <v>0</v>
      </c>
    </row>
    <row r="19" spans="1:23" x14ac:dyDescent="0.2">
      <c r="A19" s="71" t="s">
        <v>10</v>
      </c>
      <c r="B19" s="23" t="s">
        <v>199</v>
      </c>
      <c r="C19" s="40">
        <v>1807.73</v>
      </c>
      <c r="D19" s="40">
        <v>4</v>
      </c>
      <c r="E19" s="41">
        <f t="shared" ref="E19:E21" si="7">C19*D19</f>
        <v>7230.92</v>
      </c>
      <c r="F19" s="40">
        <v>1807.73</v>
      </c>
      <c r="G19" s="40">
        <v>2</v>
      </c>
      <c r="H19" s="40">
        <f t="shared" si="6"/>
        <v>3615.46</v>
      </c>
      <c r="I19" s="40">
        <v>1807.73</v>
      </c>
      <c r="J19" s="40">
        <v>2</v>
      </c>
      <c r="K19" s="40">
        <f t="shared" si="2"/>
        <v>3615.46</v>
      </c>
      <c r="L19" s="40">
        <f t="shared" ref="L19:M21" si="8">G19+J19</f>
        <v>4</v>
      </c>
      <c r="M19" s="40">
        <f t="shared" si="8"/>
        <v>7230.92</v>
      </c>
      <c r="N19" s="41">
        <f>I19-C19</f>
        <v>0</v>
      </c>
      <c r="O19" s="40">
        <f>L19-D19</f>
        <v>0</v>
      </c>
      <c r="P19" s="41">
        <v>1807.73</v>
      </c>
      <c r="Q19" s="40">
        <v>4</v>
      </c>
      <c r="R19" s="41">
        <f t="shared" si="3"/>
        <v>7230.92</v>
      </c>
      <c r="S19" s="41">
        <f t="shared" ref="S19:T21" si="9">P19-C19</f>
        <v>0</v>
      </c>
      <c r="T19" s="42">
        <f t="shared" si="9"/>
        <v>0</v>
      </c>
      <c r="U19" s="2">
        <v>0</v>
      </c>
      <c r="V19" s="2">
        <v>0</v>
      </c>
      <c r="W19" s="3">
        <f t="shared" si="4"/>
        <v>0</v>
      </c>
    </row>
    <row r="20" spans="1:23" x14ac:dyDescent="0.2">
      <c r="A20" s="71" t="s">
        <v>11</v>
      </c>
      <c r="B20" s="23" t="s">
        <v>200</v>
      </c>
      <c r="C20" s="40">
        <v>1730.45</v>
      </c>
      <c r="D20" s="40">
        <v>4</v>
      </c>
      <c r="E20" s="41">
        <f t="shared" si="7"/>
        <v>6921.8</v>
      </c>
      <c r="F20" s="40">
        <v>1730.45</v>
      </c>
      <c r="G20" s="40">
        <v>2</v>
      </c>
      <c r="H20" s="40">
        <f t="shared" si="6"/>
        <v>3460.9</v>
      </c>
      <c r="I20" s="40">
        <v>1730.45</v>
      </c>
      <c r="J20" s="40">
        <v>2</v>
      </c>
      <c r="K20" s="40">
        <f t="shared" si="2"/>
        <v>3460.9</v>
      </c>
      <c r="L20" s="40">
        <f t="shared" si="8"/>
        <v>4</v>
      </c>
      <c r="M20" s="40">
        <f t="shared" si="8"/>
        <v>6921.8</v>
      </c>
      <c r="N20" s="41">
        <f>I20-C20</f>
        <v>0</v>
      </c>
      <c r="O20" s="40">
        <f>L20-D20</f>
        <v>0</v>
      </c>
      <c r="P20" s="41">
        <v>1730.45</v>
      </c>
      <c r="Q20" s="40">
        <v>4</v>
      </c>
      <c r="R20" s="41">
        <f t="shared" si="3"/>
        <v>6921.8</v>
      </c>
      <c r="S20" s="41">
        <f t="shared" si="9"/>
        <v>0</v>
      </c>
      <c r="T20" s="42">
        <f t="shared" si="9"/>
        <v>0</v>
      </c>
      <c r="U20" s="2">
        <v>0</v>
      </c>
      <c r="V20" s="2">
        <v>0</v>
      </c>
      <c r="W20" s="3">
        <f t="shared" si="4"/>
        <v>0</v>
      </c>
    </row>
    <row r="21" spans="1:23" x14ac:dyDescent="0.2">
      <c r="A21" s="71" t="s">
        <v>12</v>
      </c>
      <c r="B21" s="4" t="s">
        <v>201</v>
      </c>
      <c r="C21" s="40">
        <v>12.17</v>
      </c>
      <c r="D21" s="40">
        <v>20</v>
      </c>
      <c r="E21" s="41">
        <f t="shared" si="7"/>
        <v>243.4</v>
      </c>
      <c r="F21" s="40">
        <v>12.17</v>
      </c>
      <c r="G21" s="40">
        <v>10</v>
      </c>
      <c r="H21" s="40">
        <f t="shared" si="6"/>
        <v>121.7</v>
      </c>
      <c r="I21" s="40">
        <v>12.17</v>
      </c>
      <c r="J21" s="40">
        <v>10</v>
      </c>
      <c r="K21" s="40">
        <f t="shared" si="2"/>
        <v>121.7</v>
      </c>
      <c r="L21" s="40">
        <f t="shared" si="8"/>
        <v>20</v>
      </c>
      <c r="M21" s="40">
        <f t="shared" si="8"/>
        <v>243.4</v>
      </c>
      <c r="N21" s="41">
        <f>I21-C21</f>
        <v>0</v>
      </c>
      <c r="O21" s="40">
        <f>L21-D21</f>
        <v>0</v>
      </c>
      <c r="P21" s="41">
        <v>12.17</v>
      </c>
      <c r="Q21" s="40">
        <v>20</v>
      </c>
      <c r="R21" s="41">
        <f t="shared" si="3"/>
        <v>243.4</v>
      </c>
      <c r="S21" s="41">
        <f t="shared" si="9"/>
        <v>0</v>
      </c>
      <c r="T21" s="42">
        <f t="shared" si="9"/>
        <v>0</v>
      </c>
      <c r="U21" s="2">
        <v>0</v>
      </c>
      <c r="V21" s="2">
        <v>0</v>
      </c>
      <c r="W21" s="3">
        <f t="shared" si="4"/>
        <v>0</v>
      </c>
    </row>
    <row r="22" spans="1:23" ht="13.5" customHeight="1" x14ac:dyDescent="0.2">
      <c r="A22" s="70">
        <v>3</v>
      </c>
      <c r="B22" s="108" t="s">
        <v>202</v>
      </c>
      <c r="C22" s="109"/>
      <c r="D22" s="109"/>
      <c r="E22" s="109"/>
      <c r="F22" s="109"/>
      <c r="G22" s="109"/>
      <c r="H22" s="109"/>
      <c r="I22" s="109"/>
      <c r="J22" s="109"/>
      <c r="K22" s="109"/>
      <c r="L22" s="109"/>
      <c r="M22" s="109"/>
      <c r="N22" s="109"/>
      <c r="O22" s="109"/>
      <c r="P22" s="109"/>
      <c r="Q22" s="109"/>
      <c r="R22" s="109"/>
      <c r="S22" s="109"/>
      <c r="T22" s="110"/>
      <c r="W22" s="3"/>
    </row>
    <row r="23" spans="1:23" x14ac:dyDescent="0.2">
      <c r="A23" s="71" t="s">
        <v>13</v>
      </c>
      <c r="B23" s="111" t="s">
        <v>203</v>
      </c>
      <c r="C23" s="112"/>
      <c r="D23" s="112"/>
      <c r="E23" s="112"/>
      <c r="F23" s="112"/>
      <c r="G23" s="112"/>
      <c r="H23" s="112"/>
      <c r="I23" s="112"/>
      <c r="J23" s="112"/>
      <c r="K23" s="112"/>
      <c r="L23" s="112"/>
      <c r="M23" s="112"/>
      <c r="N23" s="112"/>
      <c r="O23" s="112"/>
      <c r="P23" s="112"/>
      <c r="Q23" s="112"/>
      <c r="R23" s="112"/>
      <c r="S23" s="112">
        <f t="shared" ref="S23:S31" si="10">P23-C23</f>
        <v>0</v>
      </c>
      <c r="T23" s="113">
        <f t="shared" ref="T23:T31" si="11">Q23-D23</f>
        <v>0</v>
      </c>
      <c r="W23" s="3">
        <f t="shared" si="4"/>
        <v>0</v>
      </c>
    </row>
    <row r="24" spans="1:23" x14ac:dyDescent="0.2">
      <c r="A24" s="71" t="s">
        <v>14</v>
      </c>
      <c r="B24" s="23" t="s">
        <v>204</v>
      </c>
      <c r="C24" s="40">
        <v>1366.11</v>
      </c>
      <c r="D24" s="40">
        <v>4</v>
      </c>
      <c r="E24" s="41">
        <f t="shared" ref="E24:E25" si="12">C24*D24</f>
        <v>5464.44</v>
      </c>
      <c r="F24" s="40">
        <v>1366.11</v>
      </c>
      <c r="G24" s="40">
        <v>2</v>
      </c>
      <c r="H24" s="40">
        <f t="shared" si="6"/>
        <v>2732.22</v>
      </c>
      <c r="I24" s="40">
        <v>1366.11</v>
      </c>
      <c r="J24" s="40">
        <v>2</v>
      </c>
      <c r="K24" s="40">
        <f t="shared" si="2"/>
        <v>2732.22</v>
      </c>
      <c r="L24" s="40">
        <f>G24+J24</f>
        <v>4</v>
      </c>
      <c r="M24" s="40">
        <f>H24+K24</f>
        <v>5464.44</v>
      </c>
      <c r="N24" s="41">
        <f>I24-C24</f>
        <v>0</v>
      </c>
      <c r="O24" s="40">
        <f>L24-D24</f>
        <v>0</v>
      </c>
      <c r="P24" s="41">
        <v>1366.11</v>
      </c>
      <c r="Q24" s="40">
        <v>4</v>
      </c>
      <c r="R24" s="41">
        <f t="shared" si="3"/>
        <v>5464.44</v>
      </c>
      <c r="S24" s="41">
        <f t="shared" si="10"/>
        <v>0</v>
      </c>
      <c r="T24" s="42">
        <f t="shared" si="11"/>
        <v>0</v>
      </c>
      <c r="U24" s="2">
        <v>0</v>
      </c>
      <c r="V24" s="2">
        <v>0</v>
      </c>
      <c r="W24" s="3">
        <f t="shared" si="4"/>
        <v>0</v>
      </c>
    </row>
    <row r="25" spans="1:23" ht="25.5" x14ac:dyDescent="0.2">
      <c r="A25" s="71" t="s">
        <v>15</v>
      </c>
      <c r="B25" s="24" t="s">
        <v>205</v>
      </c>
      <c r="C25" s="40">
        <v>1351.53</v>
      </c>
      <c r="D25" s="40">
        <v>4</v>
      </c>
      <c r="E25" s="41">
        <f t="shared" si="12"/>
        <v>5406.12</v>
      </c>
      <c r="F25" s="40">
        <v>1351.53</v>
      </c>
      <c r="G25" s="40">
        <v>2</v>
      </c>
      <c r="H25" s="40">
        <f t="shared" si="6"/>
        <v>2703.06</v>
      </c>
      <c r="I25" s="40">
        <v>1351.53</v>
      </c>
      <c r="J25" s="40">
        <v>2</v>
      </c>
      <c r="K25" s="40">
        <f t="shared" si="2"/>
        <v>2703.06</v>
      </c>
      <c r="L25" s="40">
        <f>G25+J25</f>
        <v>4</v>
      </c>
      <c r="M25" s="40">
        <f>H25+K25</f>
        <v>5406.12</v>
      </c>
      <c r="N25" s="41">
        <f>I25-C25</f>
        <v>0</v>
      </c>
      <c r="O25" s="40">
        <f>L25-D25</f>
        <v>0</v>
      </c>
      <c r="P25" s="41">
        <v>1351.53</v>
      </c>
      <c r="Q25" s="40">
        <v>4</v>
      </c>
      <c r="R25" s="41">
        <f t="shared" si="3"/>
        <v>5406.12</v>
      </c>
      <c r="S25" s="41">
        <f t="shared" si="10"/>
        <v>0</v>
      </c>
      <c r="T25" s="42">
        <f t="shared" si="11"/>
        <v>0</v>
      </c>
      <c r="U25" s="2">
        <v>0</v>
      </c>
      <c r="V25" s="2">
        <v>0</v>
      </c>
      <c r="W25" s="3">
        <f t="shared" si="4"/>
        <v>0</v>
      </c>
    </row>
    <row r="26" spans="1:23" x14ac:dyDescent="0.2">
      <c r="A26" s="5" t="s">
        <v>16</v>
      </c>
      <c r="B26" s="105" t="s">
        <v>206</v>
      </c>
      <c r="C26" s="106"/>
      <c r="D26" s="106"/>
      <c r="E26" s="106"/>
      <c r="F26" s="106"/>
      <c r="G26" s="106"/>
      <c r="H26" s="106"/>
      <c r="I26" s="106"/>
      <c r="J26" s="106"/>
      <c r="K26" s="106"/>
      <c r="L26" s="106"/>
      <c r="M26" s="106"/>
      <c r="N26" s="106"/>
      <c r="O26" s="106"/>
      <c r="P26" s="106"/>
      <c r="Q26" s="106"/>
      <c r="R26" s="106"/>
      <c r="S26" s="106"/>
      <c r="T26" s="107"/>
      <c r="W26" s="3">
        <f t="shared" si="4"/>
        <v>0</v>
      </c>
    </row>
    <row r="27" spans="1:23" x14ac:dyDescent="0.2">
      <c r="A27" s="6" t="s">
        <v>21</v>
      </c>
      <c r="B27" s="24" t="s">
        <v>204</v>
      </c>
      <c r="C27" s="40">
        <v>1079.8499999999999</v>
      </c>
      <c r="D27" s="40">
        <v>4</v>
      </c>
      <c r="E27" s="41">
        <f t="shared" ref="E27:E31" si="13">C27*D27</f>
        <v>4319.3999999999996</v>
      </c>
      <c r="F27" s="40">
        <v>1079.8499999999999</v>
      </c>
      <c r="G27" s="40">
        <v>2</v>
      </c>
      <c r="H27" s="40">
        <f t="shared" si="6"/>
        <v>2159.6999999999998</v>
      </c>
      <c r="I27" s="40">
        <v>1079.8499999999999</v>
      </c>
      <c r="J27" s="40">
        <v>2</v>
      </c>
      <c r="K27" s="40">
        <f t="shared" si="2"/>
        <v>2159.6999999999998</v>
      </c>
      <c r="L27" s="40">
        <f t="shared" ref="L27:M31" si="14">G27+J27</f>
        <v>4</v>
      </c>
      <c r="M27" s="40">
        <f t="shared" si="14"/>
        <v>4319.3999999999996</v>
      </c>
      <c r="N27" s="41">
        <f>I27-C27</f>
        <v>0</v>
      </c>
      <c r="O27" s="40">
        <f>L27-D27</f>
        <v>0</v>
      </c>
      <c r="P27" s="41">
        <v>1079.8499999999999</v>
      </c>
      <c r="Q27" s="40">
        <v>4</v>
      </c>
      <c r="R27" s="41">
        <f t="shared" si="3"/>
        <v>4319.3999999999996</v>
      </c>
      <c r="S27" s="41">
        <f t="shared" si="10"/>
        <v>0</v>
      </c>
      <c r="T27" s="42">
        <f t="shared" si="11"/>
        <v>0</v>
      </c>
      <c r="U27" s="2">
        <v>0</v>
      </c>
      <c r="V27" s="2">
        <v>0</v>
      </c>
      <c r="W27" s="3">
        <f t="shared" si="4"/>
        <v>0</v>
      </c>
    </row>
    <row r="28" spans="1:23" x14ac:dyDescent="0.2">
      <c r="A28" s="5" t="s">
        <v>17</v>
      </c>
      <c r="B28" s="24" t="s">
        <v>207</v>
      </c>
      <c r="C28" s="40">
        <v>1051.9100000000001</v>
      </c>
      <c r="D28" s="40">
        <v>4</v>
      </c>
      <c r="E28" s="41">
        <f t="shared" si="13"/>
        <v>4207.6400000000003</v>
      </c>
      <c r="F28" s="40">
        <v>1051.9100000000001</v>
      </c>
      <c r="G28" s="40">
        <v>2</v>
      </c>
      <c r="H28" s="40">
        <f t="shared" si="6"/>
        <v>2103.8200000000002</v>
      </c>
      <c r="I28" s="40">
        <v>1051.9100000000001</v>
      </c>
      <c r="J28" s="40">
        <v>2</v>
      </c>
      <c r="K28" s="40">
        <f t="shared" si="2"/>
        <v>2103.8200000000002</v>
      </c>
      <c r="L28" s="40">
        <f t="shared" si="14"/>
        <v>4</v>
      </c>
      <c r="M28" s="40">
        <f t="shared" si="14"/>
        <v>4207.6400000000003</v>
      </c>
      <c r="N28" s="41">
        <f>I28-C28</f>
        <v>0</v>
      </c>
      <c r="O28" s="40">
        <f>L28-D28</f>
        <v>0</v>
      </c>
      <c r="P28" s="41">
        <v>1051.9100000000001</v>
      </c>
      <c r="Q28" s="40">
        <v>4</v>
      </c>
      <c r="R28" s="41">
        <f t="shared" si="3"/>
        <v>4207.6400000000003</v>
      </c>
      <c r="S28" s="41">
        <f t="shared" si="10"/>
        <v>0</v>
      </c>
      <c r="T28" s="42">
        <f t="shared" si="11"/>
        <v>0</v>
      </c>
      <c r="U28" s="2">
        <v>0</v>
      </c>
      <c r="V28" s="2">
        <v>0</v>
      </c>
      <c r="W28" s="3">
        <f t="shared" si="4"/>
        <v>0</v>
      </c>
    </row>
    <row r="29" spans="1:23" x14ac:dyDescent="0.2">
      <c r="A29" s="5" t="s">
        <v>18</v>
      </c>
      <c r="B29" s="24" t="s">
        <v>208</v>
      </c>
      <c r="C29" s="40">
        <v>8.2100000000000009</v>
      </c>
      <c r="D29" s="40">
        <v>60</v>
      </c>
      <c r="E29" s="41">
        <f t="shared" si="13"/>
        <v>492.6</v>
      </c>
      <c r="F29" s="40">
        <v>8.2100000000000009</v>
      </c>
      <c r="G29" s="40">
        <v>30</v>
      </c>
      <c r="H29" s="40">
        <f t="shared" si="6"/>
        <v>246.3</v>
      </c>
      <c r="I29" s="40">
        <v>8.2100000000000009</v>
      </c>
      <c r="J29" s="40">
        <v>30</v>
      </c>
      <c r="K29" s="40">
        <f t="shared" si="2"/>
        <v>246.3</v>
      </c>
      <c r="L29" s="40">
        <f t="shared" si="14"/>
        <v>60</v>
      </c>
      <c r="M29" s="40">
        <f t="shared" si="14"/>
        <v>492.6</v>
      </c>
      <c r="N29" s="41">
        <f>I29-C29</f>
        <v>0</v>
      </c>
      <c r="O29" s="40">
        <f>L29-D29</f>
        <v>0</v>
      </c>
      <c r="P29" s="41">
        <v>8.2100000000000009</v>
      </c>
      <c r="Q29" s="40">
        <v>60</v>
      </c>
      <c r="R29" s="41">
        <f t="shared" si="3"/>
        <v>492.6</v>
      </c>
      <c r="S29" s="41">
        <f t="shared" si="10"/>
        <v>0</v>
      </c>
      <c r="T29" s="42">
        <f t="shared" si="11"/>
        <v>0</v>
      </c>
      <c r="U29" s="2">
        <v>0</v>
      </c>
      <c r="V29" s="2">
        <v>0</v>
      </c>
      <c r="W29" s="3">
        <f t="shared" si="4"/>
        <v>0</v>
      </c>
    </row>
    <row r="30" spans="1:23" ht="25.5" x14ac:dyDescent="0.2">
      <c r="A30" s="5" t="s">
        <v>19</v>
      </c>
      <c r="B30" s="24" t="s">
        <v>363</v>
      </c>
      <c r="C30" s="40">
        <v>29.79</v>
      </c>
      <c r="D30" s="40">
        <v>1</v>
      </c>
      <c r="E30" s="41">
        <f t="shared" si="13"/>
        <v>29.79</v>
      </c>
      <c r="F30" s="40">
        <v>29.79</v>
      </c>
      <c r="G30" s="40">
        <v>1</v>
      </c>
      <c r="H30" s="40">
        <f t="shared" si="6"/>
        <v>29.79</v>
      </c>
      <c r="I30" s="40">
        <v>29.79</v>
      </c>
      <c r="J30" s="40">
        <v>0</v>
      </c>
      <c r="K30" s="40">
        <f t="shared" si="2"/>
        <v>0</v>
      </c>
      <c r="L30" s="40">
        <f t="shared" si="14"/>
        <v>1</v>
      </c>
      <c r="M30" s="40">
        <f t="shared" si="14"/>
        <v>29.79</v>
      </c>
      <c r="N30" s="41">
        <f>I30-C30</f>
        <v>0</v>
      </c>
      <c r="O30" s="40">
        <f>L30-D30</f>
        <v>0</v>
      </c>
      <c r="P30" s="41">
        <v>29.79</v>
      </c>
      <c r="Q30" s="40">
        <v>1</v>
      </c>
      <c r="R30" s="41">
        <f t="shared" si="3"/>
        <v>29.79</v>
      </c>
      <c r="S30" s="41">
        <f t="shared" si="10"/>
        <v>0</v>
      </c>
      <c r="T30" s="42">
        <f t="shared" si="11"/>
        <v>0</v>
      </c>
      <c r="U30" s="2">
        <v>0</v>
      </c>
      <c r="V30" s="2">
        <v>1</v>
      </c>
      <c r="W30" s="3">
        <f t="shared" si="4"/>
        <v>0</v>
      </c>
    </row>
    <row r="31" spans="1:23" x14ac:dyDescent="0.2">
      <c r="A31" s="5" t="s">
        <v>20</v>
      </c>
      <c r="B31" s="24" t="s">
        <v>209</v>
      </c>
      <c r="C31" s="41">
        <v>48.66</v>
      </c>
      <c r="D31" s="40">
        <v>1</v>
      </c>
      <c r="E31" s="41">
        <f t="shared" si="13"/>
        <v>48.66</v>
      </c>
      <c r="F31" s="40">
        <v>48.66</v>
      </c>
      <c r="G31" s="40">
        <v>1</v>
      </c>
      <c r="H31" s="40">
        <f t="shared" si="6"/>
        <v>48.66</v>
      </c>
      <c r="I31" s="40">
        <v>48.66</v>
      </c>
      <c r="J31" s="40">
        <v>0</v>
      </c>
      <c r="K31" s="40">
        <f t="shared" si="2"/>
        <v>0</v>
      </c>
      <c r="L31" s="40">
        <f t="shared" si="14"/>
        <v>1</v>
      </c>
      <c r="M31" s="40">
        <f t="shared" si="14"/>
        <v>48.66</v>
      </c>
      <c r="N31" s="41">
        <f>I31-C31</f>
        <v>0</v>
      </c>
      <c r="O31" s="40">
        <f>L31-D31</f>
        <v>0</v>
      </c>
      <c r="P31" s="41">
        <v>48.66</v>
      </c>
      <c r="Q31" s="40">
        <v>1</v>
      </c>
      <c r="R31" s="41">
        <f t="shared" si="3"/>
        <v>48.66</v>
      </c>
      <c r="S31" s="41">
        <f t="shared" si="10"/>
        <v>0</v>
      </c>
      <c r="T31" s="42">
        <f t="shared" si="11"/>
        <v>0</v>
      </c>
      <c r="U31" s="2">
        <v>0</v>
      </c>
      <c r="V31" s="2">
        <v>1</v>
      </c>
      <c r="W31" s="3">
        <f t="shared" si="4"/>
        <v>0</v>
      </c>
    </row>
    <row r="32" spans="1:23" x14ac:dyDescent="0.2">
      <c r="A32" s="70">
        <v>4</v>
      </c>
      <c r="B32" s="108" t="s">
        <v>210</v>
      </c>
      <c r="C32" s="109"/>
      <c r="D32" s="109"/>
      <c r="E32" s="109"/>
      <c r="F32" s="109"/>
      <c r="G32" s="109"/>
      <c r="H32" s="109"/>
      <c r="I32" s="109"/>
      <c r="J32" s="109"/>
      <c r="K32" s="109"/>
      <c r="L32" s="109"/>
      <c r="M32" s="109"/>
      <c r="N32" s="109"/>
      <c r="O32" s="109"/>
      <c r="P32" s="109"/>
      <c r="Q32" s="109"/>
      <c r="R32" s="109"/>
      <c r="S32" s="109"/>
      <c r="T32" s="110"/>
      <c r="W32" s="3">
        <f t="shared" si="4"/>
        <v>0</v>
      </c>
    </row>
    <row r="33" spans="1:23" x14ac:dyDescent="0.2">
      <c r="A33" s="71" t="s">
        <v>211</v>
      </c>
      <c r="B33" s="111" t="s">
        <v>212</v>
      </c>
      <c r="C33" s="112"/>
      <c r="D33" s="112"/>
      <c r="E33" s="112"/>
      <c r="F33" s="112"/>
      <c r="G33" s="112"/>
      <c r="H33" s="112"/>
      <c r="I33" s="112"/>
      <c r="J33" s="112"/>
      <c r="K33" s="112"/>
      <c r="L33" s="112"/>
      <c r="M33" s="112"/>
      <c r="N33" s="112"/>
      <c r="O33" s="112"/>
      <c r="P33" s="112"/>
      <c r="Q33" s="112"/>
      <c r="R33" s="112"/>
      <c r="S33" s="112"/>
      <c r="T33" s="113"/>
      <c r="W33" s="3"/>
    </row>
    <row r="34" spans="1:23" x14ac:dyDescent="0.2">
      <c r="A34" s="5" t="s">
        <v>22</v>
      </c>
      <c r="B34" s="25" t="s">
        <v>213</v>
      </c>
      <c r="C34" s="38">
        <v>49.8</v>
      </c>
      <c r="D34" s="37">
        <v>8900</v>
      </c>
      <c r="E34" s="38">
        <f t="shared" ref="E34" si="15">C34*D34</f>
        <v>443220</v>
      </c>
      <c r="F34" s="37">
        <v>49.8</v>
      </c>
      <c r="G34" s="37">
        <v>4450</v>
      </c>
      <c r="H34" s="37">
        <f t="shared" si="6"/>
        <v>221610</v>
      </c>
      <c r="I34" s="37"/>
      <c r="J34" s="37"/>
      <c r="K34" s="37">
        <f t="shared" si="2"/>
        <v>0</v>
      </c>
      <c r="L34" s="37">
        <f t="shared" ref="L34:L47" si="16">G34+J34</f>
        <v>4450</v>
      </c>
      <c r="M34" s="37">
        <f t="shared" ref="M34:M47" si="17">H34+K34</f>
        <v>221610</v>
      </c>
      <c r="N34" s="38">
        <f t="shared" ref="N34:N47" si="18">I34-C34</f>
        <v>-49.8</v>
      </c>
      <c r="O34" s="37">
        <f t="shared" ref="O34:O47" si="19">L34-D34</f>
        <v>-4450</v>
      </c>
      <c r="P34" s="38">
        <v>0</v>
      </c>
      <c r="Q34" s="37">
        <v>0</v>
      </c>
      <c r="R34" s="38">
        <f t="shared" si="3"/>
        <v>0</v>
      </c>
      <c r="S34" s="38">
        <f t="shared" ref="S34:S64" si="20">P34-C34</f>
        <v>-49.8</v>
      </c>
      <c r="T34" s="39">
        <f t="shared" ref="T34:T64" si="21">Q34-D34</f>
        <v>-8900</v>
      </c>
      <c r="U34" s="2">
        <v>-49.8</v>
      </c>
      <c r="V34" s="2">
        <v>-4450</v>
      </c>
      <c r="W34" s="3">
        <f t="shared" si="4"/>
        <v>0</v>
      </c>
    </row>
    <row r="35" spans="1:23" x14ac:dyDescent="0.2">
      <c r="A35" s="5" t="s">
        <v>154</v>
      </c>
      <c r="B35" s="30" t="s">
        <v>343</v>
      </c>
      <c r="C35" s="89">
        <v>0</v>
      </c>
      <c r="D35" s="90">
        <v>0</v>
      </c>
      <c r="E35" s="38">
        <v>0</v>
      </c>
      <c r="F35" s="4"/>
      <c r="G35" s="4"/>
      <c r="H35" s="4"/>
      <c r="I35" s="37">
        <v>64.8</v>
      </c>
      <c r="J35" s="37">
        <v>221</v>
      </c>
      <c r="K35" s="37">
        <f t="shared" si="2"/>
        <v>14320.8</v>
      </c>
      <c r="L35" s="37">
        <f t="shared" si="16"/>
        <v>221</v>
      </c>
      <c r="M35" s="37">
        <f t="shared" si="17"/>
        <v>14320.8</v>
      </c>
      <c r="N35" s="38">
        <f t="shared" si="18"/>
        <v>64.8</v>
      </c>
      <c r="O35" s="37">
        <f t="shared" si="19"/>
        <v>221</v>
      </c>
      <c r="P35" s="38">
        <v>64.8</v>
      </c>
      <c r="Q35" s="37">
        <v>442</v>
      </c>
      <c r="R35" s="38">
        <f t="shared" si="3"/>
        <v>28641.599999999999</v>
      </c>
      <c r="S35" s="38">
        <f t="shared" si="20"/>
        <v>64.8</v>
      </c>
      <c r="T35" s="39">
        <f t="shared" si="21"/>
        <v>442</v>
      </c>
      <c r="U35" s="2">
        <v>64.8</v>
      </c>
      <c r="V35" s="2">
        <v>221</v>
      </c>
      <c r="W35" s="3">
        <f t="shared" si="4"/>
        <v>0</v>
      </c>
    </row>
    <row r="36" spans="1:23" x14ac:dyDescent="0.2">
      <c r="A36" s="5" t="s">
        <v>155</v>
      </c>
      <c r="B36" s="30" t="s">
        <v>344</v>
      </c>
      <c r="C36" s="89">
        <v>0</v>
      </c>
      <c r="D36" s="90">
        <v>0</v>
      </c>
      <c r="E36" s="91">
        <v>0</v>
      </c>
      <c r="F36" s="4"/>
      <c r="G36" s="4"/>
      <c r="H36" s="4"/>
      <c r="I36" s="37">
        <v>64.900000000000006</v>
      </c>
      <c r="J36" s="37">
        <v>221</v>
      </c>
      <c r="K36" s="37">
        <f t="shared" si="2"/>
        <v>14342.900000000001</v>
      </c>
      <c r="L36" s="37">
        <f t="shared" si="16"/>
        <v>221</v>
      </c>
      <c r="M36" s="37">
        <f t="shared" si="17"/>
        <v>14342.900000000001</v>
      </c>
      <c r="N36" s="38">
        <f t="shared" si="18"/>
        <v>64.900000000000006</v>
      </c>
      <c r="O36" s="37">
        <f t="shared" si="19"/>
        <v>221</v>
      </c>
      <c r="P36" s="38">
        <v>64.900000000000006</v>
      </c>
      <c r="Q36" s="37">
        <v>442</v>
      </c>
      <c r="R36" s="38">
        <f t="shared" si="3"/>
        <v>28685.800000000003</v>
      </c>
      <c r="S36" s="38">
        <f t="shared" si="20"/>
        <v>64.900000000000006</v>
      </c>
      <c r="T36" s="39">
        <f t="shared" si="21"/>
        <v>442</v>
      </c>
      <c r="U36" s="2">
        <v>64.900000000000006</v>
      </c>
      <c r="V36" s="2">
        <v>221</v>
      </c>
      <c r="W36" s="3">
        <f t="shared" si="4"/>
        <v>0</v>
      </c>
    </row>
    <row r="37" spans="1:23" x14ac:dyDescent="0.2">
      <c r="A37" s="5" t="s">
        <v>156</v>
      </c>
      <c r="B37" s="30" t="s">
        <v>345</v>
      </c>
      <c r="C37" s="89">
        <v>0</v>
      </c>
      <c r="D37" s="90">
        <v>0</v>
      </c>
      <c r="E37" s="91">
        <v>0</v>
      </c>
      <c r="F37" s="4"/>
      <c r="G37" s="4"/>
      <c r="H37" s="4"/>
      <c r="I37" s="37">
        <v>53.13</v>
      </c>
      <c r="J37" s="37">
        <v>1472</v>
      </c>
      <c r="K37" s="37">
        <f t="shared" si="2"/>
        <v>78207.360000000001</v>
      </c>
      <c r="L37" s="37">
        <f t="shared" si="16"/>
        <v>1472</v>
      </c>
      <c r="M37" s="37">
        <f t="shared" si="17"/>
        <v>78207.360000000001</v>
      </c>
      <c r="N37" s="38">
        <f t="shared" si="18"/>
        <v>53.13</v>
      </c>
      <c r="O37" s="37">
        <f t="shared" si="19"/>
        <v>1472</v>
      </c>
      <c r="P37" s="38">
        <v>53.13</v>
      </c>
      <c r="Q37" s="37">
        <v>2943</v>
      </c>
      <c r="R37" s="38">
        <f t="shared" si="3"/>
        <v>156361.59</v>
      </c>
      <c r="S37" s="38">
        <f t="shared" si="20"/>
        <v>53.13</v>
      </c>
      <c r="T37" s="39">
        <f t="shared" si="21"/>
        <v>2943</v>
      </c>
      <c r="U37" s="2">
        <v>53.13</v>
      </c>
      <c r="V37" s="2">
        <v>1472</v>
      </c>
      <c r="W37" s="3">
        <f t="shared" si="4"/>
        <v>0</v>
      </c>
    </row>
    <row r="38" spans="1:23" x14ac:dyDescent="0.2">
      <c r="A38" s="5" t="s">
        <v>157</v>
      </c>
      <c r="B38" s="30" t="s">
        <v>346</v>
      </c>
      <c r="C38" s="89">
        <v>0</v>
      </c>
      <c r="D38" s="90">
        <v>0</v>
      </c>
      <c r="E38" s="91">
        <v>0</v>
      </c>
      <c r="F38" s="4"/>
      <c r="G38" s="4"/>
      <c r="H38" s="4"/>
      <c r="I38" s="37">
        <v>53.49</v>
      </c>
      <c r="J38" s="37">
        <v>143</v>
      </c>
      <c r="K38" s="37">
        <f t="shared" si="2"/>
        <v>7649.0700000000006</v>
      </c>
      <c r="L38" s="37">
        <f t="shared" si="16"/>
        <v>143</v>
      </c>
      <c r="M38" s="37">
        <f t="shared" si="17"/>
        <v>7649.0700000000006</v>
      </c>
      <c r="N38" s="38">
        <f t="shared" si="18"/>
        <v>53.49</v>
      </c>
      <c r="O38" s="37">
        <f t="shared" si="19"/>
        <v>143</v>
      </c>
      <c r="P38" s="38">
        <v>53.49</v>
      </c>
      <c r="Q38" s="37">
        <v>287</v>
      </c>
      <c r="R38" s="38">
        <f t="shared" si="3"/>
        <v>15351.630000000001</v>
      </c>
      <c r="S38" s="38">
        <f t="shared" si="20"/>
        <v>53.49</v>
      </c>
      <c r="T38" s="39">
        <f t="shared" si="21"/>
        <v>287</v>
      </c>
      <c r="U38" s="2">
        <v>53.49</v>
      </c>
      <c r="V38" s="2">
        <v>143</v>
      </c>
      <c r="W38" s="3">
        <f t="shared" si="4"/>
        <v>0</v>
      </c>
    </row>
    <row r="39" spans="1:23" x14ac:dyDescent="0.2">
      <c r="A39" s="5" t="s">
        <v>158</v>
      </c>
      <c r="B39" s="30" t="s">
        <v>214</v>
      </c>
      <c r="C39" s="89">
        <v>0</v>
      </c>
      <c r="D39" s="90">
        <v>0</v>
      </c>
      <c r="E39" s="91">
        <v>0</v>
      </c>
      <c r="F39" s="4"/>
      <c r="G39" s="4"/>
      <c r="H39" s="4"/>
      <c r="I39" s="37">
        <v>32.51</v>
      </c>
      <c r="J39" s="37">
        <v>74</v>
      </c>
      <c r="K39" s="37">
        <f t="shared" si="2"/>
        <v>2405.7399999999998</v>
      </c>
      <c r="L39" s="37">
        <f t="shared" si="16"/>
        <v>74</v>
      </c>
      <c r="M39" s="37">
        <f t="shared" si="17"/>
        <v>2405.7399999999998</v>
      </c>
      <c r="N39" s="38">
        <f t="shared" si="18"/>
        <v>32.51</v>
      </c>
      <c r="O39" s="37">
        <f t="shared" si="19"/>
        <v>74</v>
      </c>
      <c r="P39" s="38">
        <v>32.51</v>
      </c>
      <c r="Q39" s="37">
        <v>148</v>
      </c>
      <c r="R39" s="38">
        <f t="shared" si="3"/>
        <v>4811.4799999999996</v>
      </c>
      <c r="S39" s="38">
        <f t="shared" si="20"/>
        <v>32.51</v>
      </c>
      <c r="T39" s="39">
        <f t="shared" si="21"/>
        <v>148</v>
      </c>
      <c r="U39" s="2">
        <v>32.51</v>
      </c>
      <c r="V39" s="2">
        <v>74</v>
      </c>
      <c r="W39" s="3">
        <f t="shared" si="4"/>
        <v>0</v>
      </c>
    </row>
    <row r="40" spans="1:23" x14ac:dyDescent="0.2">
      <c r="A40" s="5" t="s">
        <v>159</v>
      </c>
      <c r="B40" s="30" t="s">
        <v>215</v>
      </c>
      <c r="C40" s="89">
        <v>0</v>
      </c>
      <c r="D40" s="90">
        <v>0</v>
      </c>
      <c r="E40" s="91">
        <v>0</v>
      </c>
      <c r="F40" s="4"/>
      <c r="G40" s="4"/>
      <c r="H40" s="4"/>
      <c r="I40" s="37">
        <v>40.549999999999997</v>
      </c>
      <c r="J40" s="37">
        <v>1086</v>
      </c>
      <c r="K40" s="37">
        <f t="shared" si="2"/>
        <v>44037.299999999996</v>
      </c>
      <c r="L40" s="37">
        <f t="shared" si="16"/>
        <v>1086</v>
      </c>
      <c r="M40" s="37">
        <f t="shared" si="17"/>
        <v>44037.299999999996</v>
      </c>
      <c r="N40" s="38">
        <f t="shared" si="18"/>
        <v>40.549999999999997</v>
      </c>
      <c r="O40" s="37">
        <f t="shared" si="19"/>
        <v>1086</v>
      </c>
      <c r="P40" s="38">
        <v>40.549999999999997</v>
      </c>
      <c r="Q40" s="37">
        <v>2172</v>
      </c>
      <c r="R40" s="38">
        <f t="shared" si="3"/>
        <v>88074.599999999991</v>
      </c>
      <c r="S40" s="38">
        <f t="shared" si="20"/>
        <v>40.549999999999997</v>
      </c>
      <c r="T40" s="39">
        <f t="shared" si="21"/>
        <v>2172</v>
      </c>
      <c r="U40" s="2">
        <v>40.549999999999997</v>
      </c>
      <c r="V40" s="2">
        <v>1086</v>
      </c>
      <c r="W40" s="3">
        <f t="shared" si="4"/>
        <v>0</v>
      </c>
    </row>
    <row r="41" spans="1:23" x14ac:dyDescent="0.2">
      <c r="A41" s="5" t="s">
        <v>23</v>
      </c>
      <c r="B41" s="25" t="s">
        <v>214</v>
      </c>
      <c r="C41" s="41">
        <v>31.3</v>
      </c>
      <c r="D41" s="84">
        <v>470</v>
      </c>
      <c r="E41" s="41">
        <f t="shared" ref="E41" si="22">C41*D41</f>
        <v>14711</v>
      </c>
      <c r="F41" s="40">
        <v>31.3</v>
      </c>
      <c r="G41" s="40">
        <v>235</v>
      </c>
      <c r="H41" s="40">
        <f t="shared" si="6"/>
        <v>7355.5</v>
      </c>
      <c r="I41" s="40"/>
      <c r="J41" s="40"/>
      <c r="K41" s="40">
        <f t="shared" si="2"/>
        <v>0</v>
      </c>
      <c r="L41" s="40">
        <f t="shared" si="16"/>
        <v>235</v>
      </c>
      <c r="M41" s="40">
        <f t="shared" si="17"/>
        <v>7355.5</v>
      </c>
      <c r="N41" s="41">
        <f t="shared" si="18"/>
        <v>-31.3</v>
      </c>
      <c r="O41" s="40">
        <f t="shared" si="19"/>
        <v>-235</v>
      </c>
      <c r="P41" s="41">
        <v>0</v>
      </c>
      <c r="Q41" s="40">
        <v>0</v>
      </c>
      <c r="R41" s="41">
        <f t="shared" si="3"/>
        <v>0</v>
      </c>
      <c r="S41" s="41">
        <f t="shared" si="20"/>
        <v>-31.3</v>
      </c>
      <c r="T41" s="42">
        <f t="shared" si="21"/>
        <v>-470</v>
      </c>
      <c r="U41" s="2">
        <v>-31.3</v>
      </c>
      <c r="V41" s="2">
        <v>-235</v>
      </c>
      <c r="W41" s="3">
        <f t="shared" si="4"/>
        <v>0</v>
      </c>
    </row>
    <row r="42" spans="1:23" x14ac:dyDescent="0.2">
      <c r="A42" s="5" t="s">
        <v>160</v>
      </c>
      <c r="B42" s="30" t="s">
        <v>343</v>
      </c>
      <c r="C42" s="89">
        <v>0</v>
      </c>
      <c r="D42" s="90">
        <v>0</v>
      </c>
      <c r="E42" s="38">
        <v>0</v>
      </c>
      <c r="F42" s="4"/>
      <c r="G42" s="4"/>
      <c r="H42" s="4"/>
      <c r="I42" s="37">
        <v>51.02</v>
      </c>
      <c r="J42" s="37">
        <v>504</v>
      </c>
      <c r="K42" s="37">
        <f t="shared" si="2"/>
        <v>25714.080000000002</v>
      </c>
      <c r="L42" s="37">
        <f t="shared" si="16"/>
        <v>504</v>
      </c>
      <c r="M42" s="37">
        <f t="shared" si="17"/>
        <v>25714.080000000002</v>
      </c>
      <c r="N42" s="38">
        <f t="shared" si="18"/>
        <v>51.02</v>
      </c>
      <c r="O42" s="37">
        <f t="shared" si="19"/>
        <v>504</v>
      </c>
      <c r="P42" s="38">
        <v>51.02</v>
      </c>
      <c r="Q42" s="37">
        <v>1007</v>
      </c>
      <c r="R42" s="38">
        <f t="shared" si="3"/>
        <v>51377.140000000007</v>
      </c>
      <c r="S42" s="38">
        <f t="shared" si="20"/>
        <v>51.02</v>
      </c>
      <c r="T42" s="39">
        <f t="shared" si="21"/>
        <v>1007</v>
      </c>
      <c r="U42" s="2">
        <v>51.02</v>
      </c>
      <c r="V42" s="2">
        <v>504</v>
      </c>
      <c r="W42" s="3">
        <f t="shared" si="4"/>
        <v>0</v>
      </c>
    </row>
    <row r="43" spans="1:23" x14ac:dyDescent="0.2">
      <c r="A43" s="5" t="s">
        <v>161</v>
      </c>
      <c r="B43" s="30" t="s">
        <v>345</v>
      </c>
      <c r="C43" s="89">
        <v>0</v>
      </c>
      <c r="D43" s="90">
        <v>0</v>
      </c>
      <c r="E43" s="38">
        <v>0</v>
      </c>
      <c r="F43" s="4"/>
      <c r="G43" s="4"/>
      <c r="H43" s="4"/>
      <c r="I43" s="37">
        <v>50.69</v>
      </c>
      <c r="J43" s="37">
        <v>1311</v>
      </c>
      <c r="K43" s="37">
        <f t="shared" si="2"/>
        <v>66454.59</v>
      </c>
      <c r="L43" s="37">
        <f t="shared" si="16"/>
        <v>1311</v>
      </c>
      <c r="M43" s="37">
        <f t="shared" si="17"/>
        <v>66454.59</v>
      </c>
      <c r="N43" s="38">
        <f t="shared" si="18"/>
        <v>50.69</v>
      </c>
      <c r="O43" s="37">
        <f t="shared" si="19"/>
        <v>1311</v>
      </c>
      <c r="P43" s="38">
        <v>50.69</v>
      </c>
      <c r="Q43" s="37">
        <v>2622</v>
      </c>
      <c r="R43" s="38">
        <f t="shared" si="3"/>
        <v>132909.18</v>
      </c>
      <c r="S43" s="38">
        <f t="shared" si="20"/>
        <v>50.69</v>
      </c>
      <c r="T43" s="39">
        <f t="shared" si="21"/>
        <v>2622</v>
      </c>
      <c r="U43" s="2">
        <v>50.69</v>
      </c>
      <c r="V43" s="2">
        <v>1311</v>
      </c>
      <c r="W43" s="3">
        <f t="shared" si="4"/>
        <v>0</v>
      </c>
    </row>
    <row r="44" spans="1:23" x14ac:dyDescent="0.2">
      <c r="A44" s="5" t="s">
        <v>162</v>
      </c>
      <c r="B44" s="30" t="s">
        <v>346</v>
      </c>
      <c r="C44" s="89">
        <v>0</v>
      </c>
      <c r="D44" s="90">
        <v>0</v>
      </c>
      <c r="E44" s="38">
        <v>0</v>
      </c>
      <c r="F44" s="4"/>
      <c r="G44" s="4"/>
      <c r="H44" s="4"/>
      <c r="I44" s="37">
        <v>50.69</v>
      </c>
      <c r="J44" s="37">
        <v>578</v>
      </c>
      <c r="K44" s="37">
        <f t="shared" si="2"/>
        <v>29298.82</v>
      </c>
      <c r="L44" s="37">
        <f t="shared" si="16"/>
        <v>578</v>
      </c>
      <c r="M44" s="37">
        <f t="shared" si="17"/>
        <v>29298.82</v>
      </c>
      <c r="N44" s="38">
        <f t="shared" si="18"/>
        <v>50.69</v>
      </c>
      <c r="O44" s="37">
        <f t="shared" si="19"/>
        <v>578</v>
      </c>
      <c r="P44" s="38">
        <v>50.69</v>
      </c>
      <c r="Q44" s="37">
        <v>1157</v>
      </c>
      <c r="R44" s="38">
        <f t="shared" si="3"/>
        <v>58648.329999999994</v>
      </c>
      <c r="S44" s="38">
        <f t="shared" si="20"/>
        <v>50.69</v>
      </c>
      <c r="T44" s="39">
        <f t="shared" si="21"/>
        <v>1157</v>
      </c>
      <c r="U44" s="2">
        <v>50.69</v>
      </c>
      <c r="V44" s="2">
        <v>578</v>
      </c>
      <c r="W44" s="3">
        <f t="shared" si="4"/>
        <v>0</v>
      </c>
    </row>
    <row r="45" spans="1:23" x14ac:dyDescent="0.2">
      <c r="A45" s="5" t="s">
        <v>163</v>
      </c>
      <c r="B45" s="30" t="s">
        <v>214</v>
      </c>
      <c r="C45" s="89">
        <v>0</v>
      </c>
      <c r="D45" s="90">
        <v>0</v>
      </c>
      <c r="E45" s="88">
        <v>0</v>
      </c>
      <c r="F45" s="4"/>
      <c r="G45" s="4"/>
      <c r="H45" s="4"/>
      <c r="I45" s="37">
        <v>32.26</v>
      </c>
      <c r="J45" s="37">
        <v>161</v>
      </c>
      <c r="K45" s="37">
        <f t="shared" si="2"/>
        <v>5193.8599999999997</v>
      </c>
      <c r="L45" s="37">
        <f t="shared" si="16"/>
        <v>161</v>
      </c>
      <c r="M45" s="37">
        <f t="shared" si="17"/>
        <v>5193.8599999999997</v>
      </c>
      <c r="N45" s="38">
        <f t="shared" si="18"/>
        <v>32.26</v>
      </c>
      <c r="O45" s="37">
        <f t="shared" si="19"/>
        <v>161</v>
      </c>
      <c r="P45" s="38">
        <v>32.26</v>
      </c>
      <c r="Q45" s="37">
        <v>322</v>
      </c>
      <c r="R45" s="38">
        <f t="shared" si="3"/>
        <v>10387.719999999999</v>
      </c>
      <c r="S45" s="38">
        <f t="shared" si="20"/>
        <v>32.26</v>
      </c>
      <c r="T45" s="39">
        <f t="shared" si="21"/>
        <v>322</v>
      </c>
      <c r="U45" s="2">
        <v>32.26</v>
      </c>
      <c r="V45" s="2">
        <v>161</v>
      </c>
      <c r="W45" s="3">
        <f t="shared" si="4"/>
        <v>0</v>
      </c>
    </row>
    <row r="46" spans="1:23" x14ac:dyDescent="0.2">
      <c r="A46" s="5" t="s">
        <v>164</v>
      </c>
      <c r="B46" s="30" t="s">
        <v>215</v>
      </c>
      <c r="C46" s="92">
        <v>0</v>
      </c>
      <c r="D46" s="90">
        <v>0</v>
      </c>
      <c r="E46" s="38">
        <v>0</v>
      </c>
      <c r="F46" s="4"/>
      <c r="G46" s="4"/>
      <c r="H46" s="4"/>
      <c r="I46" s="37">
        <v>38.119999999999997</v>
      </c>
      <c r="J46" s="37">
        <v>1164</v>
      </c>
      <c r="K46" s="37">
        <f t="shared" si="2"/>
        <v>44371.68</v>
      </c>
      <c r="L46" s="37">
        <f t="shared" si="16"/>
        <v>1164</v>
      </c>
      <c r="M46" s="37">
        <f t="shared" si="17"/>
        <v>44371.68</v>
      </c>
      <c r="N46" s="38">
        <f t="shared" si="18"/>
        <v>38.119999999999997</v>
      </c>
      <c r="O46" s="37">
        <f t="shared" si="19"/>
        <v>1164</v>
      </c>
      <c r="P46" s="38">
        <v>38.119999999999997</v>
      </c>
      <c r="Q46" s="37">
        <v>2328</v>
      </c>
      <c r="R46" s="38">
        <f t="shared" si="3"/>
        <v>88743.360000000001</v>
      </c>
      <c r="S46" s="38">
        <f t="shared" si="20"/>
        <v>38.119999999999997</v>
      </c>
      <c r="T46" s="39">
        <f t="shared" si="21"/>
        <v>2328</v>
      </c>
      <c r="U46" s="2">
        <v>38.119999999999997</v>
      </c>
      <c r="V46" s="2">
        <v>1164</v>
      </c>
      <c r="W46" s="3">
        <f t="shared" si="4"/>
        <v>0</v>
      </c>
    </row>
    <row r="47" spans="1:23" x14ac:dyDescent="0.2">
      <c r="A47" s="5" t="s">
        <v>24</v>
      </c>
      <c r="B47" s="25" t="s">
        <v>215</v>
      </c>
      <c r="C47" s="87">
        <v>37.42</v>
      </c>
      <c r="D47" s="40">
        <v>4500</v>
      </c>
      <c r="E47" s="41">
        <f t="shared" ref="E47:E58" si="23">C47*D47</f>
        <v>168390</v>
      </c>
      <c r="F47" s="40">
        <v>37.42</v>
      </c>
      <c r="G47" s="40">
        <v>2250</v>
      </c>
      <c r="H47" s="40">
        <f t="shared" si="6"/>
        <v>84195</v>
      </c>
      <c r="I47" s="40"/>
      <c r="J47" s="40"/>
      <c r="K47" s="40">
        <f t="shared" si="2"/>
        <v>0</v>
      </c>
      <c r="L47" s="40">
        <f t="shared" si="16"/>
        <v>2250</v>
      </c>
      <c r="M47" s="40">
        <f t="shared" si="17"/>
        <v>84195</v>
      </c>
      <c r="N47" s="41">
        <f t="shared" si="18"/>
        <v>-37.42</v>
      </c>
      <c r="O47" s="40">
        <f t="shared" si="19"/>
        <v>-2250</v>
      </c>
      <c r="P47" s="41">
        <v>0</v>
      </c>
      <c r="Q47" s="40">
        <v>0</v>
      </c>
      <c r="R47" s="41">
        <f t="shared" si="3"/>
        <v>0</v>
      </c>
      <c r="S47" s="41">
        <f t="shared" si="20"/>
        <v>-37.42</v>
      </c>
      <c r="T47" s="42">
        <f t="shared" si="21"/>
        <v>-4500</v>
      </c>
      <c r="U47" s="2">
        <v>-37.42</v>
      </c>
      <c r="V47" s="2">
        <v>-2250</v>
      </c>
      <c r="W47" s="3">
        <f t="shared" si="4"/>
        <v>0</v>
      </c>
    </row>
    <row r="48" spans="1:23" x14ac:dyDescent="0.2">
      <c r="A48" s="5" t="s">
        <v>25</v>
      </c>
      <c r="B48" s="105" t="s">
        <v>216</v>
      </c>
      <c r="C48" s="106"/>
      <c r="D48" s="106"/>
      <c r="E48" s="106"/>
      <c r="F48" s="106"/>
      <c r="G48" s="106"/>
      <c r="H48" s="106"/>
      <c r="I48" s="106"/>
      <c r="J48" s="106"/>
      <c r="K48" s="106"/>
      <c r="L48" s="106"/>
      <c r="M48" s="106"/>
      <c r="N48" s="106"/>
      <c r="O48" s="106"/>
      <c r="P48" s="106"/>
      <c r="Q48" s="106"/>
      <c r="R48" s="106"/>
      <c r="S48" s="106"/>
      <c r="T48" s="107"/>
      <c r="W48" s="3">
        <f t="shared" si="4"/>
        <v>0</v>
      </c>
    </row>
    <row r="49" spans="1:23" ht="25.5" x14ac:dyDescent="0.2">
      <c r="A49" s="5" t="s">
        <v>26</v>
      </c>
      <c r="B49" s="26" t="s">
        <v>217</v>
      </c>
      <c r="C49" s="40">
        <v>10.46</v>
      </c>
      <c r="D49" s="40">
        <v>413</v>
      </c>
      <c r="E49" s="40">
        <f t="shared" si="23"/>
        <v>4319.9800000000005</v>
      </c>
      <c r="F49" s="40">
        <v>10.46</v>
      </c>
      <c r="G49" s="40">
        <v>206</v>
      </c>
      <c r="H49" s="40">
        <f t="shared" si="6"/>
        <v>2154.7600000000002</v>
      </c>
      <c r="I49" s="40">
        <v>10.46</v>
      </c>
      <c r="J49" s="40">
        <v>207</v>
      </c>
      <c r="K49" s="40">
        <f t="shared" si="2"/>
        <v>2165.2200000000003</v>
      </c>
      <c r="L49" s="40">
        <f>G49+J49</f>
        <v>413</v>
      </c>
      <c r="M49" s="40">
        <f>H49+K49</f>
        <v>4319.9800000000005</v>
      </c>
      <c r="N49" s="41">
        <f>I49-C49</f>
        <v>0</v>
      </c>
      <c r="O49" s="40">
        <f>L49-D49</f>
        <v>0</v>
      </c>
      <c r="P49" s="41">
        <v>10.46</v>
      </c>
      <c r="Q49" s="40">
        <v>413</v>
      </c>
      <c r="R49" s="41">
        <f t="shared" si="3"/>
        <v>4319.9800000000005</v>
      </c>
      <c r="S49" s="41">
        <f t="shared" si="20"/>
        <v>0</v>
      </c>
      <c r="T49" s="42">
        <f t="shared" si="21"/>
        <v>0</v>
      </c>
      <c r="U49" s="2">
        <v>0</v>
      </c>
      <c r="V49" s="2">
        <v>0</v>
      </c>
      <c r="W49" s="3">
        <f t="shared" si="4"/>
        <v>0</v>
      </c>
    </row>
    <row r="50" spans="1:23" x14ac:dyDescent="0.2">
      <c r="A50" s="5" t="s">
        <v>27</v>
      </c>
      <c r="B50" s="23" t="s">
        <v>218</v>
      </c>
      <c r="C50" s="40">
        <v>27.67</v>
      </c>
      <c r="D50" s="40">
        <v>61</v>
      </c>
      <c r="E50" s="40">
        <f t="shared" si="23"/>
        <v>1687.8700000000001</v>
      </c>
      <c r="F50" s="40">
        <v>27.67</v>
      </c>
      <c r="G50" s="40">
        <v>30</v>
      </c>
      <c r="H50" s="40">
        <f t="shared" si="6"/>
        <v>830.1</v>
      </c>
      <c r="I50" s="40">
        <v>28.3</v>
      </c>
      <c r="J50" s="40">
        <v>31</v>
      </c>
      <c r="K50" s="40">
        <f t="shared" si="2"/>
        <v>877.30000000000007</v>
      </c>
      <c r="L50" s="40">
        <f>G50+J50</f>
        <v>61</v>
      </c>
      <c r="M50" s="40">
        <f>H50+K50</f>
        <v>1707.4</v>
      </c>
      <c r="N50" s="41">
        <f>I50-C50</f>
        <v>0.62999999999999901</v>
      </c>
      <c r="O50" s="40">
        <f>L50-D50</f>
        <v>0</v>
      </c>
      <c r="P50" s="41">
        <v>28.3</v>
      </c>
      <c r="Q50" s="40">
        <v>61</v>
      </c>
      <c r="R50" s="41">
        <f t="shared" si="3"/>
        <v>1726.3</v>
      </c>
      <c r="S50" s="41">
        <f t="shared" si="20"/>
        <v>0.62999999999999901</v>
      </c>
      <c r="T50" s="42">
        <f t="shared" si="21"/>
        <v>0</v>
      </c>
      <c r="U50" s="2">
        <v>0.62999999999999901</v>
      </c>
      <c r="V50" s="2">
        <v>0</v>
      </c>
      <c r="W50" s="3">
        <f t="shared" si="4"/>
        <v>0</v>
      </c>
    </row>
    <row r="51" spans="1:23" x14ac:dyDescent="0.2">
      <c r="A51" s="70">
        <v>5</v>
      </c>
      <c r="B51" s="108" t="s">
        <v>219</v>
      </c>
      <c r="C51" s="109"/>
      <c r="D51" s="109"/>
      <c r="E51" s="109"/>
      <c r="F51" s="109"/>
      <c r="G51" s="109"/>
      <c r="H51" s="109"/>
      <c r="I51" s="109"/>
      <c r="J51" s="109"/>
      <c r="K51" s="109"/>
      <c r="L51" s="109"/>
      <c r="M51" s="109"/>
      <c r="N51" s="109"/>
      <c r="O51" s="109"/>
      <c r="P51" s="109"/>
      <c r="Q51" s="109"/>
      <c r="R51" s="109"/>
      <c r="S51" s="109"/>
      <c r="T51" s="110"/>
      <c r="W51" s="3">
        <f t="shared" si="4"/>
        <v>0</v>
      </c>
    </row>
    <row r="52" spans="1:23" x14ac:dyDescent="0.2">
      <c r="A52" s="5" t="s">
        <v>28</v>
      </c>
      <c r="B52" s="111" t="s">
        <v>220</v>
      </c>
      <c r="C52" s="112"/>
      <c r="D52" s="112"/>
      <c r="E52" s="112"/>
      <c r="F52" s="112"/>
      <c r="G52" s="112"/>
      <c r="H52" s="112"/>
      <c r="I52" s="112"/>
      <c r="J52" s="112"/>
      <c r="K52" s="112"/>
      <c r="L52" s="112"/>
      <c r="M52" s="112"/>
      <c r="N52" s="112"/>
      <c r="O52" s="112"/>
      <c r="P52" s="112"/>
      <c r="Q52" s="112"/>
      <c r="R52" s="112"/>
      <c r="S52" s="112"/>
      <c r="T52" s="113"/>
      <c r="W52" s="3">
        <f t="shared" si="4"/>
        <v>0</v>
      </c>
    </row>
    <row r="53" spans="1:23" ht="13.5" customHeight="1" x14ac:dyDescent="0.2">
      <c r="A53" s="5" t="s">
        <v>29</v>
      </c>
      <c r="B53" s="23" t="s">
        <v>221</v>
      </c>
      <c r="C53" s="40">
        <v>10.97</v>
      </c>
      <c r="D53" s="40">
        <v>60</v>
      </c>
      <c r="E53" s="41">
        <f t="shared" si="23"/>
        <v>658.2</v>
      </c>
      <c r="F53" s="40">
        <v>10.97</v>
      </c>
      <c r="G53" s="40">
        <v>30</v>
      </c>
      <c r="H53" s="40">
        <f t="shared" si="6"/>
        <v>329.1</v>
      </c>
      <c r="I53" s="40">
        <v>10.97</v>
      </c>
      <c r="J53" s="40">
        <v>30</v>
      </c>
      <c r="K53" s="40">
        <f t="shared" si="2"/>
        <v>329.1</v>
      </c>
      <c r="L53" s="40">
        <f>G53+J53</f>
        <v>60</v>
      </c>
      <c r="M53" s="40">
        <f>H53+K53</f>
        <v>658.2</v>
      </c>
      <c r="N53" s="41">
        <f>I53-C53</f>
        <v>0</v>
      </c>
      <c r="O53" s="40">
        <f>L53-D53</f>
        <v>0</v>
      </c>
      <c r="P53" s="41">
        <v>10.97</v>
      </c>
      <c r="Q53" s="40">
        <v>60</v>
      </c>
      <c r="R53" s="40">
        <f>P53*Q53</f>
        <v>658.2</v>
      </c>
      <c r="S53" s="41">
        <f t="shared" si="20"/>
        <v>0</v>
      </c>
      <c r="T53" s="42">
        <f t="shared" si="21"/>
        <v>0</v>
      </c>
      <c r="U53" s="2">
        <v>0</v>
      </c>
      <c r="V53" s="2">
        <v>0</v>
      </c>
      <c r="W53" s="3">
        <f t="shared" si="4"/>
        <v>0</v>
      </c>
    </row>
    <row r="54" spans="1:23" x14ac:dyDescent="0.2">
      <c r="A54" s="5" t="s">
        <v>30</v>
      </c>
      <c r="B54" s="23" t="s">
        <v>222</v>
      </c>
      <c r="C54" s="40">
        <v>4.5999999999999996</v>
      </c>
      <c r="D54" s="40">
        <v>10</v>
      </c>
      <c r="E54" s="41">
        <f t="shared" si="23"/>
        <v>46</v>
      </c>
      <c r="F54" s="40">
        <v>4.5999999999999996</v>
      </c>
      <c r="G54" s="40">
        <v>5</v>
      </c>
      <c r="H54" s="40">
        <f t="shared" si="6"/>
        <v>23</v>
      </c>
      <c r="I54" s="40">
        <v>4.5999999999999996</v>
      </c>
      <c r="J54" s="40">
        <v>5</v>
      </c>
      <c r="K54" s="40">
        <f t="shared" si="2"/>
        <v>23</v>
      </c>
      <c r="L54" s="40">
        <f>G54+J54</f>
        <v>10</v>
      </c>
      <c r="M54" s="40">
        <f>H54+K54</f>
        <v>46</v>
      </c>
      <c r="N54" s="41">
        <f>I54-C54</f>
        <v>0</v>
      </c>
      <c r="O54" s="40">
        <f>L54-D54</f>
        <v>0</v>
      </c>
      <c r="P54" s="41">
        <v>4.5999999999999996</v>
      </c>
      <c r="Q54" s="40">
        <v>10</v>
      </c>
      <c r="R54" s="41">
        <f>P54*Q54</f>
        <v>46</v>
      </c>
      <c r="S54" s="41">
        <f t="shared" si="20"/>
        <v>0</v>
      </c>
      <c r="T54" s="42">
        <f t="shared" si="21"/>
        <v>0</v>
      </c>
      <c r="U54" s="2">
        <v>0</v>
      </c>
      <c r="V54" s="2">
        <v>0</v>
      </c>
      <c r="W54" s="3">
        <f t="shared" si="4"/>
        <v>0</v>
      </c>
    </row>
    <row r="55" spans="1:23" x14ac:dyDescent="0.2">
      <c r="A55" s="5" t="s">
        <v>31</v>
      </c>
      <c r="B55" s="96" t="s">
        <v>223</v>
      </c>
      <c r="C55" s="97"/>
      <c r="D55" s="97"/>
      <c r="E55" s="97"/>
      <c r="F55" s="97"/>
      <c r="G55" s="97"/>
      <c r="H55" s="97"/>
      <c r="I55" s="97"/>
      <c r="J55" s="97"/>
      <c r="K55" s="97"/>
      <c r="L55" s="97"/>
      <c r="M55" s="97"/>
      <c r="N55" s="97"/>
      <c r="O55" s="97"/>
      <c r="P55" s="97"/>
      <c r="Q55" s="97"/>
      <c r="R55" s="97"/>
      <c r="S55" s="97">
        <f t="shared" si="20"/>
        <v>0</v>
      </c>
      <c r="T55" s="98">
        <f t="shared" si="21"/>
        <v>0</v>
      </c>
      <c r="W55" s="3">
        <f t="shared" si="4"/>
        <v>0</v>
      </c>
    </row>
    <row r="56" spans="1:23" x14ac:dyDescent="0.2">
      <c r="A56" s="5" t="s">
        <v>32</v>
      </c>
      <c r="B56" s="23" t="s">
        <v>224</v>
      </c>
      <c r="C56" s="40">
        <v>10.44</v>
      </c>
      <c r="D56" s="40">
        <v>30</v>
      </c>
      <c r="E56" s="41">
        <f t="shared" si="23"/>
        <v>313.2</v>
      </c>
      <c r="F56" s="40">
        <v>10.44</v>
      </c>
      <c r="G56" s="40">
        <v>15</v>
      </c>
      <c r="H56" s="40">
        <f t="shared" si="6"/>
        <v>156.6</v>
      </c>
      <c r="I56" s="40">
        <v>10.44</v>
      </c>
      <c r="J56" s="40">
        <v>15</v>
      </c>
      <c r="K56" s="40">
        <f t="shared" si="2"/>
        <v>156.6</v>
      </c>
      <c r="L56" s="40">
        <f t="shared" ref="L56:M58" si="24">G56+J56</f>
        <v>30</v>
      </c>
      <c r="M56" s="40">
        <f t="shared" si="24"/>
        <v>313.2</v>
      </c>
      <c r="N56" s="41">
        <f>I56-C56</f>
        <v>0</v>
      </c>
      <c r="O56" s="40">
        <f>L56-D56</f>
        <v>0</v>
      </c>
      <c r="P56" s="41">
        <v>10.44</v>
      </c>
      <c r="Q56" s="40">
        <v>30</v>
      </c>
      <c r="R56" s="41">
        <f>P56*Q56</f>
        <v>313.2</v>
      </c>
      <c r="S56" s="41">
        <f t="shared" si="20"/>
        <v>0</v>
      </c>
      <c r="T56" s="42">
        <f t="shared" si="21"/>
        <v>0</v>
      </c>
      <c r="U56" s="2">
        <v>0</v>
      </c>
      <c r="V56" s="2">
        <v>0</v>
      </c>
      <c r="W56" s="3">
        <f t="shared" si="4"/>
        <v>0</v>
      </c>
    </row>
    <row r="57" spans="1:23" x14ac:dyDescent="0.2">
      <c r="A57" s="5" t="s">
        <v>33</v>
      </c>
      <c r="B57" s="23" t="s">
        <v>225</v>
      </c>
      <c r="C57" s="8">
        <v>10.44</v>
      </c>
      <c r="D57" s="9">
        <v>5</v>
      </c>
      <c r="E57" s="41">
        <f t="shared" si="23"/>
        <v>52.199999999999996</v>
      </c>
      <c r="F57" s="8">
        <v>10.44</v>
      </c>
      <c r="G57" s="9">
        <v>2</v>
      </c>
      <c r="H57" s="40">
        <f t="shared" si="6"/>
        <v>20.88</v>
      </c>
      <c r="I57" s="8">
        <v>10.44</v>
      </c>
      <c r="J57" s="9">
        <v>3</v>
      </c>
      <c r="K57" s="40">
        <f t="shared" si="2"/>
        <v>31.32</v>
      </c>
      <c r="L57" s="40">
        <f t="shared" si="24"/>
        <v>5</v>
      </c>
      <c r="M57" s="40">
        <f t="shared" si="24"/>
        <v>52.2</v>
      </c>
      <c r="N57" s="41">
        <f>I57-C57</f>
        <v>0</v>
      </c>
      <c r="O57" s="40">
        <f>L57-D57</f>
        <v>0</v>
      </c>
      <c r="P57" s="8">
        <v>10.44</v>
      </c>
      <c r="Q57" s="40">
        <v>5</v>
      </c>
      <c r="R57" s="41">
        <f t="shared" si="3"/>
        <v>52.199999999999996</v>
      </c>
      <c r="S57" s="41">
        <f t="shared" si="20"/>
        <v>0</v>
      </c>
      <c r="T57" s="42">
        <f t="shared" si="21"/>
        <v>0</v>
      </c>
      <c r="U57" s="2">
        <v>0</v>
      </c>
      <c r="V57" s="2">
        <v>0</v>
      </c>
      <c r="W57" s="3">
        <f t="shared" si="4"/>
        <v>0</v>
      </c>
    </row>
    <row r="58" spans="1:23" x14ac:dyDescent="0.2">
      <c r="A58" s="5" t="s">
        <v>34</v>
      </c>
      <c r="B58" s="23" t="s">
        <v>370</v>
      </c>
      <c r="C58" s="8">
        <v>10.86</v>
      </c>
      <c r="D58" s="9">
        <v>10</v>
      </c>
      <c r="E58" s="41">
        <f t="shared" si="23"/>
        <v>108.6</v>
      </c>
      <c r="F58" s="8">
        <v>10.86</v>
      </c>
      <c r="G58" s="9">
        <v>5</v>
      </c>
      <c r="H58" s="40">
        <f t="shared" si="6"/>
        <v>54.3</v>
      </c>
      <c r="I58" s="8">
        <v>10.86</v>
      </c>
      <c r="J58" s="9">
        <v>5</v>
      </c>
      <c r="K58" s="40">
        <f t="shared" si="2"/>
        <v>54.3</v>
      </c>
      <c r="L58" s="40">
        <f t="shared" si="24"/>
        <v>10</v>
      </c>
      <c r="M58" s="40">
        <f t="shared" si="24"/>
        <v>108.6</v>
      </c>
      <c r="N58" s="41">
        <f>I58-C58</f>
        <v>0</v>
      </c>
      <c r="O58" s="40">
        <f>L58-D58</f>
        <v>0</v>
      </c>
      <c r="P58" s="8">
        <v>10.86</v>
      </c>
      <c r="Q58" s="40">
        <v>10</v>
      </c>
      <c r="R58" s="41">
        <f t="shared" si="3"/>
        <v>108.6</v>
      </c>
      <c r="S58" s="41">
        <f t="shared" si="20"/>
        <v>0</v>
      </c>
      <c r="T58" s="42">
        <f t="shared" si="21"/>
        <v>0</v>
      </c>
      <c r="U58" s="2">
        <v>0</v>
      </c>
      <c r="V58" s="2">
        <v>0</v>
      </c>
      <c r="W58" s="3">
        <f t="shared" si="4"/>
        <v>0</v>
      </c>
    </row>
    <row r="59" spans="1:23" x14ac:dyDescent="0.2">
      <c r="A59" s="5" t="s">
        <v>35</v>
      </c>
      <c r="B59" s="96" t="s">
        <v>227</v>
      </c>
      <c r="C59" s="97"/>
      <c r="D59" s="97"/>
      <c r="E59" s="97"/>
      <c r="F59" s="97"/>
      <c r="G59" s="97"/>
      <c r="H59" s="97"/>
      <c r="I59" s="97"/>
      <c r="J59" s="97"/>
      <c r="K59" s="97"/>
      <c r="L59" s="97"/>
      <c r="M59" s="97"/>
      <c r="N59" s="97"/>
      <c r="O59" s="97"/>
      <c r="P59" s="97"/>
      <c r="Q59" s="97"/>
      <c r="R59" s="97"/>
      <c r="S59" s="97"/>
      <c r="T59" s="98"/>
      <c r="W59" s="3">
        <f t="shared" si="4"/>
        <v>0</v>
      </c>
    </row>
    <row r="60" spans="1:23" x14ac:dyDescent="0.2">
      <c r="A60" s="5" t="s">
        <v>36</v>
      </c>
      <c r="B60" s="7" t="s">
        <v>368</v>
      </c>
      <c r="C60" s="8">
        <v>7.75</v>
      </c>
      <c r="D60" s="9">
        <v>500</v>
      </c>
      <c r="E60" s="41">
        <f t="shared" ref="E60:E66" si="25">C60*D60</f>
        <v>3875</v>
      </c>
      <c r="F60" s="8">
        <v>7.75</v>
      </c>
      <c r="G60" s="9">
        <v>250</v>
      </c>
      <c r="H60" s="40">
        <f t="shared" si="6"/>
        <v>1937.5</v>
      </c>
      <c r="I60" s="8">
        <v>7.94</v>
      </c>
      <c r="J60" s="9">
        <v>250</v>
      </c>
      <c r="K60" s="40">
        <f t="shared" si="2"/>
        <v>1985</v>
      </c>
      <c r="L60" s="40">
        <f t="shared" ref="L60:M66" si="26">G60+J60</f>
        <v>500</v>
      </c>
      <c r="M60" s="40">
        <f t="shared" si="26"/>
        <v>3922.5</v>
      </c>
      <c r="N60" s="41">
        <f t="shared" ref="N60:N66" si="27">I60-C60</f>
        <v>0.19000000000000039</v>
      </c>
      <c r="O60" s="40">
        <f t="shared" ref="O60:O66" si="28">L60-D60</f>
        <v>0</v>
      </c>
      <c r="P60" s="8">
        <v>7.94</v>
      </c>
      <c r="Q60" s="40">
        <v>500</v>
      </c>
      <c r="R60" s="41">
        <f t="shared" si="3"/>
        <v>3970</v>
      </c>
      <c r="S60" s="41">
        <f t="shared" si="20"/>
        <v>0.19000000000000039</v>
      </c>
      <c r="T60" s="42">
        <f t="shared" si="21"/>
        <v>0</v>
      </c>
      <c r="U60" s="2">
        <v>0.19000000000000039</v>
      </c>
      <c r="V60" s="2">
        <v>0</v>
      </c>
      <c r="W60" s="3">
        <f t="shared" si="4"/>
        <v>0</v>
      </c>
    </row>
    <row r="61" spans="1:23" x14ac:dyDescent="0.2">
      <c r="A61" s="5" t="s">
        <v>37</v>
      </c>
      <c r="B61" s="7" t="s">
        <v>369</v>
      </c>
      <c r="C61" s="8">
        <v>3.96</v>
      </c>
      <c r="D61" s="9">
        <v>120</v>
      </c>
      <c r="E61" s="41">
        <f t="shared" si="25"/>
        <v>475.2</v>
      </c>
      <c r="F61" s="8">
        <v>3.96</v>
      </c>
      <c r="G61" s="9">
        <v>60</v>
      </c>
      <c r="H61" s="40">
        <f t="shared" si="6"/>
        <v>237.6</v>
      </c>
      <c r="I61" s="8">
        <v>4.0599999999999996</v>
      </c>
      <c r="J61" s="9">
        <v>60</v>
      </c>
      <c r="K61" s="40">
        <f t="shared" si="2"/>
        <v>243.59999999999997</v>
      </c>
      <c r="L61" s="40">
        <f t="shared" si="26"/>
        <v>120</v>
      </c>
      <c r="M61" s="40">
        <f t="shared" si="26"/>
        <v>481.19999999999993</v>
      </c>
      <c r="N61" s="41">
        <f t="shared" si="27"/>
        <v>9.9999999999999645E-2</v>
      </c>
      <c r="O61" s="40">
        <f t="shared" si="28"/>
        <v>0</v>
      </c>
      <c r="P61" s="8">
        <v>4.0599999999999996</v>
      </c>
      <c r="Q61" s="40">
        <v>120</v>
      </c>
      <c r="R61" s="41">
        <f t="shared" si="3"/>
        <v>487.19999999999993</v>
      </c>
      <c r="S61" s="41">
        <f t="shared" si="20"/>
        <v>9.9999999999999645E-2</v>
      </c>
      <c r="T61" s="42">
        <f t="shared" si="21"/>
        <v>0</v>
      </c>
      <c r="U61" s="2">
        <v>9.9999999999999645E-2</v>
      </c>
      <c r="V61" s="2">
        <v>0</v>
      </c>
      <c r="W61" s="3">
        <f t="shared" si="4"/>
        <v>0</v>
      </c>
    </row>
    <row r="62" spans="1:23" x14ac:dyDescent="0.2">
      <c r="A62" s="5" t="s">
        <v>38</v>
      </c>
      <c r="B62" s="23" t="s">
        <v>228</v>
      </c>
      <c r="C62" s="8">
        <v>2.4500000000000002</v>
      </c>
      <c r="D62" s="9">
        <v>50</v>
      </c>
      <c r="E62" s="41">
        <f t="shared" si="25"/>
        <v>122.50000000000001</v>
      </c>
      <c r="F62" s="8">
        <v>2.4500000000000002</v>
      </c>
      <c r="G62" s="9">
        <v>25</v>
      </c>
      <c r="H62" s="40">
        <f t="shared" si="6"/>
        <v>61.250000000000007</v>
      </c>
      <c r="I62" s="8">
        <v>2.5</v>
      </c>
      <c r="J62" s="9">
        <v>25</v>
      </c>
      <c r="K62" s="40">
        <f t="shared" si="2"/>
        <v>62.5</v>
      </c>
      <c r="L62" s="40">
        <f t="shared" si="26"/>
        <v>50</v>
      </c>
      <c r="M62" s="40">
        <f t="shared" si="26"/>
        <v>123.75</v>
      </c>
      <c r="N62" s="41">
        <f t="shared" si="27"/>
        <v>4.9999999999999822E-2</v>
      </c>
      <c r="O62" s="40">
        <f t="shared" si="28"/>
        <v>0</v>
      </c>
      <c r="P62" s="8">
        <v>2.5</v>
      </c>
      <c r="Q62" s="40">
        <v>50</v>
      </c>
      <c r="R62" s="41">
        <f t="shared" si="3"/>
        <v>125</v>
      </c>
      <c r="S62" s="41">
        <f t="shared" si="20"/>
        <v>4.9999999999999822E-2</v>
      </c>
      <c r="T62" s="42">
        <f t="shared" si="21"/>
        <v>0</v>
      </c>
      <c r="U62" s="2">
        <v>4.9999999999999822E-2</v>
      </c>
      <c r="V62" s="2">
        <v>0</v>
      </c>
      <c r="W62" s="3">
        <f t="shared" si="4"/>
        <v>0</v>
      </c>
    </row>
    <row r="63" spans="1:23" x14ac:dyDescent="0.2">
      <c r="A63" s="5" t="s">
        <v>39</v>
      </c>
      <c r="B63" s="23" t="s">
        <v>229</v>
      </c>
      <c r="C63" s="8">
        <v>6.05</v>
      </c>
      <c r="D63" s="9">
        <v>70</v>
      </c>
      <c r="E63" s="41">
        <f t="shared" si="25"/>
        <v>423.5</v>
      </c>
      <c r="F63" s="8">
        <v>6.05</v>
      </c>
      <c r="G63" s="9">
        <v>35</v>
      </c>
      <c r="H63" s="40">
        <f t="shared" si="6"/>
        <v>211.75</v>
      </c>
      <c r="I63" s="8">
        <v>6.19</v>
      </c>
      <c r="J63" s="9">
        <v>35</v>
      </c>
      <c r="K63" s="40">
        <f t="shared" si="2"/>
        <v>216.65</v>
      </c>
      <c r="L63" s="40">
        <f t="shared" si="26"/>
        <v>70</v>
      </c>
      <c r="M63" s="40">
        <f t="shared" si="26"/>
        <v>428.4</v>
      </c>
      <c r="N63" s="41">
        <f t="shared" si="27"/>
        <v>0.14000000000000057</v>
      </c>
      <c r="O63" s="40">
        <f t="shared" si="28"/>
        <v>0</v>
      </c>
      <c r="P63" s="8">
        <v>6.19</v>
      </c>
      <c r="Q63" s="40">
        <v>70</v>
      </c>
      <c r="R63" s="41">
        <f t="shared" si="3"/>
        <v>433.3</v>
      </c>
      <c r="S63" s="41">
        <f t="shared" si="20"/>
        <v>0.14000000000000057</v>
      </c>
      <c r="T63" s="42">
        <f t="shared" si="21"/>
        <v>0</v>
      </c>
      <c r="U63" s="2">
        <v>0.14000000000000057</v>
      </c>
      <c r="V63" s="2">
        <v>0</v>
      </c>
      <c r="W63" s="3">
        <f t="shared" si="4"/>
        <v>0</v>
      </c>
    </row>
    <row r="64" spans="1:23" x14ac:dyDescent="0.2">
      <c r="A64" s="5" t="s">
        <v>40</v>
      </c>
      <c r="B64" s="23" t="s">
        <v>230</v>
      </c>
      <c r="C64" s="8">
        <v>2.79</v>
      </c>
      <c r="D64" s="9">
        <v>2</v>
      </c>
      <c r="E64" s="41">
        <f t="shared" si="25"/>
        <v>5.58</v>
      </c>
      <c r="F64" s="8">
        <v>2.79</v>
      </c>
      <c r="G64" s="9">
        <v>1</v>
      </c>
      <c r="H64" s="40">
        <f t="shared" si="6"/>
        <v>2.79</v>
      </c>
      <c r="I64" s="8">
        <v>2.84</v>
      </c>
      <c r="J64" s="9">
        <v>1</v>
      </c>
      <c r="K64" s="40">
        <f t="shared" si="2"/>
        <v>2.84</v>
      </c>
      <c r="L64" s="40">
        <f t="shared" si="26"/>
        <v>2</v>
      </c>
      <c r="M64" s="40">
        <f t="shared" si="26"/>
        <v>5.63</v>
      </c>
      <c r="N64" s="41">
        <f t="shared" si="27"/>
        <v>4.9999999999999822E-2</v>
      </c>
      <c r="O64" s="40">
        <f t="shared" si="28"/>
        <v>0</v>
      </c>
      <c r="P64" s="8">
        <v>2.84</v>
      </c>
      <c r="Q64" s="40">
        <v>2</v>
      </c>
      <c r="R64" s="41">
        <f t="shared" si="3"/>
        <v>5.68</v>
      </c>
      <c r="S64" s="41">
        <f t="shared" si="20"/>
        <v>4.9999999999999822E-2</v>
      </c>
      <c r="T64" s="42">
        <f t="shared" si="21"/>
        <v>0</v>
      </c>
      <c r="U64" s="2">
        <v>4.9999999999999822E-2</v>
      </c>
      <c r="V64" s="2">
        <v>0</v>
      </c>
      <c r="W64" s="3">
        <f t="shared" si="4"/>
        <v>0</v>
      </c>
    </row>
    <row r="65" spans="1:23" x14ac:dyDescent="0.2">
      <c r="A65" s="5" t="s">
        <v>41</v>
      </c>
      <c r="B65" s="24" t="s">
        <v>231</v>
      </c>
      <c r="C65" s="8">
        <v>6.25</v>
      </c>
      <c r="D65" s="9">
        <v>1700</v>
      </c>
      <c r="E65" s="41">
        <f t="shared" si="25"/>
        <v>10625</v>
      </c>
      <c r="F65" s="8">
        <v>6.25</v>
      </c>
      <c r="G65" s="9">
        <v>850</v>
      </c>
      <c r="H65" s="40">
        <f t="shared" si="6"/>
        <v>5312.5</v>
      </c>
      <c r="I65" s="8">
        <v>6.34</v>
      </c>
      <c r="J65" s="9">
        <v>850</v>
      </c>
      <c r="K65" s="40">
        <f t="shared" si="2"/>
        <v>5389</v>
      </c>
      <c r="L65" s="40">
        <f t="shared" si="26"/>
        <v>1700</v>
      </c>
      <c r="M65" s="40">
        <f t="shared" si="26"/>
        <v>10701.5</v>
      </c>
      <c r="N65" s="41">
        <f t="shared" si="27"/>
        <v>8.9999999999999858E-2</v>
      </c>
      <c r="O65" s="40">
        <f t="shared" si="28"/>
        <v>0</v>
      </c>
      <c r="P65" s="8">
        <v>6.34</v>
      </c>
      <c r="Q65" s="40">
        <v>1700</v>
      </c>
      <c r="R65" s="41">
        <f t="shared" si="3"/>
        <v>10778</v>
      </c>
      <c r="S65" s="41">
        <f t="shared" ref="S65:S84" si="29">P65-C65</f>
        <v>8.9999999999999858E-2</v>
      </c>
      <c r="T65" s="42">
        <f t="shared" ref="T65:T84" si="30">Q65-D65</f>
        <v>0</v>
      </c>
      <c r="U65" s="2">
        <v>8.9999999999999858E-2</v>
      </c>
      <c r="V65" s="2">
        <v>0</v>
      </c>
      <c r="W65" s="3">
        <f t="shared" si="4"/>
        <v>0</v>
      </c>
    </row>
    <row r="66" spans="1:23" ht="25.5" x14ac:dyDescent="0.2">
      <c r="A66" s="5" t="s">
        <v>42</v>
      </c>
      <c r="B66" s="27" t="s">
        <v>232</v>
      </c>
      <c r="C66" s="8">
        <v>3.26</v>
      </c>
      <c r="D66" s="9">
        <v>621</v>
      </c>
      <c r="E66" s="41">
        <f t="shared" si="25"/>
        <v>2024.4599999999998</v>
      </c>
      <c r="F66" s="8">
        <v>3.26</v>
      </c>
      <c r="G66" s="9">
        <v>310</v>
      </c>
      <c r="H66" s="40">
        <f t="shared" si="6"/>
        <v>1010.5999999999999</v>
      </c>
      <c r="I66" s="8">
        <v>3.31</v>
      </c>
      <c r="J66" s="9">
        <v>311</v>
      </c>
      <c r="K66" s="40">
        <f t="shared" si="2"/>
        <v>1029.4100000000001</v>
      </c>
      <c r="L66" s="40">
        <f t="shared" si="26"/>
        <v>621</v>
      </c>
      <c r="M66" s="40">
        <f t="shared" si="26"/>
        <v>2040.01</v>
      </c>
      <c r="N66" s="41">
        <f t="shared" si="27"/>
        <v>5.0000000000000266E-2</v>
      </c>
      <c r="O66" s="40">
        <f t="shared" si="28"/>
        <v>0</v>
      </c>
      <c r="P66" s="8">
        <v>3.31</v>
      </c>
      <c r="Q66" s="40">
        <v>621</v>
      </c>
      <c r="R66" s="41">
        <f t="shared" si="3"/>
        <v>2055.5100000000002</v>
      </c>
      <c r="S66" s="41">
        <f t="shared" si="29"/>
        <v>5.0000000000000266E-2</v>
      </c>
      <c r="T66" s="42">
        <f t="shared" si="30"/>
        <v>0</v>
      </c>
      <c r="U66" s="2">
        <v>5.0000000000000266E-2</v>
      </c>
      <c r="V66" s="2">
        <v>0</v>
      </c>
      <c r="W66" s="3">
        <f t="shared" si="4"/>
        <v>0</v>
      </c>
    </row>
    <row r="67" spans="1:23" x14ac:dyDescent="0.2">
      <c r="A67" s="5" t="s">
        <v>43</v>
      </c>
      <c r="B67" s="96" t="s">
        <v>233</v>
      </c>
      <c r="C67" s="97"/>
      <c r="D67" s="97"/>
      <c r="E67" s="97"/>
      <c r="F67" s="97"/>
      <c r="G67" s="97"/>
      <c r="H67" s="97"/>
      <c r="I67" s="97"/>
      <c r="J67" s="97"/>
      <c r="K67" s="97"/>
      <c r="L67" s="97"/>
      <c r="M67" s="97"/>
      <c r="N67" s="97"/>
      <c r="O67" s="97"/>
      <c r="P67" s="97"/>
      <c r="Q67" s="97"/>
      <c r="R67" s="97"/>
      <c r="S67" s="97"/>
      <c r="T67" s="98"/>
      <c r="W67" s="3">
        <f t="shared" si="4"/>
        <v>0</v>
      </c>
    </row>
    <row r="68" spans="1:23" x14ac:dyDescent="0.2">
      <c r="A68" s="5" t="s">
        <v>44</v>
      </c>
      <c r="B68" s="24" t="s">
        <v>234</v>
      </c>
      <c r="C68" s="8">
        <v>8.2799999999999994</v>
      </c>
      <c r="D68" s="9">
        <v>1000</v>
      </c>
      <c r="E68" s="41">
        <f t="shared" ref="E68:E98" si="31">C68*D68</f>
        <v>8280</v>
      </c>
      <c r="F68" s="8">
        <v>8.2799999999999994</v>
      </c>
      <c r="G68" s="9">
        <v>500</v>
      </c>
      <c r="H68" s="40">
        <f t="shared" si="6"/>
        <v>4140</v>
      </c>
      <c r="I68" s="40">
        <v>8.4499999999999993</v>
      </c>
      <c r="J68" s="40">
        <v>500</v>
      </c>
      <c r="K68" s="40">
        <f t="shared" si="2"/>
        <v>4225</v>
      </c>
      <c r="L68" s="40">
        <f t="shared" ref="L68:M71" si="32">G68+J68</f>
        <v>1000</v>
      </c>
      <c r="M68" s="40">
        <f t="shared" si="32"/>
        <v>8365</v>
      </c>
      <c r="N68" s="41">
        <f>I68-C68</f>
        <v>0.16999999999999993</v>
      </c>
      <c r="O68" s="40">
        <f>L68-D68</f>
        <v>0</v>
      </c>
      <c r="P68" s="41">
        <v>8.4499999999999993</v>
      </c>
      <c r="Q68" s="40">
        <v>1000</v>
      </c>
      <c r="R68" s="41">
        <f t="shared" si="3"/>
        <v>8450</v>
      </c>
      <c r="S68" s="41">
        <f t="shared" si="29"/>
        <v>0.16999999999999993</v>
      </c>
      <c r="T68" s="42">
        <f t="shared" si="30"/>
        <v>0</v>
      </c>
      <c r="U68" s="2">
        <v>0.16999999999999993</v>
      </c>
      <c r="V68" s="2">
        <v>0</v>
      </c>
      <c r="W68" s="3">
        <f t="shared" si="4"/>
        <v>0</v>
      </c>
    </row>
    <row r="69" spans="1:23" ht="26.25" customHeight="1" x14ac:dyDescent="0.2">
      <c r="A69" s="5" t="s">
        <v>45</v>
      </c>
      <c r="B69" s="28" t="s">
        <v>235</v>
      </c>
      <c r="C69" s="8">
        <v>3.49</v>
      </c>
      <c r="D69" s="9">
        <v>1500</v>
      </c>
      <c r="E69" s="41">
        <f t="shared" si="31"/>
        <v>5235</v>
      </c>
      <c r="F69" s="8">
        <v>3.49</v>
      </c>
      <c r="G69" s="9">
        <v>750</v>
      </c>
      <c r="H69" s="40">
        <f t="shared" si="6"/>
        <v>2617.5</v>
      </c>
      <c r="I69" s="40">
        <v>3.58</v>
      </c>
      <c r="J69" s="40">
        <v>750</v>
      </c>
      <c r="K69" s="40">
        <f t="shared" si="2"/>
        <v>2685</v>
      </c>
      <c r="L69" s="40">
        <f t="shared" si="32"/>
        <v>1500</v>
      </c>
      <c r="M69" s="40">
        <f t="shared" si="32"/>
        <v>5302.5</v>
      </c>
      <c r="N69" s="41">
        <f>I69-C69</f>
        <v>8.9999999999999858E-2</v>
      </c>
      <c r="O69" s="40">
        <f>L69-D69</f>
        <v>0</v>
      </c>
      <c r="P69" s="41">
        <v>3.58</v>
      </c>
      <c r="Q69" s="40">
        <v>1500</v>
      </c>
      <c r="R69" s="41">
        <f t="shared" si="3"/>
        <v>5370</v>
      </c>
      <c r="S69" s="41">
        <f t="shared" si="29"/>
        <v>8.9999999999999858E-2</v>
      </c>
      <c r="T69" s="42">
        <f t="shared" si="30"/>
        <v>0</v>
      </c>
      <c r="U69" s="2">
        <v>8.9999999999999858E-2</v>
      </c>
      <c r="V69" s="2">
        <v>0</v>
      </c>
      <c r="W69" s="3">
        <f t="shared" si="4"/>
        <v>0</v>
      </c>
    </row>
    <row r="70" spans="1:23" x14ac:dyDescent="0.2">
      <c r="A70" s="5" t="s">
        <v>46</v>
      </c>
      <c r="B70" s="23" t="s">
        <v>236</v>
      </c>
      <c r="C70" s="8">
        <v>1.75</v>
      </c>
      <c r="D70" s="9">
        <v>50</v>
      </c>
      <c r="E70" s="41">
        <f t="shared" si="31"/>
        <v>87.5</v>
      </c>
      <c r="F70" s="8">
        <v>1.75</v>
      </c>
      <c r="G70" s="9">
        <v>25</v>
      </c>
      <c r="H70" s="40">
        <f t="shared" si="6"/>
        <v>43.75</v>
      </c>
      <c r="I70" s="40">
        <v>1.8</v>
      </c>
      <c r="J70" s="40">
        <v>25</v>
      </c>
      <c r="K70" s="40">
        <f t="shared" si="2"/>
        <v>45</v>
      </c>
      <c r="L70" s="40">
        <f t="shared" si="32"/>
        <v>50</v>
      </c>
      <c r="M70" s="40">
        <f t="shared" si="32"/>
        <v>88.75</v>
      </c>
      <c r="N70" s="41">
        <f>I70-C70</f>
        <v>5.0000000000000044E-2</v>
      </c>
      <c r="O70" s="40">
        <f>L70-D70</f>
        <v>0</v>
      </c>
      <c r="P70" s="41">
        <v>1.8</v>
      </c>
      <c r="Q70" s="40">
        <v>50</v>
      </c>
      <c r="R70" s="41">
        <f t="shared" si="3"/>
        <v>90</v>
      </c>
      <c r="S70" s="41">
        <f t="shared" si="29"/>
        <v>5.0000000000000044E-2</v>
      </c>
      <c r="T70" s="42">
        <f t="shared" si="30"/>
        <v>0</v>
      </c>
      <c r="U70" s="2">
        <v>5.0000000000000044E-2</v>
      </c>
      <c r="V70" s="2">
        <v>0</v>
      </c>
      <c r="W70" s="3">
        <f t="shared" si="4"/>
        <v>0</v>
      </c>
    </row>
    <row r="71" spans="1:23" x14ac:dyDescent="0.2">
      <c r="A71" s="5" t="s">
        <v>47</v>
      </c>
      <c r="B71" s="23" t="s">
        <v>237</v>
      </c>
      <c r="C71" s="8">
        <v>5.21</v>
      </c>
      <c r="D71" s="9">
        <v>1500</v>
      </c>
      <c r="E71" s="41">
        <f t="shared" si="31"/>
        <v>7815</v>
      </c>
      <c r="F71" s="8">
        <v>5.21</v>
      </c>
      <c r="G71" s="9">
        <v>750</v>
      </c>
      <c r="H71" s="40">
        <f t="shared" si="6"/>
        <v>3907.5</v>
      </c>
      <c r="I71" s="40">
        <v>5.35</v>
      </c>
      <c r="J71" s="40">
        <v>750</v>
      </c>
      <c r="K71" s="40">
        <f t="shared" si="2"/>
        <v>4012.4999999999995</v>
      </c>
      <c r="L71" s="40">
        <f t="shared" si="32"/>
        <v>1500</v>
      </c>
      <c r="M71" s="40">
        <f t="shared" si="32"/>
        <v>7920</v>
      </c>
      <c r="N71" s="41">
        <f>I71-C71</f>
        <v>0.13999999999999968</v>
      </c>
      <c r="O71" s="40">
        <f>L71-D71</f>
        <v>0</v>
      </c>
      <c r="P71" s="41">
        <v>5.35</v>
      </c>
      <c r="Q71" s="40">
        <v>1500</v>
      </c>
      <c r="R71" s="41">
        <f t="shared" si="3"/>
        <v>8024.9999999999991</v>
      </c>
      <c r="S71" s="41">
        <f t="shared" si="29"/>
        <v>0.13999999999999968</v>
      </c>
      <c r="T71" s="42">
        <f t="shared" si="30"/>
        <v>0</v>
      </c>
      <c r="U71" s="2">
        <v>0.13999999999999968</v>
      </c>
      <c r="V71" s="2">
        <v>0</v>
      </c>
      <c r="W71" s="3">
        <f t="shared" si="4"/>
        <v>0</v>
      </c>
    </row>
    <row r="72" spans="1:23" x14ac:dyDescent="0.2">
      <c r="A72" s="5" t="s">
        <v>48</v>
      </c>
      <c r="B72" s="96" t="s">
        <v>238</v>
      </c>
      <c r="C72" s="97"/>
      <c r="D72" s="97"/>
      <c r="E72" s="97"/>
      <c r="F72" s="97"/>
      <c r="G72" s="97"/>
      <c r="H72" s="97"/>
      <c r="I72" s="97"/>
      <c r="J72" s="97"/>
      <c r="K72" s="97"/>
      <c r="L72" s="97"/>
      <c r="M72" s="97"/>
      <c r="N72" s="97"/>
      <c r="O72" s="97"/>
      <c r="P72" s="97"/>
      <c r="Q72" s="97"/>
      <c r="R72" s="97"/>
      <c r="S72" s="97"/>
      <c r="T72" s="98"/>
      <c r="W72" s="3">
        <f t="shared" si="4"/>
        <v>0</v>
      </c>
    </row>
    <row r="73" spans="1:23" x14ac:dyDescent="0.2">
      <c r="A73" s="5" t="s">
        <v>49</v>
      </c>
      <c r="B73" s="7" t="s">
        <v>239</v>
      </c>
      <c r="C73" s="8">
        <v>10.44</v>
      </c>
      <c r="D73" s="40">
        <v>25</v>
      </c>
      <c r="E73" s="41">
        <f t="shared" si="31"/>
        <v>261</v>
      </c>
      <c r="F73" s="8">
        <v>10.44</v>
      </c>
      <c r="G73" s="41">
        <v>12</v>
      </c>
      <c r="H73" s="41">
        <f t="shared" si="6"/>
        <v>125.28</v>
      </c>
      <c r="I73" s="41">
        <v>10.44</v>
      </c>
      <c r="J73" s="41">
        <v>13</v>
      </c>
      <c r="K73" s="41">
        <f t="shared" si="2"/>
        <v>135.72</v>
      </c>
      <c r="L73" s="41">
        <f>G73+J73</f>
        <v>25</v>
      </c>
      <c r="M73" s="41">
        <f>H73+K73</f>
        <v>261</v>
      </c>
      <c r="N73" s="41">
        <f>I73-C73</f>
        <v>0</v>
      </c>
      <c r="O73" s="41">
        <f>L73-D73</f>
        <v>0</v>
      </c>
      <c r="P73" s="41">
        <v>10.44</v>
      </c>
      <c r="Q73" s="40">
        <v>25</v>
      </c>
      <c r="R73" s="41">
        <f t="shared" si="3"/>
        <v>261</v>
      </c>
      <c r="S73" s="41">
        <f t="shared" si="29"/>
        <v>0</v>
      </c>
      <c r="T73" s="42">
        <f t="shared" si="30"/>
        <v>0</v>
      </c>
      <c r="U73" s="2">
        <v>0</v>
      </c>
      <c r="V73" s="2">
        <v>0</v>
      </c>
      <c r="W73" s="3">
        <f t="shared" si="4"/>
        <v>0</v>
      </c>
    </row>
    <row r="74" spans="1:23" ht="13.5" customHeight="1" x14ac:dyDescent="0.2">
      <c r="A74" s="5" t="s">
        <v>50</v>
      </c>
      <c r="B74" s="27" t="s">
        <v>240</v>
      </c>
      <c r="C74" s="8">
        <v>5.21</v>
      </c>
      <c r="D74" s="40">
        <v>80</v>
      </c>
      <c r="E74" s="41">
        <f t="shared" si="31"/>
        <v>416.8</v>
      </c>
      <c r="F74" s="8">
        <v>5.21</v>
      </c>
      <c r="G74" s="41">
        <v>40</v>
      </c>
      <c r="H74" s="41">
        <f t="shared" si="6"/>
        <v>208.4</v>
      </c>
      <c r="I74" s="41">
        <v>5.21</v>
      </c>
      <c r="J74" s="41">
        <v>40</v>
      </c>
      <c r="K74" s="41">
        <f t="shared" si="2"/>
        <v>208.4</v>
      </c>
      <c r="L74" s="41">
        <f>G74+J74</f>
        <v>80</v>
      </c>
      <c r="M74" s="41">
        <f>H74+K74</f>
        <v>416.8</v>
      </c>
      <c r="N74" s="41">
        <f>I74-C74</f>
        <v>0</v>
      </c>
      <c r="O74" s="41">
        <f>L74-D74</f>
        <v>0</v>
      </c>
      <c r="P74" s="41">
        <v>5.21</v>
      </c>
      <c r="Q74" s="40">
        <v>80</v>
      </c>
      <c r="R74" s="41">
        <f t="shared" si="3"/>
        <v>416.8</v>
      </c>
      <c r="S74" s="41">
        <f t="shared" si="29"/>
        <v>0</v>
      </c>
      <c r="T74" s="42">
        <f t="shared" si="30"/>
        <v>0</v>
      </c>
      <c r="U74" s="2">
        <v>0</v>
      </c>
      <c r="V74" s="2">
        <v>0</v>
      </c>
      <c r="W74" s="3">
        <f t="shared" si="4"/>
        <v>0</v>
      </c>
    </row>
    <row r="75" spans="1:23" x14ac:dyDescent="0.2">
      <c r="A75" s="5" t="s">
        <v>51</v>
      </c>
      <c r="B75" s="96" t="s">
        <v>241</v>
      </c>
      <c r="C75" s="97"/>
      <c r="D75" s="97"/>
      <c r="E75" s="97"/>
      <c r="F75" s="97"/>
      <c r="G75" s="97"/>
      <c r="H75" s="97"/>
      <c r="I75" s="97"/>
      <c r="J75" s="97"/>
      <c r="K75" s="97"/>
      <c r="L75" s="97"/>
      <c r="M75" s="97"/>
      <c r="N75" s="97"/>
      <c r="O75" s="97"/>
      <c r="P75" s="97"/>
      <c r="Q75" s="97"/>
      <c r="R75" s="97"/>
      <c r="S75" s="97"/>
      <c r="T75" s="98"/>
      <c r="W75" s="3">
        <f t="shared" si="4"/>
        <v>0</v>
      </c>
    </row>
    <row r="76" spans="1:23" x14ac:dyDescent="0.2">
      <c r="A76" s="5" t="s">
        <v>52</v>
      </c>
      <c r="B76" s="29" t="s">
        <v>242</v>
      </c>
      <c r="C76" s="8">
        <v>6.66</v>
      </c>
      <c r="D76" s="9">
        <v>700</v>
      </c>
      <c r="E76" s="41">
        <f t="shared" si="31"/>
        <v>4662</v>
      </c>
      <c r="F76" s="8">
        <v>6.66</v>
      </c>
      <c r="G76" s="8">
        <v>350</v>
      </c>
      <c r="H76" s="41">
        <f t="shared" si="6"/>
        <v>2331</v>
      </c>
      <c r="I76" s="41">
        <v>6.85</v>
      </c>
      <c r="J76" s="41">
        <v>350</v>
      </c>
      <c r="K76" s="41">
        <f t="shared" si="2"/>
        <v>2397.5</v>
      </c>
      <c r="L76" s="41">
        <f t="shared" ref="L76:L84" si="33">G76+J76</f>
        <v>700</v>
      </c>
      <c r="M76" s="41">
        <f t="shared" ref="M76:M84" si="34">H76+K76</f>
        <v>4728.5</v>
      </c>
      <c r="N76" s="41">
        <f t="shared" ref="N76:N84" si="35">I76-C76</f>
        <v>0.1899999999999995</v>
      </c>
      <c r="O76" s="41">
        <f t="shared" ref="O76:O84" si="36">L76-D76</f>
        <v>0</v>
      </c>
      <c r="P76" s="41">
        <v>6.85</v>
      </c>
      <c r="Q76" s="40">
        <v>700</v>
      </c>
      <c r="R76" s="41">
        <f t="shared" si="3"/>
        <v>4795</v>
      </c>
      <c r="S76" s="41">
        <f t="shared" si="29"/>
        <v>0.1899999999999995</v>
      </c>
      <c r="T76" s="42">
        <f t="shared" si="30"/>
        <v>0</v>
      </c>
      <c r="U76" s="2">
        <v>0.1899999999999995</v>
      </c>
      <c r="V76" s="2">
        <v>0</v>
      </c>
      <c r="W76" s="3">
        <f t="shared" si="4"/>
        <v>0</v>
      </c>
    </row>
    <row r="77" spans="1:23" x14ac:dyDescent="0.2">
      <c r="A77" s="5" t="s">
        <v>53</v>
      </c>
      <c r="B77" s="29" t="s">
        <v>243</v>
      </c>
      <c r="C77" s="8">
        <v>11.34</v>
      </c>
      <c r="D77" s="9">
        <v>250</v>
      </c>
      <c r="E77" s="41">
        <f t="shared" si="31"/>
        <v>2835</v>
      </c>
      <c r="F77" s="8">
        <v>11.34</v>
      </c>
      <c r="G77" s="8">
        <v>125</v>
      </c>
      <c r="H77" s="41">
        <f t="shared" si="6"/>
        <v>1417.5</v>
      </c>
      <c r="I77" s="41">
        <v>11.58</v>
      </c>
      <c r="J77" s="41">
        <v>125</v>
      </c>
      <c r="K77" s="41">
        <f t="shared" si="2"/>
        <v>1447.5</v>
      </c>
      <c r="L77" s="41">
        <f t="shared" si="33"/>
        <v>250</v>
      </c>
      <c r="M77" s="41">
        <f t="shared" si="34"/>
        <v>2865</v>
      </c>
      <c r="N77" s="41">
        <f t="shared" si="35"/>
        <v>0.24000000000000021</v>
      </c>
      <c r="O77" s="41">
        <f t="shared" si="36"/>
        <v>0</v>
      </c>
      <c r="P77" s="41">
        <v>11.58</v>
      </c>
      <c r="Q77" s="40">
        <v>250</v>
      </c>
      <c r="R77" s="41">
        <f t="shared" si="3"/>
        <v>2895</v>
      </c>
      <c r="S77" s="41">
        <f t="shared" si="29"/>
        <v>0.24000000000000021</v>
      </c>
      <c r="T77" s="42">
        <f t="shared" si="30"/>
        <v>0</v>
      </c>
      <c r="U77" s="2">
        <v>0.24000000000000021</v>
      </c>
      <c r="V77" s="2">
        <v>0</v>
      </c>
      <c r="W77" s="3">
        <f t="shared" si="4"/>
        <v>0</v>
      </c>
    </row>
    <row r="78" spans="1:23" x14ac:dyDescent="0.2">
      <c r="A78" s="5" t="s">
        <v>54</v>
      </c>
      <c r="B78" s="29" t="s">
        <v>244</v>
      </c>
      <c r="C78" s="8">
        <v>5.07</v>
      </c>
      <c r="D78" s="9">
        <v>50</v>
      </c>
      <c r="E78" s="41">
        <f t="shared" si="31"/>
        <v>253.5</v>
      </c>
      <c r="F78" s="8">
        <v>5.07</v>
      </c>
      <c r="G78" s="8">
        <v>25</v>
      </c>
      <c r="H78" s="41">
        <f t="shared" si="6"/>
        <v>126.75</v>
      </c>
      <c r="I78" s="41">
        <v>5.21</v>
      </c>
      <c r="J78" s="41">
        <v>25</v>
      </c>
      <c r="K78" s="41">
        <f t="shared" si="2"/>
        <v>130.25</v>
      </c>
      <c r="L78" s="41">
        <f t="shared" si="33"/>
        <v>50</v>
      </c>
      <c r="M78" s="41">
        <f t="shared" si="34"/>
        <v>257</v>
      </c>
      <c r="N78" s="41">
        <f t="shared" si="35"/>
        <v>0.13999999999999968</v>
      </c>
      <c r="O78" s="41">
        <f t="shared" si="36"/>
        <v>0</v>
      </c>
      <c r="P78" s="41">
        <v>5.21</v>
      </c>
      <c r="Q78" s="40">
        <v>50</v>
      </c>
      <c r="R78" s="41">
        <f t="shared" si="3"/>
        <v>260.5</v>
      </c>
      <c r="S78" s="41">
        <f t="shared" si="29"/>
        <v>0.13999999999999968</v>
      </c>
      <c r="T78" s="42">
        <f t="shared" si="30"/>
        <v>0</v>
      </c>
      <c r="U78" s="2">
        <v>0.13999999999999968</v>
      </c>
      <c r="V78" s="2">
        <v>0</v>
      </c>
      <c r="W78" s="3">
        <f t="shared" si="4"/>
        <v>0</v>
      </c>
    </row>
    <row r="79" spans="1:23" x14ac:dyDescent="0.2">
      <c r="A79" s="5" t="s">
        <v>55</v>
      </c>
      <c r="B79" s="29" t="s">
        <v>245</v>
      </c>
      <c r="C79" s="8">
        <v>6.64</v>
      </c>
      <c r="D79" s="9">
        <v>10</v>
      </c>
      <c r="E79" s="41">
        <f t="shared" si="31"/>
        <v>66.399999999999991</v>
      </c>
      <c r="F79" s="8">
        <v>6.64</v>
      </c>
      <c r="G79" s="8">
        <v>5</v>
      </c>
      <c r="H79" s="41">
        <f t="shared" si="6"/>
        <v>33.199999999999996</v>
      </c>
      <c r="I79" s="41">
        <v>6.83</v>
      </c>
      <c r="J79" s="41">
        <v>5</v>
      </c>
      <c r="K79" s="41">
        <f t="shared" si="2"/>
        <v>34.15</v>
      </c>
      <c r="L79" s="41">
        <f t="shared" si="33"/>
        <v>10</v>
      </c>
      <c r="M79" s="41">
        <f t="shared" si="34"/>
        <v>67.349999999999994</v>
      </c>
      <c r="N79" s="41">
        <f t="shared" si="35"/>
        <v>0.19000000000000039</v>
      </c>
      <c r="O79" s="41">
        <f t="shared" si="36"/>
        <v>0</v>
      </c>
      <c r="P79" s="41">
        <v>6.83</v>
      </c>
      <c r="Q79" s="40">
        <v>10</v>
      </c>
      <c r="R79" s="41">
        <f t="shared" si="3"/>
        <v>68.3</v>
      </c>
      <c r="S79" s="41">
        <f t="shared" si="29"/>
        <v>0.19000000000000039</v>
      </c>
      <c r="T79" s="42">
        <f t="shared" si="30"/>
        <v>0</v>
      </c>
      <c r="U79" s="2">
        <v>0.19000000000000039</v>
      </c>
      <c r="V79" s="2">
        <v>0</v>
      </c>
      <c r="W79" s="3">
        <f t="shared" si="4"/>
        <v>0</v>
      </c>
    </row>
    <row r="80" spans="1:23" x14ac:dyDescent="0.2">
      <c r="A80" s="5" t="s">
        <v>56</v>
      </c>
      <c r="B80" s="29" t="s">
        <v>246</v>
      </c>
      <c r="C80" s="8">
        <v>6.66</v>
      </c>
      <c r="D80" s="9">
        <v>460</v>
      </c>
      <c r="E80" s="41">
        <f t="shared" si="31"/>
        <v>3063.6</v>
      </c>
      <c r="F80" s="8">
        <v>6.66</v>
      </c>
      <c r="G80" s="8">
        <v>230</v>
      </c>
      <c r="H80" s="41">
        <f t="shared" si="6"/>
        <v>1531.8</v>
      </c>
      <c r="I80" s="41">
        <v>6.85</v>
      </c>
      <c r="J80" s="41">
        <v>230</v>
      </c>
      <c r="K80" s="41">
        <f t="shared" si="2"/>
        <v>1575.5</v>
      </c>
      <c r="L80" s="41">
        <f t="shared" si="33"/>
        <v>460</v>
      </c>
      <c r="M80" s="41">
        <f t="shared" si="34"/>
        <v>3107.3</v>
      </c>
      <c r="N80" s="41">
        <f t="shared" si="35"/>
        <v>0.1899999999999995</v>
      </c>
      <c r="O80" s="41">
        <f t="shared" si="36"/>
        <v>0</v>
      </c>
      <c r="P80" s="41">
        <v>6.85</v>
      </c>
      <c r="Q80" s="40">
        <v>460</v>
      </c>
      <c r="R80" s="41">
        <f t="shared" si="3"/>
        <v>3151</v>
      </c>
      <c r="S80" s="41">
        <f t="shared" si="29"/>
        <v>0.1899999999999995</v>
      </c>
      <c r="T80" s="42">
        <f t="shared" si="30"/>
        <v>0</v>
      </c>
      <c r="U80" s="2">
        <v>0.1899999999999995</v>
      </c>
      <c r="V80" s="2">
        <v>0</v>
      </c>
      <c r="W80" s="3">
        <f t="shared" si="4"/>
        <v>0</v>
      </c>
    </row>
    <row r="81" spans="1:23" x14ac:dyDescent="0.2">
      <c r="A81" s="5" t="s">
        <v>57</v>
      </c>
      <c r="B81" s="29" t="s">
        <v>247</v>
      </c>
      <c r="C81" s="8">
        <v>5.05</v>
      </c>
      <c r="D81" s="9">
        <v>5</v>
      </c>
      <c r="E81" s="41">
        <f t="shared" si="31"/>
        <v>25.25</v>
      </c>
      <c r="F81" s="8">
        <v>5.05</v>
      </c>
      <c r="G81" s="8">
        <v>2</v>
      </c>
      <c r="H81" s="41">
        <f t="shared" si="6"/>
        <v>10.1</v>
      </c>
      <c r="I81" s="41">
        <v>5.18</v>
      </c>
      <c r="J81" s="41">
        <v>3</v>
      </c>
      <c r="K81" s="41">
        <f t="shared" ref="K81:K141" si="37">I81*J81</f>
        <v>15.54</v>
      </c>
      <c r="L81" s="41">
        <f t="shared" si="33"/>
        <v>5</v>
      </c>
      <c r="M81" s="41">
        <f t="shared" si="34"/>
        <v>25.64</v>
      </c>
      <c r="N81" s="41">
        <f t="shared" si="35"/>
        <v>0.12999999999999989</v>
      </c>
      <c r="O81" s="41">
        <f t="shared" si="36"/>
        <v>0</v>
      </c>
      <c r="P81" s="41">
        <v>5.18</v>
      </c>
      <c r="Q81" s="40">
        <v>5</v>
      </c>
      <c r="R81" s="41">
        <f t="shared" ref="R81:R141" si="38">P81*Q81</f>
        <v>25.9</v>
      </c>
      <c r="S81" s="41">
        <f t="shared" si="29"/>
        <v>0.12999999999999989</v>
      </c>
      <c r="T81" s="42">
        <f t="shared" si="30"/>
        <v>0</v>
      </c>
      <c r="U81" s="2">
        <v>0.12999999999999989</v>
      </c>
      <c r="V81" s="2">
        <v>0</v>
      </c>
      <c r="W81" s="3">
        <f t="shared" ref="W81:W141" si="39">U81-N81</f>
        <v>0</v>
      </c>
    </row>
    <row r="82" spans="1:23" ht="13.5" customHeight="1" x14ac:dyDescent="0.2">
      <c r="A82" s="5" t="s">
        <v>58</v>
      </c>
      <c r="B82" s="29" t="s">
        <v>248</v>
      </c>
      <c r="C82" s="8">
        <v>28.69</v>
      </c>
      <c r="D82" s="9">
        <v>5</v>
      </c>
      <c r="E82" s="41">
        <f t="shared" si="31"/>
        <v>143.45000000000002</v>
      </c>
      <c r="F82" s="8">
        <v>28.69</v>
      </c>
      <c r="G82" s="8">
        <v>2</v>
      </c>
      <c r="H82" s="41">
        <f t="shared" si="6"/>
        <v>57.38</v>
      </c>
      <c r="I82" s="41">
        <v>28.98</v>
      </c>
      <c r="J82" s="41">
        <v>3</v>
      </c>
      <c r="K82" s="41">
        <f t="shared" si="37"/>
        <v>86.94</v>
      </c>
      <c r="L82" s="41">
        <f t="shared" si="33"/>
        <v>5</v>
      </c>
      <c r="M82" s="41">
        <f t="shared" si="34"/>
        <v>144.32</v>
      </c>
      <c r="N82" s="41">
        <f t="shared" si="35"/>
        <v>0.28999999999999915</v>
      </c>
      <c r="O82" s="41">
        <f t="shared" si="36"/>
        <v>0</v>
      </c>
      <c r="P82" s="41">
        <v>28.98</v>
      </c>
      <c r="Q82" s="40">
        <v>5</v>
      </c>
      <c r="R82" s="41">
        <f t="shared" si="38"/>
        <v>144.9</v>
      </c>
      <c r="S82" s="41">
        <f t="shared" si="29"/>
        <v>0.28999999999999915</v>
      </c>
      <c r="T82" s="42">
        <f t="shared" si="30"/>
        <v>0</v>
      </c>
      <c r="U82" s="2">
        <v>0.28999999999999915</v>
      </c>
      <c r="V82" s="2">
        <v>0</v>
      </c>
      <c r="W82" s="3">
        <f t="shared" si="39"/>
        <v>0</v>
      </c>
    </row>
    <row r="83" spans="1:23" ht="13.5" customHeight="1" x14ac:dyDescent="0.2">
      <c r="A83" s="5" t="s">
        <v>59</v>
      </c>
      <c r="B83" s="29" t="s">
        <v>349</v>
      </c>
      <c r="C83" s="8">
        <v>6.67</v>
      </c>
      <c r="D83" s="9">
        <v>5</v>
      </c>
      <c r="E83" s="41">
        <f t="shared" si="31"/>
        <v>33.35</v>
      </c>
      <c r="F83" s="8">
        <v>6.67</v>
      </c>
      <c r="G83" s="8">
        <v>2</v>
      </c>
      <c r="H83" s="41">
        <f t="shared" si="6"/>
        <v>13.34</v>
      </c>
      <c r="I83" s="41">
        <v>6.88</v>
      </c>
      <c r="J83" s="41">
        <v>3</v>
      </c>
      <c r="K83" s="41">
        <f t="shared" si="37"/>
        <v>20.64</v>
      </c>
      <c r="L83" s="41">
        <f t="shared" si="33"/>
        <v>5</v>
      </c>
      <c r="M83" s="41">
        <f t="shared" si="34"/>
        <v>33.980000000000004</v>
      </c>
      <c r="N83" s="41">
        <f t="shared" si="35"/>
        <v>0.20999999999999996</v>
      </c>
      <c r="O83" s="41">
        <f t="shared" si="36"/>
        <v>0</v>
      </c>
      <c r="P83" s="41">
        <v>6.88</v>
      </c>
      <c r="Q83" s="40">
        <v>5</v>
      </c>
      <c r="R83" s="41">
        <f t="shared" si="38"/>
        <v>34.4</v>
      </c>
      <c r="S83" s="41">
        <f t="shared" si="29"/>
        <v>0.20999999999999996</v>
      </c>
      <c r="T83" s="42">
        <f t="shared" si="30"/>
        <v>0</v>
      </c>
      <c r="U83" s="2">
        <v>0.20999999999999996</v>
      </c>
      <c r="V83" s="2">
        <v>0</v>
      </c>
      <c r="W83" s="3">
        <f t="shared" si="39"/>
        <v>0</v>
      </c>
    </row>
    <row r="84" spans="1:23" ht="13.5" customHeight="1" x14ac:dyDescent="0.2">
      <c r="A84" s="5" t="s">
        <v>60</v>
      </c>
      <c r="B84" s="23" t="s">
        <v>249</v>
      </c>
      <c r="C84" s="8">
        <v>14.61</v>
      </c>
      <c r="D84" s="9">
        <v>5</v>
      </c>
      <c r="E84" s="41">
        <f t="shared" si="31"/>
        <v>73.05</v>
      </c>
      <c r="F84" s="8">
        <v>14.61</v>
      </c>
      <c r="G84" s="8">
        <v>2</v>
      </c>
      <c r="H84" s="41">
        <f t="shared" si="6"/>
        <v>29.22</v>
      </c>
      <c r="I84" s="41">
        <v>14.85</v>
      </c>
      <c r="J84" s="41">
        <v>3</v>
      </c>
      <c r="K84" s="41">
        <f t="shared" si="37"/>
        <v>44.55</v>
      </c>
      <c r="L84" s="41">
        <f t="shared" si="33"/>
        <v>5</v>
      </c>
      <c r="M84" s="41">
        <f t="shared" si="34"/>
        <v>73.77</v>
      </c>
      <c r="N84" s="41">
        <f t="shared" si="35"/>
        <v>0.24000000000000021</v>
      </c>
      <c r="O84" s="41">
        <f t="shared" si="36"/>
        <v>0</v>
      </c>
      <c r="P84" s="41">
        <v>14.85</v>
      </c>
      <c r="Q84" s="40">
        <v>5</v>
      </c>
      <c r="R84" s="41">
        <f t="shared" si="38"/>
        <v>74.25</v>
      </c>
      <c r="S84" s="41">
        <f t="shared" si="29"/>
        <v>0.24000000000000021</v>
      </c>
      <c r="T84" s="42">
        <f t="shared" si="30"/>
        <v>0</v>
      </c>
      <c r="U84" s="2">
        <v>0.24000000000000021</v>
      </c>
      <c r="V84" s="2">
        <v>0</v>
      </c>
      <c r="W84" s="3">
        <f t="shared" si="39"/>
        <v>0</v>
      </c>
    </row>
    <row r="85" spans="1:23" ht="13.5" customHeight="1" x14ac:dyDescent="0.2">
      <c r="A85" s="5" t="s">
        <v>61</v>
      </c>
      <c r="B85" s="105" t="s">
        <v>250</v>
      </c>
      <c r="C85" s="106"/>
      <c r="D85" s="106"/>
      <c r="E85" s="106"/>
      <c r="F85" s="106"/>
      <c r="G85" s="106"/>
      <c r="H85" s="106"/>
      <c r="I85" s="106"/>
      <c r="J85" s="106"/>
      <c r="K85" s="106"/>
      <c r="L85" s="106"/>
      <c r="M85" s="106"/>
      <c r="N85" s="106"/>
      <c r="O85" s="106"/>
      <c r="P85" s="106"/>
      <c r="Q85" s="106"/>
      <c r="R85" s="106"/>
      <c r="S85" s="106"/>
      <c r="T85" s="107"/>
      <c r="W85" s="3">
        <f t="shared" si="39"/>
        <v>0</v>
      </c>
    </row>
    <row r="86" spans="1:23" ht="13.5" customHeight="1" x14ac:dyDescent="0.2">
      <c r="A86" s="5" t="s">
        <v>62</v>
      </c>
      <c r="B86" s="23" t="s">
        <v>251</v>
      </c>
      <c r="C86" s="8">
        <v>12.99</v>
      </c>
      <c r="D86" s="9">
        <v>20</v>
      </c>
      <c r="E86" s="41">
        <f t="shared" si="31"/>
        <v>259.8</v>
      </c>
      <c r="F86" s="8">
        <v>12.99</v>
      </c>
      <c r="G86" s="8">
        <v>10</v>
      </c>
      <c r="H86" s="41">
        <f t="shared" si="6"/>
        <v>129.9</v>
      </c>
      <c r="I86" s="41">
        <v>13.26</v>
      </c>
      <c r="J86" s="41">
        <v>10</v>
      </c>
      <c r="K86" s="41">
        <f t="shared" si="37"/>
        <v>132.6</v>
      </c>
      <c r="L86" s="41">
        <f t="shared" ref="L86:M88" si="40">G86+J86</f>
        <v>20</v>
      </c>
      <c r="M86" s="41">
        <f t="shared" si="40"/>
        <v>262.5</v>
      </c>
      <c r="N86" s="41">
        <f>I86-C86</f>
        <v>0.26999999999999957</v>
      </c>
      <c r="O86" s="41">
        <f>L86-D86</f>
        <v>0</v>
      </c>
      <c r="P86" s="41">
        <v>13.26</v>
      </c>
      <c r="Q86" s="40">
        <v>20</v>
      </c>
      <c r="R86" s="41">
        <f t="shared" si="38"/>
        <v>265.2</v>
      </c>
      <c r="S86" s="41">
        <f t="shared" ref="S86:S114" si="41">P86-C86</f>
        <v>0.26999999999999957</v>
      </c>
      <c r="T86" s="42">
        <f t="shared" ref="T86:T114" si="42">Q86-D86</f>
        <v>0</v>
      </c>
      <c r="U86" s="2">
        <v>0.26999999999999957</v>
      </c>
      <c r="V86" s="2">
        <v>0</v>
      </c>
      <c r="W86" s="3">
        <f t="shared" si="39"/>
        <v>0</v>
      </c>
    </row>
    <row r="87" spans="1:23" ht="13.5" customHeight="1" x14ac:dyDescent="0.2">
      <c r="A87" s="5" t="s">
        <v>63</v>
      </c>
      <c r="B87" s="23" t="s">
        <v>252</v>
      </c>
      <c r="C87" s="8">
        <v>16.18</v>
      </c>
      <c r="D87" s="9">
        <v>20</v>
      </c>
      <c r="E87" s="41">
        <f t="shared" si="31"/>
        <v>323.60000000000002</v>
      </c>
      <c r="F87" s="8">
        <v>16.18</v>
      </c>
      <c r="G87" s="8">
        <v>10</v>
      </c>
      <c r="H87" s="41">
        <f t="shared" si="6"/>
        <v>161.80000000000001</v>
      </c>
      <c r="I87" s="41">
        <v>16.5</v>
      </c>
      <c r="J87" s="41">
        <v>10</v>
      </c>
      <c r="K87" s="41">
        <f t="shared" si="37"/>
        <v>165</v>
      </c>
      <c r="L87" s="41">
        <f t="shared" si="40"/>
        <v>20</v>
      </c>
      <c r="M87" s="41">
        <f t="shared" si="40"/>
        <v>326.8</v>
      </c>
      <c r="N87" s="41">
        <f>I87-C87</f>
        <v>0.32000000000000028</v>
      </c>
      <c r="O87" s="41">
        <f>L87-D87</f>
        <v>0</v>
      </c>
      <c r="P87" s="41">
        <v>16.5</v>
      </c>
      <c r="Q87" s="40">
        <v>20</v>
      </c>
      <c r="R87" s="41">
        <f t="shared" si="38"/>
        <v>330</v>
      </c>
      <c r="S87" s="41">
        <f t="shared" si="41"/>
        <v>0.32000000000000028</v>
      </c>
      <c r="T87" s="42">
        <f t="shared" si="42"/>
        <v>0</v>
      </c>
      <c r="U87" s="2">
        <v>0.32000000000000028</v>
      </c>
      <c r="V87" s="2">
        <v>0</v>
      </c>
      <c r="W87" s="3">
        <f t="shared" si="39"/>
        <v>0</v>
      </c>
    </row>
    <row r="88" spans="1:23" ht="13.5" customHeight="1" x14ac:dyDescent="0.2">
      <c r="A88" s="5" t="s">
        <v>64</v>
      </c>
      <c r="B88" s="23" t="s">
        <v>253</v>
      </c>
      <c r="C88" s="8">
        <v>19.37</v>
      </c>
      <c r="D88" s="9">
        <v>20</v>
      </c>
      <c r="E88" s="41">
        <f t="shared" si="31"/>
        <v>387.40000000000003</v>
      </c>
      <c r="F88" s="8">
        <v>19.37</v>
      </c>
      <c r="G88" s="8">
        <v>10</v>
      </c>
      <c r="H88" s="41">
        <f t="shared" si="6"/>
        <v>193.70000000000002</v>
      </c>
      <c r="I88" s="41">
        <v>19.739999999999998</v>
      </c>
      <c r="J88" s="41">
        <v>10</v>
      </c>
      <c r="K88" s="41">
        <f t="shared" si="37"/>
        <v>197.39999999999998</v>
      </c>
      <c r="L88" s="41">
        <f t="shared" si="40"/>
        <v>20</v>
      </c>
      <c r="M88" s="41">
        <f t="shared" si="40"/>
        <v>391.1</v>
      </c>
      <c r="N88" s="41">
        <f>I88-C88</f>
        <v>0.36999999999999744</v>
      </c>
      <c r="O88" s="41">
        <f>L88-D88</f>
        <v>0</v>
      </c>
      <c r="P88" s="41">
        <v>19.739999999999998</v>
      </c>
      <c r="Q88" s="40">
        <v>20</v>
      </c>
      <c r="R88" s="41">
        <f t="shared" si="38"/>
        <v>394.79999999999995</v>
      </c>
      <c r="S88" s="41">
        <f t="shared" si="41"/>
        <v>0.36999999999999744</v>
      </c>
      <c r="T88" s="42">
        <f t="shared" si="42"/>
        <v>0</v>
      </c>
      <c r="U88" s="2">
        <v>0.36999999999999744</v>
      </c>
      <c r="V88" s="2">
        <v>0</v>
      </c>
      <c r="W88" s="3">
        <f t="shared" si="39"/>
        <v>0</v>
      </c>
    </row>
    <row r="89" spans="1:23" ht="13.5" customHeight="1" x14ac:dyDescent="0.2">
      <c r="A89" s="5" t="s">
        <v>65</v>
      </c>
      <c r="B89" s="105" t="s">
        <v>254</v>
      </c>
      <c r="C89" s="106"/>
      <c r="D89" s="106"/>
      <c r="E89" s="106"/>
      <c r="F89" s="106"/>
      <c r="G89" s="106"/>
      <c r="H89" s="106"/>
      <c r="I89" s="106"/>
      <c r="J89" s="106"/>
      <c r="K89" s="106"/>
      <c r="L89" s="106"/>
      <c r="M89" s="106"/>
      <c r="N89" s="106"/>
      <c r="O89" s="106"/>
      <c r="P89" s="106"/>
      <c r="Q89" s="106"/>
      <c r="R89" s="106"/>
      <c r="S89" s="106"/>
      <c r="T89" s="107"/>
      <c r="W89" s="3">
        <f t="shared" si="39"/>
        <v>0</v>
      </c>
    </row>
    <row r="90" spans="1:23" x14ac:dyDescent="0.2">
      <c r="A90" s="5" t="s">
        <v>66</v>
      </c>
      <c r="B90" s="27" t="s">
        <v>255</v>
      </c>
      <c r="C90" s="8">
        <v>5.22</v>
      </c>
      <c r="D90" s="9">
        <v>690</v>
      </c>
      <c r="E90" s="41">
        <f t="shared" si="31"/>
        <v>3601.7999999999997</v>
      </c>
      <c r="F90" s="8">
        <v>5.22</v>
      </c>
      <c r="G90" s="8">
        <v>345</v>
      </c>
      <c r="H90" s="41">
        <f t="shared" si="6"/>
        <v>1800.8999999999999</v>
      </c>
      <c r="I90" s="41">
        <v>5.37</v>
      </c>
      <c r="J90" s="41">
        <v>345</v>
      </c>
      <c r="K90" s="41">
        <f t="shared" si="37"/>
        <v>1852.65</v>
      </c>
      <c r="L90" s="41">
        <f t="shared" ref="L90:L98" si="43">G90+J90</f>
        <v>690</v>
      </c>
      <c r="M90" s="41">
        <f t="shared" ref="M90:M98" si="44">H90+K90</f>
        <v>3653.55</v>
      </c>
      <c r="N90" s="41">
        <f t="shared" ref="N90:N98" si="45">I90-C90</f>
        <v>0.15000000000000036</v>
      </c>
      <c r="O90" s="41">
        <f t="shared" ref="O90:O98" si="46">L90-D90</f>
        <v>0</v>
      </c>
      <c r="P90" s="41">
        <v>5.37</v>
      </c>
      <c r="Q90" s="40">
        <v>690</v>
      </c>
      <c r="R90" s="41">
        <f t="shared" si="38"/>
        <v>3705.3</v>
      </c>
      <c r="S90" s="41">
        <f t="shared" si="41"/>
        <v>0.15000000000000036</v>
      </c>
      <c r="T90" s="42">
        <f t="shared" si="42"/>
        <v>0</v>
      </c>
      <c r="U90" s="2">
        <v>0.15000000000000036</v>
      </c>
      <c r="V90" s="2">
        <v>0</v>
      </c>
      <c r="W90" s="3">
        <f t="shared" si="39"/>
        <v>0</v>
      </c>
    </row>
    <row r="91" spans="1:23" x14ac:dyDescent="0.2">
      <c r="A91" s="5" t="s">
        <v>67</v>
      </c>
      <c r="B91" s="27" t="s">
        <v>256</v>
      </c>
      <c r="C91" s="8">
        <v>4.9800000000000004</v>
      </c>
      <c r="D91" s="9">
        <v>100</v>
      </c>
      <c r="E91" s="41">
        <f t="shared" si="31"/>
        <v>498.00000000000006</v>
      </c>
      <c r="F91" s="8">
        <v>4.9800000000000004</v>
      </c>
      <c r="G91" s="8">
        <v>50</v>
      </c>
      <c r="H91" s="41">
        <f t="shared" si="6"/>
        <v>249.00000000000003</v>
      </c>
      <c r="I91" s="41">
        <v>5.13</v>
      </c>
      <c r="J91" s="41">
        <v>50</v>
      </c>
      <c r="K91" s="41">
        <f t="shared" si="37"/>
        <v>256.5</v>
      </c>
      <c r="L91" s="41">
        <f t="shared" si="43"/>
        <v>100</v>
      </c>
      <c r="M91" s="41">
        <f t="shared" si="44"/>
        <v>505.5</v>
      </c>
      <c r="N91" s="41">
        <f t="shared" si="45"/>
        <v>0.14999999999999947</v>
      </c>
      <c r="O91" s="41">
        <f t="shared" si="46"/>
        <v>0</v>
      </c>
      <c r="P91" s="41">
        <v>5.13</v>
      </c>
      <c r="Q91" s="40">
        <v>100</v>
      </c>
      <c r="R91" s="41">
        <f t="shared" si="38"/>
        <v>513</v>
      </c>
      <c r="S91" s="41">
        <f t="shared" si="41"/>
        <v>0.14999999999999947</v>
      </c>
      <c r="T91" s="42">
        <f t="shared" si="42"/>
        <v>0</v>
      </c>
      <c r="U91" s="2">
        <v>0.14999999999999947</v>
      </c>
      <c r="V91" s="2">
        <v>0</v>
      </c>
      <c r="W91" s="3">
        <f t="shared" si="39"/>
        <v>0</v>
      </c>
    </row>
    <row r="92" spans="1:23" ht="13.5" customHeight="1" x14ac:dyDescent="0.2">
      <c r="A92" s="5" t="s">
        <v>68</v>
      </c>
      <c r="B92" s="27" t="s">
        <v>257</v>
      </c>
      <c r="C92" s="8">
        <v>9.99</v>
      </c>
      <c r="D92" s="9">
        <v>220</v>
      </c>
      <c r="E92" s="41">
        <f t="shared" si="31"/>
        <v>2197.8000000000002</v>
      </c>
      <c r="F92" s="8">
        <v>9.99</v>
      </c>
      <c r="G92" s="8">
        <v>110</v>
      </c>
      <c r="H92" s="41">
        <f t="shared" si="6"/>
        <v>1098.9000000000001</v>
      </c>
      <c r="I92" s="41">
        <v>9.99</v>
      </c>
      <c r="J92" s="41">
        <v>110</v>
      </c>
      <c r="K92" s="41">
        <f t="shared" si="37"/>
        <v>1098.9000000000001</v>
      </c>
      <c r="L92" s="41">
        <f t="shared" si="43"/>
        <v>220</v>
      </c>
      <c r="M92" s="41">
        <f t="shared" si="44"/>
        <v>2197.8000000000002</v>
      </c>
      <c r="N92" s="41">
        <f t="shared" si="45"/>
        <v>0</v>
      </c>
      <c r="O92" s="41">
        <f t="shared" si="46"/>
        <v>0</v>
      </c>
      <c r="P92" s="41">
        <v>9.99</v>
      </c>
      <c r="Q92" s="40">
        <v>220</v>
      </c>
      <c r="R92" s="41">
        <f t="shared" si="38"/>
        <v>2197.8000000000002</v>
      </c>
      <c r="S92" s="41">
        <f t="shared" si="41"/>
        <v>0</v>
      </c>
      <c r="T92" s="42">
        <f t="shared" si="42"/>
        <v>0</v>
      </c>
      <c r="U92" s="2">
        <v>0</v>
      </c>
      <c r="V92" s="2">
        <v>0</v>
      </c>
      <c r="W92" s="3">
        <f t="shared" si="39"/>
        <v>0</v>
      </c>
    </row>
    <row r="93" spans="1:23" ht="13.5" customHeight="1" x14ac:dyDescent="0.2">
      <c r="A93" s="5" t="s">
        <v>69</v>
      </c>
      <c r="B93" s="27" t="s">
        <v>258</v>
      </c>
      <c r="C93" s="8">
        <v>9.99</v>
      </c>
      <c r="D93" s="9">
        <v>5</v>
      </c>
      <c r="E93" s="41">
        <f t="shared" si="31"/>
        <v>49.95</v>
      </c>
      <c r="F93" s="8">
        <v>9.99</v>
      </c>
      <c r="G93" s="8">
        <v>2</v>
      </c>
      <c r="H93" s="41">
        <f t="shared" ref="H93:H163" si="47">F93*G93</f>
        <v>19.98</v>
      </c>
      <c r="I93" s="41">
        <v>9.99</v>
      </c>
      <c r="J93" s="41">
        <v>3</v>
      </c>
      <c r="K93" s="41">
        <f t="shared" si="37"/>
        <v>29.97</v>
      </c>
      <c r="L93" s="41">
        <f t="shared" si="43"/>
        <v>5</v>
      </c>
      <c r="M93" s="41">
        <f t="shared" si="44"/>
        <v>49.95</v>
      </c>
      <c r="N93" s="41">
        <f t="shared" si="45"/>
        <v>0</v>
      </c>
      <c r="O93" s="41">
        <f t="shared" si="46"/>
        <v>0</v>
      </c>
      <c r="P93" s="41">
        <v>9.99</v>
      </c>
      <c r="Q93" s="40">
        <v>5</v>
      </c>
      <c r="R93" s="41">
        <f t="shared" si="38"/>
        <v>49.95</v>
      </c>
      <c r="S93" s="41">
        <f t="shared" si="41"/>
        <v>0</v>
      </c>
      <c r="T93" s="42">
        <f t="shared" si="42"/>
        <v>0</v>
      </c>
      <c r="U93" s="2">
        <v>0</v>
      </c>
      <c r="V93" s="2">
        <v>0</v>
      </c>
      <c r="W93" s="3">
        <f t="shared" si="39"/>
        <v>0</v>
      </c>
    </row>
    <row r="94" spans="1:23" x14ac:dyDescent="0.2">
      <c r="A94" s="5" t="s">
        <v>70</v>
      </c>
      <c r="B94" s="27" t="s">
        <v>259</v>
      </c>
      <c r="C94" s="8">
        <v>14.41</v>
      </c>
      <c r="D94" s="9">
        <v>10</v>
      </c>
      <c r="E94" s="41">
        <f t="shared" si="31"/>
        <v>144.1</v>
      </c>
      <c r="F94" s="8">
        <v>14.41</v>
      </c>
      <c r="G94" s="8">
        <v>5</v>
      </c>
      <c r="H94" s="41">
        <f t="shared" si="47"/>
        <v>72.05</v>
      </c>
      <c r="I94" s="41">
        <v>14.41</v>
      </c>
      <c r="J94" s="41">
        <v>5</v>
      </c>
      <c r="K94" s="41">
        <f t="shared" si="37"/>
        <v>72.05</v>
      </c>
      <c r="L94" s="41">
        <f t="shared" si="43"/>
        <v>10</v>
      </c>
      <c r="M94" s="41">
        <f t="shared" si="44"/>
        <v>144.1</v>
      </c>
      <c r="N94" s="41">
        <f t="shared" si="45"/>
        <v>0</v>
      </c>
      <c r="O94" s="41">
        <f t="shared" si="46"/>
        <v>0</v>
      </c>
      <c r="P94" s="41">
        <v>14.41</v>
      </c>
      <c r="Q94" s="40">
        <v>10</v>
      </c>
      <c r="R94" s="41">
        <f t="shared" si="38"/>
        <v>144.1</v>
      </c>
      <c r="S94" s="41">
        <f t="shared" si="41"/>
        <v>0</v>
      </c>
      <c r="T94" s="42">
        <f t="shared" si="42"/>
        <v>0</v>
      </c>
      <c r="U94" s="2">
        <v>0</v>
      </c>
      <c r="V94" s="2">
        <v>0</v>
      </c>
      <c r="W94" s="3">
        <f t="shared" si="39"/>
        <v>0</v>
      </c>
    </row>
    <row r="95" spans="1:23" ht="13.5" customHeight="1" x14ac:dyDescent="0.2">
      <c r="A95" s="5" t="s">
        <v>71</v>
      </c>
      <c r="B95" s="27" t="s">
        <v>350</v>
      </c>
      <c r="C95" s="8">
        <v>7.17</v>
      </c>
      <c r="D95" s="9">
        <v>100</v>
      </c>
      <c r="E95" s="41">
        <f t="shared" si="31"/>
        <v>717</v>
      </c>
      <c r="F95" s="8">
        <v>7.17</v>
      </c>
      <c r="G95" s="8">
        <v>50</v>
      </c>
      <c r="H95" s="41">
        <f t="shared" si="47"/>
        <v>358.5</v>
      </c>
      <c r="I95" s="41">
        <v>7.17</v>
      </c>
      <c r="J95" s="41">
        <v>50</v>
      </c>
      <c r="K95" s="41">
        <f t="shared" si="37"/>
        <v>358.5</v>
      </c>
      <c r="L95" s="41">
        <f t="shared" si="43"/>
        <v>100</v>
      </c>
      <c r="M95" s="41">
        <f t="shared" si="44"/>
        <v>717</v>
      </c>
      <c r="N95" s="41">
        <f t="shared" si="45"/>
        <v>0</v>
      </c>
      <c r="O95" s="41">
        <f t="shared" si="46"/>
        <v>0</v>
      </c>
      <c r="P95" s="41">
        <v>7.17</v>
      </c>
      <c r="Q95" s="40">
        <v>100</v>
      </c>
      <c r="R95" s="41">
        <f t="shared" si="38"/>
        <v>717</v>
      </c>
      <c r="S95" s="41">
        <f t="shared" si="41"/>
        <v>0</v>
      </c>
      <c r="T95" s="42">
        <f t="shared" si="42"/>
        <v>0</v>
      </c>
      <c r="U95" s="2">
        <v>0</v>
      </c>
      <c r="V95" s="2">
        <v>0</v>
      </c>
      <c r="W95" s="3">
        <f t="shared" si="39"/>
        <v>0</v>
      </c>
    </row>
    <row r="96" spans="1:23" ht="13.5" customHeight="1" x14ac:dyDescent="0.2">
      <c r="A96" s="5" t="s">
        <v>72</v>
      </c>
      <c r="B96" s="27" t="s">
        <v>260</v>
      </c>
      <c r="C96" s="8">
        <v>8.1999999999999993</v>
      </c>
      <c r="D96" s="9">
        <v>420</v>
      </c>
      <c r="E96" s="41">
        <f t="shared" si="31"/>
        <v>3443.9999999999995</v>
      </c>
      <c r="F96" s="8">
        <v>8.1999999999999993</v>
      </c>
      <c r="G96" s="8">
        <v>210</v>
      </c>
      <c r="H96" s="41">
        <f t="shared" si="47"/>
        <v>1721.9999999999998</v>
      </c>
      <c r="I96" s="41">
        <v>8.41</v>
      </c>
      <c r="J96" s="41">
        <v>210</v>
      </c>
      <c r="K96" s="41">
        <f t="shared" si="37"/>
        <v>1766.1000000000001</v>
      </c>
      <c r="L96" s="41">
        <f t="shared" si="43"/>
        <v>420</v>
      </c>
      <c r="M96" s="41">
        <f t="shared" si="44"/>
        <v>3488.1</v>
      </c>
      <c r="N96" s="41">
        <f t="shared" si="45"/>
        <v>0.21000000000000085</v>
      </c>
      <c r="O96" s="41">
        <f t="shared" si="46"/>
        <v>0</v>
      </c>
      <c r="P96" s="41">
        <v>8.41</v>
      </c>
      <c r="Q96" s="40">
        <v>420</v>
      </c>
      <c r="R96" s="41">
        <f t="shared" si="38"/>
        <v>3532.2000000000003</v>
      </c>
      <c r="S96" s="41">
        <f t="shared" si="41"/>
        <v>0.21000000000000085</v>
      </c>
      <c r="T96" s="42">
        <f t="shared" si="42"/>
        <v>0</v>
      </c>
      <c r="U96" s="2">
        <v>0.21000000000000085</v>
      </c>
      <c r="V96" s="2">
        <v>0</v>
      </c>
      <c r="W96" s="3">
        <f t="shared" si="39"/>
        <v>0</v>
      </c>
    </row>
    <row r="97" spans="1:23" ht="13.5" customHeight="1" x14ac:dyDescent="0.2">
      <c r="A97" s="5" t="s">
        <v>73</v>
      </c>
      <c r="B97" s="24" t="s">
        <v>261</v>
      </c>
      <c r="C97" s="8">
        <v>10.19</v>
      </c>
      <c r="D97" s="9">
        <v>35</v>
      </c>
      <c r="E97" s="41">
        <f t="shared" si="31"/>
        <v>356.65</v>
      </c>
      <c r="F97" s="8">
        <v>10.19</v>
      </c>
      <c r="G97" s="8">
        <v>17</v>
      </c>
      <c r="H97" s="41">
        <f t="shared" si="47"/>
        <v>173.23</v>
      </c>
      <c r="I97" s="41">
        <v>10.19</v>
      </c>
      <c r="J97" s="41">
        <v>18</v>
      </c>
      <c r="K97" s="41">
        <f t="shared" si="37"/>
        <v>183.42</v>
      </c>
      <c r="L97" s="41">
        <f t="shared" si="43"/>
        <v>35</v>
      </c>
      <c r="M97" s="41">
        <f t="shared" si="44"/>
        <v>356.65</v>
      </c>
      <c r="N97" s="41">
        <f t="shared" si="45"/>
        <v>0</v>
      </c>
      <c r="O97" s="41">
        <f t="shared" si="46"/>
        <v>0</v>
      </c>
      <c r="P97" s="41">
        <v>10.19</v>
      </c>
      <c r="Q97" s="40">
        <v>35</v>
      </c>
      <c r="R97" s="41">
        <f t="shared" si="38"/>
        <v>356.65</v>
      </c>
      <c r="S97" s="41">
        <f t="shared" si="41"/>
        <v>0</v>
      </c>
      <c r="T97" s="42">
        <f t="shared" si="42"/>
        <v>0</v>
      </c>
      <c r="U97" s="2">
        <v>0</v>
      </c>
      <c r="V97" s="2">
        <v>0</v>
      </c>
      <c r="W97" s="3">
        <f t="shared" si="39"/>
        <v>0</v>
      </c>
    </row>
    <row r="98" spans="1:23" x14ac:dyDescent="0.2">
      <c r="A98" s="5" t="s">
        <v>74</v>
      </c>
      <c r="B98" s="24" t="s">
        <v>262</v>
      </c>
      <c r="C98" s="8">
        <v>5.17</v>
      </c>
      <c r="D98" s="9">
        <v>560</v>
      </c>
      <c r="E98" s="41">
        <f t="shared" si="31"/>
        <v>2895.2</v>
      </c>
      <c r="F98" s="8">
        <v>5.17</v>
      </c>
      <c r="G98" s="8">
        <v>280</v>
      </c>
      <c r="H98" s="41">
        <f t="shared" si="47"/>
        <v>1447.6</v>
      </c>
      <c r="I98" s="41">
        <v>5.32</v>
      </c>
      <c r="J98" s="41">
        <v>280</v>
      </c>
      <c r="K98" s="41">
        <f t="shared" si="37"/>
        <v>1489.6000000000001</v>
      </c>
      <c r="L98" s="41">
        <f t="shared" si="43"/>
        <v>560</v>
      </c>
      <c r="M98" s="41">
        <f t="shared" si="44"/>
        <v>2937.2</v>
      </c>
      <c r="N98" s="41">
        <f t="shared" si="45"/>
        <v>0.15000000000000036</v>
      </c>
      <c r="O98" s="41">
        <f t="shared" si="46"/>
        <v>0</v>
      </c>
      <c r="P98" s="41">
        <v>5.32</v>
      </c>
      <c r="Q98" s="40">
        <v>560</v>
      </c>
      <c r="R98" s="41">
        <f t="shared" si="38"/>
        <v>2979.2000000000003</v>
      </c>
      <c r="S98" s="41">
        <f t="shared" si="41"/>
        <v>0.15000000000000036</v>
      </c>
      <c r="T98" s="42">
        <f t="shared" si="42"/>
        <v>0</v>
      </c>
      <c r="U98" s="2">
        <v>0.15000000000000036</v>
      </c>
      <c r="V98" s="2">
        <v>0</v>
      </c>
      <c r="W98" s="3">
        <f t="shared" si="39"/>
        <v>0</v>
      </c>
    </row>
    <row r="99" spans="1:23" x14ac:dyDescent="0.2">
      <c r="A99" s="5" t="s">
        <v>75</v>
      </c>
      <c r="B99" s="102" t="s">
        <v>265</v>
      </c>
      <c r="C99" s="103"/>
      <c r="D99" s="103"/>
      <c r="E99" s="103"/>
      <c r="F99" s="103"/>
      <c r="G99" s="103"/>
      <c r="H99" s="103"/>
      <c r="I99" s="103"/>
      <c r="J99" s="103"/>
      <c r="K99" s="103"/>
      <c r="L99" s="103"/>
      <c r="M99" s="103"/>
      <c r="N99" s="103"/>
      <c r="O99" s="103"/>
      <c r="P99" s="103"/>
      <c r="Q99" s="103"/>
      <c r="R99" s="103"/>
      <c r="S99" s="103"/>
      <c r="T99" s="104"/>
      <c r="W99" s="3">
        <f t="shared" si="39"/>
        <v>0</v>
      </c>
    </row>
    <row r="100" spans="1:23" x14ac:dyDescent="0.2">
      <c r="A100" s="5" t="s">
        <v>76</v>
      </c>
      <c r="B100" s="24" t="s">
        <v>266</v>
      </c>
      <c r="C100" s="8">
        <v>6</v>
      </c>
      <c r="D100" s="9">
        <v>155</v>
      </c>
      <c r="E100" s="41">
        <f t="shared" ref="E100:E128" si="48">C100*D100</f>
        <v>930</v>
      </c>
      <c r="F100" s="8">
        <v>6</v>
      </c>
      <c r="G100" s="8">
        <v>77</v>
      </c>
      <c r="H100" s="41">
        <f t="shared" si="47"/>
        <v>462</v>
      </c>
      <c r="I100" s="41">
        <v>6</v>
      </c>
      <c r="J100" s="41">
        <v>78</v>
      </c>
      <c r="K100" s="41">
        <f t="shared" si="37"/>
        <v>468</v>
      </c>
      <c r="L100" s="41">
        <f t="shared" ref="L100:L110" si="49">G100+J100</f>
        <v>155</v>
      </c>
      <c r="M100" s="41">
        <f t="shared" ref="M100:M110" si="50">H100+K100</f>
        <v>930</v>
      </c>
      <c r="N100" s="41">
        <f t="shared" ref="N100:N110" si="51">I100-C100</f>
        <v>0</v>
      </c>
      <c r="O100" s="41">
        <f t="shared" ref="O100:O110" si="52">L100-D100</f>
        <v>0</v>
      </c>
      <c r="P100" s="41">
        <v>6</v>
      </c>
      <c r="Q100" s="40">
        <v>155</v>
      </c>
      <c r="R100" s="41">
        <f t="shared" si="38"/>
        <v>930</v>
      </c>
      <c r="S100" s="41">
        <f t="shared" si="41"/>
        <v>0</v>
      </c>
      <c r="T100" s="42">
        <f t="shared" si="42"/>
        <v>0</v>
      </c>
      <c r="U100" s="2">
        <v>0</v>
      </c>
      <c r="V100" s="2">
        <v>0</v>
      </c>
      <c r="W100" s="3">
        <f t="shared" si="39"/>
        <v>0</v>
      </c>
    </row>
    <row r="101" spans="1:23" x14ac:dyDescent="0.2">
      <c r="A101" s="5" t="s">
        <v>77</v>
      </c>
      <c r="B101" s="24" t="s">
        <v>267</v>
      </c>
      <c r="C101" s="8">
        <v>2.0099999999999998</v>
      </c>
      <c r="D101" s="9">
        <v>175</v>
      </c>
      <c r="E101" s="41">
        <f t="shared" si="48"/>
        <v>351.74999999999994</v>
      </c>
      <c r="F101" s="8">
        <v>2.0099999999999998</v>
      </c>
      <c r="G101" s="8">
        <v>87</v>
      </c>
      <c r="H101" s="41">
        <f t="shared" si="47"/>
        <v>174.86999999999998</v>
      </c>
      <c r="I101" s="41">
        <v>2.0099999999999998</v>
      </c>
      <c r="J101" s="41">
        <v>88</v>
      </c>
      <c r="K101" s="41">
        <f t="shared" si="37"/>
        <v>176.88</v>
      </c>
      <c r="L101" s="41">
        <f t="shared" si="49"/>
        <v>175</v>
      </c>
      <c r="M101" s="41">
        <f t="shared" si="50"/>
        <v>351.75</v>
      </c>
      <c r="N101" s="41">
        <f t="shared" si="51"/>
        <v>0</v>
      </c>
      <c r="O101" s="41">
        <f t="shared" si="52"/>
        <v>0</v>
      </c>
      <c r="P101" s="41">
        <v>2.0099999999999998</v>
      </c>
      <c r="Q101" s="40">
        <v>175</v>
      </c>
      <c r="R101" s="41">
        <f t="shared" si="38"/>
        <v>351.74999999999994</v>
      </c>
      <c r="S101" s="41">
        <f t="shared" si="41"/>
        <v>0</v>
      </c>
      <c r="T101" s="42">
        <f t="shared" si="42"/>
        <v>0</v>
      </c>
      <c r="U101" s="2">
        <v>0</v>
      </c>
      <c r="V101" s="2">
        <v>0</v>
      </c>
      <c r="W101" s="3">
        <f t="shared" si="39"/>
        <v>0</v>
      </c>
    </row>
    <row r="102" spans="1:23" x14ac:dyDescent="0.2">
      <c r="A102" s="5" t="s">
        <v>376</v>
      </c>
      <c r="B102" s="24" t="s">
        <v>268</v>
      </c>
      <c r="C102" s="8">
        <v>7.75</v>
      </c>
      <c r="D102" s="9">
        <v>15</v>
      </c>
      <c r="E102" s="41">
        <f t="shared" si="48"/>
        <v>116.25</v>
      </c>
      <c r="F102" s="8">
        <v>7.75</v>
      </c>
      <c r="G102" s="8">
        <v>7</v>
      </c>
      <c r="H102" s="41">
        <f t="shared" si="47"/>
        <v>54.25</v>
      </c>
      <c r="I102" s="41">
        <v>7.75</v>
      </c>
      <c r="J102" s="41">
        <v>8</v>
      </c>
      <c r="K102" s="41">
        <f t="shared" si="37"/>
        <v>62</v>
      </c>
      <c r="L102" s="41">
        <f t="shared" si="49"/>
        <v>15</v>
      </c>
      <c r="M102" s="41">
        <f t="shared" si="50"/>
        <v>116.25</v>
      </c>
      <c r="N102" s="41">
        <f t="shared" si="51"/>
        <v>0</v>
      </c>
      <c r="O102" s="41">
        <f t="shared" si="52"/>
        <v>0</v>
      </c>
      <c r="P102" s="41">
        <v>7.75</v>
      </c>
      <c r="Q102" s="40">
        <v>15</v>
      </c>
      <c r="R102" s="41">
        <f t="shared" si="38"/>
        <v>116.25</v>
      </c>
      <c r="S102" s="41">
        <f t="shared" si="41"/>
        <v>0</v>
      </c>
      <c r="T102" s="42">
        <f t="shared" si="42"/>
        <v>0</v>
      </c>
      <c r="U102" s="2">
        <v>0</v>
      </c>
      <c r="V102" s="2">
        <v>0</v>
      </c>
      <c r="W102" s="3">
        <f t="shared" si="39"/>
        <v>0</v>
      </c>
    </row>
    <row r="103" spans="1:23" ht="13.5" customHeight="1" x14ac:dyDescent="0.2">
      <c r="A103" s="5" t="s">
        <v>377</v>
      </c>
      <c r="B103" s="23" t="s">
        <v>269</v>
      </c>
      <c r="C103" s="8">
        <v>2.0099999999999998</v>
      </c>
      <c r="D103" s="9">
        <v>45</v>
      </c>
      <c r="E103" s="41">
        <f t="shared" si="48"/>
        <v>90.449999999999989</v>
      </c>
      <c r="F103" s="8">
        <v>2.0099999999999998</v>
      </c>
      <c r="G103" s="8">
        <v>22</v>
      </c>
      <c r="H103" s="41">
        <f t="shared" si="47"/>
        <v>44.22</v>
      </c>
      <c r="I103" s="41">
        <v>2.0099999999999998</v>
      </c>
      <c r="J103" s="41">
        <v>23</v>
      </c>
      <c r="K103" s="41">
        <f t="shared" si="37"/>
        <v>46.23</v>
      </c>
      <c r="L103" s="41">
        <f t="shared" si="49"/>
        <v>45</v>
      </c>
      <c r="M103" s="41">
        <f t="shared" si="50"/>
        <v>90.449999999999989</v>
      </c>
      <c r="N103" s="41">
        <f t="shared" si="51"/>
        <v>0</v>
      </c>
      <c r="O103" s="41">
        <f t="shared" si="52"/>
        <v>0</v>
      </c>
      <c r="P103" s="41">
        <v>2.0099999999999998</v>
      </c>
      <c r="Q103" s="40">
        <v>45</v>
      </c>
      <c r="R103" s="41">
        <f t="shared" si="38"/>
        <v>90.449999999999989</v>
      </c>
      <c r="S103" s="41">
        <f t="shared" si="41"/>
        <v>0</v>
      </c>
      <c r="T103" s="42">
        <f t="shared" si="42"/>
        <v>0</v>
      </c>
      <c r="U103" s="2">
        <v>0</v>
      </c>
      <c r="V103" s="2">
        <v>0</v>
      </c>
      <c r="W103" s="3">
        <f t="shared" si="39"/>
        <v>0</v>
      </c>
    </row>
    <row r="104" spans="1:23" x14ac:dyDescent="0.2">
      <c r="A104" s="5" t="s">
        <v>378</v>
      </c>
      <c r="B104" s="24" t="s">
        <v>270</v>
      </c>
      <c r="C104" s="8">
        <v>6.09</v>
      </c>
      <c r="D104" s="9">
        <v>10</v>
      </c>
      <c r="E104" s="41">
        <f t="shared" si="48"/>
        <v>60.9</v>
      </c>
      <c r="F104" s="8">
        <v>6.09</v>
      </c>
      <c r="G104" s="8">
        <v>5</v>
      </c>
      <c r="H104" s="41">
        <f t="shared" si="47"/>
        <v>30.45</v>
      </c>
      <c r="I104" s="41">
        <v>6.09</v>
      </c>
      <c r="J104" s="41">
        <v>5</v>
      </c>
      <c r="K104" s="41">
        <f t="shared" si="37"/>
        <v>30.45</v>
      </c>
      <c r="L104" s="41">
        <f t="shared" si="49"/>
        <v>10</v>
      </c>
      <c r="M104" s="41">
        <f t="shared" si="50"/>
        <v>60.9</v>
      </c>
      <c r="N104" s="41">
        <f t="shared" si="51"/>
        <v>0</v>
      </c>
      <c r="O104" s="41">
        <f t="shared" si="52"/>
        <v>0</v>
      </c>
      <c r="P104" s="41">
        <v>6.09</v>
      </c>
      <c r="Q104" s="40">
        <v>10</v>
      </c>
      <c r="R104" s="41">
        <f t="shared" si="38"/>
        <v>60.9</v>
      </c>
      <c r="S104" s="41">
        <f t="shared" si="41"/>
        <v>0</v>
      </c>
      <c r="T104" s="42">
        <f t="shared" si="42"/>
        <v>0</v>
      </c>
      <c r="U104" s="2">
        <v>0</v>
      </c>
      <c r="V104" s="2">
        <v>0</v>
      </c>
      <c r="W104" s="3">
        <f t="shared" si="39"/>
        <v>0</v>
      </c>
    </row>
    <row r="105" spans="1:23" x14ac:dyDescent="0.2">
      <c r="A105" s="5" t="s">
        <v>379</v>
      </c>
      <c r="B105" s="24" t="s">
        <v>271</v>
      </c>
      <c r="C105" s="8">
        <v>7.53</v>
      </c>
      <c r="D105" s="9">
        <v>10</v>
      </c>
      <c r="E105" s="41">
        <f t="shared" si="48"/>
        <v>75.3</v>
      </c>
      <c r="F105" s="8">
        <v>7.53</v>
      </c>
      <c r="G105" s="8">
        <v>5</v>
      </c>
      <c r="H105" s="41">
        <f t="shared" si="47"/>
        <v>37.65</v>
      </c>
      <c r="I105" s="41">
        <v>7.53</v>
      </c>
      <c r="J105" s="41">
        <v>5</v>
      </c>
      <c r="K105" s="41">
        <f t="shared" si="37"/>
        <v>37.65</v>
      </c>
      <c r="L105" s="41">
        <f t="shared" si="49"/>
        <v>10</v>
      </c>
      <c r="M105" s="41">
        <f t="shared" si="50"/>
        <v>75.3</v>
      </c>
      <c r="N105" s="41">
        <f t="shared" si="51"/>
        <v>0</v>
      </c>
      <c r="O105" s="41">
        <f t="shared" si="52"/>
        <v>0</v>
      </c>
      <c r="P105" s="41">
        <v>7.53</v>
      </c>
      <c r="Q105" s="40">
        <v>10</v>
      </c>
      <c r="R105" s="41">
        <f t="shared" si="38"/>
        <v>75.3</v>
      </c>
      <c r="S105" s="41">
        <f t="shared" si="41"/>
        <v>0</v>
      </c>
      <c r="T105" s="42">
        <f t="shared" si="42"/>
        <v>0</v>
      </c>
      <c r="U105" s="2">
        <v>0</v>
      </c>
      <c r="V105" s="2">
        <v>0</v>
      </c>
      <c r="W105" s="3">
        <f t="shared" si="39"/>
        <v>0</v>
      </c>
    </row>
    <row r="106" spans="1:23" x14ac:dyDescent="0.2">
      <c r="A106" s="5" t="s">
        <v>380</v>
      </c>
      <c r="B106" s="27" t="s">
        <v>272</v>
      </c>
      <c r="C106" s="8">
        <v>7.98</v>
      </c>
      <c r="D106" s="9">
        <v>5</v>
      </c>
      <c r="E106" s="41">
        <f t="shared" si="48"/>
        <v>39.900000000000006</v>
      </c>
      <c r="F106" s="8">
        <v>7.98</v>
      </c>
      <c r="G106" s="8">
        <v>2</v>
      </c>
      <c r="H106" s="41">
        <f t="shared" si="47"/>
        <v>15.96</v>
      </c>
      <c r="I106" s="41">
        <v>7.98</v>
      </c>
      <c r="J106" s="41">
        <v>3</v>
      </c>
      <c r="K106" s="41">
        <f t="shared" si="37"/>
        <v>23.94</v>
      </c>
      <c r="L106" s="41">
        <f t="shared" si="49"/>
        <v>5</v>
      </c>
      <c r="M106" s="41">
        <f t="shared" si="50"/>
        <v>39.900000000000006</v>
      </c>
      <c r="N106" s="41">
        <f t="shared" si="51"/>
        <v>0</v>
      </c>
      <c r="O106" s="41">
        <f t="shared" si="52"/>
        <v>0</v>
      </c>
      <c r="P106" s="41">
        <v>7.98</v>
      </c>
      <c r="Q106" s="40">
        <v>5</v>
      </c>
      <c r="R106" s="41">
        <f t="shared" si="38"/>
        <v>39.900000000000006</v>
      </c>
      <c r="S106" s="41">
        <f t="shared" si="41"/>
        <v>0</v>
      </c>
      <c r="T106" s="42">
        <f t="shared" si="42"/>
        <v>0</v>
      </c>
      <c r="U106" s="2">
        <v>0</v>
      </c>
      <c r="V106" s="2">
        <v>0</v>
      </c>
      <c r="W106" s="3">
        <f t="shared" si="39"/>
        <v>0</v>
      </c>
    </row>
    <row r="107" spans="1:23" x14ac:dyDescent="0.2">
      <c r="A107" s="5" t="s">
        <v>381</v>
      </c>
      <c r="B107" s="27" t="s">
        <v>273</v>
      </c>
      <c r="C107" s="8">
        <v>8.07</v>
      </c>
      <c r="D107" s="9">
        <v>10</v>
      </c>
      <c r="E107" s="41">
        <f t="shared" si="48"/>
        <v>80.7</v>
      </c>
      <c r="F107" s="8">
        <v>8.07</v>
      </c>
      <c r="G107" s="8">
        <v>5</v>
      </c>
      <c r="H107" s="41">
        <f t="shared" si="47"/>
        <v>40.35</v>
      </c>
      <c r="I107" s="41">
        <v>8.07</v>
      </c>
      <c r="J107" s="41">
        <v>5</v>
      </c>
      <c r="K107" s="41">
        <f t="shared" si="37"/>
        <v>40.35</v>
      </c>
      <c r="L107" s="41">
        <f t="shared" si="49"/>
        <v>10</v>
      </c>
      <c r="M107" s="41">
        <f t="shared" si="50"/>
        <v>80.7</v>
      </c>
      <c r="N107" s="41">
        <f t="shared" si="51"/>
        <v>0</v>
      </c>
      <c r="O107" s="41">
        <f t="shared" si="52"/>
        <v>0</v>
      </c>
      <c r="P107" s="41">
        <v>8.07</v>
      </c>
      <c r="Q107" s="40">
        <v>10</v>
      </c>
      <c r="R107" s="41">
        <f t="shared" si="38"/>
        <v>80.7</v>
      </c>
      <c r="S107" s="41">
        <f t="shared" si="41"/>
        <v>0</v>
      </c>
      <c r="T107" s="42">
        <f t="shared" si="42"/>
        <v>0</v>
      </c>
      <c r="U107" s="2">
        <v>0</v>
      </c>
      <c r="V107" s="2">
        <v>0</v>
      </c>
      <c r="W107" s="3">
        <f t="shared" si="39"/>
        <v>0</v>
      </c>
    </row>
    <row r="108" spans="1:23" x14ac:dyDescent="0.2">
      <c r="A108" s="5" t="s">
        <v>382</v>
      </c>
      <c r="B108" s="27" t="s">
        <v>274</v>
      </c>
      <c r="C108" s="8">
        <v>8.07</v>
      </c>
      <c r="D108" s="9">
        <v>10</v>
      </c>
      <c r="E108" s="41">
        <f t="shared" si="48"/>
        <v>80.7</v>
      </c>
      <c r="F108" s="8">
        <v>8.07</v>
      </c>
      <c r="G108" s="8">
        <v>5</v>
      </c>
      <c r="H108" s="41">
        <f t="shared" si="47"/>
        <v>40.35</v>
      </c>
      <c r="I108" s="41">
        <v>8.07</v>
      </c>
      <c r="J108" s="41">
        <v>5</v>
      </c>
      <c r="K108" s="41">
        <f t="shared" si="37"/>
        <v>40.35</v>
      </c>
      <c r="L108" s="41">
        <f t="shared" si="49"/>
        <v>10</v>
      </c>
      <c r="M108" s="41">
        <f t="shared" si="50"/>
        <v>80.7</v>
      </c>
      <c r="N108" s="41">
        <f t="shared" si="51"/>
        <v>0</v>
      </c>
      <c r="O108" s="41">
        <f t="shared" si="52"/>
        <v>0</v>
      </c>
      <c r="P108" s="41">
        <v>8.07</v>
      </c>
      <c r="Q108" s="40">
        <v>10</v>
      </c>
      <c r="R108" s="41">
        <f t="shared" si="38"/>
        <v>80.7</v>
      </c>
      <c r="S108" s="41">
        <f t="shared" si="41"/>
        <v>0</v>
      </c>
      <c r="T108" s="42">
        <f t="shared" si="42"/>
        <v>0</v>
      </c>
      <c r="U108" s="2">
        <v>0</v>
      </c>
      <c r="V108" s="2">
        <v>0</v>
      </c>
      <c r="W108" s="3">
        <f t="shared" si="39"/>
        <v>0</v>
      </c>
    </row>
    <row r="109" spans="1:23" x14ac:dyDescent="0.2">
      <c r="A109" s="5" t="s">
        <v>383</v>
      </c>
      <c r="B109" s="27" t="s">
        <v>275</v>
      </c>
      <c r="C109" s="8">
        <v>16.010000000000002</v>
      </c>
      <c r="D109" s="9">
        <v>30</v>
      </c>
      <c r="E109" s="41">
        <f t="shared" si="48"/>
        <v>480.30000000000007</v>
      </c>
      <c r="F109" s="8">
        <v>16.010000000000002</v>
      </c>
      <c r="G109" s="8">
        <v>15</v>
      </c>
      <c r="H109" s="41">
        <f t="shared" si="47"/>
        <v>240.15000000000003</v>
      </c>
      <c r="I109" s="41">
        <v>16.010000000000002</v>
      </c>
      <c r="J109" s="41">
        <v>15</v>
      </c>
      <c r="K109" s="41">
        <f t="shared" si="37"/>
        <v>240.15000000000003</v>
      </c>
      <c r="L109" s="41">
        <f t="shared" si="49"/>
        <v>30</v>
      </c>
      <c r="M109" s="41">
        <f t="shared" si="50"/>
        <v>480.30000000000007</v>
      </c>
      <c r="N109" s="41">
        <f t="shared" si="51"/>
        <v>0</v>
      </c>
      <c r="O109" s="41">
        <f t="shared" si="52"/>
        <v>0</v>
      </c>
      <c r="P109" s="41">
        <v>16.010000000000002</v>
      </c>
      <c r="Q109" s="40">
        <v>30</v>
      </c>
      <c r="R109" s="41">
        <f t="shared" si="38"/>
        <v>480.30000000000007</v>
      </c>
      <c r="S109" s="41">
        <f t="shared" si="41"/>
        <v>0</v>
      </c>
      <c r="T109" s="42">
        <f t="shared" si="42"/>
        <v>0</v>
      </c>
      <c r="U109" s="2">
        <v>0</v>
      </c>
      <c r="V109" s="2">
        <v>0</v>
      </c>
      <c r="W109" s="3">
        <f t="shared" si="39"/>
        <v>0</v>
      </c>
    </row>
    <row r="110" spans="1:23" x14ac:dyDescent="0.2">
      <c r="A110" s="5" t="s">
        <v>384</v>
      </c>
      <c r="B110" s="27" t="s">
        <v>276</v>
      </c>
      <c r="C110" s="8">
        <v>1.99</v>
      </c>
      <c r="D110" s="9">
        <v>2000</v>
      </c>
      <c r="E110" s="41">
        <f t="shared" si="48"/>
        <v>3980</v>
      </c>
      <c r="F110" s="8">
        <v>1.99</v>
      </c>
      <c r="G110" s="8">
        <v>1000</v>
      </c>
      <c r="H110" s="41">
        <f t="shared" si="47"/>
        <v>1990</v>
      </c>
      <c r="I110" s="41">
        <v>1.99</v>
      </c>
      <c r="J110" s="41">
        <v>1000</v>
      </c>
      <c r="K110" s="41">
        <f t="shared" si="37"/>
        <v>1990</v>
      </c>
      <c r="L110" s="41">
        <f t="shared" si="49"/>
        <v>2000</v>
      </c>
      <c r="M110" s="41">
        <f t="shared" si="50"/>
        <v>3980</v>
      </c>
      <c r="N110" s="41">
        <f t="shared" si="51"/>
        <v>0</v>
      </c>
      <c r="O110" s="41">
        <f t="shared" si="52"/>
        <v>0</v>
      </c>
      <c r="P110" s="41">
        <v>1.99</v>
      </c>
      <c r="Q110" s="40">
        <v>2000</v>
      </c>
      <c r="R110" s="40">
        <f t="shared" si="38"/>
        <v>3980</v>
      </c>
      <c r="S110" s="41">
        <f t="shared" si="41"/>
        <v>0</v>
      </c>
      <c r="T110" s="42">
        <f t="shared" si="42"/>
        <v>0</v>
      </c>
      <c r="U110" s="2">
        <v>0</v>
      </c>
      <c r="V110" s="2">
        <v>0</v>
      </c>
      <c r="W110" s="3">
        <f t="shared" si="39"/>
        <v>0</v>
      </c>
    </row>
    <row r="111" spans="1:23" x14ac:dyDescent="0.2">
      <c r="A111" s="72">
        <v>6</v>
      </c>
      <c r="B111" s="124" t="s">
        <v>364</v>
      </c>
      <c r="C111" s="125"/>
      <c r="D111" s="125"/>
      <c r="E111" s="125"/>
      <c r="F111" s="125"/>
      <c r="G111" s="125"/>
      <c r="H111" s="125"/>
      <c r="I111" s="125"/>
      <c r="J111" s="125"/>
      <c r="K111" s="125"/>
      <c r="L111" s="125"/>
      <c r="M111" s="125"/>
      <c r="N111" s="125"/>
      <c r="O111" s="125"/>
      <c r="P111" s="125"/>
      <c r="Q111" s="125"/>
      <c r="R111" s="125"/>
      <c r="S111" s="125"/>
      <c r="T111" s="126"/>
      <c r="W111" s="3">
        <f t="shared" si="39"/>
        <v>0</v>
      </c>
    </row>
    <row r="112" spans="1:23" ht="25.5" x14ac:dyDescent="0.2">
      <c r="A112" s="5" t="s">
        <v>78</v>
      </c>
      <c r="B112" s="24" t="s">
        <v>277</v>
      </c>
      <c r="C112" s="41">
        <v>1065.1799999999998</v>
      </c>
      <c r="D112" s="40">
        <v>1</v>
      </c>
      <c r="E112" s="41">
        <f t="shared" si="48"/>
        <v>1065.1799999999998</v>
      </c>
      <c r="F112" s="41">
        <v>1065.1799999999998</v>
      </c>
      <c r="G112" s="41">
        <v>0</v>
      </c>
      <c r="H112" s="41">
        <f t="shared" si="47"/>
        <v>0</v>
      </c>
      <c r="I112" s="41">
        <v>1065.18</v>
      </c>
      <c r="J112" s="41">
        <v>1</v>
      </c>
      <c r="K112" s="41">
        <f t="shared" si="37"/>
        <v>1065.18</v>
      </c>
      <c r="L112" s="41">
        <f t="shared" ref="L112:L124" si="53">G112+J112</f>
        <v>1</v>
      </c>
      <c r="M112" s="41">
        <f t="shared" ref="M112:M124" si="54">H112+K112</f>
        <v>1065.18</v>
      </c>
      <c r="N112" s="41">
        <f t="shared" ref="N112:N124" si="55">I112-C112</f>
        <v>0</v>
      </c>
      <c r="O112" s="41">
        <f t="shared" ref="O112:O124" si="56">L112-D112</f>
        <v>0</v>
      </c>
      <c r="P112" s="41">
        <v>1065.18</v>
      </c>
      <c r="Q112" s="40">
        <v>1</v>
      </c>
      <c r="R112" s="41">
        <f t="shared" si="38"/>
        <v>1065.18</v>
      </c>
      <c r="S112" s="41">
        <f t="shared" si="41"/>
        <v>0</v>
      </c>
      <c r="T112" s="42">
        <f t="shared" si="42"/>
        <v>0</v>
      </c>
      <c r="U112" s="2">
        <v>0</v>
      </c>
      <c r="V112" s="2">
        <v>1</v>
      </c>
      <c r="W112" s="3">
        <f t="shared" si="39"/>
        <v>0</v>
      </c>
    </row>
    <row r="113" spans="1:23" ht="25.5" x14ac:dyDescent="0.2">
      <c r="A113" s="5" t="s">
        <v>79</v>
      </c>
      <c r="B113" s="24" t="s">
        <v>365</v>
      </c>
      <c r="C113" s="41">
        <v>724.61</v>
      </c>
      <c r="D113" s="40">
        <v>3</v>
      </c>
      <c r="E113" s="41">
        <f t="shared" si="48"/>
        <v>2173.83</v>
      </c>
      <c r="F113" s="41">
        <v>724.61</v>
      </c>
      <c r="G113" s="41">
        <v>1</v>
      </c>
      <c r="H113" s="41">
        <f t="shared" si="47"/>
        <v>724.61</v>
      </c>
      <c r="I113" s="41">
        <v>724.61</v>
      </c>
      <c r="J113" s="41">
        <v>2</v>
      </c>
      <c r="K113" s="41">
        <f t="shared" si="37"/>
        <v>1449.22</v>
      </c>
      <c r="L113" s="41">
        <f t="shared" si="53"/>
        <v>3</v>
      </c>
      <c r="M113" s="41">
        <f t="shared" si="54"/>
        <v>2173.83</v>
      </c>
      <c r="N113" s="41">
        <f t="shared" si="55"/>
        <v>0</v>
      </c>
      <c r="O113" s="41">
        <f t="shared" si="56"/>
        <v>0</v>
      </c>
      <c r="P113" s="41">
        <v>724.61</v>
      </c>
      <c r="Q113" s="40">
        <v>3</v>
      </c>
      <c r="R113" s="41">
        <f t="shared" si="38"/>
        <v>2173.83</v>
      </c>
      <c r="S113" s="41">
        <f t="shared" si="41"/>
        <v>0</v>
      </c>
      <c r="T113" s="42">
        <f t="shared" si="42"/>
        <v>0</v>
      </c>
      <c r="U113" s="2">
        <v>0</v>
      </c>
      <c r="V113" s="2">
        <v>0</v>
      </c>
      <c r="W113" s="3">
        <f t="shared" si="39"/>
        <v>0</v>
      </c>
    </row>
    <row r="114" spans="1:23" ht="25.5" x14ac:dyDescent="0.2">
      <c r="A114" s="5" t="s">
        <v>80</v>
      </c>
      <c r="B114" s="24" t="s">
        <v>278</v>
      </c>
      <c r="C114" s="41">
        <v>743.61999999999989</v>
      </c>
      <c r="D114" s="40">
        <v>2</v>
      </c>
      <c r="E114" s="41">
        <f t="shared" si="48"/>
        <v>1487.2399999999998</v>
      </c>
      <c r="F114" s="41">
        <v>743.61999999999989</v>
      </c>
      <c r="G114" s="41">
        <v>1</v>
      </c>
      <c r="H114" s="41">
        <f t="shared" si="47"/>
        <v>743.61999999999989</v>
      </c>
      <c r="I114" s="41">
        <v>743.61999999999989</v>
      </c>
      <c r="J114" s="41">
        <v>1</v>
      </c>
      <c r="K114" s="41">
        <f t="shared" si="37"/>
        <v>743.61999999999989</v>
      </c>
      <c r="L114" s="41">
        <f t="shared" si="53"/>
        <v>2</v>
      </c>
      <c r="M114" s="41">
        <f t="shared" si="54"/>
        <v>1487.2399999999998</v>
      </c>
      <c r="N114" s="41">
        <f t="shared" si="55"/>
        <v>0</v>
      </c>
      <c r="O114" s="41">
        <f t="shared" si="56"/>
        <v>0</v>
      </c>
      <c r="P114" s="41">
        <v>743.61999999999989</v>
      </c>
      <c r="Q114" s="40">
        <v>2</v>
      </c>
      <c r="R114" s="41">
        <f t="shared" si="38"/>
        <v>1487.2399999999998</v>
      </c>
      <c r="S114" s="41">
        <f t="shared" si="41"/>
        <v>0</v>
      </c>
      <c r="T114" s="42">
        <f t="shared" si="42"/>
        <v>0</v>
      </c>
      <c r="U114" s="2">
        <v>0</v>
      </c>
      <c r="V114" s="2">
        <v>1</v>
      </c>
      <c r="W114" s="3">
        <f t="shared" si="39"/>
        <v>0</v>
      </c>
    </row>
    <row r="115" spans="1:23" ht="25.5" x14ac:dyDescent="0.2">
      <c r="A115" s="5" t="s">
        <v>81</v>
      </c>
      <c r="B115" s="24" t="s">
        <v>279</v>
      </c>
      <c r="C115" s="41">
        <v>1142.78</v>
      </c>
      <c r="D115" s="40">
        <v>2</v>
      </c>
      <c r="E115" s="41">
        <f t="shared" si="48"/>
        <v>2285.56</v>
      </c>
      <c r="F115" s="41">
        <v>1142.78</v>
      </c>
      <c r="G115" s="41">
        <v>1</v>
      </c>
      <c r="H115" s="41">
        <f t="shared" si="47"/>
        <v>1142.78</v>
      </c>
      <c r="I115" s="41">
        <v>1142.78</v>
      </c>
      <c r="J115" s="41">
        <v>1</v>
      </c>
      <c r="K115" s="41">
        <f t="shared" si="37"/>
        <v>1142.78</v>
      </c>
      <c r="L115" s="41">
        <f t="shared" si="53"/>
        <v>2</v>
      </c>
      <c r="M115" s="41">
        <f t="shared" si="54"/>
        <v>2285.56</v>
      </c>
      <c r="N115" s="41">
        <f t="shared" si="55"/>
        <v>0</v>
      </c>
      <c r="O115" s="41">
        <f t="shared" si="56"/>
        <v>0</v>
      </c>
      <c r="P115" s="41">
        <v>1142.78</v>
      </c>
      <c r="Q115" s="40">
        <v>2</v>
      </c>
      <c r="R115" s="41">
        <f t="shared" si="38"/>
        <v>2285.56</v>
      </c>
      <c r="S115" s="41">
        <f t="shared" ref="S115:S146" si="57">P115-C115</f>
        <v>0</v>
      </c>
      <c r="T115" s="42">
        <f t="shared" ref="T115:T146" si="58">Q115-D115</f>
        <v>0</v>
      </c>
      <c r="U115" s="2">
        <v>0</v>
      </c>
      <c r="V115" s="2">
        <v>0</v>
      </c>
      <c r="W115" s="3">
        <f t="shared" si="39"/>
        <v>0</v>
      </c>
    </row>
    <row r="116" spans="1:23" ht="25.5" x14ac:dyDescent="0.2">
      <c r="A116" s="5" t="s">
        <v>82</v>
      </c>
      <c r="B116" s="24" t="s">
        <v>366</v>
      </c>
      <c r="C116" s="41">
        <v>725.46999999999991</v>
      </c>
      <c r="D116" s="40">
        <v>2</v>
      </c>
      <c r="E116" s="41">
        <f t="shared" si="48"/>
        <v>1450.9399999999998</v>
      </c>
      <c r="F116" s="41">
        <v>725.46999999999991</v>
      </c>
      <c r="G116" s="41">
        <v>1</v>
      </c>
      <c r="H116" s="41">
        <f t="shared" si="47"/>
        <v>725.46999999999991</v>
      </c>
      <c r="I116" s="41">
        <v>725.46999999999991</v>
      </c>
      <c r="J116" s="41">
        <v>1</v>
      </c>
      <c r="K116" s="41">
        <f t="shared" si="37"/>
        <v>725.46999999999991</v>
      </c>
      <c r="L116" s="41">
        <f t="shared" si="53"/>
        <v>2</v>
      </c>
      <c r="M116" s="41">
        <f t="shared" si="54"/>
        <v>1450.9399999999998</v>
      </c>
      <c r="N116" s="41">
        <f t="shared" si="55"/>
        <v>0</v>
      </c>
      <c r="O116" s="41">
        <f t="shared" si="56"/>
        <v>0</v>
      </c>
      <c r="P116" s="41">
        <v>725.46999999999991</v>
      </c>
      <c r="Q116" s="40">
        <v>2</v>
      </c>
      <c r="R116" s="41">
        <f t="shared" si="38"/>
        <v>1450.9399999999998</v>
      </c>
      <c r="S116" s="41">
        <f t="shared" si="57"/>
        <v>0</v>
      </c>
      <c r="T116" s="42">
        <f t="shared" si="58"/>
        <v>0</v>
      </c>
      <c r="U116" s="2">
        <v>0</v>
      </c>
      <c r="V116" s="2">
        <v>0</v>
      </c>
      <c r="W116" s="3">
        <f t="shared" si="39"/>
        <v>0</v>
      </c>
    </row>
    <row r="117" spans="1:23" ht="25.5" x14ac:dyDescent="0.2">
      <c r="A117" s="5" t="s">
        <v>83</v>
      </c>
      <c r="B117" s="24" t="s">
        <v>280</v>
      </c>
      <c r="C117" s="41">
        <v>767.44</v>
      </c>
      <c r="D117" s="40">
        <v>2</v>
      </c>
      <c r="E117" s="41">
        <f t="shared" si="48"/>
        <v>1534.88</v>
      </c>
      <c r="F117" s="41">
        <v>767.44</v>
      </c>
      <c r="G117" s="41">
        <v>1</v>
      </c>
      <c r="H117" s="41">
        <f t="shared" si="47"/>
        <v>767.44</v>
      </c>
      <c r="I117" s="41">
        <v>767.44</v>
      </c>
      <c r="J117" s="41">
        <v>1</v>
      </c>
      <c r="K117" s="41">
        <f t="shared" si="37"/>
        <v>767.44</v>
      </c>
      <c r="L117" s="41">
        <f t="shared" si="53"/>
        <v>2</v>
      </c>
      <c r="M117" s="41">
        <f t="shared" si="54"/>
        <v>1534.88</v>
      </c>
      <c r="N117" s="41">
        <f t="shared" si="55"/>
        <v>0</v>
      </c>
      <c r="O117" s="41">
        <f t="shared" si="56"/>
        <v>0</v>
      </c>
      <c r="P117" s="41">
        <v>767.44</v>
      </c>
      <c r="Q117" s="40">
        <v>2</v>
      </c>
      <c r="R117" s="41">
        <f t="shared" si="38"/>
        <v>1534.88</v>
      </c>
      <c r="S117" s="41">
        <f t="shared" si="57"/>
        <v>0</v>
      </c>
      <c r="T117" s="42">
        <f t="shared" si="58"/>
        <v>0</v>
      </c>
      <c r="U117" s="2">
        <v>0</v>
      </c>
      <c r="V117" s="2">
        <v>0</v>
      </c>
      <c r="W117" s="3">
        <f t="shared" si="39"/>
        <v>0</v>
      </c>
    </row>
    <row r="118" spans="1:23" ht="25.5" x14ac:dyDescent="0.2">
      <c r="A118" s="5" t="s">
        <v>84</v>
      </c>
      <c r="B118" s="24" t="s">
        <v>281</v>
      </c>
      <c r="C118" s="41">
        <v>531.34</v>
      </c>
      <c r="D118" s="40">
        <v>2</v>
      </c>
      <c r="E118" s="41">
        <f t="shared" si="48"/>
        <v>1062.68</v>
      </c>
      <c r="F118" s="41">
        <v>531.34</v>
      </c>
      <c r="G118" s="41">
        <v>1</v>
      </c>
      <c r="H118" s="41">
        <f t="shared" si="47"/>
        <v>531.34</v>
      </c>
      <c r="I118" s="41">
        <v>531.34</v>
      </c>
      <c r="J118" s="41">
        <v>1</v>
      </c>
      <c r="K118" s="41">
        <f t="shared" si="37"/>
        <v>531.34</v>
      </c>
      <c r="L118" s="41">
        <f t="shared" si="53"/>
        <v>2</v>
      </c>
      <c r="M118" s="41">
        <f t="shared" si="54"/>
        <v>1062.68</v>
      </c>
      <c r="N118" s="41">
        <f t="shared" si="55"/>
        <v>0</v>
      </c>
      <c r="O118" s="41">
        <f t="shared" si="56"/>
        <v>0</v>
      </c>
      <c r="P118" s="41">
        <v>531.34</v>
      </c>
      <c r="Q118" s="40">
        <v>2</v>
      </c>
      <c r="R118" s="41">
        <f t="shared" si="38"/>
        <v>1062.68</v>
      </c>
      <c r="S118" s="41">
        <f t="shared" si="57"/>
        <v>0</v>
      </c>
      <c r="T118" s="42">
        <f t="shared" si="58"/>
        <v>0</v>
      </c>
      <c r="U118" s="2">
        <v>0</v>
      </c>
      <c r="V118" s="2">
        <v>0</v>
      </c>
      <c r="W118" s="3">
        <f t="shared" si="39"/>
        <v>0</v>
      </c>
    </row>
    <row r="119" spans="1:23" ht="25.5" x14ac:dyDescent="0.2">
      <c r="A119" s="5" t="s">
        <v>85</v>
      </c>
      <c r="B119" s="24" t="s">
        <v>282</v>
      </c>
      <c r="C119" s="41">
        <v>530.52</v>
      </c>
      <c r="D119" s="40">
        <v>2</v>
      </c>
      <c r="E119" s="41">
        <f t="shared" si="48"/>
        <v>1061.04</v>
      </c>
      <c r="F119" s="41">
        <v>530.52</v>
      </c>
      <c r="G119" s="41">
        <v>1</v>
      </c>
      <c r="H119" s="41">
        <f t="shared" si="47"/>
        <v>530.52</v>
      </c>
      <c r="I119" s="41">
        <v>530.52</v>
      </c>
      <c r="J119" s="41">
        <v>1</v>
      </c>
      <c r="K119" s="41">
        <f t="shared" si="37"/>
        <v>530.52</v>
      </c>
      <c r="L119" s="41">
        <f t="shared" si="53"/>
        <v>2</v>
      </c>
      <c r="M119" s="41">
        <f t="shared" si="54"/>
        <v>1061.04</v>
      </c>
      <c r="N119" s="41">
        <f t="shared" si="55"/>
        <v>0</v>
      </c>
      <c r="O119" s="41">
        <f t="shared" si="56"/>
        <v>0</v>
      </c>
      <c r="P119" s="41">
        <v>530.52</v>
      </c>
      <c r="Q119" s="40">
        <v>2</v>
      </c>
      <c r="R119" s="41">
        <f t="shared" si="38"/>
        <v>1061.04</v>
      </c>
      <c r="S119" s="41">
        <f t="shared" si="57"/>
        <v>0</v>
      </c>
      <c r="T119" s="42">
        <f t="shared" si="58"/>
        <v>0</v>
      </c>
      <c r="U119" s="2">
        <v>0</v>
      </c>
      <c r="V119" s="2">
        <v>0</v>
      </c>
      <c r="W119" s="3">
        <f t="shared" si="39"/>
        <v>0</v>
      </c>
    </row>
    <row r="120" spans="1:23" ht="13.5" customHeight="1" x14ac:dyDescent="0.2">
      <c r="A120" s="5" t="s">
        <v>86</v>
      </c>
      <c r="B120" s="24" t="s">
        <v>283</v>
      </c>
      <c r="C120" s="41">
        <v>830.81</v>
      </c>
      <c r="D120" s="40">
        <v>1</v>
      </c>
      <c r="E120" s="41">
        <f t="shared" si="48"/>
        <v>830.81</v>
      </c>
      <c r="F120" s="41">
        <v>830.81</v>
      </c>
      <c r="G120" s="41">
        <v>0</v>
      </c>
      <c r="H120" s="41">
        <f t="shared" si="47"/>
        <v>0</v>
      </c>
      <c r="I120" s="41">
        <v>660.04</v>
      </c>
      <c r="J120" s="41">
        <v>1</v>
      </c>
      <c r="K120" s="41">
        <f t="shared" si="37"/>
        <v>660.04</v>
      </c>
      <c r="L120" s="41">
        <f t="shared" si="53"/>
        <v>1</v>
      </c>
      <c r="M120" s="41">
        <f t="shared" si="54"/>
        <v>660.04</v>
      </c>
      <c r="N120" s="41">
        <f t="shared" si="55"/>
        <v>-170.76999999999998</v>
      </c>
      <c r="O120" s="41">
        <f t="shared" si="56"/>
        <v>0</v>
      </c>
      <c r="P120" s="41">
        <v>660.04</v>
      </c>
      <c r="Q120" s="40">
        <v>1</v>
      </c>
      <c r="R120" s="41">
        <f t="shared" si="38"/>
        <v>660.04</v>
      </c>
      <c r="S120" s="41">
        <f t="shared" si="57"/>
        <v>-170.76999999999998</v>
      </c>
      <c r="T120" s="42">
        <f t="shared" si="58"/>
        <v>0</v>
      </c>
      <c r="U120" s="2">
        <v>-170.76999999999998</v>
      </c>
      <c r="V120" s="2">
        <v>0</v>
      </c>
      <c r="W120" s="3">
        <f t="shared" si="39"/>
        <v>0</v>
      </c>
    </row>
    <row r="121" spans="1:23" x14ac:dyDescent="0.2">
      <c r="A121" s="5" t="s">
        <v>87</v>
      </c>
      <c r="B121" s="24" t="s">
        <v>284</v>
      </c>
      <c r="C121" s="41">
        <v>673.39</v>
      </c>
      <c r="D121" s="40">
        <v>1</v>
      </c>
      <c r="E121" s="41">
        <f t="shared" si="48"/>
        <v>673.39</v>
      </c>
      <c r="F121" s="41">
        <v>673.39</v>
      </c>
      <c r="G121" s="41">
        <v>0</v>
      </c>
      <c r="H121" s="41">
        <f t="shared" si="47"/>
        <v>0</v>
      </c>
      <c r="I121" s="41">
        <v>673.39</v>
      </c>
      <c r="J121" s="41">
        <v>1</v>
      </c>
      <c r="K121" s="41">
        <f t="shared" si="37"/>
        <v>673.39</v>
      </c>
      <c r="L121" s="41">
        <f t="shared" si="53"/>
        <v>1</v>
      </c>
      <c r="M121" s="41">
        <f t="shared" si="54"/>
        <v>673.39</v>
      </c>
      <c r="N121" s="41">
        <f t="shared" si="55"/>
        <v>0</v>
      </c>
      <c r="O121" s="41">
        <f t="shared" si="56"/>
        <v>0</v>
      </c>
      <c r="P121" s="41">
        <v>673.39</v>
      </c>
      <c r="Q121" s="40">
        <v>1</v>
      </c>
      <c r="R121" s="41">
        <f t="shared" si="38"/>
        <v>673.39</v>
      </c>
      <c r="S121" s="41">
        <f t="shared" si="57"/>
        <v>0</v>
      </c>
      <c r="T121" s="42">
        <f t="shared" si="58"/>
        <v>0</v>
      </c>
      <c r="U121" s="2">
        <v>0</v>
      </c>
      <c r="V121" s="2">
        <v>0</v>
      </c>
      <c r="W121" s="3">
        <f t="shared" si="39"/>
        <v>0</v>
      </c>
    </row>
    <row r="122" spans="1:23" x14ac:dyDescent="0.2">
      <c r="A122" s="5" t="s">
        <v>88</v>
      </c>
      <c r="B122" s="24" t="s">
        <v>285</v>
      </c>
      <c r="C122" s="41">
        <v>119.00999999999999</v>
      </c>
      <c r="D122" s="40">
        <v>1</v>
      </c>
      <c r="E122" s="41">
        <f t="shared" si="48"/>
        <v>119.00999999999999</v>
      </c>
      <c r="F122" s="41">
        <v>119.00999999999999</v>
      </c>
      <c r="G122" s="41">
        <v>0</v>
      </c>
      <c r="H122" s="41">
        <f t="shared" si="47"/>
        <v>0</v>
      </c>
      <c r="I122" s="41">
        <v>119.00999999999999</v>
      </c>
      <c r="J122" s="41">
        <v>1</v>
      </c>
      <c r="K122" s="41">
        <f t="shared" si="37"/>
        <v>119.00999999999999</v>
      </c>
      <c r="L122" s="41">
        <f t="shared" si="53"/>
        <v>1</v>
      </c>
      <c r="M122" s="41">
        <f t="shared" si="54"/>
        <v>119.00999999999999</v>
      </c>
      <c r="N122" s="41">
        <f t="shared" si="55"/>
        <v>0</v>
      </c>
      <c r="O122" s="41">
        <f t="shared" si="56"/>
        <v>0</v>
      </c>
      <c r="P122" s="41">
        <v>119.00999999999999</v>
      </c>
      <c r="Q122" s="40">
        <v>1</v>
      </c>
      <c r="R122" s="41">
        <f t="shared" si="38"/>
        <v>119.00999999999999</v>
      </c>
      <c r="S122" s="41">
        <f t="shared" si="57"/>
        <v>0</v>
      </c>
      <c r="T122" s="42">
        <f t="shared" si="58"/>
        <v>0</v>
      </c>
      <c r="U122" s="2">
        <v>0</v>
      </c>
      <c r="V122" s="2">
        <v>0</v>
      </c>
      <c r="W122" s="3">
        <f t="shared" si="39"/>
        <v>0</v>
      </c>
    </row>
    <row r="123" spans="1:23" x14ac:dyDescent="0.2">
      <c r="A123" s="5" t="s">
        <v>89</v>
      </c>
      <c r="B123" s="24" t="s">
        <v>286</v>
      </c>
      <c r="C123" s="41">
        <v>214.20000000000002</v>
      </c>
      <c r="D123" s="40">
        <v>3</v>
      </c>
      <c r="E123" s="41">
        <f t="shared" si="48"/>
        <v>642.6</v>
      </c>
      <c r="F123" s="41">
        <v>214.20000000000002</v>
      </c>
      <c r="G123" s="41">
        <v>1</v>
      </c>
      <c r="H123" s="41">
        <f t="shared" si="47"/>
        <v>214.20000000000002</v>
      </c>
      <c r="I123" s="41">
        <v>214.20000000000002</v>
      </c>
      <c r="J123" s="41">
        <v>2</v>
      </c>
      <c r="K123" s="41">
        <f t="shared" si="37"/>
        <v>428.40000000000003</v>
      </c>
      <c r="L123" s="41">
        <f t="shared" si="53"/>
        <v>3</v>
      </c>
      <c r="M123" s="41">
        <f t="shared" si="54"/>
        <v>642.6</v>
      </c>
      <c r="N123" s="41">
        <f t="shared" si="55"/>
        <v>0</v>
      </c>
      <c r="O123" s="41">
        <f t="shared" si="56"/>
        <v>0</v>
      </c>
      <c r="P123" s="41">
        <v>214.20000000000002</v>
      </c>
      <c r="Q123" s="40">
        <v>3</v>
      </c>
      <c r="R123" s="41">
        <f t="shared" si="38"/>
        <v>642.6</v>
      </c>
      <c r="S123" s="41">
        <f t="shared" si="57"/>
        <v>0</v>
      </c>
      <c r="T123" s="42">
        <f t="shared" si="58"/>
        <v>0</v>
      </c>
      <c r="U123" s="2">
        <v>0</v>
      </c>
      <c r="V123" s="2">
        <v>0</v>
      </c>
      <c r="W123" s="3">
        <f t="shared" si="39"/>
        <v>0</v>
      </c>
    </row>
    <row r="124" spans="1:23" x14ac:dyDescent="0.2">
      <c r="A124" s="5" t="s">
        <v>90</v>
      </c>
      <c r="B124" s="30" t="s">
        <v>367</v>
      </c>
      <c r="C124" s="41">
        <v>14.02</v>
      </c>
      <c r="D124" s="40">
        <v>25</v>
      </c>
      <c r="E124" s="41">
        <f t="shared" si="48"/>
        <v>350.5</v>
      </c>
      <c r="F124" s="41">
        <v>14.02</v>
      </c>
      <c r="G124" s="41">
        <v>12</v>
      </c>
      <c r="H124" s="41">
        <f t="shared" si="47"/>
        <v>168.24</v>
      </c>
      <c r="I124" s="41">
        <v>14.02</v>
      </c>
      <c r="J124" s="41">
        <v>13</v>
      </c>
      <c r="K124" s="41">
        <f t="shared" si="37"/>
        <v>182.26</v>
      </c>
      <c r="L124" s="41">
        <f t="shared" si="53"/>
        <v>25</v>
      </c>
      <c r="M124" s="41">
        <f t="shared" si="54"/>
        <v>350.5</v>
      </c>
      <c r="N124" s="41">
        <f t="shared" si="55"/>
        <v>0</v>
      </c>
      <c r="O124" s="41">
        <f t="shared" si="56"/>
        <v>0</v>
      </c>
      <c r="P124" s="41">
        <v>14.02</v>
      </c>
      <c r="Q124" s="40">
        <v>25</v>
      </c>
      <c r="R124" s="41">
        <f t="shared" si="38"/>
        <v>350.5</v>
      </c>
      <c r="S124" s="41">
        <f t="shared" si="57"/>
        <v>0</v>
      </c>
      <c r="T124" s="42">
        <f t="shared" si="58"/>
        <v>0</v>
      </c>
      <c r="U124" s="2">
        <v>0</v>
      </c>
      <c r="V124" s="2">
        <v>0</v>
      </c>
      <c r="W124" s="3">
        <f t="shared" si="39"/>
        <v>0</v>
      </c>
    </row>
    <row r="125" spans="1:23" x14ac:dyDescent="0.2">
      <c r="A125" s="72" t="s">
        <v>91</v>
      </c>
      <c r="B125" s="124" t="s">
        <v>287</v>
      </c>
      <c r="C125" s="125"/>
      <c r="D125" s="125"/>
      <c r="E125" s="125"/>
      <c r="F125" s="125"/>
      <c r="G125" s="125"/>
      <c r="H125" s="125"/>
      <c r="I125" s="125"/>
      <c r="J125" s="125"/>
      <c r="K125" s="125"/>
      <c r="L125" s="125"/>
      <c r="M125" s="125"/>
      <c r="N125" s="125"/>
      <c r="O125" s="125"/>
      <c r="P125" s="125"/>
      <c r="Q125" s="125"/>
      <c r="R125" s="125"/>
      <c r="S125" s="125"/>
      <c r="T125" s="126"/>
      <c r="W125" s="3">
        <f t="shared" si="39"/>
        <v>0</v>
      </c>
    </row>
    <row r="126" spans="1:23" x14ac:dyDescent="0.2">
      <c r="A126" s="5" t="s">
        <v>92</v>
      </c>
      <c r="B126" s="24" t="s">
        <v>386</v>
      </c>
      <c r="C126" s="41">
        <v>29.58</v>
      </c>
      <c r="D126" s="40">
        <v>51</v>
      </c>
      <c r="E126" s="41">
        <f t="shared" si="48"/>
        <v>1508.58</v>
      </c>
      <c r="F126" s="40">
        <v>29.58</v>
      </c>
      <c r="G126" s="40">
        <v>25</v>
      </c>
      <c r="H126" s="40">
        <f t="shared" si="47"/>
        <v>739.5</v>
      </c>
      <c r="I126" s="40"/>
      <c r="J126" s="40"/>
      <c r="K126" s="40">
        <f t="shared" si="37"/>
        <v>0</v>
      </c>
      <c r="L126" s="40">
        <f t="shared" ref="L126:L146" si="59">G126+J126</f>
        <v>25</v>
      </c>
      <c r="M126" s="40">
        <f t="shared" ref="M126:M146" si="60">H126+K126</f>
        <v>739.5</v>
      </c>
      <c r="N126" s="41">
        <f t="shared" ref="N126:N146" si="61">I126-C126</f>
        <v>-29.58</v>
      </c>
      <c r="O126" s="40">
        <f t="shared" ref="O126:O146" si="62">L126-D126</f>
        <v>-26</v>
      </c>
      <c r="P126" s="41">
        <v>0</v>
      </c>
      <c r="Q126" s="40">
        <v>0</v>
      </c>
      <c r="R126" s="41">
        <f>P127*Q127</f>
        <v>763.81</v>
      </c>
      <c r="S126" s="41">
        <f t="shared" si="57"/>
        <v>-29.58</v>
      </c>
      <c r="T126" s="42">
        <f t="shared" si="58"/>
        <v>-51</v>
      </c>
      <c r="U126" s="2">
        <v>-29.58</v>
      </c>
      <c r="V126" s="2">
        <v>-26</v>
      </c>
      <c r="W126" s="3">
        <f t="shared" si="39"/>
        <v>0</v>
      </c>
    </row>
    <row r="127" spans="1:23" x14ac:dyDescent="0.2">
      <c r="A127" s="71" t="s">
        <v>173</v>
      </c>
      <c r="B127" s="24" t="s">
        <v>387</v>
      </c>
      <c r="C127" s="41">
        <v>0</v>
      </c>
      <c r="D127" s="40">
        <v>0</v>
      </c>
      <c r="E127" s="41">
        <f t="shared" si="48"/>
        <v>0</v>
      </c>
      <c r="F127" s="40"/>
      <c r="G127" s="40"/>
      <c r="H127" s="40"/>
      <c r="I127" s="40">
        <v>44.93</v>
      </c>
      <c r="J127" s="40">
        <v>9</v>
      </c>
      <c r="K127" s="40">
        <f t="shared" si="37"/>
        <v>404.37</v>
      </c>
      <c r="L127" s="40">
        <f t="shared" si="59"/>
        <v>9</v>
      </c>
      <c r="M127" s="40">
        <f t="shared" si="60"/>
        <v>404.37</v>
      </c>
      <c r="N127" s="41">
        <f t="shared" si="61"/>
        <v>44.93</v>
      </c>
      <c r="O127" s="40">
        <f t="shared" si="62"/>
        <v>9</v>
      </c>
      <c r="P127" s="41">
        <v>44.93</v>
      </c>
      <c r="Q127" s="40">
        <v>17</v>
      </c>
      <c r="R127" s="41">
        <f>P128*Q128</f>
        <v>1803.36</v>
      </c>
      <c r="S127" s="41">
        <f t="shared" si="57"/>
        <v>44.93</v>
      </c>
      <c r="T127" s="42">
        <f t="shared" si="58"/>
        <v>17</v>
      </c>
      <c r="U127" s="2">
        <v>44.93</v>
      </c>
      <c r="V127" s="2">
        <v>9</v>
      </c>
      <c r="W127" s="3">
        <f t="shared" si="39"/>
        <v>0</v>
      </c>
    </row>
    <row r="128" spans="1:23" x14ac:dyDescent="0.2">
      <c r="A128" s="71" t="s">
        <v>174</v>
      </c>
      <c r="B128" s="24" t="s">
        <v>388</v>
      </c>
      <c r="C128" s="41">
        <v>0</v>
      </c>
      <c r="D128" s="40">
        <v>0</v>
      </c>
      <c r="E128" s="41">
        <f t="shared" si="48"/>
        <v>0</v>
      </c>
      <c r="F128" s="40"/>
      <c r="G128" s="40"/>
      <c r="H128" s="40"/>
      <c r="I128" s="40">
        <v>53.04</v>
      </c>
      <c r="J128" s="40">
        <v>17</v>
      </c>
      <c r="K128" s="40">
        <f t="shared" si="37"/>
        <v>901.68</v>
      </c>
      <c r="L128" s="40">
        <f t="shared" si="59"/>
        <v>17</v>
      </c>
      <c r="M128" s="40">
        <f t="shared" si="60"/>
        <v>901.68</v>
      </c>
      <c r="N128" s="41">
        <f t="shared" si="61"/>
        <v>53.04</v>
      </c>
      <c r="O128" s="40">
        <f t="shared" si="62"/>
        <v>17</v>
      </c>
      <c r="P128" s="41">
        <v>53.04</v>
      </c>
      <c r="Q128" s="40">
        <v>34</v>
      </c>
      <c r="R128" s="41">
        <f>P129*Q129</f>
        <v>0</v>
      </c>
      <c r="S128" s="41">
        <f t="shared" si="57"/>
        <v>53.04</v>
      </c>
      <c r="T128" s="42">
        <f t="shared" si="58"/>
        <v>34</v>
      </c>
      <c r="U128" s="2">
        <v>53.04</v>
      </c>
      <c r="V128" s="2">
        <v>17</v>
      </c>
      <c r="W128" s="3">
        <f t="shared" si="39"/>
        <v>0</v>
      </c>
    </row>
    <row r="129" spans="1:23" x14ac:dyDescent="0.2">
      <c r="A129" s="5" t="s">
        <v>93</v>
      </c>
      <c r="B129" s="24" t="s">
        <v>389</v>
      </c>
      <c r="C129" s="41">
        <v>19.98</v>
      </c>
      <c r="D129" s="40">
        <v>125</v>
      </c>
      <c r="E129" s="41">
        <f t="shared" ref="E129:E131" si="63">C129*D129</f>
        <v>2497.5</v>
      </c>
      <c r="F129" s="40">
        <v>19.98</v>
      </c>
      <c r="G129" s="40">
        <v>62</v>
      </c>
      <c r="H129" s="40">
        <f t="shared" si="47"/>
        <v>1238.76</v>
      </c>
      <c r="I129" s="40"/>
      <c r="J129" s="40"/>
      <c r="K129" s="40">
        <f t="shared" si="37"/>
        <v>0</v>
      </c>
      <c r="L129" s="40">
        <f t="shared" si="59"/>
        <v>62</v>
      </c>
      <c r="M129" s="40">
        <f t="shared" si="60"/>
        <v>1238.76</v>
      </c>
      <c r="N129" s="41">
        <f t="shared" si="61"/>
        <v>-19.98</v>
      </c>
      <c r="O129" s="40">
        <f t="shared" si="62"/>
        <v>-63</v>
      </c>
      <c r="P129" s="41">
        <v>0</v>
      </c>
      <c r="Q129" s="40">
        <v>0</v>
      </c>
      <c r="R129" s="41">
        <f t="shared" si="38"/>
        <v>0</v>
      </c>
      <c r="S129" s="41">
        <f t="shared" si="57"/>
        <v>-19.98</v>
      </c>
      <c r="T129" s="42">
        <f t="shared" si="58"/>
        <v>-125</v>
      </c>
      <c r="U129" s="2">
        <v>-19.98</v>
      </c>
      <c r="V129" s="2">
        <v>-63</v>
      </c>
      <c r="W129" s="3">
        <f t="shared" si="39"/>
        <v>0</v>
      </c>
    </row>
    <row r="130" spans="1:23" x14ac:dyDescent="0.2">
      <c r="A130" s="5" t="s">
        <v>165</v>
      </c>
      <c r="B130" s="24" t="s">
        <v>390</v>
      </c>
      <c r="C130" s="41">
        <v>0</v>
      </c>
      <c r="D130" s="40">
        <v>0</v>
      </c>
      <c r="E130" s="41">
        <f t="shared" si="63"/>
        <v>0</v>
      </c>
      <c r="F130" s="40"/>
      <c r="G130" s="40"/>
      <c r="H130" s="40"/>
      <c r="I130" s="40">
        <v>22.83</v>
      </c>
      <c r="J130" s="40">
        <v>21</v>
      </c>
      <c r="K130" s="40">
        <f t="shared" si="37"/>
        <v>479.42999999999995</v>
      </c>
      <c r="L130" s="40">
        <f t="shared" si="59"/>
        <v>21</v>
      </c>
      <c r="M130" s="40">
        <f t="shared" si="60"/>
        <v>479.42999999999995</v>
      </c>
      <c r="N130" s="41">
        <f t="shared" si="61"/>
        <v>22.83</v>
      </c>
      <c r="O130" s="40">
        <f t="shared" si="62"/>
        <v>21</v>
      </c>
      <c r="P130" s="41">
        <v>22.83</v>
      </c>
      <c r="Q130" s="40">
        <v>42</v>
      </c>
      <c r="R130" s="41">
        <f t="shared" si="38"/>
        <v>958.8599999999999</v>
      </c>
      <c r="S130" s="41">
        <f t="shared" si="57"/>
        <v>22.83</v>
      </c>
      <c r="T130" s="42">
        <f t="shared" si="58"/>
        <v>42</v>
      </c>
      <c r="U130" s="2">
        <v>22.83</v>
      </c>
      <c r="V130" s="2">
        <v>21</v>
      </c>
      <c r="W130" s="3">
        <f t="shared" si="39"/>
        <v>0</v>
      </c>
    </row>
    <row r="131" spans="1:23" x14ac:dyDescent="0.2">
      <c r="A131" s="5" t="s">
        <v>166</v>
      </c>
      <c r="B131" s="24" t="s">
        <v>391</v>
      </c>
      <c r="C131" s="41">
        <v>0</v>
      </c>
      <c r="D131" s="40">
        <v>0</v>
      </c>
      <c r="E131" s="41">
        <f t="shared" si="63"/>
        <v>0</v>
      </c>
      <c r="F131" s="40"/>
      <c r="G131" s="40"/>
      <c r="H131" s="40"/>
      <c r="I131" s="40">
        <v>30.92</v>
      </c>
      <c r="J131" s="40">
        <v>42</v>
      </c>
      <c r="K131" s="40">
        <f t="shared" si="37"/>
        <v>1298.6400000000001</v>
      </c>
      <c r="L131" s="40">
        <f t="shared" si="59"/>
        <v>42</v>
      </c>
      <c r="M131" s="40">
        <f t="shared" si="60"/>
        <v>1298.6400000000001</v>
      </c>
      <c r="N131" s="41">
        <f t="shared" si="61"/>
        <v>30.92</v>
      </c>
      <c r="O131" s="40">
        <f t="shared" si="62"/>
        <v>42</v>
      </c>
      <c r="P131" s="41">
        <v>30.92</v>
      </c>
      <c r="Q131" s="40">
        <v>83</v>
      </c>
      <c r="R131" s="41">
        <f t="shared" si="38"/>
        <v>2566.36</v>
      </c>
      <c r="S131" s="41">
        <f t="shared" si="57"/>
        <v>30.92</v>
      </c>
      <c r="T131" s="42">
        <f t="shared" si="58"/>
        <v>83</v>
      </c>
      <c r="U131" s="2">
        <v>30.92</v>
      </c>
      <c r="V131" s="2">
        <v>42</v>
      </c>
      <c r="W131" s="3">
        <f t="shared" si="39"/>
        <v>0</v>
      </c>
    </row>
    <row r="132" spans="1:23" x14ac:dyDescent="0.2">
      <c r="A132" s="5" t="s">
        <v>94</v>
      </c>
      <c r="B132" s="24" t="s">
        <v>392</v>
      </c>
      <c r="C132" s="41">
        <v>24.52</v>
      </c>
      <c r="D132" s="40">
        <v>40</v>
      </c>
      <c r="E132" s="41">
        <f t="shared" ref="E132:E134" si="64">C132*D132</f>
        <v>980.8</v>
      </c>
      <c r="F132" s="40">
        <v>24.52</v>
      </c>
      <c r="G132" s="40">
        <v>20</v>
      </c>
      <c r="H132" s="40">
        <f t="shared" si="47"/>
        <v>490.4</v>
      </c>
      <c r="I132" s="40"/>
      <c r="J132" s="40"/>
      <c r="K132" s="40">
        <f t="shared" si="37"/>
        <v>0</v>
      </c>
      <c r="L132" s="40">
        <f t="shared" si="59"/>
        <v>20</v>
      </c>
      <c r="M132" s="40">
        <f t="shared" si="60"/>
        <v>490.4</v>
      </c>
      <c r="N132" s="41">
        <f t="shared" si="61"/>
        <v>-24.52</v>
      </c>
      <c r="O132" s="40">
        <f t="shared" si="62"/>
        <v>-20</v>
      </c>
      <c r="P132" s="41">
        <v>0</v>
      </c>
      <c r="Q132" s="40">
        <v>0</v>
      </c>
      <c r="R132" s="41">
        <f t="shared" si="38"/>
        <v>0</v>
      </c>
      <c r="S132" s="41">
        <f t="shared" si="57"/>
        <v>-24.52</v>
      </c>
      <c r="T132" s="42">
        <f t="shared" si="58"/>
        <v>-40</v>
      </c>
      <c r="U132" s="2">
        <v>-24.52</v>
      </c>
      <c r="V132" s="2">
        <v>-20</v>
      </c>
      <c r="W132" s="3">
        <f t="shared" si="39"/>
        <v>0</v>
      </c>
    </row>
    <row r="133" spans="1:23" x14ac:dyDescent="0.2">
      <c r="A133" s="5" t="s">
        <v>167</v>
      </c>
      <c r="B133" s="24" t="s">
        <v>393</v>
      </c>
      <c r="C133" s="41">
        <v>0</v>
      </c>
      <c r="D133" s="40">
        <v>0</v>
      </c>
      <c r="E133" s="41">
        <f t="shared" si="64"/>
        <v>0</v>
      </c>
      <c r="F133" s="40"/>
      <c r="G133" s="40"/>
      <c r="H133" s="40"/>
      <c r="I133" s="40">
        <v>24.74</v>
      </c>
      <c r="J133" s="40">
        <v>7</v>
      </c>
      <c r="K133" s="40">
        <f t="shared" si="37"/>
        <v>173.17999999999998</v>
      </c>
      <c r="L133" s="40">
        <f t="shared" si="59"/>
        <v>7</v>
      </c>
      <c r="M133" s="40">
        <f t="shared" si="60"/>
        <v>173.17999999999998</v>
      </c>
      <c r="N133" s="41">
        <f t="shared" si="61"/>
        <v>24.74</v>
      </c>
      <c r="O133" s="40">
        <f t="shared" si="62"/>
        <v>7</v>
      </c>
      <c r="P133" s="41">
        <v>24.74</v>
      </c>
      <c r="Q133" s="40">
        <v>13</v>
      </c>
      <c r="R133" s="41">
        <f t="shared" si="38"/>
        <v>321.62</v>
      </c>
      <c r="S133" s="41">
        <f t="shared" si="57"/>
        <v>24.74</v>
      </c>
      <c r="T133" s="42">
        <f t="shared" si="58"/>
        <v>13</v>
      </c>
      <c r="U133" s="2">
        <v>24.74</v>
      </c>
      <c r="V133" s="2">
        <v>7</v>
      </c>
      <c r="W133" s="3">
        <f t="shared" si="39"/>
        <v>0</v>
      </c>
    </row>
    <row r="134" spans="1:23" x14ac:dyDescent="0.2">
      <c r="A134" s="5" t="s">
        <v>168</v>
      </c>
      <c r="B134" s="24" t="s">
        <v>394</v>
      </c>
      <c r="C134" s="41">
        <v>0</v>
      </c>
      <c r="D134" s="40">
        <v>0</v>
      </c>
      <c r="E134" s="41">
        <f t="shared" si="64"/>
        <v>0</v>
      </c>
      <c r="F134" s="40"/>
      <c r="G134" s="40"/>
      <c r="H134" s="40"/>
      <c r="I134" s="40">
        <v>32.840000000000003</v>
      </c>
      <c r="J134" s="40">
        <v>13</v>
      </c>
      <c r="K134" s="40">
        <f t="shared" si="37"/>
        <v>426.92000000000007</v>
      </c>
      <c r="L134" s="40">
        <f t="shared" si="59"/>
        <v>13</v>
      </c>
      <c r="M134" s="40">
        <f t="shared" si="60"/>
        <v>426.92000000000007</v>
      </c>
      <c r="N134" s="41">
        <f t="shared" si="61"/>
        <v>32.840000000000003</v>
      </c>
      <c r="O134" s="40">
        <f t="shared" si="62"/>
        <v>13</v>
      </c>
      <c r="P134" s="41">
        <v>32.840000000000003</v>
      </c>
      <c r="Q134" s="40">
        <v>27</v>
      </c>
      <c r="R134" s="41">
        <f t="shared" si="38"/>
        <v>886.68000000000006</v>
      </c>
      <c r="S134" s="41">
        <f t="shared" si="57"/>
        <v>32.840000000000003</v>
      </c>
      <c r="T134" s="42">
        <f t="shared" si="58"/>
        <v>27</v>
      </c>
      <c r="U134" s="2">
        <v>32.840000000000003</v>
      </c>
      <c r="V134" s="2">
        <v>13</v>
      </c>
      <c r="W134" s="3">
        <f t="shared" si="39"/>
        <v>0</v>
      </c>
    </row>
    <row r="135" spans="1:23" x14ac:dyDescent="0.2">
      <c r="A135" s="5" t="s">
        <v>95</v>
      </c>
      <c r="B135" s="31" t="s">
        <v>395</v>
      </c>
      <c r="C135" s="41">
        <v>17.59</v>
      </c>
      <c r="D135" s="40">
        <v>120</v>
      </c>
      <c r="E135" s="41">
        <f t="shared" ref="E135:E137" si="65">C135*D135</f>
        <v>2110.8000000000002</v>
      </c>
      <c r="F135" s="40">
        <v>17.59</v>
      </c>
      <c r="G135" s="40">
        <v>60</v>
      </c>
      <c r="H135" s="40">
        <f t="shared" si="47"/>
        <v>1055.4000000000001</v>
      </c>
      <c r="I135" s="40"/>
      <c r="J135" s="40"/>
      <c r="K135" s="40">
        <f t="shared" si="37"/>
        <v>0</v>
      </c>
      <c r="L135" s="40">
        <f t="shared" si="59"/>
        <v>60</v>
      </c>
      <c r="M135" s="40">
        <f t="shared" si="60"/>
        <v>1055.4000000000001</v>
      </c>
      <c r="N135" s="41">
        <f t="shared" si="61"/>
        <v>-17.59</v>
      </c>
      <c r="O135" s="40">
        <f t="shared" si="62"/>
        <v>-60</v>
      </c>
      <c r="P135" s="41">
        <v>0</v>
      </c>
      <c r="Q135" s="40">
        <v>0</v>
      </c>
      <c r="R135" s="41">
        <f t="shared" si="38"/>
        <v>0</v>
      </c>
      <c r="S135" s="41">
        <f t="shared" si="57"/>
        <v>-17.59</v>
      </c>
      <c r="T135" s="42">
        <f t="shared" si="58"/>
        <v>-120</v>
      </c>
      <c r="U135" s="2">
        <v>-17.59</v>
      </c>
      <c r="V135" s="2">
        <v>-60</v>
      </c>
      <c r="W135" s="3">
        <f t="shared" si="39"/>
        <v>0</v>
      </c>
    </row>
    <row r="136" spans="1:23" x14ac:dyDescent="0.2">
      <c r="A136" s="5" t="s">
        <v>169</v>
      </c>
      <c r="B136" s="31" t="s">
        <v>396</v>
      </c>
      <c r="C136" s="41">
        <v>0</v>
      </c>
      <c r="D136" s="40">
        <v>0</v>
      </c>
      <c r="E136" s="41">
        <f t="shared" si="65"/>
        <v>0</v>
      </c>
      <c r="F136" s="40"/>
      <c r="G136" s="40"/>
      <c r="H136" s="40"/>
      <c r="I136" s="40">
        <v>17.809999999999999</v>
      </c>
      <c r="J136" s="40">
        <v>20</v>
      </c>
      <c r="K136" s="40">
        <f t="shared" si="37"/>
        <v>356.2</v>
      </c>
      <c r="L136" s="40">
        <f t="shared" si="59"/>
        <v>20</v>
      </c>
      <c r="M136" s="40">
        <f t="shared" si="60"/>
        <v>356.2</v>
      </c>
      <c r="N136" s="41">
        <f t="shared" si="61"/>
        <v>17.809999999999999</v>
      </c>
      <c r="O136" s="40">
        <f t="shared" si="62"/>
        <v>20</v>
      </c>
      <c r="P136" s="41">
        <v>17.809999999999999</v>
      </c>
      <c r="Q136" s="40">
        <v>40</v>
      </c>
      <c r="R136" s="41">
        <f t="shared" si="38"/>
        <v>712.4</v>
      </c>
      <c r="S136" s="41">
        <f t="shared" si="57"/>
        <v>17.809999999999999</v>
      </c>
      <c r="T136" s="42">
        <f t="shared" si="58"/>
        <v>40</v>
      </c>
      <c r="U136" s="2">
        <v>17.809999999999999</v>
      </c>
      <c r="V136" s="2">
        <v>20</v>
      </c>
      <c r="W136" s="3">
        <f t="shared" si="39"/>
        <v>0</v>
      </c>
    </row>
    <row r="137" spans="1:23" x14ac:dyDescent="0.2">
      <c r="A137" s="5" t="s">
        <v>170</v>
      </c>
      <c r="B137" s="31" t="s">
        <v>397</v>
      </c>
      <c r="C137" s="41">
        <v>0</v>
      </c>
      <c r="D137" s="40">
        <v>0</v>
      </c>
      <c r="E137" s="41">
        <f t="shared" si="65"/>
        <v>0</v>
      </c>
      <c r="F137" s="40"/>
      <c r="G137" s="40"/>
      <c r="H137" s="40"/>
      <c r="I137" s="40">
        <v>25.91</v>
      </c>
      <c r="J137" s="40">
        <v>40</v>
      </c>
      <c r="K137" s="40">
        <f t="shared" si="37"/>
        <v>1036.4000000000001</v>
      </c>
      <c r="L137" s="40">
        <f t="shared" si="59"/>
        <v>40</v>
      </c>
      <c r="M137" s="40">
        <f t="shared" si="60"/>
        <v>1036.4000000000001</v>
      </c>
      <c r="N137" s="41">
        <f t="shared" si="61"/>
        <v>25.91</v>
      </c>
      <c r="O137" s="40">
        <f t="shared" si="62"/>
        <v>40</v>
      </c>
      <c r="P137" s="41">
        <v>25.91</v>
      </c>
      <c r="Q137" s="40">
        <v>80</v>
      </c>
      <c r="R137" s="41">
        <f t="shared" si="38"/>
        <v>2072.8000000000002</v>
      </c>
      <c r="S137" s="41">
        <f t="shared" si="57"/>
        <v>25.91</v>
      </c>
      <c r="T137" s="42">
        <f t="shared" si="58"/>
        <v>80</v>
      </c>
      <c r="U137" s="2">
        <v>25.91</v>
      </c>
      <c r="V137" s="2">
        <v>40</v>
      </c>
      <c r="W137" s="3">
        <f t="shared" si="39"/>
        <v>0</v>
      </c>
    </row>
    <row r="138" spans="1:23" ht="15" customHeight="1" x14ac:dyDescent="0.2">
      <c r="A138" s="5" t="s">
        <v>96</v>
      </c>
      <c r="B138" s="30" t="s">
        <v>288</v>
      </c>
      <c r="C138" s="41">
        <v>15.27</v>
      </c>
      <c r="D138" s="40">
        <v>30</v>
      </c>
      <c r="E138" s="41">
        <f t="shared" ref="E138:E140" si="66">C138*D138</f>
        <v>458.09999999999997</v>
      </c>
      <c r="F138" s="40">
        <v>15.27</v>
      </c>
      <c r="G138" s="40">
        <v>15</v>
      </c>
      <c r="H138" s="40">
        <f t="shared" si="47"/>
        <v>229.04999999999998</v>
      </c>
      <c r="I138" s="40"/>
      <c r="J138" s="40"/>
      <c r="K138" s="40">
        <f t="shared" si="37"/>
        <v>0</v>
      </c>
      <c r="L138" s="40">
        <f t="shared" si="59"/>
        <v>15</v>
      </c>
      <c r="M138" s="40">
        <f t="shared" si="60"/>
        <v>229.04999999999998</v>
      </c>
      <c r="N138" s="41">
        <f t="shared" si="61"/>
        <v>-15.27</v>
      </c>
      <c r="O138" s="40">
        <f t="shared" si="62"/>
        <v>-15</v>
      </c>
      <c r="P138" s="41">
        <v>0</v>
      </c>
      <c r="Q138" s="40">
        <v>0</v>
      </c>
      <c r="R138" s="41">
        <f t="shared" si="38"/>
        <v>0</v>
      </c>
      <c r="S138" s="41">
        <f t="shared" si="57"/>
        <v>-15.27</v>
      </c>
      <c r="T138" s="42">
        <f t="shared" si="58"/>
        <v>-30</v>
      </c>
      <c r="U138" s="2">
        <v>-15.27</v>
      </c>
      <c r="V138" s="2">
        <v>-15</v>
      </c>
      <c r="W138" s="3">
        <f t="shared" si="39"/>
        <v>0</v>
      </c>
    </row>
    <row r="139" spans="1:23" ht="15" customHeight="1" x14ac:dyDescent="0.2">
      <c r="A139" s="5" t="s">
        <v>171</v>
      </c>
      <c r="B139" s="30" t="s">
        <v>288</v>
      </c>
      <c r="C139" s="41">
        <v>0</v>
      </c>
      <c r="D139" s="40">
        <v>0</v>
      </c>
      <c r="E139" s="41">
        <f t="shared" si="66"/>
        <v>0</v>
      </c>
      <c r="F139" s="40"/>
      <c r="G139" s="40"/>
      <c r="H139" s="40"/>
      <c r="I139" s="40">
        <v>15.49</v>
      </c>
      <c r="J139" s="40">
        <v>5</v>
      </c>
      <c r="K139" s="40">
        <f t="shared" si="37"/>
        <v>77.45</v>
      </c>
      <c r="L139" s="40">
        <f t="shared" si="59"/>
        <v>5</v>
      </c>
      <c r="M139" s="40">
        <f t="shared" si="60"/>
        <v>77.45</v>
      </c>
      <c r="N139" s="41">
        <f t="shared" si="61"/>
        <v>15.49</v>
      </c>
      <c r="O139" s="40">
        <f t="shared" si="62"/>
        <v>5</v>
      </c>
      <c r="P139" s="41">
        <v>15.49</v>
      </c>
      <c r="Q139" s="40">
        <v>10</v>
      </c>
      <c r="R139" s="41">
        <f t="shared" si="38"/>
        <v>154.9</v>
      </c>
      <c r="S139" s="41">
        <f t="shared" si="57"/>
        <v>15.49</v>
      </c>
      <c r="T139" s="42">
        <f t="shared" si="58"/>
        <v>10</v>
      </c>
      <c r="U139" s="2">
        <v>15.49</v>
      </c>
      <c r="V139" s="2">
        <v>5</v>
      </c>
      <c r="W139" s="3">
        <f t="shared" si="39"/>
        <v>0</v>
      </c>
    </row>
    <row r="140" spans="1:23" ht="26.25" customHeight="1" x14ac:dyDescent="0.2">
      <c r="A140" s="5" t="s">
        <v>172</v>
      </c>
      <c r="B140" s="30" t="s">
        <v>347</v>
      </c>
      <c r="C140" s="41">
        <v>0</v>
      </c>
      <c r="D140" s="40">
        <v>0</v>
      </c>
      <c r="E140" s="41">
        <f t="shared" si="66"/>
        <v>0</v>
      </c>
      <c r="F140" s="41"/>
      <c r="G140" s="41"/>
      <c r="H140" s="41"/>
      <c r="I140" s="41">
        <v>19.57</v>
      </c>
      <c r="J140" s="41">
        <v>10</v>
      </c>
      <c r="K140" s="41">
        <f t="shared" si="37"/>
        <v>195.7</v>
      </c>
      <c r="L140" s="41">
        <f t="shared" si="59"/>
        <v>10</v>
      </c>
      <c r="M140" s="41">
        <f t="shared" si="60"/>
        <v>195.7</v>
      </c>
      <c r="N140" s="41">
        <f t="shared" si="61"/>
        <v>19.57</v>
      </c>
      <c r="O140" s="41">
        <f t="shared" si="62"/>
        <v>10</v>
      </c>
      <c r="P140" s="41">
        <v>19.57</v>
      </c>
      <c r="Q140" s="40">
        <v>20</v>
      </c>
      <c r="R140" s="41">
        <f t="shared" si="38"/>
        <v>391.4</v>
      </c>
      <c r="S140" s="41">
        <f t="shared" si="57"/>
        <v>19.57</v>
      </c>
      <c r="T140" s="42">
        <f t="shared" si="58"/>
        <v>20</v>
      </c>
      <c r="U140" s="2">
        <v>19.57</v>
      </c>
      <c r="V140" s="2">
        <v>10</v>
      </c>
      <c r="W140" s="3">
        <f t="shared" si="39"/>
        <v>0</v>
      </c>
    </row>
    <row r="141" spans="1:23" ht="15" customHeight="1" x14ac:dyDescent="0.2">
      <c r="A141" s="5" t="s">
        <v>97</v>
      </c>
      <c r="B141" s="24" t="s">
        <v>289</v>
      </c>
      <c r="C141" s="41">
        <v>75.14</v>
      </c>
      <c r="D141" s="40">
        <v>211</v>
      </c>
      <c r="E141" s="41">
        <f t="shared" ref="E141:E201" si="67">C141*D141</f>
        <v>15854.54</v>
      </c>
      <c r="F141" s="41">
        <v>75.14</v>
      </c>
      <c r="G141" s="41">
        <v>105</v>
      </c>
      <c r="H141" s="41">
        <f t="shared" si="47"/>
        <v>7889.7</v>
      </c>
      <c r="I141" s="41">
        <v>75.14</v>
      </c>
      <c r="J141" s="41">
        <v>106</v>
      </c>
      <c r="K141" s="41">
        <f t="shared" si="37"/>
        <v>7964.84</v>
      </c>
      <c r="L141" s="41">
        <f t="shared" si="59"/>
        <v>211</v>
      </c>
      <c r="M141" s="41">
        <f t="shared" si="60"/>
        <v>15854.54</v>
      </c>
      <c r="N141" s="41">
        <f t="shared" si="61"/>
        <v>0</v>
      </c>
      <c r="O141" s="41">
        <f t="shared" si="62"/>
        <v>0</v>
      </c>
      <c r="P141" s="41">
        <v>75.14</v>
      </c>
      <c r="Q141" s="40">
        <v>211</v>
      </c>
      <c r="R141" s="41">
        <f t="shared" si="38"/>
        <v>15854.54</v>
      </c>
      <c r="S141" s="41">
        <f t="shared" si="57"/>
        <v>0</v>
      </c>
      <c r="T141" s="42">
        <f t="shared" si="58"/>
        <v>0</v>
      </c>
      <c r="U141" s="2">
        <v>0</v>
      </c>
      <c r="V141" s="2">
        <v>30</v>
      </c>
      <c r="W141" s="3">
        <f t="shared" si="39"/>
        <v>0</v>
      </c>
    </row>
    <row r="142" spans="1:23" ht="15" customHeight="1" x14ac:dyDescent="0.2">
      <c r="A142" s="5" t="s">
        <v>98</v>
      </c>
      <c r="B142" s="24" t="s">
        <v>290</v>
      </c>
      <c r="C142" s="41">
        <v>52.33</v>
      </c>
      <c r="D142" s="40">
        <v>210</v>
      </c>
      <c r="E142" s="41">
        <f t="shared" si="67"/>
        <v>10989.3</v>
      </c>
      <c r="F142" s="41">
        <v>52.33</v>
      </c>
      <c r="G142" s="41">
        <v>105</v>
      </c>
      <c r="H142" s="41">
        <f t="shared" si="47"/>
        <v>5494.65</v>
      </c>
      <c r="I142" s="41">
        <v>52.33</v>
      </c>
      <c r="J142" s="41">
        <v>105</v>
      </c>
      <c r="K142" s="41">
        <f t="shared" ref="K142:K201" si="68">I142*J142</f>
        <v>5494.65</v>
      </c>
      <c r="L142" s="41">
        <f t="shared" si="59"/>
        <v>210</v>
      </c>
      <c r="M142" s="41">
        <f t="shared" si="60"/>
        <v>10989.3</v>
      </c>
      <c r="N142" s="41">
        <f t="shared" si="61"/>
        <v>0</v>
      </c>
      <c r="O142" s="41">
        <f t="shared" si="62"/>
        <v>0</v>
      </c>
      <c r="P142" s="41">
        <v>52.33</v>
      </c>
      <c r="Q142" s="40">
        <v>210</v>
      </c>
      <c r="R142" s="41">
        <f t="shared" ref="R142:R201" si="69">P142*Q142</f>
        <v>10989.3</v>
      </c>
      <c r="S142" s="41">
        <f t="shared" si="57"/>
        <v>0</v>
      </c>
      <c r="T142" s="42">
        <f t="shared" si="58"/>
        <v>0</v>
      </c>
      <c r="U142" s="2">
        <v>0</v>
      </c>
      <c r="V142" s="2">
        <v>31</v>
      </c>
      <c r="W142" s="3">
        <f t="shared" ref="W142:W201" si="70">U142-N142</f>
        <v>0</v>
      </c>
    </row>
    <row r="143" spans="1:23" ht="15" customHeight="1" x14ac:dyDescent="0.2">
      <c r="A143" s="5" t="s">
        <v>99</v>
      </c>
      <c r="B143" s="24" t="s">
        <v>291</v>
      </c>
      <c r="C143" s="41">
        <v>35.61</v>
      </c>
      <c r="D143" s="40">
        <v>200</v>
      </c>
      <c r="E143" s="41">
        <f t="shared" si="67"/>
        <v>7122</v>
      </c>
      <c r="F143" s="41">
        <v>35.61</v>
      </c>
      <c r="G143" s="41">
        <v>100</v>
      </c>
      <c r="H143" s="41">
        <f t="shared" si="47"/>
        <v>3561</v>
      </c>
      <c r="I143" s="41">
        <v>35.61</v>
      </c>
      <c r="J143" s="41">
        <v>100</v>
      </c>
      <c r="K143" s="41">
        <f t="shared" si="68"/>
        <v>3561</v>
      </c>
      <c r="L143" s="41">
        <f t="shared" si="59"/>
        <v>200</v>
      </c>
      <c r="M143" s="41">
        <f t="shared" si="60"/>
        <v>7122</v>
      </c>
      <c r="N143" s="41">
        <f t="shared" si="61"/>
        <v>0</v>
      </c>
      <c r="O143" s="41">
        <f t="shared" si="62"/>
        <v>0</v>
      </c>
      <c r="P143" s="41">
        <v>35.61</v>
      </c>
      <c r="Q143" s="40">
        <v>200</v>
      </c>
      <c r="R143" s="41">
        <f t="shared" si="69"/>
        <v>7122</v>
      </c>
      <c r="S143" s="41">
        <f t="shared" si="57"/>
        <v>0</v>
      </c>
      <c r="T143" s="42">
        <f t="shared" si="58"/>
        <v>0</v>
      </c>
      <c r="U143" s="2">
        <v>0</v>
      </c>
      <c r="V143" s="2">
        <v>35</v>
      </c>
      <c r="W143" s="3">
        <f t="shared" si="70"/>
        <v>0</v>
      </c>
    </row>
    <row r="144" spans="1:23" x14ac:dyDescent="0.2">
      <c r="A144" s="5" t="s">
        <v>100</v>
      </c>
      <c r="B144" s="27" t="s">
        <v>292</v>
      </c>
      <c r="C144" s="41">
        <v>13.09</v>
      </c>
      <c r="D144" s="40">
        <v>40</v>
      </c>
      <c r="E144" s="41">
        <f t="shared" si="67"/>
        <v>523.6</v>
      </c>
      <c r="F144" s="41">
        <v>13.09</v>
      </c>
      <c r="G144" s="41">
        <v>20</v>
      </c>
      <c r="H144" s="41">
        <f t="shared" si="47"/>
        <v>261.8</v>
      </c>
      <c r="I144" s="41">
        <v>13.09</v>
      </c>
      <c r="J144" s="41">
        <v>20</v>
      </c>
      <c r="K144" s="41">
        <f t="shared" si="68"/>
        <v>261.8</v>
      </c>
      <c r="L144" s="41">
        <f t="shared" si="59"/>
        <v>40</v>
      </c>
      <c r="M144" s="41">
        <f t="shared" si="60"/>
        <v>523.6</v>
      </c>
      <c r="N144" s="41">
        <f t="shared" si="61"/>
        <v>0</v>
      </c>
      <c r="O144" s="41">
        <f t="shared" si="62"/>
        <v>0</v>
      </c>
      <c r="P144" s="41">
        <v>13.09</v>
      </c>
      <c r="Q144" s="40">
        <v>40</v>
      </c>
      <c r="R144" s="41">
        <f t="shared" si="69"/>
        <v>523.6</v>
      </c>
      <c r="S144" s="41">
        <f t="shared" si="57"/>
        <v>0</v>
      </c>
      <c r="T144" s="42">
        <f t="shared" si="58"/>
        <v>0</v>
      </c>
      <c r="U144" s="2">
        <v>0</v>
      </c>
      <c r="V144" s="2">
        <v>0</v>
      </c>
      <c r="W144" s="3">
        <f t="shared" si="70"/>
        <v>0</v>
      </c>
    </row>
    <row r="145" spans="1:23" ht="27" customHeight="1" x14ac:dyDescent="0.2">
      <c r="A145" s="5" t="s">
        <v>101</v>
      </c>
      <c r="B145" s="24" t="s">
        <v>293</v>
      </c>
      <c r="C145" s="41">
        <v>79.58</v>
      </c>
      <c r="D145" s="40">
        <v>15</v>
      </c>
      <c r="E145" s="41">
        <f t="shared" si="67"/>
        <v>1193.7</v>
      </c>
      <c r="F145" s="41">
        <v>79.58</v>
      </c>
      <c r="G145" s="41">
        <v>7</v>
      </c>
      <c r="H145" s="41">
        <f t="shared" si="47"/>
        <v>557.05999999999995</v>
      </c>
      <c r="I145" s="41">
        <v>79.58</v>
      </c>
      <c r="J145" s="41">
        <v>8</v>
      </c>
      <c r="K145" s="41">
        <f t="shared" si="68"/>
        <v>636.64</v>
      </c>
      <c r="L145" s="41">
        <f t="shared" si="59"/>
        <v>15</v>
      </c>
      <c r="M145" s="41">
        <f t="shared" si="60"/>
        <v>1193.6999999999998</v>
      </c>
      <c r="N145" s="41">
        <f t="shared" si="61"/>
        <v>0</v>
      </c>
      <c r="O145" s="41">
        <f t="shared" si="62"/>
        <v>0</v>
      </c>
      <c r="P145" s="41">
        <v>79.58</v>
      </c>
      <c r="Q145" s="40">
        <v>15</v>
      </c>
      <c r="R145" s="41">
        <f t="shared" si="69"/>
        <v>1193.7</v>
      </c>
      <c r="S145" s="41">
        <f t="shared" si="57"/>
        <v>0</v>
      </c>
      <c r="T145" s="42">
        <f t="shared" si="58"/>
        <v>0</v>
      </c>
      <c r="U145" s="2">
        <v>0</v>
      </c>
      <c r="V145" s="2">
        <v>0</v>
      </c>
      <c r="W145" s="3">
        <f t="shared" si="70"/>
        <v>0</v>
      </c>
    </row>
    <row r="146" spans="1:23" ht="27.75" customHeight="1" x14ac:dyDescent="0.2">
      <c r="A146" s="5" t="s">
        <v>102</v>
      </c>
      <c r="B146" s="24" t="s">
        <v>293</v>
      </c>
      <c r="C146" s="41">
        <v>3.19</v>
      </c>
      <c r="D146" s="40">
        <v>1700</v>
      </c>
      <c r="E146" s="41">
        <f t="shared" si="67"/>
        <v>5423</v>
      </c>
      <c r="F146" s="41">
        <v>3.19</v>
      </c>
      <c r="G146" s="41">
        <v>150</v>
      </c>
      <c r="H146" s="41">
        <f t="shared" si="47"/>
        <v>478.5</v>
      </c>
      <c r="I146" s="41">
        <v>3.19</v>
      </c>
      <c r="J146" s="41">
        <v>150</v>
      </c>
      <c r="K146" s="41">
        <f t="shared" si="68"/>
        <v>478.5</v>
      </c>
      <c r="L146" s="41">
        <f t="shared" si="59"/>
        <v>300</v>
      </c>
      <c r="M146" s="41">
        <f t="shared" si="60"/>
        <v>957</v>
      </c>
      <c r="N146" s="41">
        <f t="shared" si="61"/>
        <v>0</v>
      </c>
      <c r="O146" s="41">
        <f t="shared" si="62"/>
        <v>-1400</v>
      </c>
      <c r="P146" s="41">
        <v>3.19</v>
      </c>
      <c r="Q146" s="40">
        <v>300</v>
      </c>
      <c r="R146" s="41">
        <f t="shared" si="69"/>
        <v>957</v>
      </c>
      <c r="S146" s="41">
        <f t="shared" si="57"/>
        <v>0</v>
      </c>
      <c r="T146" s="42">
        <f t="shared" si="58"/>
        <v>-1400</v>
      </c>
      <c r="U146" s="2">
        <v>0</v>
      </c>
      <c r="V146" s="2">
        <v>-1400</v>
      </c>
      <c r="W146" s="3">
        <f t="shared" si="70"/>
        <v>0</v>
      </c>
    </row>
    <row r="147" spans="1:23" x14ac:dyDescent="0.2">
      <c r="A147" s="72">
        <v>8</v>
      </c>
      <c r="B147" s="124" t="s">
        <v>199</v>
      </c>
      <c r="C147" s="125"/>
      <c r="D147" s="125"/>
      <c r="E147" s="125"/>
      <c r="F147" s="125"/>
      <c r="G147" s="125"/>
      <c r="H147" s="125"/>
      <c r="I147" s="125"/>
      <c r="J147" s="125"/>
      <c r="K147" s="125"/>
      <c r="L147" s="125"/>
      <c r="M147" s="125"/>
      <c r="N147" s="125"/>
      <c r="O147" s="125"/>
      <c r="P147" s="125"/>
      <c r="Q147" s="125"/>
      <c r="R147" s="125"/>
      <c r="S147" s="125"/>
      <c r="T147" s="126"/>
      <c r="W147" s="3">
        <f t="shared" si="70"/>
        <v>0</v>
      </c>
    </row>
    <row r="148" spans="1:23" x14ac:dyDescent="0.2">
      <c r="A148" s="5" t="s">
        <v>103</v>
      </c>
      <c r="B148" s="96" t="s">
        <v>294</v>
      </c>
      <c r="C148" s="97"/>
      <c r="D148" s="97"/>
      <c r="E148" s="97"/>
      <c r="F148" s="97"/>
      <c r="G148" s="97"/>
      <c r="H148" s="97"/>
      <c r="I148" s="97"/>
      <c r="J148" s="97"/>
      <c r="K148" s="97"/>
      <c r="L148" s="97"/>
      <c r="M148" s="97"/>
      <c r="N148" s="97"/>
      <c r="O148" s="97"/>
      <c r="P148" s="97"/>
      <c r="Q148" s="97"/>
      <c r="R148" s="97"/>
      <c r="S148" s="97"/>
      <c r="T148" s="98"/>
      <c r="W148" s="3">
        <f t="shared" si="70"/>
        <v>0</v>
      </c>
    </row>
    <row r="149" spans="1:23" x14ac:dyDescent="0.2">
      <c r="A149" s="5" t="s">
        <v>104</v>
      </c>
      <c r="B149" s="85" t="s">
        <v>295</v>
      </c>
      <c r="C149" s="86">
        <v>2.06</v>
      </c>
      <c r="D149" s="9">
        <v>107</v>
      </c>
      <c r="E149" s="41">
        <f t="shared" si="67"/>
        <v>220.42000000000002</v>
      </c>
      <c r="F149" s="8">
        <v>2.06</v>
      </c>
      <c r="G149" s="8">
        <v>53</v>
      </c>
      <c r="H149" s="41">
        <f t="shared" si="47"/>
        <v>109.18</v>
      </c>
      <c r="I149" s="41">
        <v>2.13</v>
      </c>
      <c r="J149" s="41">
        <v>54</v>
      </c>
      <c r="K149" s="41">
        <f t="shared" si="68"/>
        <v>115.02</v>
      </c>
      <c r="L149" s="41">
        <f t="shared" ref="L149:M154" si="71">G149+J149</f>
        <v>107</v>
      </c>
      <c r="M149" s="41">
        <f t="shared" si="71"/>
        <v>224.2</v>
      </c>
      <c r="N149" s="41">
        <f t="shared" ref="N149:N154" si="72">I149-C149</f>
        <v>6.999999999999984E-2</v>
      </c>
      <c r="O149" s="41">
        <f t="shared" ref="O149:O154" si="73">L149-D149</f>
        <v>0</v>
      </c>
      <c r="P149" s="41">
        <v>2.13</v>
      </c>
      <c r="Q149" s="40">
        <v>107</v>
      </c>
      <c r="R149" s="41">
        <f t="shared" si="69"/>
        <v>227.91</v>
      </c>
      <c r="S149" s="41">
        <f t="shared" ref="S149:S178" si="74">P149-C149</f>
        <v>6.999999999999984E-2</v>
      </c>
      <c r="T149" s="42">
        <f t="shared" ref="T149:T178" si="75">Q149-D149</f>
        <v>0</v>
      </c>
      <c r="U149" s="2">
        <v>6.999999999999984E-2</v>
      </c>
      <c r="V149" s="2">
        <v>1</v>
      </c>
      <c r="W149" s="3">
        <f t="shared" si="70"/>
        <v>0</v>
      </c>
    </row>
    <row r="150" spans="1:23" x14ac:dyDescent="0.2">
      <c r="A150" s="5" t="s">
        <v>105</v>
      </c>
      <c r="B150" s="85" t="s">
        <v>296</v>
      </c>
      <c r="C150" s="86">
        <v>0.77</v>
      </c>
      <c r="D150" s="9">
        <v>7407</v>
      </c>
      <c r="E150" s="41">
        <f t="shared" si="67"/>
        <v>5703.39</v>
      </c>
      <c r="F150" s="8">
        <v>0.77</v>
      </c>
      <c r="G150" s="8">
        <v>3703</v>
      </c>
      <c r="H150" s="41">
        <f t="shared" si="47"/>
        <v>2851.31</v>
      </c>
      <c r="I150" s="41">
        <v>0.82</v>
      </c>
      <c r="J150" s="41">
        <v>1452</v>
      </c>
      <c r="K150" s="41">
        <f t="shared" si="68"/>
        <v>1190.6399999999999</v>
      </c>
      <c r="L150" s="41">
        <f t="shared" si="71"/>
        <v>5155</v>
      </c>
      <c r="M150" s="41">
        <f t="shared" si="71"/>
        <v>4041.95</v>
      </c>
      <c r="N150" s="41">
        <f t="shared" si="72"/>
        <v>4.9999999999999933E-2</v>
      </c>
      <c r="O150" s="41">
        <f t="shared" si="73"/>
        <v>-2252</v>
      </c>
      <c r="P150" s="41">
        <v>0.82</v>
      </c>
      <c r="Q150" s="40">
        <v>2407</v>
      </c>
      <c r="R150" s="41">
        <f t="shared" si="69"/>
        <v>1973.7399999999998</v>
      </c>
      <c r="S150" s="41">
        <f t="shared" si="74"/>
        <v>4.9999999999999933E-2</v>
      </c>
      <c r="T150" s="42">
        <f t="shared" si="75"/>
        <v>-5000</v>
      </c>
      <c r="U150" s="2">
        <v>4.9999999999999933E-2</v>
      </c>
      <c r="V150" s="2">
        <v>-2252</v>
      </c>
      <c r="W150" s="3">
        <f t="shared" si="70"/>
        <v>0</v>
      </c>
    </row>
    <row r="151" spans="1:23" x14ac:dyDescent="0.2">
      <c r="A151" s="5" t="s">
        <v>106</v>
      </c>
      <c r="B151" s="85" t="s">
        <v>297</v>
      </c>
      <c r="C151" s="86">
        <v>2.46</v>
      </c>
      <c r="D151" s="9">
        <v>10793</v>
      </c>
      <c r="E151" s="41">
        <f t="shared" si="67"/>
        <v>26550.78</v>
      </c>
      <c r="F151" s="8">
        <v>2.46</v>
      </c>
      <c r="G151" s="8">
        <v>5396</v>
      </c>
      <c r="H151" s="41">
        <f t="shared" si="47"/>
        <v>13274.16</v>
      </c>
      <c r="I151" s="41">
        <v>2.5499999999999998</v>
      </c>
      <c r="J151" s="41">
        <v>2597</v>
      </c>
      <c r="K151" s="41">
        <f t="shared" si="68"/>
        <v>6622.3499999999995</v>
      </c>
      <c r="L151" s="41">
        <f t="shared" si="71"/>
        <v>7993</v>
      </c>
      <c r="M151" s="41">
        <f t="shared" si="71"/>
        <v>19896.509999999998</v>
      </c>
      <c r="N151" s="41">
        <f t="shared" si="72"/>
        <v>8.9999999999999858E-2</v>
      </c>
      <c r="O151" s="41">
        <f t="shared" si="73"/>
        <v>-2800</v>
      </c>
      <c r="P151" s="41">
        <v>2.5499999999999998</v>
      </c>
      <c r="Q151" s="40">
        <v>3783</v>
      </c>
      <c r="R151" s="41">
        <f t="shared" si="69"/>
        <v>9646.65</v>
      </c>
      <c r="S151" s="41">
        <f t="shared" si="74"/>
        <v>8.9999999999999858E-2</v>
      </c>
      <c r="T151" s="42">
        <f t="shared" si="75"/>
        <v>-7010</v>
      </c>
      <c r="U151" s="2">
        <v>8.9999999999999858E-2</v>
      </c>
      <c r="V151" s="2">
        <v>-2800</v>
      </c>
      <c r="W151" s="3">
        <f t="shared" si="70"/>
        <v>0</v>
      </c>
    </row>
    <row r="152" spans="1:23" x14ac:dyDescent="0.2">
      <c r="A152" s="5" t="s">
        <v>107</v>
      </c>
      <c r="B152" s="85" t="s">
        <v>298</v>
      </c>
      <c r="C152" s="86">
        <v>0.34</v>
      </c>
      <c r="D152" s="9">
        <v>4440</v>
      </c>
      <c r="E152" s="41">
        <f t="shared" si="67"/>
        <v>1509.6000000000001</v>
      </c>
      <c r="F152" s="8">
        <v>0.34</v>
      </c>
      <c r="G152" s="8">
        <v>2220</v>
      </c>
      <c r="H152" s="41">
        <f t="shared" si="47"/>
        <v>754.80000000000007</v>
      </c>
      <c r="I152" s="41">
        <v>0.36</v>
      </c>
      <c r="J152" s="41">
        <v>820</v>
      </c>
      <c r="K152" s="41">
        <f t="shared" si="68"/>
        <v>295.2</v>
      </c>
      <c r="L152" s="41">
        <f t="shared" si="71"/>
        <v>3040</v>
      </c>
      <c r="M152" s="41">
        <f t="shared" si="71"/>
        <v>1050</v>
      </c>
      <c r="N152" s="41">
        <f t="shared" si="72"/>
        <v>1.9999999999999962E-2</v>
      </c>
      <c r="O152" s="41">
        <f t="shared" si="73"/>
        <v>-1400</v>
      </c>
      <c r="P152" s="41">
        <v>0.36</v>
      </c>
      <c r="Q152" s="40">
        <v>440</v>
      </c>
      <c r="R152" s="41">
        <f t="shared" si="69"/>
        <v>158.4</v>
      </c>
      <c r="S152" s="41">
        <f t="shared" si="74"/>
        <v>1.9999999999999962E-2</v>
      </c>
      <c r="T152" s="42">
        <f t="shared" si="75"/>
        <v>-4000</v>
      </c>
      <c r="U152" s="2">
        <v>1.9999999999999962E-2</v>
      </c>
      <c r="V152" s="2">
        <v>-1400</v>
      </c>
      <c r="W152" s="3">
        <f t="shared" si="70"/>
        <v>0</v>
      </c>
    </row>
    <row r="153" spans="1:23" x14ac:dyDescent="0.2">
      <c r="A153" s="5" t="s">
        <v>108</v>
      </c>
      <c r="B153" s="85" t="s">
        <v>299</v>
      </c>
      <c r="C153" s="86">
        <v>0.68</v>
      </c>
      <c r="D153" s="9">
        <v>1852</v>
      </c>
      <c r="E153" s="41">
        <f t="shared" si="67"/>
        <v>1259.3600000000001</v>
      </c>
      <c r="F153" s="8">
        <v>0.68</v>
      </c>
      <c r="G153" s="8">
        <v>926</v>
      </c>
      <c r="H153" s="41">
        <f t="shared" si="47"/>
        <v>629.68000000000006</v>
      </c>
      <c r="I153" s="41">
        <v>0.71</v>
      </c>
      <c r="J153" s="41">
        <v>565</v>
      </c>
      <c r="K153" s="41">
        <f t="shared" si="68"/>
        <v>401.15</v>
      </c>
      <c r="L153" s="41">
        <f t="shared" si="71"/>
        <v>1491</v>
      </c>
      <c r="M153" s="41">
        <f t="shared" si="71"/>
        <v>1030.83</v>
      </c>
      <c r="N153" s="41">
        <f t="shared" si="72"/>
        <v>2.9999999999999916E-2</v>
      </c>
      <c r="O153" s="41">
        <f t="shared" si="73"/>
        <v>-361</v>
      </c>
      <c r="P153" s="41">
        <v>0.71</v>
      </c>
      <c r="Q153" s="40">
        <v>851</v>
      </c>
      <c r="R153" s="41">
        <f t="shared" si="69"/>
        <v>604.20999999999992</v>
      </c>
      <c r="S153" s="41">
        <f t="shared" si="74"/>
        <v>2.9999999999999916E-2</v>
      </c>
      <c r="T153" s="42">
        <f t="shared" si="75"/>
        <v>-1001</v>
      </c>
      <c r="U153" s="2">
        <v>2.9999999999999916E-2</v>
      </c>
      <c r="V153" s="2">
        <v>-361</v>
      </c>
      <c r="W153" s="3">
        <f t="shared" si="70"/>
        <v>0</v>
      </c>
    </row>
    <row r="154" spans="1:23" x14ac:dyDescent="0.2">
      <c r="A154" s="5" t="s">
        <v>109</v>
      </c>
      <c r="B154" s="85" t="s">
        <v>300</v>
      </c>
      <c r="C154" s="86">
        <v>1.98</v>
      </c>
      <c r="D154" s="9">
        <v>68</v>
      </c>
      <c r="E154" s="41">
        <f t="shared" si="67"/>
        <v>134.63999999999999</v>
      </c>
      <c r="F154" s="8">
        <v>1.98</v>
      </c>
      <c r="G154" s="8">
        <v>34</v>
      </c>
      <c r="H154" s="41">
        <f t="shared" si="47"/>
        <v>67.319999999999993</v>
      </c>
      <c r="I154" s="41">
        <v>2.06</v>
      </c>
      <c r="J154" s="41">
        <v>34</v>
      </c>
      <c r="K154" s="41">
        <f t="shared" si="68"/>
        <v>70.040000000000006</v>
      </c>
      <c r="L154" s="41">
        <f t="shared" si="71"/>
        <v>68</v>
      </c>
      <c r="M154" s="41">
        <f t="shared" si="71"/>
        <v>137.36000000000001</v>
      </c>
      <c r="N154" s="41">
        <f t="shared" si="72"/>
        <v>8.0000000000000071E-2</v>
      </c>
      <c r="O154" s="41">
        <f t="shared" si="73"/>
        <v>0</v>
      </c>
      <c r="P154" s="41">
        <v>2.06</v>
      </c>
      <c r="Q154" s="40">
        <v>68</v>
      </c>
      <c r="R154" s="41">
        <f t="shared" si="69"/>
        <v>140.08000000000001</v>
      </c>
      <c r="S154" s="41">
        <f t="shared" si="74"/>
        <v>8.0000000000000071E-2</v>
      </c>
      <c r="T154" s="42">
        <f t="shared" si="75"/>
        <v>0</v>
      </c>
      <c r="U154" s="2">
        <v>8.0000000000000071E-2</v>
      </c>
      <c r="V154" s="2">
        <v>0</v>
      </c>
      <c r="W154" s="3">
        <f t="shared" si="70"/>
        <v>0</v>
      </c>
    </row>
    <row r="155" spans="1:23" ht="12.75" customHeight="1" x14ac:dyDescent="0.2">
      <c r="A155" s="5" t="s">
        <v>110</v>
      </c>
      <c r="B155" s="102" t="s">
        <v>301</v>
      </c>
      <c r="C155" s="103"/>
      <c r="D155" s="103"/>
      <c r="E155" s="103"/>
      <c r="F155" s="103"/>
      <c r="G155" s="103"/>
      <c r="H155" s="103"/>
      <c r="I155" s="103"/>
      <c r="J155" s="103"/>
      <c r="K155" s="103"/>
      <c r="L155" s="103"/>
      <c r="M155" s="103"/>
      <c r="N155" s="103"/>
      <c r="O155" s="103"/>
      <c r="P155" s="103"/>
      <c r="Q155" s="103"/>
      <c r="R155" s="103"/>
      <c r="S155" s="103"/>
      <c r="T155" s="104"/>
      <c r="W155" s="3">
        <f t="shared" si="70"/>
        <v>0</v>
      </c>
    </row>
    <row r="156" spans="1:23" x14ac:dyDescent="0.2">
      <c r="A156" s="5" t="s">
        <v>111</v>
      </c>
      <c r="B156" s="27" t="s">
        <v>295</v>
      </c>
      <c r="C156" s="8">
        <v>3.47</v>
      </c>
      <c r="D156" s="9">
        <v>1994</v>
      </c>
      <c r="E156" s="41">
        <f t="shared" si="67"/>
        <v>6919.18</v>
      </c>
      <c r="F156" s="8">
        <v>3.47</v>
      </c>
      <c r="G156" s="8">
        <v>150</v>
      </c>
      <c r="H156" s="41">
        <f t="shared" si="47"/>
        <v>520.5</v>
      </c>
      <c r="I156" s="41">
        <v>3.67</v>
      </c>
      <c r="J156" s="41">
        <v>150</v>
      </c>
      <c r="K156" s="41">
        <f t="shared" si="68"/>
        <v>550.5</v>
      </c>
      <c r="L156" s="41">
        <f t="shared" ref="L156:M158" si="76">G156+J156</f>
        <v>300</v>
      </c>
      <c r="M156" s="41">
        <f t="shared" si="76"/>
        <v>1071</v>
      </c>
      <c r="N156" s="41">
        <f>I156-C156</f>
        <v>0.19999999999999973</v>
      </c>
      <c r="O156" s="41">
        <f>L156-D156</f>
        <v>-1694</v>
      </c>
      <c r="P156" s="41">
        <v>3.67</v>
      </c>
      <c r="Q156" s="40">
        <v>300</v>
      </c>
      <c r="R156" s="41">
        <f t="shared" si="69"/>
        <v>1101</v>
      </c>
      <c r="S156" s="41">
        <f t="shared" si="74"/>
        <v>0.19999999999999973</v>
      </c>
      <c r="T156" s="42">
        <f t="shared" si="75"/>
        <v>-1694</v>
      </c>
      <c r="U156" s="2">
        <v>0.19999999999999973</v>
      </c>
      <c r="V156" s="2">
        <v>-994</v>
      </c>
      <c r="W156" s="3">
        <f t="shared" si="70"/>
        <v>0</v>
      </c>
    </row>
    <row r="157" spans="1:23" x14ac:dyDescent="0.2">
      <c r="A157" s="5" t="s">
        <v>112</v>
      </c>
      <c r="B157" s="27" t="s">
        <v>302</v>
      </c>
      <c r="C157" s="8">
        <v>1.99</v>
      </c>
      <c r="D157" s="9">
        <v>58</v>
      </c>
      <c r="E157" s="41">
        <f t="shared" si="67"/>
        <v>115.42</v>
      </c>
      <c r="F157" s="8">
        <v>1.99</v>
      </c>
      <c r="G157" s="8">
        <v>29</v>
      </c>
      <c r="H157" s="41">
        <f t="shared" si="47"/>
        <v>57.71</v>
      </c>
      <c r="I157" s="41">
        <v>2.19</v>
      </c>
      <c r="J157" s="41">
        <v>29</v>
      </c>
      <c r="K157" s="41">
        <f t="shared" si="68"/>
        <v>63.51</v>
      </c>
      <c r="L157" s="41">
        <f t="shared" si="76"/>
        <v>58</v>
      </c>
      <c r="M157" s="41">
        <f t="shared" si="76"/>
        <v>121.22</v>
      </c>
      <c r="N157" s="41">
        <f>I157-C157</f>
        <v>0.19999999999999996</v>
      </c>
      <c r="O157" s="41">
        <f>L157-D157</f>
        <v>0</v>
      </c>
      <c r="P157" s="41">
        <v>2.19</v>
      </c>
      <c r="Q157" s="40">
        <v>58</v>
      </c>
      <c r="R157" s="41">
        <f t="shared" si="69"/>
        <v>127.02</v>
      </c>
      <c r="S157" s="41">
        <f t="shared" si="74"/>
        <v>0.19999999999999996</v>
      </c>
      <c r="T157" s="42">
        <f t="shared" si="75"/>
        <v>0</v>
      </c>
      <c r="U157" s="2">
        <v>0.19999999999999996</v>
      </c>
      <c r="V157" s="2">
        <v>0</v>
      </c>
      <c r="W157" s="3">
        <f t="shared" si="70"/>
        <v>0</v>
      </c>
    </row>
    <row r="158" spans="1:23" x14ac:dyDescent="0.2">
      <c r="A158" s="5" t="s">
        <v>113</v>
      </c>
      <c r="B158" s="27" t="s">
        <v>300</v>
      </c>
      <c r="C158" s="8">
        <v>2.0499999999999998</v>
      </c>
      <c r="D158" s="9">
        <v>1789</v>
      </c>
      <c r="E158" s="41">
        <f t="shared" si="67"/>
        <v>3667.45</v>
      </c>
      <c r="F158" s="8">
        <v>2.0499999999999998</v>
      </c>
      <c r="G158" s="8">
        <v>150</v>
      </c>
      <c r="H158" s="41">
        <f t="shared" si="47"/>
        <v>307.5</v>
      </c>
      <c r="I158" s="41">
        <v>2.2400000000000002</v>
      </c>
      <c r="J158" s="41">
        <v>150</v>
      </c>
      <c r="K158" s="41">
        <f t="shared" si="68"/>
        <v>336.00000000000006</v>
      </c>
      <c r="L158" s="41">
        <f t="shared" si="76"/>
        <v>300</v>
      </c>
      <c r="M158" s="41">
        <f t="shared" si="76"/>
        <v>643.5</v>
      </c>
      <c r="N158" s="41">
        <f>I158-C158</f>
        <v>0.19000000000000039</v>
      </c>
      <c r="O158" s="41">
        <f>L158-D158</f>
        <v>-1489</v>
      </c>
      <c r="P158" s="41">
        <v>2.2400000000000002</v>
      </c>
      <c r="Q158" s="40">
        <v>300</v>
      </c>
      <c r="R158" s="41">
        <f t="shared" si="69"/>
        <v>672.00000000000011</v>
      </c>
      <c r="S158" s="41">
        <f t="shared" si="74"/>
        <v>0.19000000000000039</v>
      </c>
      <c r="T158" s="42">
        <f t="shared" si="75"/>
        <v>-1489</v>
      </c>
      <c r="U158" s="2">
        <v>0.19000000000000039</v>
      </c>
      <c r="V158" s="2">
        <v>-789</v>
      </c>
      <c r="W158" s="3">
        <f t="shared" si="70"/>
        <v>0</v>
      </c>
    </row>
    <row r="159" spans="1:23" x14ac:dyDescent="0.2">
      <c r="A159" s="5" t="s">
        <v>114</v>
      </c>
      <c r="B159" s="96" t="s">
        <v>303</v>
      </c>
      <c r="C159" s="97"/>
      <c r="D159" s="97"/>
      <c r="E159" s="97"/>
      <c r="F159" s="97"/>
      <c r="G159" s="97"/>
      <c r="H159" s="97"/>
      <c r="I159" s="97"/>
      <c r="J159" s="97"/>
      <c r="K159" s="97"/>
      <c r="L159" s="97"/>
      <c r="M159" s="97"/>
      <c r="N159" s="97"/>
      <c r="O159" s="97"/>
      <c r="P159" s="97"/>
      <c r="Q159" s="97"/>
      <c r="R159" s="97"/>
      <c r="S159" s="97"/>
      <c r="T159" s="98"/>
      <c r="W159" s="3">
        <f t="shared" si="70"/>
        <v>0</v>
      </c>
    </row>
    <row r="160" spans="1:23" x14ac:dyDescent="0.2">
      <c r="A160" s="5" t="s">
        <v>115</v>
      </c>
      <c r="B160" s="32" t="s">
        <v>295</v>
      </c>
      <c r="C160" s="8">
        <v>7.21</v>
      </c>
      <c r="D160" s="9">
        <v>63</v>
      </c>
      <c r="E160" s="41">
        <f t="shared" si="67"/>
        <v>454.23</v>
      </c>
      <c r="F160" s="8">
        <v>7.21</v>
      </c>
      <c r="G160" s="8">
        <v>31</v>
      </c>
      <c r="H160" s="41">
        <f t="shared" si="47"/>
        <v>223.51</v>
      </c>
      <c r="I160" s="41">
        <v>7.45</v>
      </c>
      <c r="J160" s="41">
        <v>32</v>
      </c>
      <c r="K160" s="41">
        <f t="shared" si="68"/>
        <v>238.4</v>
      </c>
      <c r="L160" s="41">
        <f t="shared" ref="L160:M163" si="77">G160+J160</f>
        <v>63</v>
      </c>
      <c r="M160" s="41">
        <f t="shared" si="77"/>
        <v>461.90999999999997</v>
      </c>
      <c r="N160" s="41">
        <f>I160-C160</f>
        <v>0.24000000000000021</v>
      </c>
      <c r="O160" s="41">
        <f>L160-D160</f>
        <v>0</v>
      </c>
      <c r="P160" s="41">
        <v>7.45</v>
      </c>
      <c r="Q160" s="40">
        <v>63</v>
      </c>
      <c r="R160" s="41">
        <f t="shared" si="69"/>
        <v>469.35</v>
      </c>
      <c r="S160" s="41">
        <f t="shared" si="74"/>
        <v>0.24000000000000021</v>
      </c>
      <c r="T160" s="42">
        <f t="shared" si="75"/>
        <v>0</v>
      </c>
      <c r="U160" s="2">
        <v>0.24000000000000021</v>
      </c>
      <c r="V160" s="2">
        <v>1</v>
      </c>
      <c r="W160" s="3">
        <f t="shared" si="70"/>
        <v>0</v>
      </c>
    </row>
    <row r="161" spans="1:23" x14ac:dyDescent="0.2">
      <c r="A161" s="5" t="s">
        <v>116</v>
      </c>
      <c r="B161" s="32" t="s">
        <v>302</v>
      </c>
      <c r="C161" s="8">
        <v>4.13</v>
      </c>
      <c r="D161" s="9">
        <v>173</v>
      </c>
      <c r="E161" s="41">
        <f t="shared" si="67"/>
        <v>714.49</v>
      </c>
      <c r="F161" s="8">
        <v>4.13</v>
      </c>
      <c r="G161" s="8">
        <v>86</v>
      </c>
      <c r="H161" s="41">
        <f t="shared" si="47"/>
        <v>355.18</v>
      </c>
      <c r="I161" s="41">
        <v>4.38</v>
      </c>
      <c r="J161" s="41">
        <v>87</v>
      </c>
      <c r="K161" s="41">
        <f t="shared" si="68"/>
        <v>381.06</v>
      </c>
      <c r="L161" s="41">
        <f t="shared" si="77"/>
        <v>173</v>
      </c>
      <c r="M161" s="41">
        <f t="shared" si="77"/>
        <v>736.24</v>
      </c>
      <c r="N161" s="41">
        <f>I161-C161</f>
        <v>0.25</v>
      </c>
      <c r="O161" s="41">
        <f>L161-D161</f>
        <v>0</v>
      </c>
      <c r="P161" s="41">
        <v>4.38</v>
      </c>
      <c r="Q161" s="40">
        <v>173</v>
      </c>
      <c r="R161" s="41">
        <f t="shared" si="69"/>
        <v>757.74</v>
      </c>
      <c r="S161" s="41">
        <f t="shared" si="74"/>
        <v>0.25</v>
      </c>
      <c r="T161" s="42">
        <f t="shared" si="75"/>
        <v>0</v>
      </c>
      <c r="U161" s="2">
        <v>0.25</v>
      </c>
      <c r="V161" s="2">
        <v>1</v>
      </c>
      <c r="W161" s="3">
        <f t="shared" si="70"/>
        <v>0</v>
      </c>
    </row>
    <row r="162" spans="1:23" x14ac:dyDescent="0.2">
      <c r="A162" s="5" t="s">
        <v>117</v>
      </c>
      <c r="B162" s="32" t="s">
        <v>300</v>
      </c>
      <c r="C162" s="8">
        <v>4.13</v>
      </c>
      <c r="D162" s="9">
        <v>109</v>
      </c>
      <c r="E162" s="41">
        <f t="shared" si="67"/>
        <v>450.17</v>
      </c>
      <c r="F162" s="8">
        <v>4.13</v>
      </c>
      <c r="G162" s="8">
        <v>54</v>
      </c>
      <c r="H162" s="41">
        <f t="shared" si="47"/>
        <v>223.01999999999998</v>
      </c>
      <c r="I162" s="41">
        <v>4.38</v>
      </c>
      <c r="J162" s="41">
        <v>55</v>
      </c>
      <c r="K162" s="41">
        <f t="shared" si="68"/>
        <v>240.9</v>
      </c>
      <c r="L162" s="41">
        <f t="shared" si="77"/>
        <v>109</v>
      </c>
      <c r="M162" s="41">
        <f t="shared" si="77"/>
        <v>463.91999999999996</v>
      </c>
      <c r="N162" s="41">
        <f>I162-C162</f>
        <v>0.25</v>
      </c>
      <c r="O162" s="41">
        <f>L162-D162</f>
        <v>0</v>
      </c>
      <c r="P162" s="41">
        <v>4.38</v>
      </c>
      <c r="Q162" s="40">
        <v>109</v>
      </c>
      <c r="R162" s="41">
        <f t="shared" si="69"/>
        <v>477.42</v>
      </c>
      <c r="S162" s="41">
        <f t="shared" si="74"/>
        <v>0.25</v>
      </c>
      <c r="T162" s="42">
        <f t="shared" si="75"/>
        <v>0</v>
      </c>
      <c r="U162" s="2">
        <v>0.25</v>
      </c>
      <c r="V162" s="2">
        <v>1</v>
      </c>
      <c r="W162" s="3">
        <f t="shared" si="70"/>
        <v>0</v>
      </c>
    </row>
    <row r="163" spans="1:23" x14ac:dyDescent="0.2">
      <c r="A163" s="5" t="s">
        <v>118</v>
      </c>
      <c r="B163" s="10" t="s">
        <v>304</v>
      </c>
      <c r="C163" s="8">
        <v>4.28</v>
      </c>
      <c r="D163" s="9">
        <v>150</v>
      </c>
      <c r="E163" s="41">
        <f t="shared" si="67"/>
        <v>642</v>
      </c>
      <c r="F163" s="8">
        <v>4.28</v>
      </c>
      <c r="G163" s="8">
        <v>75</v>
      </c>
      <c r="H163" s="41">
        <f t="shared" si="47"/>
        <v>321</v>
      </c>
      <c r="I163" s="41">
        <v>4.28</v>
      </c>
      <c r="J163" s="41">
        <v>75</v>
      </c>
      <c r="K163" s="41">
        <f t="shared" si="68"/>
        <v>321</v>
      </c>
      <c r="L163" s="41">
        <f t="shared" si="77"/>
        <v>150</v>
      </c>
      <c r="M163" s="41">
        <f t="shared" si="77"/>
        <v>642</v>
      </c>
      <c r="N163" s="41">
        <f>I163-C163</f>
        <v>0</v>
      </c>
      <c r="O163" s="41">
        <f>L163-D163</f>
        <v>0</v>
      </c>
      <c r="P163" s="41">
        <v>4.28</v>
      </c>
      <c r="Q163" s="40">
        <v>150</v>
      </c>
      <c r="R163" s="41">
        <f t="shared" si="69"/>
        <v>642</v>
      </c>
      <c r="S163" s="41">
        <f t="shared" si="74"/>
        <v>0</v>
      </c>
      <c r="T163" s="42">
        <f t="shared" si="75"/>
        <v>0</v>
      </c>
      <c r="U163" s="2">
        <v>0</v>
      </c>
      <c r="V163" s="2">
        <v>0</v>
      </c>
      <c r="W163" s="3">
        <f t="shared" si="70"/>
        <v>0</v>
      </c>
    </row>
    <row r="164" spans="1:23" x14ac:dyDescent="0.2">
      <c r="A164" s="5" t="s">
        <v>119</v>
      </c>
      <c r="B164" s="96" t="s">
        <v>305</v>
      </c>
      <c r="C164" s="97"/>
      <c r="D164" s="97"/>
      <c r="E164" s="97"/>
      <c r="F164" s="97"/>
      <c r="G164" s="97"/>
      <c r="H164" s="97"/>
      <c r="I164" s="97"/>
      <c r="J164" s="97"/>
      <c r="K164" s="97"/>
      <c r="L164" s="97"/>
      <c r="M164" s="97"/>
      <c r="N164" s="97"/>
      <c r="O164" s="97"/>
      <c r="P164" s="97"/>
      <c r="Q164" s="97"/>
      <c r="R164" s="97"/>
      <c r="S164" s="97"/>
      <c r="T164" s="98"/>
      <c r="W164" s="3">
        <f t="shared" si="70"/>
        <v>0</v>
      </c>
    </row>
    <row r="165" spans="1:23" x14ac:dyDescent="0.2">
      <c r="A165" s="5" t="s">
        <v>120</v>
      </c>
      <c r="B165" s="28" t="s">
        <v>306</v>
      </c>
      <c r="C165" s="8">
        <v>0.84</v>
      </c>
      <c r="D165" s="9">
        <v>500</v>
      </c>
      <c r="E165" s="41">
        <f t="shared" si="67"/>
        <v>420</v>
      </c>
      <c r="F165" s="8">
        <v>0.84</v>
      </c>
      <c r="G165" s="8">
        <v>250</v>
      </c>
      <c r="H165" s="41">
        <f t="shared" ref="H165:H201" si="78">F165*G165</f>
        <v>210</v>
      </c>
      <c r="I165" s="41">
        <v>0.84</v>
      </c>
      <c r="J165" s="41">
        <v>250</v>
      </c>
      <c r="K165" s="41">
        <f t="shared" si="68"/>
        <v>210</v>
      </c>
      <c r="L165" s="41">
        <f t="shared" ref="L165:M169" si="79">G165+J165</f>
        <v>500</v>
      </c>
      <c r="M165" s="41">
        <f t="shared" si="79"/>
        <v>420</v>
      </c>
      <c r="N165" s="41">
        <f>I165-C165</f>
        <v>0</v>
      </c>
      <c r="O165" s="41">
        <f>L165-D165</f>
        <v>0</v>
      </c>
      <c r="P165" s="41">
        <v>0.84</v>
      </c>
      <c r="Q165" s="40">
        <v>500</v>
      </c>
      <c r="R165" s="41">
        <f t="shared" si="69"/>
        <v>420</v>
      </c>
      <c r="S165" s="41">
        <f t="shared" si="74"/>
        <v>0</v>
      </c>
      <c r="T165" s="42">
        <f t="shared" si="75"/>
        <v>0</v>
      </c>
      <c r="U165" s="2">
        <v>0</v>
      </c>
      <c r="V165" s="2">
        <v>0</v>
      </c>
      <c r="W165" s="3">
        <f t="shared" si="70"/>
        <v>0</v>
      </c>
    </row>
    <row r="166" spans="1:23" x14ac:dyDescent="0.2">
      <c r="A166" s="5" t="s">
        <v>121</v>
      </c>
      <c r="B166" s="28" t="s">
        <v>307</v>
      </c>
      <c r="C166" s="8">
        <v>1.34</v>
      </c>
      <c r="D166" s="9">
        <v>500</v>
      </c>
      <c r="E166" s="41">
        <f t="shared" si="67"/>
        <v>670</v>
      </c>
      <c r="F166" s="8">
        <v>1.34</v>
      </c>
      <c r="G166" s="8">
        <v>250</v>
      </c>
      <c r="H166" s="41">
        <f t="shared" si="78"/>
        <v>335</v>
      </c>
      <c r="I166" s="41">
        <v>1.34</v>
      </c>
      <c r="J166" s="41">
        <v>250</v>
      </c>
      <c r="K166" s="41">
        <f t="shared" si="68"/>
        <v>335</v>
      </c>
      <c r="L166" s="41">
        <f t="shared" si="79"/>
        <v>500</v>
      </c>
      <c r="M166" s="41">
        <f t="shared" si="79"/>
        <v>670</v>
      </c>
      <c r="N166" s="41">
        <f>I166-C166</f>
        <v>0</v>
      </c>
      <c r="O166" s="41">
        <f>L166-D166</f>
        <v>0</v>
      </c>
      <c r="P166" s="41">
        <v>1.34</v>
      </c>
      <c r="Q166" s="40">
        <v>500</v>
      </c>
      <c r="R166" s="41">
        <f t="shared" si="69"/>
        <v>670</v>
      </c>
      <c r="S166" s="41">
        <f t="shared" si="74"/>
        <v>0</v>
      </c>
      <c r="T166" s="42">
        <f t="shared" si="75"/>
        <v>0</v>
      </c>
      <c r="U166" s="2">
        <v>0</v>
      </c>
      <c r="V166" s="2">
        <v>0</v>
      </c>
      <c r="W166" s="3">
        <f t="shared" si="70"/>
        <v>0</v>
      </c>
    </row>
    <row r="167" spans="1:23" x14ac:dyDescent="0.2">
      <c r="A167" s="5" t="s">
        <v>122</v>
      </c>
      <c r="B167" s="28" t="s">
        <v>308</v>
      </c>
      <c r="C167" s="8">
        <v>0.5</v>
      </c>
      <c r="D167" s="9">
        <v>500</v>
      </c>
      <c r="E167" s="41">
        <f t="shared" si="67"/>
        <v>250</v>
      </c>
      <c r="F167" s="8">
        <v>0.5</v>
      </c>
      <c r="G167" s="8">
        <v>250</v>
      </c>
      <c r="H167" s="41">
        <f t="shared" si="78"/>
        <v>125</v>
      </c>
      <c r="I167" s="41">
        <v>0.5</v>
      </c>
      <c r="J167" s="41">
        <v>250</v>
      </c>
      <c r="K167" s="41">
        <f t="shared" si="68"/>
        <v>125</v>
      </c>
      <c r="L167" s="41">
        <f t="shared" si="79"/>
        <v>500</v>
      </c>
      <c r="M167" s="41">
        <f t="shared" si="79"/>
        <v>250</v>
      </c>
      <c r="N167" s="41">
        <f>I167-C167</f>
        <v>0</v>
      </c>
      <c r="O167" s="41">
        <f>L167-D167</f>
        <v>0</v>
      </c>
      <c r="P167" s="41">
        <v>0.5</v>
      </c>
      <c r="Q167" s="40">
        <v>500</v>
      </c>
      <c r="R167" s="41">
        <f t="shared" si="69"/>
        <v>250</v>
      </c>
      <c r="S167" s="41">
        <f t="shared" si="74"/>
        <v>0</v>
      </c>
      <c r="T167" s="42">
        <f t="shared" si="75"/>
        <v>0</v>
      </c>
      <c r="U167" s="2">
        <v>0</v>
      </c>
      <c r="V167" s="2">
        <v>0</v>
      </c>
      <c r="W167" s="3">
        <f t="shared" si="70"/>
        <v>0</v>
      </c>
    </row>
    <row r="168" spans="1:23" x14ac:dyDescent="0.2">
      <c r="A168" s="5" t="s">
        <v>123</v>
      </c>
      <c r="B168" s="28" t="s">
        <v>309</v>
      </c>
      <c r="C168" s="8">
        <v>0.26</v>
      </c>
      <c r="D168" s="9">
        <v>500</v>
      </c>
      <c r="E168" s="41">
        <f t="shared" si="67"/>
        <v>130</v>
      </c>
      <c r="F168" s="8">
        <v>0.26</v>
      </c>
      <c r="G168" s="8">
        <v>250</v>
      </c>
      <c r="H168" s="41">
        <f t="shared" si="78"/>
        <v>65</v>
      </c>
      <c r="I168" s="41">
        <v>0.26</v>
      </c>
      <c r="J168" s="41">
        <v>250</v>
      </c>
      <c r="K168" s="41">
        <f t="shared" si="68"/>
        <v>65</v>
      </c>
      <c r="L168" s="41">
        <f t="shared" si="79"/>
        <v>500</v>
      </c>
      <c r="M168" s="41">
        <f t="shared" si="79"/>
        <v>130</v>
      </c>
      <c r="N168" s="41">
        <f>I168-C168</f>
        <v>0</v>
      </c>
      <c r="O168" s="41">
        <f>L168-D168</f>
        <v>0</v>
      </c>
      <c r="P168" s="41">
        <v>0.26</v>
      </c>
      <c r="Q168" s="40">
        <v>500</v>
      </c>
      <c r="R168" s="41">
        <f t="shared" si="69"/>
        <v>130</v>
      </c>
      <c r="S168" s="41">
        <f t="shared" si="74"/>
        <v>0</v>
      </c>
      <c r="T168" s="42">
        <f t="shared" si="75"/>
        <v>0</v>
      </c>
      <c r="U168" s="2">
        <v>0</v>
      </c>
      <c r="V168" s="2">
        <v>0</v>
      </c>
      <c r="W168" s="3">
        <f t="shared" si="70"/>
        <v>0</v>
      </c>
    </row>
    <row r="169" spans="1:23" x14ac:dyDescent="0.2">
      <c r="A169" s="5" t="s">
        <v>124</v>
      </c>
      <c r="B169" s="32" t="s">
        <v>310</v>
      </c>
      <c r="C169" s="8">
        <v>0.81</v>
      </c>
      <c r="D169" s="9">
        <v>60</v>
      </c>
      <c r="E169" s="41">
        <f t="shared" si="67"/>
        <v>48.6</v>
      </c>
      <c r="F169" s="8">
        <v>0.81</v>
      </c>
      <c r="G169" s="8">
        <v>30</v>
      </c>
      <c r="H169" s="41">
        <f t="shared" si="78"/>
        <v>24.3</v>
      </c>
      <c r="I169" s="41">
        <v>0.81</v>
      </c>
      <c r="J169" s="41">
        <v>30</v>
      </c>
      <c r="K169" s="41">
        <f t="shared" si="68"/>
        <v>24.3</v>
      </c>
      <c r="L169" s="41">
        <f t="shared" si="79"/>
        <v>60</v>
      </c>
      <c r="M169" s="41">
        <f t="shared" si="79"/>
        <v>48.6</v>
      </c>
      <c r="N169" s="41">
        <f>I169-C169</f>
        <v>0</v>
      </c>
      <c r="O169" s="41">
        <f>L169-D169</f>
        <v>0</v>
      </c>
      <c r="P169" s="41">
        <v>0.81</v>
      </c>
      <c r="Q169" s="40">
        <v>60</v>
      </c>
      <c r="R169" s="41">
        <f t="shared" si="69"/>
        <v>48.6</v>
      </c>
      <c r="S169" s="41">
        <f t="shared" si="74"/>
        <v>0</v>
      </c>
      <c r="T169" s="42">
        <f t="shared" si="75"/>
        <v>0</v>
      </c>
      <c r="U169" s="2">
        <v>0</v>
      </c>
      <c r="V169" s="2">
        <v>0</v>
      </c>
      <c r="W169" s="3">
        <f t="shared" si="70"/>
        <v>0</v>
      </c>
    </row>
    <row r="170" spans="1:23" x14ac:dyDescent="0.2">
      <c r="A170" s="72">
        <v>9</v>
      </c>
      <c r="B170" s="99" t="s">
        <v>311</v>
      </c>
      <c r="C170" s="100"/>
      <c r="D170" s="100"/>
      <c r="E170" s="100"/>
      <c r="F170" s="100"/>
      <c r="G170" s="100"/>
      <c r="H170" s="100"/>
      <c r="I170" s="100"/>
      <c r="J170" s="100"/>
      <c r="K170" s="100"/>
      <c r="L170" s="100"/>
      <c r="M170" s="100"/>
      <c r="N170" s="100"/>
      <c r="O170" s="100"/>
      <c r="P170" s="100"/>
      <c r="Q170" s="100"/>
      <c r="R170" s="100"/>
      <c r="S170" s="100"/>
      <c r="T170" s="101"/>
      <c r="W170" s="3">
        <f t="shared" si="70"/>
        <v>0</v>
      </c>
    </row>
    <row r="171" spans="1:23" x14ac:dyDescent="0.2">
      <c r="A171" s="5" t="s">
        <v>125</v>
      </c>
      <c r="B171" s="96" t="s">
        <v>312</v>
      </c>
      <c r="C171" s="97"/>
      <c r="D171" s="97"/>
      <c r="E171" s="97"/>
      <c r="F171" s="97"/>
      <c r="G171" s="97"/>
      <c r="H171" s="97"/>
      <c r="I171" s="97"/>
      <c r="J171" s="97"/>
      <c r="K171" s="97"/>
      <c r="L171" s="97"/>
      <c r="M171" s="97"/>
      <c r="N171" s="97"/>
      <c r="O171" s="97"/>
      <c r="P171" s="97"/>
      <c r="Q171" s="97"/>
      <c r="R171" s="97"/>
      <c r="S171" s="97"/>
      <c r="T171" s="98"/>
      <c r="W171" s="3">
        <f t="shared" si="70"/>
        <v>0</v>
      </c>
    </row>
    <row r="172" spans="1:23" x14ac:dyDescent="0.2">
      <c r="A172" s="5" t="s">
        <v>126</v>
      </c>
      <c r="B172" s="28" t="s">
        <v>313</v>
      </c>
      <c r="C172" s="8">
        <v>8.64</v>
      </c>
      <c r="D172" s="9">
        <v>20</v>
      </c>
      <c r="E172" s="41">
        <f t="shared" si="67"/>
        <v>172.8</v>
      </c>
      <c r="F172" s="8">
        <v>8.64</v>
      </c>
      <c r="G172" s="8">
        <v>10</v>
      </c>
      <c r="H172" s="41">
        <f t="shared" si="78"/>
        <v>86.4</v>
      </c>
      <c r="I172" s="8">
        <v>8.64</v>
      </c>
      <c r="J172" s="8">
        <v>10</v>
      </c>
      <c r="K172" s="41">
        <f t="shared" si="68"/>
        <v>86.4</v>
      </c>
      <c r="L172" s="41">
        <f t="shared" ref="L172:M177" si="80">G172+J172</f>
        <v>20</v>
      </c>
      <c r="M172" s="41">
        <f t="shared" si="80"/>
        <v>172.8</v>
      </c>
      <c r="N172" s="41">
        <f t="shared" ref="N172:N177" si="81">I172-C172</f>
        <v>0</v>
      </c>
      <c r="O172" s="41">
        <f t="shared" ref="O172:O177" si="82">L172-D172</f>
        <v>0</v>
      </c>
      <c r="P172" s="41">
        <v>8.64</v>
      </c>
      <c r="Q172" s="40">
        <v>20</v>
      </c>
      <c r="R172" s="41">
        <f t="shared" si="69"/>
        <v>172.8</v>
      </c>
      <c r="S172" s="41">
        <f t="shared" si="74"/>
        <v>0</v>
      </c>
      <c r="T172" s="42">
        <f>Q172-D172</f>
        <v>0</v>
      </c>
      <c r="U172" s="2">
        <v>0</v>
      </c>
      <c r="V172" s="2">
        <v>20</v>
      </c>
      <c r="W172" s="3">
        <f t="shared" si="70"/>
        <v>0</v>
      </c>
    </row>
    <row r="173" spans="1:23" x14ac:dyDescent="0.2">
      <c r="A173" s="5" t="s">
        <v>127</v>
      </c>
      <c r="B173" s="33" t="s">
        <v>314</v>
      </c>
      <c r="C173" s="8">
        <v>21.02</v>
      </c>
      <c r="D173" s="11">
        <v>5</v>
      </c>
      <c r="E173" s="41">
        <f t="shared" si="67"/>
        <v>105.1</v>
      </c>
      <c r="F173" s="8">
        <v>21.02</v>
      </c>
      <c r="G173" s="8">
        <v>3</v>
      </c>
      <c r="H173" s="41">
        <f t="shared" si="78"/>
        <v>63.06</v>
      </c>
      <c r="I173" s="8">
        <v>21.02</v>
      </c>
      <c r="J173" s="8">
        <v>2</v>
      </c>
      <c r="K173" s="41">
        <f t="shared" si="68"/>
        <v>42.04</v>
      </c>
      <c r="L173" s="41">
        <f t="shared" si="80"/>
        <v>5</v>
      </c>
      <c r="M173" s="41">
        <f t="shared" si="80"/>
        <v>105.1</v>
      </c>
      <c r="N173" s="41">
        <f t="shared" si="81"/>
        <v>0</v>
      </c>
      <c r="O173" s="41">
        <f t="shared" si="82"/>
        <v>0</v>
      </c>
      <c r="P173" s="41">
        <v>21.02</v>
      </c>
      <c r="Q173" s="40">
        <v>5</v>
      </c>
      <c r="R173" s="41">
        <f t="shared" si="69"/>
        <v>105.1</v>
      </c>
      <c r="S173" s="41">
        <f t="shared" si="74"/>
        <v>0</v>
      </c>
      <c r="T173" s="42">
        <f t="shared" si="75"/>
        <v>0</v>
      </c>
      <c r="U173" s="2">
        <v>0</v>
      </c>
      <c r="V173" s="2">
        <v>1</v>
      </c>
      <c r="W173" s="3">
        <f t="shared" si="70"/>
        <v>0</v>
      </c>
    </row>
    <row r="174" spans="1:23" x14ac:dyDescent="0.2">
      <c r="A174" s="5" t="s">
        <v>128</v>
      </c>
      <c r="B174" s="33" t="s">
        <v>315</v>
      </c>
      <c r="C174" s="8">
        <v>12.549999999999999</v>
      </c>
      <c r="D174" s="11">
        <v>20</v>
      </c>
      <c r="E174" s="41">
        <f t="shared" si="67"/>
        <v>250.99999999999997</v>
      </c>
      <c r="F174" s="8">
        <v>12.549999999999999</v>
      </c>
      <c r="G174" s="8">
        <v>10</v>
      </c>
      <c r="H174" s="41">
        <f t="shared" si="78"/>
        <v>125.49999999999999</v>
      </c>
      <c r="I174" s="8">
        <v>12.549999999999999</v>
      </c>
      <c r="J174" s="8">
        <v>10</v>
      </c>
      <c r="K174" s="41">
        <f t="shared" si="68"/>
        <v>125.49999999999999</v>
      </c>
      <c r="L174" s="41">
        <f t="shared" si="80"/>
        <v>20</v>
      </c>
      <c r="M174" s="41">
        <f t="shared" si="80"/>
        <v>250.99999999999997</v>
      </c>
      <c r="N174" s="41">
        <f t="shared" si="81"/>
        <v>0</v>
      </c>
      <c r="O174" s="41">
        <f t="shared" si="82"/>
        <v>0</v>
      </c>
      <c r="P174" s="41">
        <v>12.55</v>
      </c>
      <c r="Q174" s="40">
        <v>20</v>
      </c>
      <c r="R174" s="41">
        <f t="shared" si="69"/>
        <v>251</v>
      </c>
      <c r="S174" s="41">
        <f t="shared" si="74"/>
        <v>0</v>
      </c>
      <c r="T174" s="42">
        <f t="shared" si="75"/>
        <v>0</v>
      </c>
      <c r="U174" s="2">
        <v>0</v>
      </c>
      <c r="V174" s="2">
        <v>0</v>
      </c>
      <c r="W174" s="3">
        <f t="shared" si="70"/>
        <v>0</v>
      </c>
    </row>
    <row r="175" spans="1:23" x14ac:dyDescent="0.2">
      <c r="A175" s="5" t="s">
        <v>129</v>
      </c>
      <c r="B175" s="33" t="s">
        <v>316</v>
      </c>
      <c r="C175" s="8">
        <v>4.45</v>
      </c>
      <c r="D175" s="11">
        <v>10</v>
      </c>
      <c r="E175" s="41">
        <f t="shared" si="67"/>
        <v>44.5</v>
      </c>
      <c r="F175" s="8">
        <v>4.45</v>
      </c>
      <c r="G175" s="8">
        <v>5</v>
      </c>
      <c r="H175" s="41">
        <f t="shared" si="78"/>
        <v>22.25</v>
      </c>
      <c r="I175" s="8">
        <v>4.45</v>
      </c>
      <c r="J175" s="8">
        <v>5</v>
      </c>
      <c r="K175" s="41">
        <f t="shared" si="68"/>
        <v>22.25</v>
      </c>
      <c r="L175" s="41">
        <f t="shared" si="80"/>
        <v>10</v>
      </c>
      <c r="M175" s="41">
        <f t="shared" si="80"/>
        <v>44.5</v>
      </c>
      <c r="N175" s="41">
        <f t="shared" si="81"/>
        <v>0</v>
      </c>
      <c r="O175" s="41">
        <f t="shared" si="82"/>
        <v>0</v>
      </c>
      <c r="P175" s="41">
        <v>4.45</v>
      </c>
      <c r="Q175" s="40">
        <v>10</v>
      </c>
      <c r="R175" s="41">
        <f t="shared" si="69"/>
        <v>44.5</v>
      </c>
      <c r="S175" s="41">
        <f t="shared" si="74"/>
        <v>0</v>
      </c>
      <c r="T175" s="42">
        <f t="shared" si="75"/>
        <v>0</v>
      </c>
      <c r="U175" s="2">
        <v>0</v>
      </c>
      <c r="V175" s="2">
        <v>0</v>
      </c>
      <c r="W175" s="3">
        <f t="shared" si="70"/>
        <v>0</v>
      </c>
    </row>
    <row r="176" spans="1:23" x14ac:dyDescent="0.2">
      <c r="A176" s="5" t="s">
        <v>130</v>
      </c>
      <c r="B176" s="33" t="s">
        <v>317</v>
      </c>
      <c r="C176" s="8">
        <v>14.64</v>
      </c>
      <c r="D176" s="11">
        <v>50</v>
      </c>
      <c r="E176" s="41">
        <f t="shared" si="67"/>
        <v>732</v>
      </c>
      <c r="F176" s="8">
        <v>14.64</v>
      </c>
      <c r="G176" s="8">
        <v>25</v>
      </c>
      <c r="H176" s="41">
        <f t="shared" si="78"/>
        <v>366</v>
      </c>
      <c r="I176" s="8">
        <v>14.64</v>
      </c>
      <c r="J176" s="8">
        <v>25</v>
      </c>
      <c r="K176" s="41">
        <f t="shared" si="68"/>
        <v>366</v>
      </c>
      <c r="L176" s="41">
        <f t="shared" si="80"/>
        <v>50</v>
      </c>
      <c r="M176" s="41">
        <f t="shared" si="80"/>
        <v>732</v>
      </c>
      <c r="N176" s="41">
        <f t="shared" si="81"/>
        <v>0</v>
      </c>
      <c r="O176" s="41">
        <f t="shared" si="82"/>
        <v>0</v>
      </c>
      <c r="P176" s="41">
        <v>14.64</v>
      </c>
      <c r="Q176" s="40">
        <v>50</v>
      </c>
      <c r="R176" s="41">
        <f t="shared" si="69"/>
        <v>732</v>
      </c>
      <c r="S176" s="41">
        <f t="shared" si="74"/>
        <v>0</v>
      </c>
      <c r="T176" s="42">
        <f t="shared" si="75"/>
        <v>0</v>
      </c>
      <c r="U176" s="2">
        <v>0</v>
      </c>
      <c r="V176" s="2">
        <v>0</v>
      </c>
      <c r="W176" s="3">
        <f t="shared" si="70"/>
        <v>0</v>
      </c>
    </row>
    <row r="177" spans="1:23" x14ac:dyDescent="0.2">
      <c r="A177" s="5" t="s">
        <v>131</v>
      </c>
      <c r="B177" s="33" t="s">
        <v>318</v>
      </c>
      <c r="C177" s="8">
        <v>7.23</v>
      </c>
      <c r="D177" s="11">
        <v>50</v>
      </c>
      <c r="E177" s="41">
        <f t="shared" si="67"/>
        <v>361.5</v>
      </c>
      <c r="F177" s="8">
        <v>7.23</v>
      </c>
      <c r="G177" s="8">
        <v>25</v>
      </c>
      <c r="H177" s="41">
        <f t="shared" si="78"/>
        <v>180.75</v>
      </c>
      <c r="I177" s="8">
        <v>7.23</v>
      </c>
      <c r="J177" s="8">
        <v>25</v>
      </c>
      <c r="K177" s="41">
        <f t="shared" si="68"/>
        <v>180.75</v>
      </c>
      <c r="L177" s="41">
        <f t="shared" si="80"/>
        <v>50</v>
      </c>
      <c r="M177" s="41">
        <f t="shared" si="80"/>
        <v>361.5</v>
      </c>
      <c r="N177" s="41">
        <f t="shared" si="81"/>
        <v>0</v>
      </c>
      <c r="O177" s="41">
        <f t="shared" si="82"/>
        <v>0</v>
      </c>
      <c r="P177" s="41">
        <v>7.23</v>
      </c>
      <c r="Q177" s="40">
        <v>50</v>
      </c>
      <c r="R177" s="41">
        <f t="shared" si="69"/>
        <v>361.5</v>
      </c>
      <c r="S177" s="41">
        <f t="shared" si="74"/>
        <v>0</v>
      </c>
      <c r="T177" s="42">
        <f t="shared" si="75"/>
        <v>0</v>
      </c>
      <c r="U177" s="2">
        <v>0</v>
      </c>
      <c r="V177" s="2">
        <v>0</v>
      </c>
      <c r="W177" s="3">
        <f t="shared" si="70"/>
        <v>0</v>
      </c>
    </row>
    <row r="178" spans="1:23" x14ac:dyDescent="0.2">
      <c r="A178" s="72">
        <v>10</v>
      </c>
      <c r="B178" s="124" t="s">
        <v>319</v>
      </c>
      <c r="C178" s="125"/>
      <c r="D178" s="125"/>
      <c r="E178" s="125"/>
      <c r="F178" s="125"/>
      <c r="G178" s="125"/>
      <c r="H178" s="125"/>
      <c r="I178" s="125"/>
      <c r="J178" s="125"/>
      <c r="K178" s="125"/>
      <c r="L178" s="125"/>
      <c r="M178" s="125"/>
      <c r="N178" s="125"/>
      <c r="O178" s="125"/>
      <c r="P178" s="125"/>
      <c r="Q178" s="125"/>
      <c r="R178" s="125"/>
      <c r="S178" s="125">
        <f t="shared" si="74"/>
        <v>0</v>
      </c>
      <c r="T178" s="126">
        <f t="shared" si="75"/>
        <v>0</v>
      </c>
      <c r="W178" s="3">
        <f t="shared" si="70"/>
        <v>0</v>
      </c>
    </row>
    <row r="179" spans="1:23" x14ac:dyDescent="0.2">
      <c r="A179" s="5" t="s">
        <v>132</v>
      </c>
      <c r="B179" s="34" t="s">
        <v>320</v>
      </c>
      <c r="C179" s="41">
        <v>43.11</v>
      </c>
      <c r="D179" s="40">
        <v>145</v>
      </c>
      <c r="E179" s="41">
        <f t="shared" si="67"/>
        <v>6250.95</v>
      </c>
      <c r="F179" s="41">
        <v>43.11</v>
      </c>
      <c r="G179" s="41">
        <v>73</v>
      </c>
      <c r="H179" s="41">
        <f t="shared" si="78"/>
        <v>3147.0299999999997</v>
      </c>
      <c r="I179" s="41">
        <v>43.11</v>
      </c>
      <c r="J179" s="41">
        <v>72</v>
      </c>
      <c r="K179" s="41">
        <f t="shared" si="68"/>
        <v>3103.92</v>
      </c>
      <c r="L179" s="41">
        <f t="shared" ref="L179:L188" si="83">G179+J179</f>
        <v>145</v>
      </c>
      <c r="M179" s="41">
        <f t="shared" ref="M179:M188" si="84">H179+K179</f>
        <v>6250.95</v>
      </c>
      <c r="N179" s="41">
        <f t="shared" ref="N179:N188" si="85">I179-C179</f>
        <v>0</v>
      </c>
      <c r="O179" s="41">
        <f t="shared" ref="O179:O188" si="86">L179-D179</f>
        <v>0</v>
      </c>
      <c r="P179" s="41">
        <v>43.11</v>
      </c>
      <c r="Q179" s="40">
        <v>145</v>
      </c>
      <c r="R179" s="41">
        <f t="shared" si="69"/>
        <v>6250.95</v>
      </c>
      <c r="S179" s="41">
        <f t="shared" ref="S179:S201" si="87">P179-C179</f>
        <v>0</v>
      </c>
      <c r="T179" s="42">
        <f t="shared" ref="T179:T201" si="88">Q179-D179</f>
        <v>0</v>
      </c>
      <c r="U179" s="2">
        <v>0</v>
      </c>
      <c r="V179" s="2">
        <v>1</v>
      </c>
      <c r="W179" s="3">
        <f t="shared" si="70"/>
        <v>0</v>
      </c>
    </row>
    <row r="180" spans="1:23" x14ac:dyDescent="0.2">
      <c r="A180" s="5" t="s">
        <v>133</v>
      </c>
      <c r="B180" s="34" t="s">
        <v>321</v>
      </c>
      <c r="C180" s="41">
        <v>71.13</v>
      </c>
      <c r="D180" s="40">
        <v>12</v>
      </c>
      <c r="E180" s="41">
        <f t="shared" si="67"/>
        <v>853.56</v>
      </c>
      <c r="F180" s="41">
        <v>71.13</v>
      </c>
      <c r="G180" s="41">
        <v>6</v>
      </c>
      <c r="H180" s="41">
        <f t="shared" si="78"/>
        <v>426.78</v>
      </c>
      <c r="I180" s="41">
        <v>71.13</v>
      </c>
      <c r="J180" s="41">
        <v>6</v>
      </c>
      <c r="K180" s="41">
        <f t="shared" si="68"/>
        <v>426.78</v>
      </c>
      <c r="L180" s="41">
        <f t="shared" si="83"/>
        <v>12</v>
      </c>
      <c r="M180" s="41">
        <f t="shared" si="84"/>
        <v>853.56</v>
      </c>
      <c r="N180" s="41">
        <f t="shared" si="85"/>
        <v>0</v>
      </c>
      <c r="O180" s="41">
        <f t="shared" si="86"/>
        <v>0</v>
      </c>
      <c r="P180" s="41">
        <v>71.13</v>
      </c>
      <c r="Q180" s="40">
        <v>12</v>
      </c>
      <c r="R180" s="41">
        <f t="shared" si="69"/>
        <v>853.56</v>
      </c>
      <c r="S180" s="41">
        <f t="shared" si="87"/>
        <v>0</v>
      </c>
      <c r="T180" s="42">
        <f t="shared" si="88"/>
        <v>0</v>
      </c>
      <c r="U180" s="2">
        <v>0</v>
      </c>
      <c r="V180" s="2">
        <v>0</v>
      </c>
      <c r="W180" s="3">
        <f t="shared" si="70"/>
        <v>0</v>
      </c>
    </row>
    <row r="181" spans="1:23" x14ac:dyDescent="0.2">
      <c r="A181" s="5" t="s">
        <v>134</v>
      </c>
      <c r="B181" s="23" t="s">
        <v>322</v>
      </c>
      <c r="C181" s="41">
        <v>11.94</v>
      </c>
      <c r="D181" s="40">
        <v>81</v>
      </c>
      <c r="E181" s="41">
        <f t="shared" si="67"/>
        <v>967.14</v>
      </c>
      <c r="F181" s="41">
        <v>11.94</v>
      </c>
      <c r="G181" s="41">
        <v>41</v>
      </c>
      <c r="H181" s="41">
        <f t="shared" si="78"/>
        <v>489.53999999999996</v>
      </c>
      <c r="I181" s="41">
        <v>11.94</v>
      </c>
      <c r="J181" s="41">
        <v>40</v>
      </c>
      <c r="K181" s="41">
        <f t="shared" si="68"/>
        <v>477.59999999999997</v>
      </c>
      <c r="L181" s="41">
        <f t="shared" si="83"/>
        <v>81</v>
      </c>
      <c r="M181" s="41">
        <f t="shared" si="84"/>
        <v>967.13999999999987</v>
      </c>
      <c r="N181" s="41">
        <f t="shared" si="85"/>
        <v>0</v>
      </c>
      <c r="O181" s="41">
        <f t="shared" si="86"/>
        <v>0</v>
      </c>
      <c r="P181" s="41">
        <v>11.94</v>
      </c>
      <c r="Q181" s="40">
        <v>81</v>
      </c>
      <c r="R181" s="41">
        <f t="shared" si="69"/>
        <v>967.14</v>
      </c>
      <c r="S181" s="41">
        <f t="shared" si="87"/>
        <v>0</v>
      </c>
      <c r="T181" s="42">
        <f t="shared" si="88"/>
        <v>0</v>
      </c>
      <c r="U181" s="2">
        <v>0</v>
      </c>
      <c r="V181" s="2">
        <v>1</v>
      </c>
      <c r="W181" s="3">
        <f t="shared" si="70"/>
        <v>0</v>
      </c>
    </row>
    <row r="182" spans="1:23" ht="13.5" customHeight="1" x14ac:dyDescent="0.2">
      <c r="A182" s="5" t="s">
        <v>135</v>
      </c>
      <c r="B182" s="23" t="s">
        <v>323</v>
      </c>
      <c r="C182" s="41">
        <v>166.26</v>
      </c>
      <c r="D182" s="40">
        <v>5</v>
      </c>
      <c r="E182" s="41">
        <f t="shared" si="67"/>
        <v>831.3</v>
      </c>
      <c r="F182" s="41">
        <v>166.26</v>
      </c>
      <c r="G182" s="41">
        <v>3</v>
      </c>
      <c r="H182" s="41">
        <f t="shared" si="78"/>
        <v>498.78</v>
      </c>
      <c r="I182" s="41">
        <v>166.26</v>
      </c>
      <c r="J182" s="41">
        <v>2</v>
      </c>
      <c r="K182" s="41">
        <f t="shared" si="68"/>
        <v>332.52</v>
      </c>
      <c r="L182" s="41">
        <f t="shared" si="83"/>
        <v>5</v>
      </c>
      <c r="M182" s="41">
        <f t="shared" si="84"/>
        <v>831.3</v>
      </c>
      <c r="N182" s="41">
        <f t="shared" si="85"/>
        <v>0</v>
      </c>
      <c r="O182" s="41">
        <f t="shared" si="86"/>
        <v>0</v>
      </c>
      <c r="P182" s="41">
        <v>166.26</v>
      </c>
      <c r="Q182" s="40">
        <v>5</v>
      </c>
      <c r="R182" s="41">
        <f t="shared" si="69"/>
        <v>831.3</v>
      </c>
      <c r="S182" s="41">
        <f t="shared" si="87"/>
        <v>0</v>
      </c>
      <c r="T182" s="42">
        <f t="shared" si="88"/>
        <v>0</v>
      </c>
      <c r="U182" s="2">
        <v>0</v>
      </c>
      <c r="V182" s="2">
        <v>1</v>
      </c>
      <c r="W182" s="3">
        <f t="shared" si="70"/>
        <v>0</v>
      </c>
    </row>
    <row r="183" spans="1:23" x14ac:dyDescent="0.2">
      <c r="A183" s="5" t="s">
        <v>136</v>
      </c>
      <c r="B183" s="23" t="s">
        <v>324</v>
      </c>
      <c r="C183" s="41">
        <v>0.47000000000000003</v>
      </c>
      <c r="D183" s="40">
        <v>300</v>
      </c>
      <c r="E183" s="41">
        <f t="shared" si="67"/>
        <v>141</v>
      </c>
      <c r="F183" s="41">
        <v>0.47000000000000003</v>
      </c>
      <c r="G183" s="41">
        <v>150</v>
      </c>
      <c r="H183" s="41">
        <f t="shared" si="78"/>
        <v>70.5</v>
      </c>
      <c r="I183" s="41">
        <v>0.47000000000000003</v>
      </c>
      <c r="J183" s="41">
        <v>150</v>
      </c>
      <c r="K183" s="41">
        <f t="shared" si="68"/>
        <v>70.5</v>
      </c>
      <c r="L183" s="41">
        <f t="shared" si="83"/>
        <v>300</v>
      </c>
      <c r="M183" s="41">
        <f t="shared" si="84"/>
        <v>141</v>
      </c>
      <c r="N183" s="41">
        <f t="shared" si="85"/>
        <v>0</v>
      </c>
      <c r="O183" s="41">
        <f t="shared" si="86"/>
        <v>0</v>
      </c>
      <c r="P183" s="41">
        <v>0.47</v>
      </c>
      <c r="Q183" s="40">
        <v>300</v>
      </c>
      <c r="R183" s="41">
        <f t="shared" si="69"/>
        <v>141</v>
      </c>
      <c r="S183" s="41">
        <f t="shared" si="87"/>
        <v>0</v>
      </c>
      <c r="T183" s="42">
        <f t="shared" si="88"/>
        <v>0</v>
      </c>
      <c r="U183" s="2">
        <v>0</v>
      </c>
      <c r="V183" s="2">
        <v>0</v>
      </c>
      <c r="W183" s="3">
        <f t="shared" si="70"/>
        <v>0</v>
      </c>
    </row>
    <row r="184" spans="1:23" ht="25.5" x14ac:dyDescent="0.2">
      <c r="A184" s="5" t="s">
        <v>137</v>
      </c>
      <c r="B184" s="24" t="s">
        <v>325</v>
      </c>
      <c r="C184" s="41">
        <v>23.86</v>
      </c>
      <c r="D184" s="40">
        <v>20</v>
      </c>
      <c r="E184" s="41">
        <f t="shared" si="67"/>
        <v>477.2</v>
      </c>
      <c r="F184" s="41">
        <v>23.86</v>
      </c>
      <c r="G184" s="41">
        <v>10</v>
      </c>
      <c r="H184" s="41">
        <f t="shared" si="78"/>
        <v>238.6</v>
      </c>
      <c r="I184" s="41">
        <v>23.86</v>
      </c>
      <c r="J184" s="41">
        <v>10</v>
      </c>
      <c r="K184" s="41">
        <f t="shared" si="68"/>
        <v>238.6</v>
      </c>
      <c r="L184" s="41">
        <f t="shared" si="83"/>
        <v>20</v>
      </c>
      <c r="M184" s="41">
        <f t="shared" si="84"/>
        <v>477.2</v>
      </c>
      <c r="N184" s="41">
        <f t="shared" si="85"/>
        <v>0</v>
      </c>
      <c r="O184" s="41">
        <f t="shared" si="86"/>
        <v>0</v>
      </c>
      <c r="P184" s="41">
        <v>23.86</v>
      </c>
      <c r="Q184" s="40">
        <v>20</v>
      </c>
      <c r="R184" s="41">
        <f t="shared" si="69"/>
        <v>477.2</v>
      </c>
      <c r="S184" s="41">
        <f t="shared" si="87"/>
        <v>0</v>
      </c>
      <c r="T184" s="42">
        <f t="shared" si="88"/>
        <v>0</v>
      </c>
      <c r="U184" s="2">
        <v>0</v>
      </c>
      <c r="V184" s="2">
        <v>0</v>
      </c>
      <c r="W184" s="3">
        <f t="shared" si="70"/>
        <v>0</v>
      </c>
    </row>
    <row r="185" spans="1:23" x14ac:dyDescent="0.2">
      <c r="A185" s="5" t="s">
        <v>138</v>
      </c>
      <c r="B185" s="23" t="s">
        <v>326</v>
      </c>
      <c r="C185" s="41">
        <v>0.47000000000000003</v>
      </c>
      <c r="D185" s="40">
        <v>300</v>
      </c>
      <c r="E185" s="41">
        <f t="shared" si="67"/>
        <v>141</v>
      </c>
      <c r="F185" s="41">
        <v>0.47000000000000003</v>
      </c>
      <c r="G185" s="41">
        <v>150</v>
      </c>
      <c r="H185" s="41">
        <f t="shared" si="78"/>
        <v>70.5</v>
      </c>
      <c r="I185" s="41">
        <v>0.47000000000000003</v>
      </c>
      <c r="J185" s="41">
        <v>150</v>
      </c>
      <c r="K185" s="41">
        <f t="shared" si="68"/>
        <v>70.5</v>
      </c>
      <c r="L185" s="41">
        <f t="shared" si="83"/>
        <v>300</v>
      </c>
      <c r="M185" s="41">
        <f t="shared" si="84"/>
        <v>141</v>
      </c>
      <c r="N185" s="41">
        <f t="shared" si="85"/>
        <v>0</v>
      </c>
      <c r="O185" s="41">
        <f t="shared" si="86"/>
        <v>0</v>
      </c>
      <c r="P185" s="41">
        <v>0.47</v>
      </c>
      <c r="Q185" s="40">
        <v>300</v>
      </c>
      <c r="R185" s="41">
        <f t="shared" si="69"/>
        <v>141</v>
      </c>
      <c r="S185" s="41">
        <f t="shared" si="87"/>
        <v>0</v>
      </c>
      <c r="T185" s="42">
        <f t="shared" si="88"/>
        <v>0</v>
      </c>
      <c r="U185" s="2">
        <v>0</v>
      </c>
      <c r="V185" s="2">
        <v>0</v>
      </c>
      <c r="W185" s="3">
        <f t="shared" si="70"/>
        <v>0</v>
      </c>
    </row>
    <row r="186" spans="1:23" x14ac:dyDescent="0.2">
      <c r="A186" s="5" t="s">
        <v>139</v>
      </c>
      <c r="B186" s="23" t="s">
        <v>327</v>
      </c>
      <c r="C186" s="41">
        <v>8.68</v>
      </c>
      <c r="D186" s="40">
        <v>20</v>
      </c>
      <c r="E186" s="41">
        <f t="shared" si="67"/>
        <v>173.6</v>
      </c>
      <c r="F186" s="41">
        <v>8.68</v>
      </c>
      <c r="G186" s="41">
        <v>10</v>
      </c>
      <c r="H186" s="41">
        <f t="shared" si="78"/>
        <v>86.8</v>
      </c>
      <c r="I186" s="41">
        <v>8.68</v>
      </c>
      <c r="J186" s="41">
        <v>10</v>
      </c>
      <c r="K186" s="41">
        <f t="shared" si="68"/>
        <v>86.8</v>
      </c>
      <c r="L186" s="41">
        <f t="shared" si="83"/>
        <v>20</v>
      </c>
      <c r="M186" s="41">
        <f t="shared" si="84"/>
        <v>173.6</v>
      </c>
      <c r="N186" s="41">
        <f t="shared" si="85"/>
        <v>0</v>
      </c>
      <c r="O186" s="41">
        <f t="shared" si="86"/>
        <v>0</v>
      </c>
      <c r="P186" s="41">
        <v>8.68</v>
      </c>
      <c r="Q186" s="40">
        <v>20</v>
      </c>
      <c r="R186" s="41">
        <f t="shared" si="69"/>
        <v>173.6</v>
      </c>
      <c r="S186" s="41">
        <f t="shared" si="87"/>
        <v>0</v>
      </c>
      <c r="T186" s="42">
        <f t="shared" si="88"/>
        <v>0</v>
      </c>
      <c r="U186" s="2">
        <v>0</v>
      </c>
      <c r="V186" s="2">
        <v>0</v>
      </c>
      <c r="W186" s="3">
        <f t="shared" si="70"/>
        <v>0</v>
      </c>
    </row>
    <row r="187" spans="1:23" x14ac:dyDescent="0.2">
      <c r="A187" s="5" t="s">
        <v>140</v>
      </c>
      <c r="B187" s="23" t="s">
        <v>328</v>
      </c>
      <c r="C187" s="41">
        <v>7.19</v>
      </c>
      <c r="D187" s="40">
        <v>50</v>
      </c>
      <c r="E187" s="41">
        <f t="shared" si="67"/>
        <v>359.5</v>
      </c>
      <c r="F187" s="41">
        <v>7.19</v>
      </c>
      <c r="G187" s="41">
        <v>25</v>
      </c>
      <c r="H187" s="41">
        <f t="shared" si="78"/>
        <v>179.75</v>
      </c>
      <c r="I187" s="41">
        <v>7.19</v>
      </c>
      <c r="J187" s="41">
        <v>25</v>
      </c>
      <c r="K187" s="41">
        <f t="shared" si="68"/>
        <v>179.75</v>
      </c>
      <c r="L187" s="41">
        <f t="shared" si="83"/>
        <v>50</v>
      </c>
      <c r="M187" s="41">
        <f t="shared" si="84"/>
        <v>359.5</v>
      </c>
      <c r="N187" s="41">
        <f t="shared" si="85"/>
        <v>0</v>
      </c>
      <c r="O187" s="41">
        <f t="shared" si="86"/>
        <v>0</v>
      </c>
      <c r="P187" s="41">
        <v>7.19</v>
      </c>
      <c r="Q187" s="40">
        <v>50</v>
      </c>
      <c r="R187" s="41">
        <f t="shared" si="69"/>
        <v>359.5</v>
      </c>
      <c r="S187" s="41">
        <f t="shared" si="87"/>
        <v>0</v>
      </c>
      <c r="T187" s="42">
        <f t="shared" si="88"/>
        <v>0</v>
      </c>
      <c r="U187" s="2">
        <v>0</v>
      </c>
      <c r="V187" s="2">
        <v>0</v>
      </c>
      <c r="W187" s="3">
        <f t="shared" si="70"/>
        <v>0</v>
      </c>
    </row>
    <row r="188" spans="1:23" ht="25.5" x14ac:dyDescent="0.2">
      <c r="A188" s="5" t="s">
        <v>141</v>
      </c>
      <c r="B188" s="24" t="s">
        <v>329</v>
      </c>
      <c r="C188" s="41">
        <v>19.920000000000002</v>
      </c>
      <c r="D188" s="40">
        <v>135</v>
      </c>
      <c r="E188" s="41">
        <f t="shared" si="67"/>
        <v>2689.2000000000003</v>
      </c>
      <c r="F188" s="41">
        <v>19.920000000000002</v>
      </c>
      <c r="G188" s="41">
        <v>68</v>
      </c>
      <c r="H188" s="41">
        <f t="shared" si="78"/>
        <v>1354.5600000000002</v>
      </c>
      <c r="I188" s="41">
        <v>19.920000000000002</v>
      </c>
      <c r="J188" s="41">
        <v>67</v>
      </c>
      <c r="K188" s="41">
        <f t="shared" si="68"/>
        <v>1334.64</v>
      </c>
      <c r="L188" s="41">
        <f t="shared" si="83"/>
        <v>135</v>
      </c>
      <c r="M188" s="41">
        <f t="shared" si="84"/>
        <v>2689.2000000000003</v>
      </c>
      <c r="N188" s="41">
        <f t="shared" si="85"/>
        <v>0</v>
      </c>
      <c r="O188" s="41">
        <f t="shared" si="86"/>
        <v>0</v>
      </c>
      <c r="P188" s="41">
        <v>19.920000000000002</v>
      </c>
      <c r="Q188" s="40">
        <v>135</v>
      </c>
      <c r="R188" s="41">
        <f t="shared" si="69"/>
        <v>2689.2000000000003</v>
      </c>
      <c r="S188" s="41">
        <f t="shared" si="87"/>
        <v>0</v>
      </c>
      <c r="T188" s="42">
        <f t="shared" si="88"/>
        <v>0</v>
      </c>
      <c r="U188" s="2">
        <v>0</v>
      </c>
      <c r="V188" s="2">
        <v>1</v>
      </c>
      <c r="W188" s="3">
        <f t="shared" si="70"/>
        <v>0</v>
      </c>
    </row>
    <row r="189" spans="1:23" x14ac:dyDescent="0.2">
      <c r="A189" s="72">
        <v>11</v>
      </c>
      <c r="B189" s="124" t="s">
        <v>330</v>
      </c>
      <c r="C189" s="125"/>
      <c r="D189" s="125"/>
      <c r="E189" s="125"/>
      <c r="F189" s="125"/>
      <c r="G189" s="125"/>
      <c r="H189" s="125"/>
      <c r="I189" s="125"/>
      <c r="J189" s="125"/>
      <c r="K189" s="125"/>
      <c r="L189" s="125"/>
      <c r="M189" s="125"/>
      <c r="N189" s="125"/>
      <c r="O189" s="125"/>
      <c r="P189" s="125"/>
      <c r="Q189" s="125"/>
      <c r="R189" s="125"/>
      <c r="S189" s="125"/>
      <c r="T189" s="126"/>
      <c r="W189" s="3">
        <f t="shared" si="70"/>
        <v>0</v>
      </c>
    </row>
    <row r="190" spans="1:23" x14ac:dyDescent="0.2">
      <c r="A190" s="5" t="s">
        <v>142</v>
      </c>
      <c r="B190" s="96" t="s">
        <v>331</v>
      </c>
      <c r="C190" s="97"/>
      <c r="D190" s="97"/>
      <c r="E190" s="97"/>
      <c r="F190" s="97"/>
      <c r="G190" s="97"/>
      <c r="H190" s="97"/>
      <c r="I190" s="97"/>
      <c r="J190" s="97"/>
      <c r="K190" s="97"/>
      <c r="L190" s="97"/>
      <c r="M190" s="97"/>
      <c r="N190" s="97"/>
      <c r="O190" s="97"/>
      <c r="P190" s="97"/>
      <c r="Q190" s="97"/>
      <c r="R190" s="97"/>
      <c r="S190" s="97"/>
      <c r="T190" s="98"/>
      <c r="W190" s="3">
        <f t="shared" si="70"/>
        <v>0</v>
      </c>
    </row>
    <row r="191" spans="1:23" x14ac:dyDescent="0.2">
      <c r="A191" s="5" t="s">
        <v>143</v>
      </c>
      <c r="B191" s="24" t="s">
        <v>332</v>
      </c>
      <c r="C191" s="40">
        <v>6.99</v>
      </c>
      <c r="D191" s="40">
        <v>800</v>
      </c>
      <c r="E191" s="41">
        <f t="shared" si="67"/>
        <v>5592</v>
      </c>
      <c r="F191" s="41">
        <v>6.99</v>
      </c>
      <c r="G191" s="41">
        <v>400</v>
      </c>
      <c r="H191" s="41">
        <f t="shared" si="78"/>
        <v>2796</v>
      </c>
      <c r="I191" s="41">
        <v>7.24</v>
      </c>
      <c r="J191" s="41">
        <v>400</v>
      </c>
      <c r="K191" s="41">
        <f t="shared" si="68"/>
        <v>2896</v>
      </c>
      <c r="L191" s="41">
        <f t="shared" ref="L191:L201" si="89">G191+J191</f>
        <v>800</v>
      </c>
      <c r="M191" s="41">
        <f t="shared" ref="M191:M201" si="90">H191+K191</f>
        <v>5692</v>
      </c>
      <c r="N191" s="41">
        <f t="shared" ref="N191:N201" si="91">I191-C191</f>
        <v>0.25</v>
      </c>
      <c r="O191" s="41">
        <f t="shared" ref="O191:O201" si="92">L191-D191</f>
        <v>0</v>
      </c>
      <c r="P191" s="41">
        <v>7.24</v>
      </c>
      <c r="Q191" s="40">
        <v>800</v>
      </c>
      <c r="R191" s="41">
        <f t="shared" si="69"/>
        <v>5792</v>
      </c>
      <c r="S191" s="41">
        <f t="shared" si="87"/>
        <v>0.25</v>
      </c>
      <c r="T191" s="42">
        <f t="shared" si="88"/>
        <v>0</v>
      </c>
      <c r="U191" s="2">
        <v>0.25</v>
      </c>
      <c r="V191" s="2">
        <v>0</v>
      </c>
      <c r="W191" s="3">
        <f t="shared" si="70"/>
        <v>0</v>
      </c>
    </row>
    <row r="192" spans="1:23" x14ac:dyDescent="0.2">
      <c r="A192" s="5" t="s">
        <v>144</v>
      </c>
      <c r="B192" s="24" t="s">
        <v>333</v>
      </c>
      <c r="C192" s="40">
        <v>6.25</v>
      </c>
      <c r="D192" s="40">
        <v>560</v>
      </c>
      <c r="E192" s="41">
        <f t="shared" si="67"/>
        <v>3500</v>
      </c>
      <c r="F192" s="41">
        <v>6.25</v>
      </c>
      <c r="G192" s="41">
        <v>280</v>
      </c>
      <c r="H192" s="41">
        <f t="shared" si="78"/>
        <v>1750</v>
      </c>
      <c r="I192" s="41">
        <v>6.44</v>
      </c>
      <c r="J192" s="41">
        <v>280</v>
      </c>
      <c r="K192" s="41">
        <f t="shared" si="68"/>
        <v>1803.2</v>
      </c>
      <c r="L192" s="41">
        <f t="shared" si="89"/>
        <v>560</v>
      </c>
      <c r="M192" s="41">
        <f t="shared" si="90"/>
        <v>3553.2</v>
      </c>
      <c r="N192" s="41">
        <f t="shared" si="91"/>
        <v>0.19000000000000039</v>
      </c>
      <c r="O192" s="41">
        <f t="shared" si="92"/>
        <v>0</v>
      </c>
      <c r="P192" s="41">
        <v>6.44</v>
      </c>
      <c r="Q192" s="40">
        <v>560</v>
      </c>
      <c r="R192" s="41">
        <f t="shared" si="69"/>
        <v>3606.4</v>
      </c>
      <c r="S192" s="41">
        <f t="shared" si="87"/>
        <v>0.19000000000000039</v>
      </c>
      <c r="T192" s="42">
        <f t="shared" si="88"/>
        <v>0</v>
      </c>
      <c r="U192" s="2">
        <v>0.19000000000000039</v>
      </c>
      <c r="V192" s="2">
        <v>0</v>
      </c>
      <c r="W192" s="3">
        <f t="shared" si="70"/>
        <v>0</v>
      </c>
    </row>
    <row r="193" spans="1:23" x14ac:dyDescent="0.2">
      <c r="A193" s="5" t="s">
        <v>145</v>
      </c>
      <c r="B193" s="24" t="s">
        <v>334</v>
      </c>
      <c r="C193" s="40">
        <v>4.9400000000000004</v>
      </c>
      <c r="D193" s="40">
        <v>500</v>
      </c>
      <c r="E193" s="41">
        <f t="shared" si="67"/>
        <v>2470</v>
      </c>
      <c r="F193" s="41">
        <v>4.9400000000000004</v>
      </c>
      <c r="G193" s="41">
        <v>250</v>
      </c>
      <c r="H193" s="41">
        <f t="shared" si="78"/>
        <v>1235</v>
      </c>
      <c r="I193" s="41">
        <v>5.14</v>
      </c>
      <c r="J193" s="41">
        <v>250</v>
      </c>
      <c r="K193" s="41">
        <f t="shared" si="68"/>
        <v>1285</v>
      </c>
      <c r="L193" s="41">
        <f t="shared" si="89"/>
        <v>500</v>
      </c>
      <c r="M193" s="41">
        <f t="shared" si="90"/>
        <v>2520</v>
      </c>
      <c r="N193" s="41">
        <f t="shared" si="91"/>
        <v>0.19999999999999929</v>
      </c>
      <c r="O193" s="41">
        <f t="shared" si="92"/>
        <v>0</v>
      </c>
      <c r="P193" s="41">
        <v>5.14</v>
      </c>
      <c r="Q193" s="40">
        <v>500</v>
      </c>
      <c r="R193" s="41">
        <f t="shared" si="69"/>
        <v>2570</v>
      </c>
      <c r="S193" s="41">
        <f t="shared" si="87"/>
        <v>0.19999999999999929</v>
      </c>
      <c r="T193" s="42">
        <f t="shared" si="88"/>
        <v>0</v>
      </c>
      <c r="U193" s="2">
        <v>0.19999999999999929</v>
      </c>
      <c r="V193" s="2">
        <v>0</v>
      </c>
      <c r="W193" s="3">
        <f t="shared" si="70"/>
        <v>0</v>
      </c>
    </row>
    <row r="194" spans="1:23" x14ac:dyDescent="0.2">
      <c r="A194" s="5" t="s">
        <v>146</v>
      </c>
      <c r="B194" s="24" t="s">
        <v>335</v>
      </c>
      <c r="C194" s="40">
        <v>0.13999999999999999</v>
      </c>
      <c r="D194" s="40">
        <v>355</v>
      </c>
      <c r="E194" s="41">
        <f t="shared" si="67"/>
        <v>49.699999999999996</v>
      </c>
      <c r="F194" s="41">
        <v>0.13999999999999999</v>
      </c>
      <c r="G194" s="41">
        <v>175</v>
      </c>
      <c r="H194" s="41">
        <f t="shared" si="78"/>
        <v>24.499999999999996</v>
      </c>
      <c r="I194" s="41">
        <v>0.14000000000000001</v>
      </c>
      <c r="J194" s="41">
        <v>180</v>
      </c>
      <c r="K194" s="41">
        <f t="shared" si="68"/>
        <v>25.200000000000003</v>
      </c>
      <c r="L194" s="41">
        <f t="shared" si="89"/>
        <v>355</v>
      </c>
      <c r="M194" s="41">
        <f t="shared" si="90"/>
        <v>49.7</v>
      </c>
      <c r="N194" s="41">
        <f t="shared" si="91"/>
        <v>0</v>
      </c>
      <c r="O194" s="41">
        <f t="shared" si="92"/>
        <v>0</v>
      </c>
      <c r="P194" s="41">
        <v>0.14000000000000001</v>
      </c>
      <c r="Q194" s="40">
        <v>355</v>
      </c>
      <c r="R194" s="41">
        <f t="shared" si="69"/>
        <v>49.7</v>
      </c>
      <c r="S194" s="41">
        <f t="shared" si="87"/>
        <v>0</v>
      </c>
      <c r="T194" s="42">
        <f t="shared" si="88"/>
        <v>0</v>
      </c>
      <c r="U194" s="2">
        <v>0</v>
      </c>
      <c r="V194" s="2">
        <v>-30</v>
      </c>
      <c r="W194" s="3">
        <f t="shared" si="70"/>
        <v>0</v>
      </c>
    </row>
    <row r="195" spans="1:23" x14ac:dyDescent="0.2">
      <c r="A195" s="5" t="s">
        <v>147</v>
      </c>
      <c r="B195" s="24" t="s">
        <v>336</v>
      </c>
      <c r="C195" s="40">
        <v>3.44</v>
      </c>
      <c r="D195" s="40">
        <v>90</v>
      </c>
      <c r="E195" s="41">
        <f t="shared" si="67"/>
        <v>309.60000000000002</v>
      </c>
      <c r="F195" s="41">
        <v>3.44</v>
      </c>
      <c r="G195" s="41">
        <v>45</v>
      </c>
      <c r="H195" s="41">
        <f t="shared" si="78"/>
        <v>154.80000000000001</v>
      </c>
      <c r="I195" s="41">
        <v>3.44</v>
      </c>
      <c r="J195" s="41">
        <v>45</v>
      </c>
      <c r="K195" s="41">
        <f t="shared" si="68"/>
        <v>154.80000000000001</v>
      </c>
      <c r="L195" s="41">
        <f t="shared" si="89"/>
        <v>90</v>
      </c>
      <c r="M195" s="41">
        <f t="shared" si="90"/>
        <v>309.60000000000002</v>
      </c>
      <c r="N195" s="41">
        <f t="shared" si="91"/>
        <v>0</v>
      </c>
      <c r="O195" s="41">
        <f t="shared" si="92"/>
        <v>0</v>
      </c>
      <c r="P195" s="41">
        <v>3.44</v>
      </c>
      <c r="Q195" s="40">
        <v>90</v>
      </c>
      <c r="R195" s="41">
        <f t="shared" si="69"/>
        <v>309.60000000000002</v>
      </c>
      <c r="S195" s="41">
        <f t="shared" si="87"/>
        <v>0</v>
      </c>
      <c r="T195" s="42">
        <f t="shared" si="88"/>
        <v>0</v>
      </c>
      <c r="U195" s="2">
        <v>0</v>
      </c>
      <c r="V195" s="2">
        <v>0</v>
      </c>
      <c r="W195" s="3">
        <f t="shared" si="70"/>
        <v>0</v>
      </c>
    </row>
    <row r="196" spans="1:23" x14ac:dyDescent="0.2">
      <c r="A196" s="5" t="s">
        <v>148</v>
      </c>
      <c r="B196" s="24" t="s">
        <v>337</v>
      </c>
      <c r="C196" s="40">
        <v>1.72</v>
      </c>
      <c r="D196" s="40">
        <v>75</v>
      </c>
      <c r="E196" s="41">
        <f t="shared" si="67"/>
        <v>129</v>
      </c>
      <c r="F196" s="41">
        <v>1.72</v>
      </c>
      <c r="G196" s="41">
        <v>38</v>
      </c>
      <c r="H196" s="41">
        <f t="shared" si="78"/>
        <v>65.36</v>
      </c>
      <c r="I196" s="41">
        <v>1.72</v>
      </c>
      <c r="J196" s="41">
        <v>37</v>
      </c>
      <c r="K196" s="41">
        <f t="shared" si="68"/>
        <v>63.64</v>
      </c>
      <c r="L196" s="41">
        <f t="shared" si="89"/>
        <v>75</v>
      </c>
      <c r="M196" s="41">
        <f t="shared" si="90"/>
        <v>129</v>
      </c>
      <c r="N196" s="41">
        <f t="shared" si="91"/>
        <v>0</v>
      </c>
      <c r="O196" s="41">
        <f t="shared" si="92"/>
        <v>0</v>
      </c>
      <c r="P196" s="41">
        <v>1.72</v>
      </c>
      <c r="Q196" s="40">
        <v>75</v>
      </c>
      <c r="R196" s="41">
        <f t="shared" si="69"/>
        <v>129</v>
      </c>
      <c r="S196" s="41">
        <f t="shared" si="87"/>
        <v>0</v>
      </c>
      <c r="T196" s="42">
        <f t="shared" si="88"/>
        <v>0</v>
      </c>
      <c r="U196" s="2">
        <v>0</v>
      </c>
      <c r="V196" s="2">
        <v>1</v>
      </c>
      <c r="W196" s="3">
        <f t="shared" si="70"/>
        <v>0</v>
      </c>
    </row>
    <row r="197" spans="1:23" x14ac:dyDescent="0.2">
      <c r="A197" s="5" t="s">
        <v>149</v>
      </c>
      <c r="B197" s="24" t="s">
        <v>338</v>
      </c>
      <c r="C197" s="40">
        <v>4.4399999999999995</v>
      </c>
      <c r="D197" s="40">
        <v>10</v>
      </c>
      <c r="E197" s="41">
        <f t="shared" si="67"/>
        <v>44.399999999999991</v>
      </c>
      <c r="F197" s="41">
        <v>4.4399999999999995</v>
      </c>
      <c r="G197" s="41">
        <v>5</v>
      </c>
      <c r="H197" s="41">
        <f t="shared" si="78"/>
        <v>22.199999999999996</v>
      </c>
      <c r="I197" s="41">
        <v>4.4399999999999995</v>
      </c>
      <c r="J197" s="41">
        <v>5</v>
      </c>
      <c r="K197" s="41">
        <f t="shared" si="68"/>
        <v>22.199999999999996</v>
      </c>
      <c r="L197" s="41">
        <f t="shared" si="89"/>
        <v>10</v>
      </c>
      <c r="M197" s="41">
        <f t="shared" si="90"/>
        <v>44.399999999999991</v>
      </c>
      <c r="N197" s="41">
        <f t="shared" si="91"/>
        <v>0</v>
      </c>
      <c r="O197" s="41">
        <f t="shared" si="92"/>
        <v>0</v>
      </c>
      <c r="P197" s="41">
        <v>4.4400000000000004</v>
      </c>
      <c r="Q197" s="40">
        <v>10</v>
      </c>
      <c r="R197" s="41">
        <f t="shared" si="69"/>
        <v>44.400000000000006</v>
      </c>
      <c r="S197" s="41">
        <f t="shared" si="87"/>
        <v>0</v>
      </c>
      <c r="T197" s="42">
        <f t="shared" si="88"/>
        <v>0</v>
      </c>
      <c r="U197" s="2">
        <v>0</v>
      </c>
      <c r="V197" s="2">
        <v>0</v>
      </c>
      <c r="W197" s="3">
        <f t="shared" si="70"/>
        <v>0</v>
      </c>
    </row>
    <row r="198" spans="1:23" x14ac:dyDescent="0.2">
      <c r="A198" s="5" t="s">
        <v>150</v>
      </c>
      <c r="B198" s="24" t="s">
        <v>339</v>
      </c>
      <c r="C198" s="40">
        <v>7.57</v>
      </c>
      <c r="D198" s="40">
        <v>10</v>
      </c>
      <c r="E198" s="41">
        <f t="shared" si="67"/>
        <v>75.7</v>
      </c>
      <c r="F198" s="41">
        <v>7.57</v>
      </c>
      <c r="G198" s="41">
        <v>5</v>
      </c>
      <c r="H198" s="41">
        <f t="shared" si="78"/>
        <v>37.85</v>
      </c>
      <c r="I198" s="41">
        <v>7.57</v>
      </c>
      <c r="J198" s="41">
        <v>5</v>
      </c>
      <c r="K198" s="41">
        <f t="shared" si="68"/>
        <v>37.85</v>
      </c>
      <c r="L198" s="41">
        <f t="shared" si="89"/>
        <v>10</v>
      </c>
      <c r="M198" s="41">
        <f t="shared" si="90"/>
        <v>75.7</v>
      </c>
      <c r="N198" s="41">
        <f t="shared" si="91"/>
        <v>0</v>
      </c>
      <c r="O198" s="41">
        <f t="shared" si="92"/>
        <v>0</v>
      </c>
      <c r="P198" s="41">
        <v>7.57</v>
      </c>
      <c r="Q198" s="40">
        <v>10</v>
      </c>
      <c r="R198" s="41">
        <f t="shared" si="69"/>
        <v>75.7</v>
      </c>
      <c r="S198" s="41">
        <f t="shared" si="87"/>
        <v>0</v>
      </c>
      <c r="T198" s="42">
        <f t="shared" si="88"/>
        <v>0</v>
      </c>
      <c r="U198" s="2">
        <v>0</v>
      </c>
      <c r="V198" s="2">
        <v>0</v>
      </c>
      <c r="W198" s="3">
        <f t="shared" si="70"/>
        <v>0</v>
      </c>
    </row>
    <row r="199" spans="1:23" ht="25.5" x14ac:dyDescent="0.2">
      <c r="A199" s="5" t="s">
        <v>151</v>
      </c>
      <c r="B199" s="24" t="s">
        <v>340</v>
      </c>
      <c r="C199" s="41">
        <v>11.709999999999999</v>
      </c>
      <c r="D199" s="40">
        <v>25</v>
      </c>
      <c r="E199" s="41">
        <f t="shared" si="67"/>
        <v>292.75</v>
      </c>
      <c r="F199" s="41">
        <v>11.709999999999999</v>
      </c>
      <c r="G199" s="41">
        <v>13</v>
      </c>
      <c r="H199" s="41">
        <f t="shared" si="78"/>
        <v>152.22999999999999</v>
      </c>
      <c r="I199" s="41">
        <v>11.709999999999999</v>
      </c>
      <c r="J199" s="41">
        <v>12</v>
      </c>
      <c r="K199" s="41">
        <f t="shared" si="68"/>
        <v>140.51999999999998</v>
      </c>
      <c r="L199" s="41">
        <f t="shared" si="89"/>
        <v>25</v>
      </c>
      <c r="M199" s="41">
        <f t="shared" si="90"/>
        <v>292.75</v>
      </c>
      <c r="N199" s="41">
        <f t="shared" si="91"/>
        <v>0</v>
      </c>
      <c r="O199" s="41">
        <f t="shared" si="92"/>
        <v>0</v>
      </c>
      <c r="P199" s="41">
        <v>11.71</v>
      </c>
      <c r="Q199" s="40">
        <v>25</v>
      </c>
      <c r="R199" s="41">
        <f t="shared" si="69"/>
        <v>292.75</v>
      </c>
      <c r="S199" s="41">
        <f t="shared" si="87"/>
        <v>0</v>
      </c>
      <c r="T199" s="42">
        <f t="shared" si="88"/>
        <v>0</v>
      </c>
      <c r="U199" s="2">
        <v>0</v>
      </c>
      <c r="V199" s="2">
        <v>1</v>
      </c>
      <c r="W199" s="3">
        <f t="shared" si="70"/>
        <v>0</v>
      </c>
    </row>
    <row r="200" spans="1:23" x14ac:dyDescent="0.2">
      <c r="A200" s="5" t="s">
        <v>152</v>
      </c>
      <c r="B200" s="24" t="s">
        <v>341</v>
      </c>
      <c r="C200" s="41">
        <v>2.13</v>
      </c>
      <c r="D200" s="40">
        <v>356</v>
      </c>
      <c r="E200" s="41">
        <f t="shared" si="67"/>
        <v>758.28</v>
      </c>
      <c r="F200" s="41">
        <v>2.13</v>
      </c>
      <c r="G200" s="41">
        <v>178</v>
      </c>
      <c r="H200" s="41">
        <f t="shared" si="78"/>
        <v>379.14</v>
      </c>
      <c r="I200" s="41">
        <v>2.13</v>
      </c>
      <c r="J200" s="41">
        <v>178</v>
      </c>
      <c r="K200" s="41">
        <f t="shared" si="68"/>
        <v>379.14</v>
      </c>
      <c r="L200" s="41">
        <f t="shared" si="89"/>
        <v>356</v>
      </c>
      <c r="M200" s="41">
        <f t="shared" si="90"/>
        <v>758.28</v>
      </c>
      <c r="N200" s="41">
        <f t="shared" si="91"/>
        <v>0</v>
      </c>
      <c r="O200" s="41">
        <f t="shared" si="92"/>
        <v>0</v>
      </c>
      <c r="P200" s="41">
        <v>2.13</v>
      </c>
      <c r="Q200" s="40">
        <v>356</v>
      </c>
      <c r="R200" s="41">
        <f t="shared" si="69"/>
        <v>758.28</v>
      </c>
      <c r="S200" s="41">
        <f t="shared" si="87"/>
        <v>0</v>
      </c>
      <c r="T200" s="42">
        <f t="shared" si="88"/>
        <v>0</v>
      </c>
      <c r="U200" s="2">
        <v>0</v>
      </c>
      <c r="V200" s="2">
        <v>0</v>
      </c>
      <c r="W200" s="3">
        <f t="shared" si="70"/>
        <v>0</v>
      </c>
    </row>
    <row r="201" spans="1:23" x14ac:dyDescent="0.2">
      <c r="A201" s="5" t="s">
        <v>153</v>
      </c>
      <c r="B201" s="24" t="s">
        <v>342</v>
      </c>
      <c r="C201" s="41">
        <v>1</v>
      </c>
      <c r="D201" s="40">
        <v>180</v>
      </c>
      <c r="E201" s="41">
        <f t="shared" si="67"/>
        <v>180</v>
      </c>
      <c r="F201" s="41">
        <v>1</v>
      </c>
      <c r="G201" s="41">
        <v>90</v>
      </c>
      <c r="H201" s="41">
        <f t="shared" si="78"/>
        <v>90</v>
      </c>
      <c r="I201" s="41">
        <v>1</v>
      </c>
      <c r="J201" s="41">
        <v>90</v>
      </c>
      <c r="K201" s="41">
        <f t="shared" si="68"/>
        <v>90</v>
      </c>
      <c r="L201" s="41">
        <f t="shared" si="89"/>
        <v>180</v>
      </c>
      <c r="M201" s="41">
        <f t="shared" si="90"/>
        <v>180</v>
      </c>
      <c r="N201" s="41">
        <f t="shared" si="91"/>
        <v>0</v>
      </c>
      <c r="O201" s="41">
        <f t="shared" si="92"/>
        <v>0</v>
      </c>
      <c r="P201" s="41">
        <v>1</v>
      </c>
      <c r="Q201" s="40">
        <v>180</v>
      </c>
      <c r="R201" s="41">
        <f t="shared" si="69"/>
        <v>180</v>
      </c>
      <c r="S201" s="41">
        <f t="shared" si="87"/>
        <v>0</v>
      </c>
      <c r="T201" s="42">
        <f t="shared" si="88"/>
        <v>0</v>
      </c>
      <c r="U201" s="2">
        <v>0</v>
      </c>
      <c r="V201" s="2">
        <v>0</v>
      </c>
      <c r="W201" s="3">
        <f t="shared" si="70"/>
        <v>0</v>
      </c>
    </row>
    <row r="202" spans="1:23" x14ac:dyDescent="0.2">
      <c r="A202" s="5" t="s">
        <v>372</v>
      </c>
      <c r="B202" s="121" t="s">
        <v>373</v>
      </c>
      <c r="C202" s="122"/>
      <c r="D202" s="122"/>
      <c r="E202" s="122"/>
      <c r="F202" s="122"/>
      <c r="G202" s="122"/>
      <c r="H202" s="122"/>
      <c r="I202" s="122"/>
      <c r="J202" s="122"/>
      <c r="K202" s="122"/>
      <c r="L202" s="122"/>
      <c r="M202" s="122"/>
      <c r="N202" s="122"/>
      <c r="O202" s="122"/>
      <c r="P202" s="122"/>
      <c r="Q202" s="122"/>
      <c r="R202" s="122"/>
      <c r="S202" s="122"/>
      <c r="T202" s="123"/>
      <c r="W202" s="3"/>
    </row>
    <row r="203" spans="1:23" x14ac:dyDescent="0.2">
      <c r="A203" s="5" t="s">
        <v>371</v>
      </c>
      <c r="B203" s="23" t="s">
        <v>226</v>
      </c>
      <c r="C203" s="8">
        <v>10.7</v>
      </c>
      <c r="D203" s="9">
        <v>5</v>
      </c>
      <c r="E203" s="41">
        <f>C203*D203</f>
        <v>53.5</v>
      </c>
      <c r="F203" s="8">
        <v>10.7</v>
      </c>
      <c r="G203" s="8">
        <v>2</v>
      </c>
      <c r="H203" s="41">
        <f>F203*G203</f>
        <v>21.4</v>
      </c>
      <c r="I203" s="8">
        <v>10.7</v>
      </c>
      <c r="J203" s="8">
        <v>3</v>
      </c>
      <c r="K203" s="41">
        <f>I203*J203</f>
        <v>32.099999999999994</v>
      </c>
      <c r="L203" s="41">
        <f t="shared" ref="L203:M205" si="93">G203+J203</f>
        <v>5</v>
      </c>
      <c r="M203" s="41">
        <f t="shared" si="93"/>
        <v>53.499999999999993</v>
      </c>
      <c r="N203" s="41">
        <f>I203-C203</f>
        <v>0</v>
      </c>
      <c r="O203" s="41">
        <f>L203-D203</f>
        <v>0</v>
      </c>
      <c r="P203" s="8">
        <v>10.7</v>
      </c>
      <c r="Q203" s="40">
        <v>5</v>
      </c>
      <c r="R203" s="41">
        <f>P203*Q203</f>
        <v>53.5</v>
      </c>
      <c r="S203" s="41">
        <f t="shared" ref="S203:T205" si="94">P203-C203</f>
        <v>0</v>
      </c>
      <c r="T203" s="42">
        <f t="shared" si="94"/>
        <v>0</v>
      </c>
      <c r="U203" s="2">
        <v>0</v>
      </c>
      <c r="V203" s="2">
        <v>0</v>
      </c>
      <c r="W203" s="3">
        <f>U203-N203</f>
        <v>0</v>
      </c>
    </row>
    <row r="204" spans="1:23" x14ac:dyDescent="0.2">
      <c r="A204" s="5" t="s">
        <v>374</v>
      </c>
      <c r="B204" s="27" t="s">
        <v>263</v>
      </c>
      <c r="C204" s="8">
        <v>7.1</v>
      </c>
      <c r="D204" s="9">
        <v>30</v>
      </c>
      <c r="E204" s="41">
        <f>C204*D204</f>
        <v>213</v>
      </c>
      <c r="F204" s="8">
        <v>7.1</v>
      </c>
      <c r="G204" s="8">
        <v>15</v>
      </c>
      <c r="H204" s="41">
        <f>F204*G204</f>
        <v>106.5</v>
      </c>
      <c r="I204" s="41">
        <v>7.1</v>
      </c>
      <c r="J204" s="41">
        <v>15</v>
      </c>
      <c r="K204" s="41">
        <f>I204*J204</f>
        <v>106.5</v>
      </c>
      <c r="L204" s="41">
        <f t="shared" si="93"/>
        <v>30</v>
      </c>
      <c r="M204" s="41">
        <f t="shared" si="93"/>
        <v>213</v>
      </c>
      <c r="N204" s="41">
        <f>I204-C204</f>
        <v>0</v>
      </c>
      <c r="O204" s="41">
        <f>L204-D204</f>
        <v>0</v>
      </c>
      <c r="P204" s="41">
        <v>7.1</v>
      </c>
      <c r="Q204" s="40">
        <v>30</v>
      </c>
      <c r="R204" s="41">
        <f>P204*Q204</f>
        <v>213</v>
      </c>
      <c r="S204" s="41">
        <f t="shared" si="94"/>
        <v>0</v>
      </c>
      <c r="T204" s="42">
        <f t="shared" si="94"/>
        <v>0</v>
      </c>
      <c r="U204" s="2">
        <v>0</v>
      </c>
      <c r="V204" s="2">
        <v>0</v>
      </c>
      <c r="W204" s="3">
        <f>U204-N204</f>
        <v>0</v>
      </c>
    </row>
    <row r="205" spans="1:23" x14ac:dyDescent="0.2">
      <c r="A205" s="5" t="s">
        <v>375</v>
      </c>
      <c r="B205" s="27" t="s">
        <v>264</v>
      </c>
      <c r="C205" s="8">
        <v>11.53</v>
      </c>
      <c r="D205" s="9">
        <v>5</v>
      </c>
      <c r="E205" s="41">
        <f>C205*D205</f>
        <v>57.65</v>
      </c>
      <c r="F205" s="8">
        <v>11.53</v>
      </c>
      <c r="G205" s="8">
        <v>2</v>
      </c>
      <c r="H205" s="41">
        <f>F205*G205</f>
        <v>23.06</v>
      </c>
      <c r="I205" s="41">
        <v>11.53</v>
      </c>
      <c r="J205" s="41">
        <v>3</v>
      </c>
      <c r="K205" s="41">
        <f>I205*J205</f>
        <v>34.589999999999996</v>
      </c>
      <c r="L205" s="41">
        <f t="shared" si="93"/>
        <v>5</v>
      </c>
      <c r="M205" s="41">
        <f t="shared" si="93"/>
        <v>57.649999999999991</v>
      </c>
      <c r="N205" s="41">
        <f>I205-C205</f>
        <v>0</v>
      </c>
      <c r="O205" s="41">
        <f>L205-D205</f>
        <v>0</v>
      </c>
      <c r="P205" s="41">
        <v>11.53</v>
      </c>
      <c r="Q205" s="40">
        <v>5</v>
      </c>
      <c r="R205" s="41">
        <f>P205*Q205</f>
        <v>57.65</v>
      </c>
      <c r="S205" s="41">
        <f t="shared" si="94"/>
        <v>0</v>
      </c>
      <c r="T205" s="42">
        <f t="shared" si="94"/>
        <v>0</v>
      </c>
      <c r="U205" s="2">
        <v>0</v>
      </c>
      <c r="V205" s="2">
        <v>0</v>
      </c>
      <c r="W205" s="3">
        <f>U205-N205</f>
        <v>0</v>
      </c>
    </row>
    <row r="206" spans="1:23" x14ac:dyDescent="0.2">
      <c r="A206" s="12"/>
      <c r="B206" s="13" t="s">
        <v>348</v>
      </c>
      <c r="C206" s="46"/>
      <c r="D206" s="93"/>
      <c r="E206" s="47">
        <f>SUM(E14:E205)</f>
        <v>889119.89999999991</v>
      </c>
      <c r="F206" s="46"/>
      <c r="G206" s="46"/>
      <c r="H206" s="47">
        <f>SUM(H14:H201)</f>
        <v>435393.19999999995</v>
      </c>
      <c r="I206" s="48"/>
      <c r="J206" s="48"/>
      <c r="K206" s="48">
        <f>SUM(K14:K201)</f>
        <v>452263.7300000001</v>
      </c>
      <c r="L206" s="48"/>
      <c r="M206" s="47">
        <f>SUM(M14:M201)</f>
        <v>887656.92999999993</v>
      </c>
      <c r="N206" s="47"/>
      <c r="O206" s="47"/>
      <c r="P206" s="47"/>
      <c r="Q206" s="47"/>
      <c r="R206" s="47">
        <f>SUM(R14:R205)</f>
        <v>895756.69000000018</v>
      </c>
      <c r="S206" s="47"/>
      <c r="T206" s="49"/>
    </row>
    <row r="207" spans="1:23" x14ac:dyDescent="0.2">
      <c r="A207" s="12"/>
      <c r="B207" s="13" t="s">
        <v>177</v>
      </c>
      <c r="C207" s="46"/>
      <c r="D207" s="46"/>
      <c r="E207" s="51">
        <f>E230</f>
        <v>133067.82</v>
      </c>
      <c r="F207" s="46"/>
      <c r="G207" s="46"/>
      <c r="H207" s="50">
        <f>H230</f>
        <v>63401.960000000006</v>
      </c>
      <c r="I207" s="46"/>
      <c r="J207" s="46"/>
      <c r="K207" s="50">
        <f>K230</f>
        <v>70808.040000000008</v>
      </c>
      <c r="L207" s="46"/>
      <c r="M207" s="50">
        <f>H207+K207</f>
        <v>134210</v>
      </c>
      <c r="N207" s="46"/>
      <c r="O207" s="46"/>
      <c r="P207" s="46"/>
      <c r="Q207" s="46"/>
      <c r="R207" s="51">
        <f>R230</f>
        <v>70263.61</v>
      </c>
      <c r="S207" s="46"/>
      <c r="T207" s="52"/>
    </row>
    <row r="208" spans="1:23" ht="53.25" customHeight="1" x14ac:dyDescent="0.2">
      <c r="A208" s="12"/>
      <c r="B208" s="13" t="s">
        <v>398</v>
      </c>
      <c r="C208" s="46"/>
      <c r="D208" s="93"/>
      <c r="E208" s="47">
        <v>3.38</v>
      </c>
      <c r="F208" s="46"/>
      <c r="G208" s="46"/>
      <c r="H208" s="47"/>
      <c r="I208" s="48"/>
      <c r="J208" s="48"/>
      <c r="K208" s="48"/>
      <c r="L208" s="48"/>
      <c r="M208" s="47"/>
      <c r="N208" s="47"/>
      <c r="O208" s="47"/>
      <c r="P208" s="47"/>
      <c r="Q208" s="47"/>
      <c r="R208" s="47"/>
      <c r="S208" s="47"/>
      <c r="T208" s="49"/>
    </row>
    <row r="209" spans="1:22" x14ac:dyDescent="0.2">
      <c r="A209" s="12"/>
      <c r="B209" s="13" t="s">
        <v>182</v>
      </c>
      <c r="C209" s="46"/>
      <c r="D209" s="46"/>
      <c r="E209" s="51">
        <f>E206+E207+E208</f>
        <v>1022191.1</v>
      </c>
      <c r="F209" s="46"/>
      <c r="G209" s="46"/>
      <c r="H209" s="51">
        <f>H206+H207</f>
        <v>498795.16</v>
      </c>
      <c r="I209" s="46"/>
      <c r="J209" s="46"/>
      <c r="K209" s="51">
        <f>K206+K207</f>
        <v>523071.77000000014</v>
      </c>
      <c r="L209" s="46"/>
      <c r="M209" s="51">
        <f>M206+M207</f>
        <v>1021866.9299999999</v>
      </c>
      <c r="N209" s="46"/>
      <c r="O209" s="46"/>
      <c r="P209" s="46"/>
      <c r="Q209" s="46"/>
      <c r="R209" s="51">
        <f>R206+R207+R208</f>
        <v>966020.30000000016</v>
      </c>
      <c r="S209" s="46"/>
      <c r="T209" s="52"/>
    </row>
    <row r="210" spans="1:22" x14ac:dyDescent="0.2">
      <c r="A210" s="14"/>
      <c r="B210" s="15" t="s">
        <v>178</v>
      </c>
      <c r="C210" s="43"/>
      <c r="D210" s="59"/>
      <c r="E210" s="60">
        <v>1022191</v>
      </c>
      <c r="F210" s="59"/>
      <c r="G210" s="59"/>
      <c r="H210" s="60"/>
      <c r="I210" s="59"/>
      <c r="J210" s="59"/>
      <c r="K210" s="60"/>
      <c r="L210" s="59"/>
      <c r="M210" s="60">
        <v>1022191</v>
      </c>
      <c r="N210" s="59"/>
      <c r="O210" s="59"/>
      <c r="P210" s="59"/>
      <c r="Q210" s="59"/>
      <c r="R210" s="60">
        <v>1022191</v>
      </c>
      <c r="S210" s="59"/>
      <c r="T210" s="61"/>
    </row>
    <row r="211" spans="1:22" x14ac:dyDescent="0.2">
      <c r="A211" s="16" t="s">
        <v>179</v>
      </c>
      <c r="B211" s="17"/>
      <c r="C211" s="44"/>
      <c r="D211" s="62"/>
      <c r="E211" s="63">
        <f>E209-E210</f>
        <v>9.9999999976716936E-2</v>
      </c>
      <c r="F211" s="62"/>
      <c r="G211" s="62"/>
      <c r="H211" s="63"/>
      <c r="I211" s="62"/>
      <c r="J211" s="62"/>
      <c r="K211" s="63"/>
      <c r="L211" s="62"/>
      <c r="M211" s="63">
        <f>M209-M210</f>
        <v>-324.07000000006519</v>
      </c>
      <c r="N211" s="62"/>
      <c r="O211" s="62"/>
      <c r="P211" s="62"/>
      <c r="Q211" s="62"/>
      <c r="R211" s="63">
        <f>R209-E209</f>
        <v>-56170.799999999814</v>
      </c>
      <c r="S211" s="62"/>
      <c r="T211" s="64"/>
    </row>
    <row r="212" spans="1:22" x14ac:dyDescent="0.2">
      <c r="A212" s="16" t="s">
        <v>180</v>
      </c>
      <c r="B212" s="17"/>
      <c r="C212" s="44"/>
      <c r="D212" s="62"/>
      <c r="E212" s="63"/>
      <c r="F212" s="62"/>
      <c r="G212" s="62"/>
      <c r="H212" s="63"/>
      <c r="I212" s="62"/>
      <c r="J212" s="62"/>
      <c r="K212" s="63"/>
      <c r="L212" s="62"/>
      <c r="M212" s="63">
        <f>M206-E206</f>
        <v>-1462.9699999999721</v>
      </c>
      <c r="N212" s="62"/>
      <c r="O212" s="62"/>
      <c r="P212" s="62"/>
      <c r="Q212" s="62"/>
      <c r="R212" s="63">
        <f>R206-(E206+E208)</f>
        <v>6633.4100000002654</v>
      </c>
      <c r="S212" s="62"/>
      <c r="T212" s="64"/>
    </row>
    <row r="213" spans="1:22" s="1" customFormat="1" x14ac:dyDescent="0.2">
      <c r="A213" s="16" t="s">
        <v>181</v>
      </c>
      <c r="B213" s="17"/>
      <c r="C213" s="45"/>
      <c r="D213" s="65"/>
      <c r="E213" s="65"/>
      <c r="F213" s="65"/>
      <c r="G213" s="65"/>
      <c r="H213" s="65"/>
      <c r="I213" s="65"/>
      <c r="J213" s="65"/>
      <c r="K213" s="65"/>
      <c r="L213" s="65"/>
      <c r="M213" s="66">
        <f>M207-E207</f>
        <v>1142.179999999993</v>
      </c>
      <c r="N213" s="65"/>
      <c r="O213" s="65"/>
      <c r="P213" s="65"/>
      <c r="Q213" s="65"/>
      <c r="R213" s="66">
        <f>R207-E207</f>
        <v>-62804.210000000006</v>
      </c>
      <c r="S213" s="65"/>
      <c r="T213" s="67"/>
    </row>
    <row r="214" spans="1:22" x14ac:dyDescent="0.2">
      <c r="A214" s="18"/>
      <c r="B214" s="19"/>
      <c r="C214" s="19"/>
      <c r="D214" s="68"/>
      <c r="E214" s="68"/>
      <c r="F214" s="68"/>
      <c r="G214" s="68"/>
      <c r="H214" s="68"/>
      <c r="I214" s="68"/>
      <c r="J214" s="68"/>
      <c r="K214" s="68"/>
      <c r="L214" s="68"/>
      <c r="M214" s="68"/>
      <c r="N214" s="68"/>
      <c r="O214" s="68"/>
      <c r="P214" s="68"/>
      <c r="Q214" s="68"/>
      <c r="R214" s="68"/>
      <c r="S214" s="68"/>
      <c r="T214" s="69"/>
    </row>
    <row r="215" spans="1:22" hidden="1" x14ac:dyDescent="0.2">
      <c r="A215" s="18"/>
      <c r="B215" s="19"/>
      <c r="C215" s="19"/>
      <c r="D215" s="19"/>
      <c r="E215" s="19">
        <v>624879.46999999986</v>
      </c>
      <c r="F215" s="19">
        <f>E215/0.702804</f>
        <v>889123.38290618698</v>
      </c>
      <c r="G215" s="19"/>
      <c r="H215" s="19"/>
      <c r="I215" s="19"/>
      <c r="J215" s="19"/>
      <c r="K215" s="19"/>
      <c r="L215" s="19"/>
      <c r="M215" s="19"/>
      <c r="N215" s="19"/>
      <c r="O215" s="19"/>
      <c r="P215" s="19"/>
      <c r="Q215" s="19"/>
      <c r="R215" s="19"/>
      <c r="S215" s="19"/>
      <c r="T215" s="20"/>
    </row>
    <row r="216" spans="1:22" hidden="1" x14ac:dyDescent="0.2">
      <c r="A216" s="18"/>
      <c r="B216" s="19"/>
      <c r="C216" s="19"/>
      <c r="D216" s="19"/>
      <c r="E216" s="19">
        <v>93520.526110000006</v>
      </c>
      <c r="F216" s="19">
        <f t="shared" ref="F216:F217" si="95">E216/0.702804</f>
        <v>133067.72031747116</v>
      </c>
      <c r="G216" s="19"/>
      <c r="H216" s="19"/>
      <c r="I216" s="19"/>
      <c r="J216" s="19"/>
      <c r="K216" s="19"/>
      <c r="L216" s="19"/>
      <c r="M216" s="19"/>
      <c r="N216" s="19"/>
      <c r="O216" s="19"/>
      <c r="P216" s="19"/>
      <c r="Q216" s="19"/>
      <c r="R216" s="19"/>
      <c r="S216" s="19"/>
      <c r="T216" s="20"/>
    </row>
    <row r="217" spans="1:22" hidden="1" x14ac:dyDescent="0.2">
      <c r="A217" s="18"/>
      <c r="B217" s="19"/>
      <c r="C217" s="19"/>
      <c r="D217" s="19"/>
      <c r="E217" s="19">
        <v>718399.99610999983</v>
      </c>
      <c r="F217" s="19">
        <f t="shared" si="95"/>
        <v>1022191.1032236582</v>
      </c>
      <c r="G217" s="19"/>
      <c r="H217" s="19"/>
      <c r="I217" s="19"/>
      <c r="J217" s="19"/>
      <c r="K217" s="19"/>
      <c r="L217" s="19"/>
      <c r="M217" s="19"/>
      <c r="N217" s="19"/>
      <c r="O217" s="19"/>
      <c r="P217" s="19"/>
      <c r="Q217" s="19"/>
      <c r="R217" s="19"/>
      <c r="S217" s="19"/>
      <c r="T217" s="20"/>
    </row>
    <row r="218" spans="1:22" hidden="1" x14ac:dyDescent="0.2">
      <c r="A218" s="18"/>
      <c r="B218" s="19"/>
      <c r="C218" s="19"/>
      <c r="D218" s="19"/>
      <c r="E218" s="19"/>
      <c r="F218" s="19"/>
      <c r="G218" s="19"/>
      <c r="H218" s="19"/>
      <c r="I218" s="19"/>
      <c r="J218" s="19"/>
      <c r="K218" s="19"/>
      <c r="L218" s="19"/>
      <c r="M218" s="19"/>
      <c r="N218" s="19"/>
      <c r="O218" s="19"/>
      <c r="P218" s="19"/>
      <c r="Q218" s="19"/>
      <c r="R218" s="19"/>
      <c r="S218" s="19"/>
      <c r="T218" s="20"/>
    </row>
    <row r="219" spans="1:22" hidden="1" x14ac:dyDescent="0.2">
      <c r="A219" s="18"/>
      <c r="B219" s="19"/>
      <c r="C219" s="19"/>
      <c r="D219" s="19"/>
      <c r="E219" s="19"/>
      <c r="F219" s="19"/>
      <c r="G219" s="19"/>
      <c r="H219" s="19"/>
      <c r="I219" s="19"/>
      <c r="J219" s="19"/>
      <c r="K219" s="19"/>
      <c r="L219" s="19"/>
      <c r="M219" s="19"/>
      <c r="N219" s="19"/>
      <c r="O219" s="19"/>
      <c r="P219" s="19"/>
      <c r="Q219" s="19"/>
      <c r="R219" s="19"/>
      <c r="S219" s="19"/>
      <c r="T219" s="20"/>
    </row>
    <row r="220" spans="1:22" hidden="1" x14ac:dyDescent="0.2">
      <c r="A220" s="18"/>
      <c r="B220" s="19"/>
      <c r="C220" s="19"/>
      <c r="D220" s="19"/>
      <c r="E220" s="19"/>
      <c r="F220" s="19"/>
      <c r="G220" s="19"/>
      <c r="H220" s="19"/>
      <c r="I220" s="19"/>
      <c r="J220" s="19"/>
      <c r="K220" s="19"/>
      <c r="L220" s="19"/>
      <c r="M220" s="19"/>
      <c r="N220" s="19"/>
      <c r="O220" s="19"/>
      <c r="P220" s="19"/>
      <c r="Q220" s="19"/>
      <c r="R220" s="19"/>
      <c r="S220" s="19"/>
      <c r="T220" s="20"/>
    </row>
    <row r="221" spans="1:22" x14ac:dyDescent="0.2">
      <c r="A221" s="118" t="s">
        <v>177</v>
      </c>
      <c r="B221" s="119"/>
      <c r="C221" s="119"/>
      <c r="D221" s="119"/>
      <c r="E221" s="119"/>
      <c r="F221" s="119"/>
      <c r="G221" s="119"/>
      <c r="H221" s="119"/>
      <c r="I221" s="119"/>
      <c r="J221" s="119"/>
      <c r="K221" s="119"/>
      <c r="L221" s="119"/>
      <c r="M221" s="119"/>
      <c r="N221" s="119"/>
      <c r="O221" s="119"/>
      <c r="P221" s="119"/>
      <c r="Q221" s="119"/>
      <c r="R221" s="119"/>
      <c r="S221" s="119"/>
      <c r="T221" s="120"/>
    </row>
    <row r="222" spans="1:22" ht="39.75" customHeight="1" x14ac:dyDescent="0.2">
      <c r="A222" s="35">
        <v>1</v>
      </c>
      <c r="B222" s="28" t="s">
        <v>183</v>
      </c>
      <c r="C222" s="53">
        <v>368.01</v>
      </c>
      <c r="D222" s="36">
        <v>12</v>
      </c>
      <c r="E222" s="53">
        <f>C222*D222</f>
        <v>4416.12</v>
      </c>
      <c r="F222" s="54">
        <v>368.01</v>
      </c>
      <c r="G222" s="54">
        <v>6</v>
      </c>
      <c r="H222" s="55">
        <f>F222*G222</f>
        <v>2208.06</v>
      </c>
      <c r="I222" s="54">
        <v>368.01</v>
      </c>
      <c r="J222" s="54">
        <v>6</v>
      </c>
      <c r="K222" s="55">
        <f>I222*J222</f>
        <v>2208.06</v>
      </c>
      <c r="L222" s="54">
        <f t="shared" ref="L222:M229" si="96">G222+J222</f>
        <v>12</v>
      </c>
      <c r="M222" s="54">
        <f t="shared" si="96"/>
        <v>4416.12</v>
      </c>
      <c r="N222" s="53">
        <f t="shared" ref="N222:N229" si="97">M222-E222</f>
        <v>0</v>
      </c>
      <c r="O222" s="53">
        <f t="shared" ref="O222:O229" si="98">L222-D222</f>
        <v>0</v>
      </c>
      <c r="P222" s="54">
        <v>368.01</v>
      </c>
      <c r="Q222" s="54">
        <v>12</v>
      </c>
      <c r="R222" s="55">
        <f>P222*Q222</f>
        <v>4416.12</v>
      </c>
      <c r="S222" s="53">
        <f t="shared" ref="S222:S227" si="99">R222-E222</f>
        <v>0</v>
      </c>
      <c r="T222" s="94">
        <f t="shared" ref="T222:T229" si="100">Q222-D222</f>
        <v>0</v>
      </c>
      <c r="U222" s="2" t="s">
        <v>176</v>
      </c>
    </row>
    <row r="223" spans="1:22" ht="39.75" customHeight="1" x14ac:dyDescent="0.2">
      <c r="A223" s="35">
        <v>2</v>
      </c>
      <c r="B223" s="28" t="s">
        <v>184</v>
      </c>
      <c r="C223" s="53">
        <v>311.54000000000002</v>
      </c>
      <c r="D223" s="36">
        <v>12</v>
      </c>
      <c r="E223" s="54">
        <f t="shared" ref="E223:E227" si="101">C223*D223</f>
        <v>3738.4800000000005</v>
      </c>
      <c r="F223" s="54">
        <v>311.54000000000002</v>
      </c>
      <c r="G223" s="54">
        <v>6</v>
      </c>
      <c r="H223" s="55">
        <f t="shared" ref="H223:H227" si="102">F223*G223</f>
        <v>1869.2400000000002</v>
      </c>
      <c r="I223" s="54">
        <v>311.54000000000002</v>
      </c>
      <c r="J223" s="54">
        <v>6</v>
      </c>
      <c r="K223" s="55">
        <f t="shared" ref="K223:K227" si="103">I223*J223</f>
        <v>1869.2400000000002</v>
      </c>
      <c r="L223" s="54">
        <f t="shared" si="96"/>
        <v>12</v>
      </c>
      <c r="M223" s="54">
        <f t="shared" si="96"/>
        <v>3738.4800000000005</v>
      </c>
      <c r="N223" s="53">
        <f t="shared" si="97"/>
        <v>0</v>
      </c>
      <c r="O223" s="53">
        <f t="shared" si="98"/>
        <v>0</v>
      </c>
      <c r="P223" s="54">
        <v>311.54000000000002</v>
      </c>
      <c r="Q223" s="54">
        <v>12</v>
      </c>
      <c r="R223" s="55">
        <f t="shared" ref="R223:R225" si="104">P223*Q223</f>
        <v>3738.4800000000005</v>
      </c>
      <c r="S223" s="53">
        <f t="shared" si="99"/>
        <v>0</v>
      </c>
      <c r="T223" s="94">
        <f t="shared" si="100"/>
        <v>0</v>
      </c>
      <c r="U223" s="2" t="s">
        <v>1</v>
      </c>
      <c r="V223" s="2" t="s">
        <v>2</v>
      </c>
    </row>
    <row r="224" spans="1:22" ht="51" x14ac:dyDescent="0.2">
      <c r="A224" s="35">
        <v>3</v>
      </c>
      <c r="B224" s="28" t="s">
        <v>185</v>
      </c>
      <c r="C224" s="53">
        <v>156.02000000000001</v>
      </c>
      <c r="D224" s="36">
        <v>12</v>
      </c>
      <c r="E224" s="54">
        <f t="shared" si="101"/>
        <v>1872.2400000000002</v>
      </c>
      <c r="F224" s="54">
        <v>156.02000000000001</v>
      </c>
      <c r="G224" s="54">
        <v>6</v>
      </c>
      <c r="H224" s="55">
        <f t="shared" si="102"/>
        <v>936.12000000000012</v>
      </c>
      <c r="I224" s="54">
        <v>156.02000000000001</v>
      </c>
      <c r="J224" s="54">
        <v>6</v>
      </c>
      <c r="K224" s="55">
        <f t="shared" si="103"/>
        <v>936.12000000000012</v>
      </c>
      <c r="L224" s="54">
        <f t="shared" si="96"/>
        <v>12</v>
      </c>
      <c r="M224" s="54">
        <f t="shared" si="96"/>
        <v>1872.2400000000002</v>
      </c>
      <c r="N224" s="53">
        <f t="shared" si="97"/>
        <v>0</v>
      </c>
      <c r="O224" s="53">
        <f t="shared" si="98"/>
        <v>0</v>
      </c>
      <c r="P224" s="54">
        <v>156.02000000000001</v>
      </c>
      <c r="Q224" s="54">
        <v>12</v>
      </c>
      <c r="R224" s="55">
        <f t="shared" si="104"/>
        <v>1872.2400000000002</v>
      </c>
      <c r="S224" s="53">
        <f t="shared" si="99"/>
        <v>0</v>
      </c>
      <c r="T224" s="94">
        <f t="shared" si="100"/>
        <v>0</v>
      </c>
    </row>
    <row r="225" spans="1:20" ht="39.75" customHeight="1" x14ac:dyDescent="0.2">
      <c r="A225" s="35">
        <v>4</v>
      </c>
      <c r="B225" s="28" t="s">
        <v>186</v>
      </c>
      <c r="C225" s="53">
        <v>378.94</v>
      </c>
      <c r="D225" s="36">
        <v>12</v>
      </c>
      <c r="E225" s="54">
        <f t="shared" si="101"/>
        <v>4547.28</v>
      </c>
      <c r="F225" s="54">
        <v>378.94</v>
      </c>
      <c r="G225" s="54">
        <v>6</v>
      </c>
      <c r="H225" s="55">
        <f t="shared" si="102"/>
        <v>2273.64</v>
      </c>
      <c r="I225" s="54">
        <v>378.94</v>
      </c>
      <c r="J225" s="54">
        <v>6</v>
      </c>
      <c r="K225" s="55">
        <f t="shared" si="103"/>
        <v>2273.64</v>
      </c>
      <c r="L225" s="54">
        <f t="shared" si="96"/>
        <v>12</v>
      </c>
      <c r="M225" s="54">
        <f t="shared" si="96"/>
        <v>4547.28</v>
      </c>
      <c r="N225" s="53">
        <f t="shared" si="97"/>
        <v>0</v>
      </c>
      <c r="O225" s="53">
        <f t="shared" si="98"/>
        <v>0</v>
      </c>
      <c r="P225" s="54">
        <v>378.94</v>
      </c>
      <c r="Q225" s="54">
        <v>12</v>
      </c>
      <c r="R225" s="55">
        <f t="shared" si="104"/>
        <v>4547.28</v>
      </c>
      <c r="S225" s="53">
        <f t="shared" si="99"/>
        <v>0</v>
      </c>
      <c r="T225" s="94">
        <f t="shared" si="100"/>
        <v>0</v>
      </c>
    </row>
    <row r="226" spans="1:20" ht="40.5" customHeight="1" x14ac:dyDescent="0.2">
      <c r="A226" s="35">
        <v>5</v>
      </c>
      <c r="B226" s="28" t="s">
        <v>187</v>
      </c>
      <c r="C226" s="53">
        <v>2373.5700000000002</v>
      </c>
      <c r="D226" s="36">
        <v>12</v>
      </c>
      <c r="E226" s="54">
        <f t="shared" si="101"/>
        <v>28482.840000000004</v>
      </c>
      <c r="F226" s="54">
        <v>2373.5700000000002</v>
      </c>
      <c r="G226" s="54">
        <v>6</v>
      </c>
      <c r="H226" s="55">
        <f t="shared" si="102"/>
        <v>14241.420000000002</v>
      </c>
      <c r="I226" s="54">
        <v>2373.5700000000002</v>
      </c>
      <c r="J226" s="54">
        <v>6</v>
      </c>
      <c r="K226" s="55">
        <f>I226*J226</f>
        <v>14241.420000000002</v>
      </c>
      <c r="L226" s="54">
        <f t="shared" si="96"/>
        <v>12</v>
      </c>
      <c r="M226" s="54">
        <f t="shared" si="96"/>
        <v>28482.840000000004</v>
      </c>
      <c r="N226" s="53">
        <f t="shared" si="97"/>
        <v>0</v>
      </c>
      <c r="O226" s="53">
        <f t="shared" si="98"/>
        <v>0</v>
      </c>
      <c r="P226" s="54">
        <v>2373.5700000000002</v>
      </c>
      <c r="Q226" s="54">
        <v>12</v>
      </c>
      <c r="R226" s="55">
        <f>P226*Q226</f>
        <v>28482.840000000004</v>
      </c>
      <c r="S226" s="53">
        <f t="shared" si="99"/>
        <v>0</v>
      </c>
      <c r="T226" s="94">
        <f t="shared" si="100"/>
        <v>0</v>
      </c>
    </row>
    <row r="227" spans="1:20" x14ac:dyDescent="0.2">
      <c r="A227" s="35">
        <v>6</v>
      </c>
      <c r="B227" s="28" t="s">
        <v>188</v>
      </c>
      <c r="C227" s="53">
        <v>860.84</v>
      </c>
      <c r="D227" s="36">
        <v>12</v>
      </c>
      <c r="E227" s="54">
        <f t="shared" si="101"/>
        <v>10330.08</v>
      </c>
      <c r="F227" s="54">
        <v>0</v>
      </c>
      <c r="G227" s="54">
        <v>0</v>
      </c>
      <c r="H227" s="55">
        <f t="shared" si="102"/>
        <v>0</v>
      </c>
      <c r="I227" s="54">
        <v>0</v>
      </c>
      <c r="J227" s="54">
        <v>0</v>
      </c>
      <c r="K227" s="55">
        <f t="shared" si="103"/>
        <v>0</v>
      </c>
      <c r="L227" s="54">
        <f t="shared" si="96"/>
        <v>0</v>
      </c>
      <c r="M227" s="54">
        <f t="shared" si="96"/>
        <v>0</v>
      </c>
      <c r="N227" s="53">
        <f t="shared" si="97"/>
        <v>-10330.08</v>
      </c>
      <c r="O227" s="53">
        <f t="shared" si="98"/>
        <v>-12</v>
      </c>
      <c r="P227" s="54">
        <v>0</v>
      </c>
      <c r="Q227" s="54">
        <v>0</v>
      </c>
      <c r="R227" s="55">
        <f t="shared" ref="R227" si="105">P227*Q227</f>
        <v>0</v>
      </c>
      <c r="S227" s="54">
        <f t="shared" si="99"/>
        <v>-10330.08</v>
      </c>
      <c r="T227" s="94">
        <f t="shared" si="100"/>
        <v>-12</v>
      </c>
    </row>
    <row r="228" spans="1:20" ht="27" customHeight="1" x14ac:dyDescent="0.2">
      <c r="A228" s="35">
        <v>7</v>
      </c>
      <c r="B228" s="28" t="s">
        <v>189</v>
      </c>
      <c r="C228" s="53"/>
      <c r="D228" s="36"/>
      <c r="E228" s="54">
        <v>79680.78</v>
      </c>
      <c r="F228" s="54"/>
      <c r="G228" s="54"/>
      <c r="H228" s="55">
        <v>31296.959999999999</v>
      </c>
      <c r="I228" s="54"/>
      <c r="J228" s="54"/>
      <c r="K228" s="55">
        <v>48383.82</v>
      </c>
      <c r="L228" s="54">
        <f t="shared" si="96"/>
        <v>0</v>
      </c>
      <c r="M228" s="54">
        <f t="shared" si="96"/>
        <v>79680.78</v>
      </c>
      <c r="N228" s="53">
        <f t="shared" si="97"/>
        <v>0</v>
      </c>
      <c r="O228" s="53">
        <f t="shared" si="98"/>
        <v>0</v>
      </c>
      <c r="P228" s="54"/>
      <c r="Q228" s="54"/>
      <c r="R228" s="55">
        <v>23510</v>
      </c>
      <c r="S228" s="54">
        <f>R228-E228</f>
        <v>-56170.78</v>
      </c>
      <c r="T228" s="94">
        <f t="shared" si="100"/>
        <v>0</v>
      </c>
    </row>
    <row r="229" spans="1:20" x14ac:dyDescent="0.2">
      <c r="A229" s="35">
        <v>8</v>
      </c>
      <c r="B229" s="28" t="s">
        <v>177</v>
      </c>
      <c r="C229" s="53"/>
      <c r="D229" s="36"/>
      <c r="E229" s="54"/>
      <c r="F229" s="54"/>
      <c r="G229" s="54"/>
      <c r="H229" s="55">
        <v>10576.52</v>
      </c>
      <c r="I229" s="54"/>
      <c r="J229" s="54"/>
      <c r="K229" s="55">
        <v>895.74</v>
      </c>
      <c r="L229" s="54">
        <f t="shared" si="96"/>
        <v>0</v>
      </c>
      <c r="M229" s="54">
        <f t="shared" si="96"/>
        <v>11472.26</v>
      </c>
      <c r="N229" s="53">
        <f t="shared" si="97"/>
        <v>11472.26</v>
      </c>
      <c r="O229" s="53">
        <f t="shared" si="98"/>
        <v>0</v>
      </c>
      <c r="P229" s="54"/>
      <c r="Q229" s="54"/>
      <c r="R229" s="55">
        <v>3696.65</v>
      </c>
      <c r="S229" s="54">
        <f>R229-E229</f>
        <v>3696.65</v>
      </c>
      <c r="T229" s="94">
        <f t="shared" si="100"/>
        <v>0</v>
      </c>
    </row>
    <row r="230" spans="1:20" ht="17.25" customHeight="1" thickBot="1" x14ac:dyDescent="0.25">
      <c r="A230" s="21"/>
      <c r="B230" s="22"/>
      <c r="C230" s="56"/>
      <c r="D230" s="56"/>
      <c r="E230" s="57">
        <f>SUM(E222:E229)</f>
        <v>133067.82</v>
      </c>
      <c r="F230" s="56"/>
      <c r="G230" s="56"/>
      <c r="H230" s="57">
        <f>SUM(H222:H229)</f>
        <v>63401.960000000006</v>
      </c>
      <c r="I230" s="56"/>
      <c r="J230" s="56"/>
      <c r="K230" s="57">
        <f>SUM(K222:K229)</f>
        <v>70808.040000000008</v>
      </c>
      <c r="L230" s="56"/>
      <c r="M230" s="57">
        <f>SUM(M222:M229)</f>
        <v>134210</v>
      </c>
      <c r="N230" s="57">
        <f>SUM(N222:N229)</f>
        <v>1142.1800000000003</v>
      </c>
      <c r="O230" s="57"/>
      <c r="P230" s="56"/>
      <c r="Q230" s="56"/>
      <c r="R230" s="57">
        <f>SUM(R222:R229)</f>
        <v>70263.61</v>
      </c>
      <c r="S230" s="57">
        <f>SUM(S222:S229)</f>
        <v>-62804.21</v>
      </c>
      <c r="T230" s="58"/>
    </row>
    <row r="231" spans="1:20" ht="7.5" customHeight="1" x14ac:dyDescent="0.2"/>
    <row r="232" spans="1:20" ht="12" customHeight="1" x14ac:dyDescent="0.2"/>
    <row r="233" spans="1:20" ht="20.25" x14ac:dyDescent="0.3">
      <c r="B233" s="117" t="s">
        <v>356</v>
      </c>
      <c r="C233" s="117"/>
      <c r="D233" s="75"/>
      <c r="E233" s="76"/>
      <c r="F233" s="77"/>
      <c r="G233" s="75"/>
      <c r="H233" s="76"/>
      <c r="I233" s="76"/>
      <c r="J233" s="76"/>
      <c r="K233" s="76"/>
      <c r="L233" s="76"/>
      <c r="M233" s="76"/>
      <c r="N233" s="76"/>
      <c r="O233" s="76"/>
      <c r="P233" s="76"/>
      <c r="Q233" s="76"/>
      <c r="R233" s="76" t="s">
        <v>357</v>
      </c>
      <c r="S233" s="76"/>
    </row>
    <row r="234" spans="1:20" ht="10.5" customHeight="1" x14ac:dyDescent="0.25">
      <c r="B234" s="78"/>
      <c r="C234" s="78"/>
      <c r="D234"/>
      <c r="E234"/>
      <c r="F234" s="79"/>
      <c r="G234" s="80"/>
      <c r="H234" s="81"/>
    </row>
    <row r="235" spans="1:20" ht="14.25" customHeight="1" x14ac:dyDescent="0.25">
      <c r="B235" s="78"/>
      <c r="C235" s="78"/>
      <c r="D235"/>
      <c r="E235"/>
      <c r="F235" s="79"/>
      <c r="G235" s="80"/>
      <c r="H235" s="81"/>
    </row>
    <row r="236" spans="1:20" ht="12" customHeight="1" x14ac:dyDescent="0.25">
      <c r="B236" s="116" t="s">
        <v>399</v>
      </c>
      <c r="C236" s="116"/>
      <c r="D236"/>
      <c r="E236"/>
      <c r="F236" s="79"/>
      <c r="G236" s="80"/>
      <c r="H236" s="81"/>
    </row>
    <row r="237" spans="1:20" ht="10.5" customHeight="1" x14ac:dyDescent="0.25">
      <c r="B237" s="78"/>
      <c r="C237" s="78"/>
      <c r="D237"/>
      <c r="E237"/>
      <c r="F237" s="79"/>
      <c r="G237" s="80"/>
      <c r="H237" s="81"/>
    </row>
    <row r="238" spans="1:20" ht="15.75" x14ac:dyDescent="0.25">
      <c r="B238" s="114" t="s">
        <v>358</v>
      </c>
      <c r="C238" s="114"/>
      <c r="D238"/>
      <c r="E238"/>
      <c r="F238" s="79"/>
      <c r="G238" s="80"/>
      <c r="H238" s="81"/>
    </row>
    <row r="239" spans="1:20" ht="15.75" x14ac:dyDescent="0.25">
      <c r="B239" s="115" t="s">
        <v>359</v>
      </c>
      <c r="C239" s="116"/>
      <c r="D239" s="82"/>
      <c r="E239"/>
      <c r="F239" s="79"/>
      <c r="G239" s="80"/>
      <c r="H239" s="81"/>
    </row>
    <row r="240" spans="1:20" ht="15" x14ac:dyDescent="0.25">
      <c r="B240" s="116" t="s">
        <v>360</v>
      </c>
      <c r="C240" s="116"/>
      <c r="D240"/>
      <c r="E240"/>
      <c r="F240" s="79"/>
      <c r="G240" s="80"/>
      <c r="H240" s="80"/>
    </row>
  </sheetData>
  <mergeCells count="72">
    <mergeCell ref="B13:T13"/>
    <mergeCell ref="B17:T17"/>
    <mergeCell ref="G11:G12"/>
    <mergeCell ref="H11:H12"/>
    <mergeCell ref="S10:T10"/>
    <mergeCell ref="S11:S12"/>
    <mergeCell ref="T11:T12"/>
    <mergeCell ref="P10:R10"/>
    <mergeCell ref="P11:P12"/>
    <mergeCell ref="Q11:Q12"/>
    <mergeCell ref="J11:J12"/>
    <mergeCell ref="K11:K12"/>
    <mergeCell ref="M11:M12"/>
    <mergeCell ref="E11:E12"/>
    <mergeCell ref="C10:E10"/>
    <mergeCell ref="C11:C12"/>
    <mergeCell ref="D11:D12"/>
    <mergeCell ref="C1:T1"/>
    <mergeCell ref="B2:W2"/>
    <mergeCell ref="A3:T3"/>
    <mergeCell ref="B4:T4"/>
    <mergeCell ref="F5:T5"/>
    <mergeCell ref="A9:XFD9"/>
    <mergeCell ref="R11:R12"/>
    <mergeCell ref="A10:A12"/>
    <mergeCell ref="B10:B12"/>
    <mergeCell ref="I11:I12"/>
    <mergeCell ref="N10:O10"/>
    <mergeCell ref="N11:N12"/>
    <mergeCell ref="O11:O12"/>
    <mergeCell ref="F10:H10"/>
    <mergeCell ref="I10:K10"/>
    <mergeCell ref="L10:M10"/>
    <mergeCell ref="L11:L12"/>
    <mergeCell ref="F11:F12"/>
    <mergeCell ref="B240:C240"/>
    <mergeCell ref="B233:C233"/>
    <mergeCell ref="B236:C236"/>
    <mergeCell ref="A221:T221"/>
    <mergeCell ref="B202:T202"/>
    <mergeCell ref="B55:T55"/>
    <mergeCell ref="B26:T26"/>
    <mergeCell ref="B51:T51"/>
    <mergeCell ref="B238:C238"/>
    <mergeCell ref="B239:C239"/>
    <mergeCell ref="B190:T190"/>
    <mergeCell ref="B189:T189"/>
    <mergeCell ref="B178:T178"/>
    <mergeCell ref="B111:T111"/>
    <mergeCell ref="B125:T125"/>
    <mergeCell ref="B147:T147"/>
    <mergeCell ref="B18:T18"/>
    <mergeCell ref="B52:T52"/>
    <mergeCell ref="B32:T32"/>
    <mergeCell ref="B33:T33"/>
    <mergeCell ref="B48:T48"/>
    <mergeCell ref="A8:T8"/>
    <mergeCell ref="B148:T148"/>
    <mergeCell ref="B164:T164"/>
    <mergeCell ref="B159:T159"/>
    <mergeCell ref="B171:T171"/>
    <mergeCell ref="B170:T170"/>
    <mergeCell ref="B155:T155"/>
    <mergeCell ref="B99:T99"/>
    <mergeCell ref="B89:T89"/>
    <mergeCell ref="B85:T85"/>
    <mergeCell ref="B75:T75"/>
    <mergeCell ref="B72:T72"/>
    <mergeCell ref="B59:T59"/>
    <mergeCell ref="B67:T67"/>
    <mergeCell ref="B22:T22"/>
    <mergeCell ref="B23:T23"/>
  </mergeCells>
  <hyperlinks>
    <hyperlink ref="B239" r:id="rId1"/>
  </hyperlinks>
  <pageMargins left="0.31496062992125984" right="0.11811023622047245" top="0.57750000000000001" bottom="0.59812500000000002" header="0.31496062992125984" footer="0.31496062992125984"/>
  <pageSetup paperSize="9" scale="99" fitToHeight="0" orientation="landscape" r:id="rId2"/>
  <headerFooter differentFirst="1">
    <oddHeader>&amp;C&amp;"Times New Roman,Regular"&amp;P</oddHeader>
    <oddFooter>&amp;C&amp;"Times New Roman,Regular"&amp;F;  Grozījumi Ministru kabineta 2013.gada 24.septembra noteikumos Nr.1002 „Sociālās integrācijas valsts aģentūras sniegto maksas pakalpojumu cenrādis”</oddFooter>
    <firstFooter>&amp;C&amp;"Times New Roman,Regular"&amp;F;  Grozījumi Ministru kabineta 2013.gada 24.septembra noteikumos Nr.1002 „Sociālās integrācijas valsts aģentūras sniegto maksas pakalpojumu cenrādis”</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vt:lpstr>
      <vt:lpstr>Kopsavilkums!Print_Titles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Kopsavilkums par Sociālās integrācijas valsts aģentūras maksas pakalpojumiem un citu pašu ieņēmumiem un to izmaiņām</dc:title>
  <dc:subject>Pielikums anotācijai</dc:subject>
  <dc:creator/>
  <dc:description>Inese Ķīse, 67021651, Inese.Kise@lm.gov.lv, fakss 67021678</dc:description>
  <cp:lastModifiedBy/>
  <dcterms:created xsi:type="dcterms:W3CDTF">2006-09-16T00:00:00Z</dcterms:created>
  <dcterms:modified xsi:type="dcterms:W3CDTF">2014-08-08T11:29:11Z</dcterms:modified>
</cp:coreProperties>
</file>