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5440" windowHeight="14235" tabRatio="783" firstSheet="20" activeTab="20"/>
  </bookViews>
  <sheets>
    <sheet name="70.00.00" sheetId="1" state="hidden" r:id="rId1"/>
    <sheet name="70.02.00" sheetId="2" state="hidden" r:id="rId2"/>
    <sheet name="VARAM_BALLOON_atm" sheetId="20" state="hidden" r:id="rId3"/>
    <sheet name="VARAM_BSR_Taxl_atm" sheetId="19" state="hidden" r:id="rId4"/>
    <sheet name="RPR_LiveBaltic_atm" sheetId="18" state="hidden" r:id="rId5"/>
    <sheet name="KPR_BBG_atm" sheetId="17" state="hidden" r:id="rId6"/>
    <sheet name="LHEI_CONDOR_atm" sheetId="16" state="hidden" r:id="rId7"/>
    <sheet name="LHEI_BBG_atm" sheetId="3" state="hidden" r:id="rId8"/>
    <sheet name="DAP_Inov.pieejas_atm" sheetId="4" state="hidden" r:id="rId9"/>
    <sheet name="DAP_Fenoskandija_atm" sheetId="9" state="hidden" r:id="rId10"/>
    <sheet name="70.05.00" sheetId="5" state="hidden" r:id="rId11"/>
    <sheet name="VARAM_TP_ES" sheetId="6" state="hidden" r:id="rId12"/>
    <sheet name="VARAM_TP_HP" sheetId="7" state="hidden" r:id="rId13"/>
    <sheet name="KRP_TP" sheetId="8" state="hidden" r:id="rId14"/>
    <sheet name="LPR_TP" sheetId="10" state="hidden" r:id="rId15"/>
    <sheet name="RPR_TP" sheetId="11" state="hidden" r:id="rId16"/>
    <sheet name="VPR_TP" sheetId="21" state="hidden" r:id="rId17"/>
    <sheet name="ZPR_TP" sheetId="22" state="hidden" r:id="rId18"/>
    <sheet name="VRAA_TP" sheetId="12" state="hidden" r:id="rId19"/>
    <sheet name="70.06.00" sheetId="23" state="hidden" r:id="rId20"/>
    <sheet name="LDT_tame_pa_kodiem" sheetId="26" r:id="rId21"/>
    <sheet name="DAP_Inov.pieejas" sheetId="35" state="hidden" r:id="rId22"/>
    <sheet name="DAP_Fenoskandija" sheetId="34" state="hidden" r:id="rId23"/>
    <sheet name="DAP_Gauja_dot" sheetId="33" state="hidden" r:id="rId24"/>
    <sheet name="DAP_Ķemeri_dot" sheetId="32" state="hidden" r:id="rId25"/>
    <sheet name="DAP_ Natura2000_ārv" sheetId="31" state="hidden" r:id="rId26"/>
    <sheet name="DAP_Ekosistēmas_dot" sheetId="30" state="hidden" r:id="rId27"/>
    <sheet name="70.08.00" sheetId="39" state="hidden" r:id="rId28"/>
    <sheet name="VARAM_BALLOON_dot" sheetId="29" state="hidden" r:id="rId29"/>
    <sheet name="VARAM_BSRTaxl_dot" sheetId="28" state="hidden" r:id="rId30"/>
    <sheet name="RPR_BalticFlows" sheetId="46" state="hidden" r:id="rId31"/>
    <sheet name="RPR_LiveBaltic" sheetId="45" state="hidden" r:id="rId32"/>
    <sheet name="KPR_BBG" sheetId="44" state="hidden" r:id="rId33"/>
    <sheet name="LHEI_BBG" sheetId="43" state="hidden" r:id="rId34"/>
    <sheet name="ZPR_SDI4Apps" sheetId="42" state="hidden" r:id="rId35"/>
    <sheet name="VPR_SDI4Apps" sheetId="41" state="hidden" r:id="rId36"/>
    <sheet name="70.09.00" sheetId="40" state="hidden" r:id="rId37"/>
    <sheet name="VARAM_Ceļa_izd" sheetId="27" state="hidden" r:id="rId38"/>
    <sheet name="70.00.00 VARAM_Public" sheetId="13" state="hidden" r:id="rId39"/>
    <sheet name="70.02.00 VARAM_Public" sheetId="14" state="hidden" r:id="rId40"/>
    <sheet name="70.05.00 VARAM_Public" sheetId="25" state="hidden" r:id="rId41"/>
    <sheet name="70.08.00 VARAM_Public" sheetId="24" state="hidden" r:id="rId42"/>
    <sheet name="70.09.00 VARAM_Public" sheetId="15" state="hidden" r:id="rId43"/>
  </sheets>
  <definedNames>
    <definedName name="_xlnm.Print_Area" localSheetId="1">'70.02.00'!$A$1:$D$502</definedName>
    <definedName name="_xlnm.Print_Area" localSheetId="39">'70.02.00 VARAM_Public'!$A$1:$D$502</definedName>
    <definedName name="_xlnm.Print_Area" localSheetId="10">'70.05.00'!$A$1:$D$502</definedName>
    <definedName name="_xlnm.Print_Area" localSheetId="40">'70.05.00 VARAM_Public'!$A$1:$D$502</definedName>
    <definedName name="_xlnm.Print_Area" localSheetId="19">'70.06.00'!$A$1:$D$502</definedName>
    <definedName name="_xlnm.Print_Area" localSheetId="27">'70.08.00'!$A$1:$D$502</definedName>
    <definedName name="_xlnm.Print_Area" localSheetId="41">'70.08.00 VARAM_Public'!$A$1:$D$502</definedName>
    <definedName name="_xlnm.Print_Area" localSheetId="42">'70.09.00 VARAM_Public'!$A$1:$D$501</definedName>
    <definedName name="_xlnm.Print_Area" localSheetId="25">'DAP_ Natura2000_ārv'!$A$1:$D$501</definedName>
    <definedName name="_xlnm.Print_Area" localSheetId="23">DAP_Gauja_dot!$A$1:$D$501</definedName>
    <definedName name="_xlnm.Print_Area" localSheetId="8">DAP_Inov.pieejas_atm!$A$1:$D$501</definedName>
    <definedName name="_xlnm.Print_Area" localSheetId="20">LDT_tame_pa_kodiem!$A$1:$E$505</definedName>
    <definedName name="_xlnm.Print_Area" localSheetId="31">RPR_LiveBaltic!$A$1:$D$502</definedName>
    <definedName name="_xlnm.Print_Area" localSheetId="4">RPR_LiveBaltic_atm!$A$1:$D$502</definedName>
    <definedName name="_xlnm.Print_Area" localSheetId="12">VARAM_TP_HP!$A$1:$D$502</definedName>
    <definedName name="_xlnm.Print_Area" localSheetId="16">VPR_TP!$A$1:$D$502</definedName>
    <definedName name="_xlnm.Print_Area" localSheetId="17">ZPR_TP!$A$1:$D$502</definedName>
  </definedNames>
  <calcPr calcId="152511" iterateDelta="1E-4"/>
</workbook>
</file>

<file path=xl/calcChain.xml><?xml version="1.0" encoding="utf-8"?>
<calcChain xmlns="http://schemas.openxmlformats.org/spreadsheetml/2006/main">
  <c r="D490" i="15"/>
  <c r="D489"/>
  <c r="D488"/>
  <c r="D487"/>
  <c r="D485"/>
  <c r="D484"/>
  <c r="D482"/>
  <c r="D481"/>
  <c r="D477"/>
  <c r="D475"/>
  <c r="D474"/>
  <c r="D472"/>
  <c r="D470"/>
  <c r="D469"/>
  <c r="D468"/>
  <c r="D467"/>
  <c r="D465"/>
  <c r="D464"/>
  <c r="D462"/>
  <c r="D461"/>
  <c r="D460"/>
  <c r="D458"/>
  <c r="D455"/>
  <c r="D454"/>
  <c r="D453"/>
  <c r="D452"/>
  <c r="D450"/>
  <c r="D449"/>
  <c r="D448"/>
  <c r="D447"/>
  <c r="D446"/>
  <c r="D445"/>
  <c r="D444"/>
  <c r="D443"/>
  <c r="D442"/>
  <c r="D441"/>
  <c r="D440"/>
  <c r="D438"/>
  <c r="D437"/>
  <c r="D436"/>
  <c r="D435"/>
  <c r="D434"/>
  <c r="D433"/>
  <c r="D432"/>
  <c r="D431"/>
  <c r="D430"/>
  <c r="D429"/>
  <c r="D426"/>
  <c r="D425"/>
  <c r="D424"/>
  <c r="D423"/>
  <c r="D422"/>
  <c r="D421"/>
  <c r="D419"/>
  <c r="D415"/>
  <c r="D413"/>
  <c r="D412"/>
  <c r="D410"/>
  <c r="D408"/>
  <c r="D407"/>
  <c r="D406"/>
  <c r="D405"/>
  <c r="D403"/>
  <c r="D402"/>
  <c r="D400"/>
  <c r="D399"/>
  <c r="D398"/>
  <c r="D396"/>
  <c r="D393"/>
  <c r="D392"/>
  <c r="D391"/>
  <c r="D390"/>
  <c r="D389"/>
  <c r="D386"/>
  <c r="D385"/>
  <c r="D384"/>
  <c r="D382"/>
  <c r="D381"/>
  <c r="D380"/>
  <c r="D379"/>
  <c r="D377"/>
  <c r="D374"/>
  <c r="D373"/>
  <c r="D371"/>
  <c r="D370"/>
  <c r="D367"/>
  <c r="D366"/>
  <c r="D364"/>
  <c r="D363"/>
  <c r="D362"/>
  <c r="D361"/>
  <c r="D360"/>
  <c r="D359"/>
  <c r="D358"/>
  <c r="D356"/>
  <c r="D355"/>
  <c r="D353"/>
  <c r="D352"/>
  <c r="D351"/>
  <c r="D350"/>
  <c r="D349"/>
  <c r="D348"/>
  <c r="D347"/>
  <c r="D346"/>
  <c r="D344"/>
  <c r="D343"/>
  <c r="D342"/>
  <c r="D341"/>
  <c r="D340"/>
  <c r="D339"/>
  <c r="D338"/>
  <c r="D337"/>
  <c r="D336"/>
  <c r="D334"/>
  <c r="D333"/>
  <c r="D332"/>
  <c r="D331"/>
  <c r="D330"/>
  <c r="D329"/>
  <c r="D325"/>
  <c r="D324"/>
  <c r="D323"/>
  <c r="D322"/>
  <c r="D320"/>
  <c r="D319"/>
  <c r="D318"/>
  <c r="D317"/>
  <c r="D316"/>
  <c r="D314"/>
  <c r="D313"/>
  <c r="D311"/>
  <c r="D310"/>
  <c r="D309"/>
  <c r="D308"/>
  <c r="D306"/>
  <c r="D305"/>
  <c r="D303"/>
  <c r="D302"/>
  <c r="D299"/>
  <c r="D298"/>
  <c r="D296"/>
  <c r="D295"/>
  <c r="D294"/>
  <c r="D289"/>
  <c r="D288"/>
  <c r="D287"/>
  <c r="D286"/>
  <c r="D285"/>
  <c r="D283"/>
  <c r="D282"/>
  <c r="D279"/>
  <c r="D278"/>
  <c r="D277"/>
  <c r="D275"/>
  <c r="D274"/>
  <c r="D271"/>
  <c r="D270"/>
  <c r="D269"/>
  <c r="D268"/>
  <c r="D267"/>
  <c r="D266"/>
  <c r="D265"/>
  <c r="D264"/>
  <c r="D261"/>
  <c r="D260"/>
  <c r="D259"/>
  <c r="D258"/>
  <c r="D257"/>
  <c r="D255"/>
  <c r="D254"/>
  <c r="D253"/>
  <c r="D252"/>
  <c r="D251"/>
  <c r="D250"/>
  <c r="D249"/>
  <c r="D248"/>
  <c r="D246"/>
  <c r="D245"/>
  <c r="D244"/>
  <c r="D243"/>
  <c r="D241"/>
  <c r="D240"/>
  <c r="D239"/>
  <c r="D238"/>
  <c r="D236"/>
  <c r="D235"/>
  <c r="D234"/>
  <c r="D233"/>
  <c r="D230"/>
  <c r="D229"/>
  <c r="D228"/>
  <c r="D227"/>
  <c r="D225"/>
  <c r="D224"/>
  <c r="D223"/>
  <c r="D222"/>
  <c r="D221"/>
  <c r="D220"/>
  <c r="D218"/>
  <c r="D217"/>
  <c r="D216"/>
  <c r="D215"/>
  <c r="D214"/>
  <c r="D212"/>
  <c r="D211"/>
  <c r="D210"/>
  <c r="D208"/>
  <c r="D207"/>
  <c r="D206"/>
  <c r="D205"/>
  <c r="D204"/>
  <c r="D203"/>
  <c r="D202"/>
  <c r="D201"/>
  <c r="D199"/>
  <c r="D198"/>
  <c r="D197"/>
  <c r="D196"/>
  <c r="D195"/>
  <c r="D194"/>
  <c r="D193"/>
  <c r="D192"/>
  <c r="D191"/>
  <c r="D189"/>
  <c r="D188"/>
  <c r="D187"/>
  <c r="D186"/>
  <c r="D185"/>
  <c r="D183"/>
  <c r="D182"/>
  <c r="D179"/>
  <c r="D178"/>
  <c r="D176"/>
  <c r="D175"/>
  <c r="D161"/>
  <c r="D171"/>
  <c r="D170"/>
  <c r="D169"/>
  <c r="D168"/>
  <c r="D167"/>
  <c r="D166"/>
  <c r="D165"/>
  <c r="D164"/>
  <c r="D163"/>
  <c r="D159"/>
  <c r="D158"/>
  <c r="D157"/>
  <c r="D156"/>
  <c r="D155"/>
  <c r="D154"/>
  <c r="D153"/>
  <c r="D152"/>
  <c r="D151"/>
  <c r="D150"/>
  <c r="D149"/>
  <c r="D147"/>
  <c r="D146"/>
  <c r="D145"/>
  <c r="D144"/>
  <c r="D143"/>
  <c r="D142"/>
  <c r="D141"/>
  <c r="D134"/>
  <c r="D133"/>
  <c r="D131"/>
  <c r="D130"/>
  <c r="D129"/>
  <c r="D128"/>
  <c r="D125"/>
  <c r="D124"/>
  <c r="D123"/>
  <c r="D120"/>
  <c r="D119"/>
  <c r="D118"/>
  <c r="D117"/>
  <c r="D112"/>
  <c r="D110"/>
  <c r="D109"/>
  <c r="D108"/>
  <c r="D107"/>
  <c r="D105"/>
  <c r="D104"/>
  <c r="D103"/>
  <c r="D102"/>
  <c r="D101"/>
  <c r="D100"/>
  <c r="D97"/>
  <c r="D96"/>
  <c r="D94"/>
  <c r="D93"/>
  <c r="D92"/>
  <c r="D91"/>
  <c r="D90"/>
  <c r="D88"/>
  <c r="D87"/>
  <c r="D86"/>
  <c r="D83"/>
  <c r="D82"/>
  <c r="D81"/>
  <c r="D80"/>
  <c r="D79"/>
  <c r="D78"/>
  <c r="D77"/>
  <c r="D76"/>
  <c r="D74"/>
  <c r="D73"/>
  <c r="D72"/>
  <c r="D71"/>
  <c r="D70"/>
  <c r="D68"/>
  <c r="D67"/>
  <c r="D65"/>
  <c r="D64"/>
  <c r="D63"/>
  <c r="D62"/>
  <c r="D60"/>
  <c r="D59"/>
  <c r="D58"/>
  <c r="D490" i="24" l="1"/>
  <c r="D489"/>
  <c r="D488"/>
  <c r="D487"/>
  <c r="D485"/>
  <c r="D484"/>
  <c r="D482"/>
  <c r="D481"/>
  <c r="D477"/>
  <c r="D475"/>
  <c r="D474"/>
  <c r="D472"/>
  <c r="D470"/>
  <c r="D469"/>
  <c r="D468"/>
  <c r="D467"/>
  <c r="D465"/>
  <c r="D464"/>
  <c r="D462"/>
  <c r="D461"/>
  <c r="D460"/>
  <c r="D458"/>
  <c r="D455"/>
  <c r="D454"/>
  <c r="D453"/>
  <c r="D452"/>
  <c r="D450"/>
  <c r="D449"/>
  <c r="D448"/>
  <c r="D447"/>
  <c r="D446"/>
  <c r="D445"/>
  <c r="D444"/>
  <c r="D443"/>
  <c r="D442"/>
  <c r="D441"/>
  <c r="D440"/>
  <c r="D438"/>
  <c r="D437"/>
  <c r="D436"/>
  <c r="D435"/>
  <c r="D434"/>
  <c r="D433"/>
  <c r="D432"/>
  <c r="D431"/>
  <c r="D430"/>
  <c r="D429"/>
  <c r="D426"/>
  <c r="D425"/>
  <c r="D424"/>
  <c r="D423"/>
  <c r="D422"/>
  <c r="D421"/>
  <c r="D419"/>
  <c r="D415"/>
  <c r="D413"/>
  <c r="D412"/>
  <c r="D410"/>
  <c r="D408"/>
  <c r="D407"/>
  <c r="D406"/>
  <c r="D405"/>
  <c r="D403"/>
  <c r="D402"/>
  <c r="D400"/>
  <c r="D399"/>
  <c r="D398"/>
  <c r="D396"/>
  <c r="D393"/>
  <c r="D392"/>
  <c r="D391"/>
  <c r="D390"/>
  <c r="D389"/>
  <c r="D386"/>
  <c r="D385"/>
  <c r="D384"/>
  <c r="D382"/>
  <c r="D381"/>
  <c r="D380"/>
  <c r="D379"/>
  <c r="D377"/>
  <c r="D374"/>
  <c r="D373"/>
  <c r="D371"/>
  <c r="D370"/>
  <c r="D367"/>
  <c r="D366"/>
  <c r="D364"/>
  <c r="D363"/>
  <c r="D362"/>
  <c r="D361"/>
  <c r="D360"/>
  <c r="D359"/>
  <c r="D358"/>
  <c r="D356"/>
  <c r="D355"/>
  <c r="D353"/>
  <c r="D352"/>
  <c r="D351"/>
  <c r="D350"/>
  <c r="D349"/>
  <c r="D348"/>
  <c r="D347"/>
  <c r="D346"/>
  <c r="D344"/>
  <c r="D343"/>
  <c r="D342"/>
  <c r="D341"/>
  <c r="D340"/>
  <c r="D339"/>
  <c r="D338"/>
  <c r="D337"/>
  <c r="D336"/>
  <c r="D334"/>
  <c r="D333"/>
  <c r="D332"/>
  <c r="D331"/>
  <c r="D330"/>
  <c r="D329"/>
  <c r="D325"/>
  <c r="D324"/>
  <c r="D323"/>
  <c r="D322"/>
  <c r="D320"/>
  <c r="D319"/>
  <c r="D318"/>
  <c r="D317"/>
  <c r="D316"/>
  <c r="D314"/>
  <c r="D313"/>
  <c r="D311"/>
  <c r="D310"/>
  <c r="D309"/>
  <c r="D308"/>
  <c r="D306"/>
  <c r="D305"/>
  <c r="D303"/>
  <c r="D302"/>
  <c r="D299"/>
  <c r="D298"/>
  <c r="D296"/>
  <c r="D295"/>
  <c r="D294"/>
  <c r="D289"/>
  <c r="D288"/>
  <c r="D287"/>
  <c r="D286"/>
  <c r="D285"/>
  <c r="D283"/>
  <c r="D282"/>
  <c r="D279"/>
  <c r="D278"/>
  <c r="D277"/>
  <c r="D275"/>
  <c r="D274"/>
  <c r="D271"/>
  <c r="D270"/>
  <c r="D269"/>
  <c r="D268"/>
  <c r="D267"/>
  <c r="D266"/>
  <c r="D265"/>
  <c r="D264"/>
  <c r="D261"/>
  <c r="D260"/>
  <c r="D259"/>
  <c r="D258"/>
  <c r="D257"/>
  <c r="D255"/>
  <c r="D254"/>
  <c r="D253"/>
  <c r="D252"/>
  <c r="D251"/>
  <c r="D250"/>
  <c r="D249"/>
  <c r="D248"/>
  <c r="D246"/>
  <c r="D245"/>
  <c r="D244"/>
  <c r="D243"/>
  <c r="D241"/>
  <c r="D240"/>
  <c r="D239"/>
  <c r="D238"/>
  <c r="D236"/>
  <c r="D235"/>
  <c r="D234"/>
  <c r="D233"/>
  <c r="D230"/>
  <c r="D229"/>
  <c r="D228"/>
  <c r="D227"/>
  <c r="D225"/>
  <c r="D224"/>
  <c r="D223"/>
  <c r="D222"/>
  <c r="D221"/>
  <c r="D220"/>
  <c r="D218"/>
  <c r="D217"/>
  <c r="D216"/>
  <c r="D215"/>
  <c r="D214"/>
  <c r="D212"/>
  <c r="D211"/>
  <c r="D210"/>
  <c r="D208"/>
  <c r="D207"/>
  <c r="D206"/>
  <c r="D205"/>
  <c r="D204"/>
  <c r="D203"/>
  <c r="D202"/>
  <c r="D201"/>
  <c r="D199"/>
  <c r="D198"/>
  <c r="D197"/>
  <c r="D196"/>
  <c r="D195"/>
  <c r="D194"/>
  <c r="D193"/>
  <c r="D192"/>
  <c r="D191"/>
  <c r="D189"/>
  <c r="D188"/>
  <c r="D187"/>
  <c r="D186"/>
  <c r="D185"/>
  <c r="D183"/>
  <c r="D182"/>
  <c r="D179"/>
  <c r="D178"/>
  <c r="D176"/>
  <c r="D175"/>
  <c r="D171"/>
  <c r="D170"/>
  <c r="D169"/>
  <c r="D168"/>
  <c r="D167"/>
  <c r="D166"/>
  <c r="D165"/>
  <c r="D164"/>
  <c r="D163"/>
  <c r="D161"/>
  <c r="D159"/>
  <c r="D158"/>
  <c r="D157"/>
  <c r="D156"/>
  <c r="D155"/>
  <c r="D154"/>
  <c r="D153"/>
  <c r="D152"/>
  <c r="D151"/>
  <c r="D150"/>
  <c r="D149"/>
  <c r="D147"/>
  <c r="D146"/>
  <c r="D145"/>
  <c r="D144"/>
  <c r="D143"/>
  <c r="D142"/>
  <c r="D141"/>
  <c r="D134"/>
  <c r="D133"/>
  <c r="D131"/>
  <c r="D130"/>
  <c r="D129"/>
  <c r="D128"/>
  <c r="D125"/>
  <c r="D124"/>
  <c r="D123"/>
  <c r="D120"/>
  <c r="D119"/>
  <c r="D118"/>
  <c r="D117"/>
  <c r="D112"/>
  <c r="D110"/>
  <c r="D109"/>
  <c r="D108"/>
  <c r="D107"/>
  <c r="D105"/>
  <c r="D104"/>
  <c r="D103"/>
  <c r="D102"/>
  <c r="D101"/>
  <c r="D100"/>
  <c r="D97"/>
  <c r="D96"/>
  <c r="D94"/>
  <c r="D93"/>
  <c r="D92"/>
  <c r="D91"/>
  <c r="D90"/>
  <c r="D88"/>
  <c r="D87"/>
  <c r="D86"/>
  <c r="D83"/>
  <c r="D82"/>
  <c r="D81"/>
  <c r="D80"/>
  <c r="D79"/>
  <c r="D78"/>
  <c r="D77"/>
  <c r="D76"/>
  <c r="D74"/>
  <c r="D73"/>
  <c r="D72"/>
  <c r="D71"/>
  <c r="D70"/>
  <c r="D68"/>
  <c r="D67"/>
  <c r="D65"/>
  <c r="D64"/>
  <c r="D63"/>
  <c r="D62"/>
  <c r="D60"/>
  <c r="D59"/>
  <c r="D58"/>
  <c r="D133" i="39"/>
  <c r="D490"/>
  <c r="D489"/>
  <c r="D488"/>
  <c r="D487"/>
  <c r="D485"/>
  <c r="D484"/>
  <c r="D482"/>
  <c r="D481"/>
  <c r="D477"/>
  <c r="D475"/>
  <c r="D474"/>
  <c r="D472"/>
  <c r="D470"/>
  <c r="D469"/>
  <c r="D468"/>
  <c r="D467"/>
  <c r="D465"/>
  <c r="D464"/>
  <c r="D462"/>
  <c r="D461"/>
  <c r="D460"/>
  <c r="D458"/>
  <c r="D455"/>
  <c r="D454"/>
  <c r="D453"/>
  <c r="D452"/>
  <c r="D450"/>
  <c r="D449"/>
  <c r="D448"/>
  <c r="D447"/>
  <c r="D446"/>
  <c r="D445"/>
  <c r="D444"/>
  <c r="D443"/>
  <c r="D442"/>
  <c r="D441"/>
  <c r="D440"/>
  <c r="D438"/>
  <c r="D437"/>
  <c r="D436"/>
  <c r="D435"/>
  <c r="D434"/>
  <c r="D433"/>
  <c r="D432"/>
  <c r="D431"/>
  <c r="D430"/>
  <c r="D429"/>
  <c r="D426"/>
  <c r="D425"/>
  <c r="D424"/>
  <c r="D423"/>
  <c r="D422"/>
  <c r="D421"/>
  <c r="D419"/>
  <c r="D415"/>
  <c r="D413"/>
  <c r="D412"/>
  <c r="D410"/>
  <c r="D408"/>
  <c r="D407"/>
  <c r="D406"/>
  <c r="D405"/>
  <c r="D403"/>
  <c r="D402"/>
  <c r="D400"/>
  <c r="D399"/>
  <c r="D398"/>
  <c r="D396"/>
  <c r="D393"/>
  <c r="D392"/>
  <c r="D391"/>
  <c r="D390"/>
  <c r="D389"/>
  <c r="D386"/>
  <c r="D385"/>
  <c r="D384"/>
  <c r="D382"/>
  <c r="D381"/>
  <c r="D380"/>
  <c r="D379"/>
  <c r="D377"/>
  <c r="D374"/>
  <c r="D373"/>
  <c r="D371"/>
  <c r="D370"/>
  <c r="D367"/>
  <c r="D366"/>
  <c r="D364"/>
  <c r="D363"/>
  <c r="D362"/>
  <c r="D361"/>
  <c r="D360"/>
  <c r="D359"/>
  <c r="D358"/>
  <c r="D356"/>
  <c r="D355"/>
  <c r="D353"/>
  <c r="D352"/>
  <c r="D351"/>
  <c r="D350"/>
  <c r="D349"/>
  <c r="D348"/>
  <c r="D347"/>
  <c r="D346"/>
  <c r="D344"/>
  <c r="D343"/>
  <c r="D342"/>
  <c r="D341"/>
  <c r="D340"/>
  <c r="D339"/>
  <c r="D338"/>
  <c r="D337"/>
  <c r="D336"/>
  <c r="D334"/>
  <c r="D333"/>
  <c r="D332"/>
  <c r="D331"/>
  <c r="D330"/>
  <c r="D329"/>
  <c r="D325"/>
  <c r="D324"/>
  <c r="D323"/>
  <c r="D322"/>
  <c r="D320"/>
  <c r="D319"/>
  <c r="D318"/>
  <c r="D317"/>
  <c r="D316"/>
  <c r="D314"/>
  <c r="D313"/>
  <c r="D311"/>
  <c r="D310"/>
  <c r="D309"/>
  <c r="D308"/>
  <c r="D306"/>
  <c r="D305"/>
  <c r="D303"/>
  <c r="D302"/>
  <c r="D299"/>
  <c r="D298"/>
  <c r="D296"/>
  <c r="D295"/>
  <c r="D294"/>
  <c r="D289"/>
  <c r="D288"/>
  <c r="D287"/>
  <c r="D286"/>
  <c r="D285"/>
  <c r="D283"/>
  <c r="D282"/>
  <c r="D279"/>
  <c r="D278"/>
  <c r="D277"/>
  <c r="D275"/>
  <c r="D274"/>
  <c r="D271"/>
  <c r="D270"/>
  <c r="D269"/>
  <c r="D268"/>
  <c r="D267"/>
  <c r="D266"/>
  <c r="D265"/>
  <c r="D264"/>
  <c r="D261"/>
  <c r="D260"/>
  <c r="D259"/>
  <c r="D258"/>
  <c r="D257"/>
  <c r="D255"/>
  <c r="D254"/>
  <c r="D253"/>
  <c r="D252"/>
  <c r="D251"/>
  <c r="D250"/>
  <c r="D249"/>
  <c r="D248"/>
  <c r="D246"/>
  <c r="D245"/>
  <c r="D244"/>
  <c r="D243"/>
  <c r="D241"/>
  <c r="D240"/>
  <c r="D239"/>
  <c r="D238"/>
  <c r="D236"/>
  <c r="D235"/>
  <c r="D234"/>
  <c r="D233"/>
  <c r="D230"/>
  <c r="D229"/>
  <c r="D228"/>
  <c r="D227"/>
  <c r="D225"/>
  <c r="D224"/>
  <c r="D223"/>
  <c r="D222"/>
  <c r="D221"/>
  <c r="D220"/>
  <c r="D218"/>
  <c r="D217"/>
  <c r="D216"/>
  <c r="D215"/>
  <c r="D214"/>
  <c r="D212"/>
  <c r="D211"/>
  <c r="D210"/>
  <c r="D208"/>
  <c r="D207"/>
  <c r="D206"/>
  <c r="D205"/>
  <c r="D204"/>
  <c r="D203"/>
  <c r="D202"/>
  <c r="D201"/>
  <c r="D199"/>
  <c r="D198"/>
  <c r="D197"/>
  <c r="D196"/>
  <c r="D195"/>
  <c r="D194"/>
  <c r="D193"/>
  <c r="D192"/>
  <c r="D191"/>
  <c r="D189"/>
  <c r="D188"/>
  <c r="D187"/>
  <c r="D186"/>
  <c r="D185"/>
  <c r="D183"/>
  <c r="D182"/>
  <c r="D179"/>
  <c r="D178"/>
  <c r="D176"/>
  <c r="D175"/>
  <c r="D171"/>
  <c r="D170"/>
  <c r="D169"/>
  <c r="D168"/>
  <c r="D167"/>
  <c r="D166"/>
  <c r="D165"/>
  <c r="D164"/>
  <c r="D163"/>
  <c r="D161"/>
  <c r="D159"/>
  <c r="D158"/>
  <c r="D157"/>
  <c r="D156"/>
  <c r="D155"/>
  <c r="D154"/>
  <c r="D153"/>
  <c r="D152"/>
  <c r="D151"/>
  <c r="D150"/>
  <c r="D149"/>
  <c r="D147"/>
  <c r="D146"/>
  <c r="D145"/>
  <c r="D144"/>
  <c r="D143"/>
  <c r="D142"/>
  <c r="D141"/>
  <c r="D134"/>
  <c r="D131"/>
  <c r="D130"/>
  <c r="D129"/>
  <c r="D128"/>
  <c r="D125"/>
  <c r="D124"/>
  <c r="D123"/>
  <c r="D120"/>
  <c r="D119"/>
  <c r="D118"/>
  <c r="D117"/>
  <c r="D112"/>
  <c r="D110"/>
  <c r="D109"/>
  <c r="D108"/>
  <c r="D107"/>
  <c r="D105"/>
  <c r="D104"/>
  <c r="D103"/>
  <c r="D102"/>
  <c r="D101"/>
  <c r="D100"/>
  <c r="D97"/>
  <c r="D96"/>
  <c r="D94"/>
  <c r="D93"/>
  <c r="D92"/>
  <c r="D91"/>
  <c r="D90"/>
  <c r="D88"/>
  <c r="D87"/>
  <c r="D86"/>
  <c r="D83"/>
  <c r="D82"/>
  <c r="D81"/>
  <c r="D80"/>
  <c r="D79"/>
  <c r="D78"/>
  <c r="D77"/>
  <c r="D76"/>
  <c r="D74"/>
  <c r="D73"/>
  <c r="D72"/>
  <c r="D71"/>
  <c r="D70"/>
  <c r="D68"/>
  <c r="D67"/>
  <c r="D65"/>
  <c r="D64"/>
  <c r="D63"/>
  <c r="D62"/>
  <c r="D60"/>
  <c r="D59"/>
  <c r="D58"/>
  <c r="D490" i="40"/>
  <c r="D489"/>
  <c r="D488"/>
  <c r="D487"/>
  <c r="D485"/>
  <c r="D484"/>
  <c r="D482"/>
  <c r="D481"/>
  <c r="D477"/>
  <c r="D475"/>
  <c r="D474"/>
  <c r="D472"/>
  <c r="D470"/>
  <c r="D469"/>
  <c r="D468"/>
  <c r="D467"/>
  <c r="D465"/>
  <c r="D464"/>
  <c r="D462"/>
  <c r="D461"/>
  <c r="D460"/>
  <c r="D458"/>
  <c r="D455"/>
  <c r="D454"/>
  <c r="D453"/>
  <c r="D452"/>
  <c r="D450"/>
  <c r="D449"/>
  <c r="D448"/>
  <c r="D447"/>
  <c r="D446"/>
  <c r="D445"/>
  <c r="D444"/>
  <c r="D440"/>
  <c r="D443"/>
  <c r="D442"/>
  <c r="D441"/>
  <c r="D438"/>
  <c r="D437"/>
  <c r="D436"/>
  <c r="D435"/>
  <c r="D434"/>
  <c r="D433"/>
  <c r="D432"/>
  <c r="D431"/>
  <c r="D430"/>
  <c r="D429"/>
  <c r="D426"/>
  <c r="D425"/>
  <c r="D424"/>
  <c r="D423"/>
  <c r="D422"/>
  <c r="D421"/>
  <c r="D419"/>
  <c r="D415"/>
  <c r="D413"/>
  <c r="D412"/>
  <c r="D410"/>
  <c r="D408"/>
  <c r="D407"/>
  <c r="D406"/>
  <c r="D405"/>
  <c r="D403"/>
  <c r="D402"/>
  <c r="D400"/>
  <c r="D399"/>
  <c r="D398"/>
  <c r="D396"/>
  <c r="D393"/>
  <c r="D392"/>
  <c r="D391"/>
  <c r="D390"/>
  <c r="D389"/>
  <c r="D386"/>
  <c r="D385"/>
  <c r="D384"/>
  <c r="D382"/>
  <c r="D381"/>
  <c r="D380"/>
  <c r="D379"/>
  <c r="D377"/>
  <c r="D374"/>
  <c r="D373"/>
  <c r="D371"/>
  <c r="D370"/>
  <c r="D367"/>
  <c r="D366"/>
  <c r="D364"/>
  <c r="D363"/>
  <c r="D362"/>
  <c r="D361"/>
  <c r="D360"/>
  <c r="D359"/>
  <c r="D358"/>
  <c r="D356"/>
  <c r="D355"/>
  <c r="D353"/>
  <c r="D352"/>
  <c r="D351"/>
  <c r="D350"/>
  <c r="D349"/>
  <c r="D348"/>
  <c r="D347"/>
  <c r="D346"/>
  <c r="D344"/>
  <c r="D343"/>
  <c r="D342"/>
  <c r="D341"/>
  <c r="D340"/>
  <c r="D339"/>
  <c r="D338"/>
  <c r="D337"/>
  <c r="D336"/>
  <c r="D334"/>
  <c r="D333"/>
  <c r="D332"/>
  <c r="D331"/>
  <c r="D330"/>
  <c r="D329"/>
  <c r="D325"/>
  <c r="D324"/>
  <c r="D323"/>
  <c r="D322"/>
  <c r="D320"/>
  <c r="D319"/>
  <c r="D318"/>
  <c r="D317"/>
  <c r="D316"/>
  <c r="D314"/>
  <c r="D313"/>
  <c r="D311"/>
  <c r="D310"/>
  <c r="D309"/>
  <c r="D308"/>
  <c r="D306"/>
  <c r="D305"/>
  <c r="D303"/>
  <c r="D302"/>
  <c r="D299"/>
  <c r="D298"/>
  <c r="D296"/>
  <c r="D295"/>
  <c r="D294"/>
  <c r="D289"/>
  <c r="D288"/>
  <c r="D287"/>
  <c r="D286"/>
  <c r="D285"/>
  <c r="D283"/>
  <c r="D282"/>
  <c r="D279"/>
  <c r="D278"/>
  <c r="D277"/>
  <c r="D275"/>
  <c r="D274"/>
  <c r="D271"/>
  <c r="D270"/>
  <c r="D269"/>
  <c r="D268"/>
  <c r="D267"/>
  <c r="D266"/>
  <c r="D265"/>
  <c r="D264"/>
  <c r="D261"/>
  <c r="D260"/>
  <c r="D259"/>
  <c r="D258"/>
  <c r="D257"/>
  <c r="D255"/>
  <c r="D254"/>
  <c r="D253"/>
  <c r="D252"/>
  <c r="D251"/>
  <c r="D250"/>
  <c r="D249"/>
  <c r="D248"/>
  <c r="D246"/>
  <c r="D245"/>
  <c r="D244"/>
  <c r="D243"/>
  <c r="D241"/>
  <c r="D240"/>
  <c r="D239"/>
  <c r="D238"/>
  <c r="D236"/>
  <c r="D235"/>
  <c r="D234"/>
  <c r="D233"/>
  <c r="D230"/>
  <c r="D229"/>
  <c r="D228"/>
  <c r="D227"/>
  <c r="D225"/>
  <c r="D224"/>
  <c r="D223"/>
  <c r="D222"/>
  <c r="D221"/>
  <c r="D220"/>
  <c r="D218"/>
  <c r="D217"/>
  <c r="D216"/>
  <c r="D215"/>
  <c r="D214"/>
  <c r="D212"/>
  <c r="D211"/>
  <c r="D210"/>
  <c r="D208"/>
  <c r="D207"/>
  <c r="D206"/>
  <c r="D205"/>
  <c r="D204"/>
  <c r="D203"/>
  <c r="D202"/>
  <c r="D201"/>
  <c r="D199"/>
  <c r="D198"/>
  <c r="D197"/>
  <c r="D196"/>
  <c r="D195"/>
  <c r="D194"/>
  <c r="D193"/>
  <c r="D192"/>
  <c r="D191"/>
  <c r="D189"/>
  <c r="D188"/>
  <c r="D187"/>
  <c r="D186"/>
  <c r="D185"/>
  <c r="D183"/>
  <c r="D182"/>
  <c r="D179"/>
  <c r="D178"/>
  <c r="D176"/>
  <c r="D175"/>
  <c r="D171"/>
  <c r="D170"/>
  <c r="D169"/>
  <c r="D168"/>
  <c r="D167"/>
  <c r="D166"/>
  <c r="D165"/>
  <c r="D164"/>
  <c r="D163"/>
  <c r="D161"/>
  <c r="D159"/>
  <c r="D158"/>
  <c r="D157"/>
  <c r="D156"/>
  <c r="D155"/>
  <c r="D154"/>
  <c r="D153"/>
  <c r="D152"/>
  <c r="D151"/>
  <c r="D150"/>
  <c r="D149"/>
  <c r="D147"/>
  <c r="D146"/>
  <c r="D145"/>
  <c r="D144"/>
  <c r="D143"/>
  <c r="D142"/>
  <c r="D141"/>
  <c r="D134"/>
  <c r="D133"/>
  <c r="D131"/>
  <c r="D130"/>
  <c r="D129"/>
  <c r="D128"/>
  <c r="D125"/>
  <c r="D124"/>
  <c r="D123"/>
  <c r="D120"/>
  <c r="D119"/>
  <c r="D118"/>
  <c r="D117"/>
  <c r="D112"/>
  <c r="D110"/>
  <c r="D109"/>
  <c r="D108"/>
  <c r="D107"/>
  <c r="D105"/>
  <c r="D104"/>
  <c r="D103"/>
  <c r="D102"/>
  <c r="D101"/>
  <c r="D100"/>
  <c r="D97"/>
  <c r="D96"/>
  <c r="D94"/>
  <c r="D93"/>
  <c r="D92"/>
  <c r="D91"/>
  <c r="D90"/>
  <c r="D88"/>
  <c r="D87"/>
  <c r="D86"/>
  <c r="D83"/>
  <c r="D82"/>
  <c r="D81"/>
  <c r="D80"/>
  <c r="D79"/>
  <c r="D78"/>
  <c r="D77"/>
  <c r="D76"/>
  <c r="D74"/>
  <c r="D73"/>
  <c r="D72"/>
  <c r="D71"/>
  <c r="D70"/>
  <c r="D68"/>
  <c r="D67"/>
  <c r="D65"/>
  <c r="D64"/>
  <c r="D63"/>
  <c r="D62"/>
  <c r="D60"/>
  <c r="D59"/>
  <c r="D58"/>
  <c r="D486" i="27"/>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139" l="1"/>
  <c r="D138" s="1"/>
  <c r="D98"/>
  <c r="D280"/>
  <c r="D272" s="1"/>
  <c r="D376"/>
  <c r="D375" s="1"/>
  <c r="D84"/>
  <c r="D190" i="40"/>
  <c r="D231" i="27"/>
  <c r="D292"/>
  <c r="D479"/>
  <c r="D213" i="39"/>
  <c r="D57" i="27"/>
  <c r="D56" s="1"/>
  <c r="D327"/>
  <c r="D326" s="1"/>
  <c r="D173"/>
  <c r="D394"/>
  <c r="D427"/>
  <c r="D417" s="1"/>
  <c r="D300"/>
  <c r="D180"/>
  <c r="D113"/>
  <c r="D55" s="1"/>
  <c r="D456"/>
  <c r="D172" l="1"/>
  <c r="D291"/>
  <c r="D290" s="1"/>
  <c r="D137"/>
  <c r="D416"/>
  <c r="D136" l="1"/>
  <c r="D135" s="1"/>
  <c r="D478" s="1"/>
  <c r="D490" i="23"/>
  <c r="D489"/>
  <c r="D488"/>
  <c r="D487"/>
  <c r="D485"/>
  <c r="D484"/>
  <c r="D482"/>
  <c r="D481"/>
  <c r="D477"/>
  <c r="D475"/>
  <c r="D474"/>
  <c r="D472"/>
  <c r="D470"/>
  <c r="D469"/>
  <c r="D468"/>
  <c r="D467"/>
  <c r="D465"/>
  <c r="D464"/>
  <c r="D462"/>
  <c r="D461"/>
  <c r="D460"/>
  <c r="D458"/>
  <c r="D455"/>
  <c r="D454"/>
  <c r="D453"/>
  <c r="D452"/>
  <c r="D450"/>
  <c r="D449"/>
  <c r="D448"/>
  <c r="D447"/>
  <c r="D446"/>
  <c r="D445"/>
  <c r="D444"/>
  <c r="D443"/>
  <c r="D442"/>
  <c r="D441"/>
  <c r="D440"/>
  <c r="D438"/>
  <c r="D437"/>
  <c r="D436"/>
  <c r="D435"/>
  <c r="D434"/>
  <c r="D433"/>
  <c r="D432"/>
  <c r="D431"/>
  <c r="D430"/>
  <c r="D429"/>
  <c r="D426"/>
  <c r="D425"/>
  <c r="D424"/>
  <c r="D423"/>
  <c r="D422"/>
  <c r="D421"/>
  <c r="D419"/>
  <c r="D415"/>
  <c r="D413"/>
  <c r="D412"/>
  <c r="D410"/>
  <c r="D408"/>
  <c r="D407"/>
  <c r="D406"/>
  <c r="D405"/>
  <c r="D403"/>
  <c r="D402"/>
  <c r="D400"/>
  <c r="D399"/>
  <c r="D398"/>
  <c r="D396"/>
  <c r="D393"/>
  <c r="D392"/>
  <c r="D391"/>
  <c r="D390"/>
  <c r="D389"/>
  <c r="D386"/>
  <c r="D385"/>
  <c r="D384"/>
  <c r="D382"/>
  <c r="D381"/>
  <c r="D380"/>
  <c r="D379"/>
  <c r="D377"/>
  <c r="D374"/>
  <c r="D373"/>
  <c r="D371"/>
  <c r="D370"/>
  <c r="D367"/>
  <c r="D366"/>
  <c r="D364"/>
  <c r="D363"/>
  <c r="D362"/>
  <c r="D361"/>
  <c r="D360"/>
  <c r="D359"/>
  <c r="D358"/>
  <c r="D356"/>
  <c r="D355"/>
  <c r="D353"/>
  <c r="D352"/>
  <c r="D351"/>
  <c r="D350"/>
  <c r="D349"/>
  <c r="D348"/>
  <c r="D347"/>
  <c r="D346"/>
  <c r="D344"/>
  <c r="D343"/>
  <c r="D342"/>
  <c r="D341"/>
  <c r="D340"/>
  <c r="D339"/>
  <c r="D338"/>
  <c r="D337"/>
  <c r="D336"/>
  <c r="D334"/>
  <c r="D333"/>
  <c r="D332"/>
  <c r="D331"/>
  <c r="D330"/>
  <c r="D329"/>
  <c r="D325"/>
  <c r="D324"/>
  <c r="D323"/>
  <c r="D322"/>
  <c r="D320"/>
  <c r="D319"/>
  <c r="D318"/>
  <c r="D317"/>
  <c r="D316"/>
  <c r="D314"/>
  <c r="D313"/>
  <c r="D311"/>
  <c r="D310"/>
  <c r="D309"/>
  <c r="D308"/>
  <c r="D306"/>
  <c r="D305"/>
  <c r="D303"/>
  <c r="D302"/>
  <c r="D299"/>
  <c r="D298"/>
  <c r="D296"/>
  <c r="D295"/>
  <c r="D294"/>
  <c r="D289"/>
  <c r="D288"/>
  <c r="D287"/>
  <c r="D286"/>
  <c r="D285"/>
  <c r="D283"/>
  <c r="D282"/>
  <c r="D279"/>
  <c r="D278"/>
  <c r="D277"/>
  <c r="D275"/>
  <c r="D274"/>
  <c r="D271"/>
  <c r="D270"/>
  <c r="D269"/>
  <c r="D268"/>
  <c r="D267"/>
  <c r="D266"/>
  <c r="D265"/>
  <c r="D264"/>
  <c r="D261"/>
  <c r="D260"/>
  <c r="D259"/>
  <c r="D258"/>
  <c r="D257"/>
  <c r="D255"/>
  <c r="D254"/>
  <c r="D253"/>
  <c r="D252"/>
  <c r="D251"/>
  <c r="D250"/>
  <c r="D249"/>
  <c r="D248"/>
  <c r="D246"/>
  <c r="D245"/>
  <c r="D244"/>
  <c r="D243"/>
  <c r="D241"/>
  <c r="D240"/>
  <c r="D239"/>
  <c r="D238"/>
  <c r="D236"/>
  <c r="D235"/>
  <c r="D234"/>
  <c r="D233"/>
  <c r="D230"/>
  <c r="D229"/>
  <c r="D228"/>
  <c r="D227"/>
  <c r="D225"/>
  <c r="D224"/>
  <c r="D223"/>
  <c r="D222"/>
  <c r="D221"/>
  <c r="D220"/>
  <c r="D218"/>
  <c r="D217"/>
  <c r="D216"/>
  <c r="D215"/>
  <c r="D214"/>
  <c r="D212"/>
  <c r="D211"/>
  <c r="D210"/>
  <c r="D208"/>
  <c r="D207"/>
  <c r="D206"/>
  <c r="D205"/>
  <c r="D204"/>
  <c r="D203"/>
  <c r="D202"/>
  <c r="D201"/>
  <c r="D199"/>
  <c r="D198"/>
  <c r="D197"/>
  <c r="D196"/>
  <c r="D195"/>
  <c r="D194"/>
  <c r="D193"/>
  <c r="D192"/>
  <c r="D191"/>
  <c r="D189"/>
  <c r="D188"/>
  <c r="D187"/>
  <c r="D186"/>
  <c r="D185"/>
  <c r="D183"/>
  <c r="D182"/>
  <c r="D179"/>
  <c r="D178"/>
  <c r="D176"/>
  <c r="D175"/>
  <c r="D171"/>
  <c r="D170"/>
  <c r="D169"/>
  <c r="D168"/>
  <c r="D167"/>
  <c r="D166"/>
  <c r="D165"/>
  <c r="D164"/>
  <c r="D163"/>
  <c r="D161"/>
  <c r="D159"/>
  <c r="D158"/>
  <c r="D157"/>
  <c r="D156"/>
  <c r="D155"/>
  <c r="D154"/>
  <c r="D153"/>
  <c r="D152"/>
  <c r="D151"/>
  <c r="D150"/>
  <c r="D149"/>
  <c r="D147"/>
  <c r="D146"/>
  <c r="D145"/>
  <c r="D144"/>
  <c r="D143"/>
  <c r="D142"/>
  <c r="D141"/>
  <c r="D134"/>
  <c r="D133"/>
  <c r="D131"/>
  <c r="D130"/>
  <c r="D129"/>
  <c r="D128"/>
  <c r="D125"/>
  <c r="D124"/>
  <c r="D123"/>
  <c r="D120"/>
  <c r="D119"/>
  <c r="D118"/>
  <c r="D117"/>
  <c r="D112"/>
  <c r="D110"/>
  <c r="D109"/>
  <c r="D108"/>
  <c r="D107"/>
  <c r="D105"/>
  <c r="D104"/>
  <c r="D103"/>
  <c r="D102"/>
  <c r="D101"/>
  <c r="D100"/>
  <c r="D97"/>
  <c r="D96"/>
  <c r="D94"/>
  <c r="D93"/>
  <c r="D92"/>
  <c r="D91"/>
  <c r="D90"/>
  <c r="D88"/>
  <c r="D87"/>
  <c r="D86"/>
  <c r="D83"/>
  <c r="D82"/>
  <c r="D81"/>
  <c r="D80"/>
  <c r="D79"/>
  <c r="D78"/>
  <c r="D77"/>
  <c r="D76"/>
  <c r="D74"/>
  <c r="D73"/>
  <c r="D72"/>
  <c r="D71"/>
  <c r="D70"/>
  <c r="D68"/>
  <c r="D67"/>
  <c r="D65"/>
  <c r="D64"/>
  <c r="D63"/>
  <c r="D62"/>
  <c r="D60"/>
  <c r="D59"/>
  <c r="D58"/>
  <c r="D148" i="12"/>
  <c r="D158" i="5"/>
  <c r="D148" i="6"/>
  <c r="D140"/>
  <c r="D490" i="25"/>
  <c r="D489"/>
  <c r="D488"/>
  <c r="D487"/>
  <c r="D485"/>
  <c r="D484"/>
  <c r="D482"/>
  <c r="D481"/>
  <c r="D477"/>
  <c r="D475"/>
  <c r="D474"/>
  <c r="D472"/>
  <c r="D470"/>
  <c r="D469"/>
  <c r="D468"/>
  <c r="D467"/>
  <c r="D465"/>
  <c r="D464"/>
  <c r="D462"/>
  <c r="D461"/>
  <c r="D460"/>
  <c r="D458"/>
  <c r="D455"/>
  <c r="D454"/>
  <c r="D453"/>
  <c r="D452"/>
  <c r="D450"/>
  <c r="D449"/>
  <c r="D448"/>
  <c r="D447"/>
  <c r="D446"/>
  <c r="D445"/>
  <c r="D444"/>
  <c r="D443"/>
  <c r="D442"/>
  <c r="D441"/>
  <c r="D440"/>
  <c r="D438"/>
  <c r="D437"/>
  <c r="D436"/>
  <c r="D435"/>
  <c r="D434"/>
  <c r="D433"/>
  <c r="D432"/>
  <c r="D431"/>
  <c r="D430"/>
  <c r="D429"/>
  <c r="D426"/>
  <c r="D425"/>
  <c r="D424"/>
  <c r="D423"/>
  <c r="D422"/>
  <c r="D421"/>
  <c r="D419"/>
  <c r="D415"/>
  <c r="D413"/>
  <c r="D412"/>
  <c r="D410"/>
  <c r="D408"/>
  <c r="D407"/>
  <c r="D406"/>
  <c r="D405"/>
  <c r="D403"/>
  <c r="D402"/>
  <c r="D400"/>
  <c r="D399"/>
  <c r="D398"/>
  <c r="D396"/>
  <c r="D393"/>
  <c r="D392"/>
  <c r="D391"/>
  <c r="D390"/>
  <c r="D389"/>
  <c r="D384"/>
  <c r="D386"/>
  <c r="D385"/>
  <c r="D382"/>
  <c r="D381"/>
  <c r="D380"/>
  <c r="D379"/>
  <c r="D377"/>
  <c r="D374"/>
  <c r="D373"/>
  <c r="D371"/>
  <c r="D370"/>
  <c r="D367"/>
  <c r="D366"/>
  <c r="D364"/>
  <c r="D363"/>
  <c r="D362"/>
  <c r="D361"/>
  <c r="D360"/>
  <c r="D359"/>
  <c r="D358"/>
  <c r="D356"/>
  <c r="D355"/>
  <c r="D353"/>
  <c r="D352"/>
  <c r="D351"/>
  <c r="D350"/>
  <c r="D349"/>
  <c r="D348"/>
  <c r="D347"/>
  <c r="D346"/>
  <c r="D344"/>
  <c r="D343"/>
  <c r="D342"/>
  <c r="D341"/>
  <c r="D340"/>
  <c r="D339"/>
  <c r="D338"/>
  <c r="D337"/>
  <c r="D336"/>
  <c r="D334"/>
  <c r="D333"/>
  <c r="D332"/>
  <c r="D331"/>
  <c r="D330"/>
  <c r="D329"/>
  <c r="D325"/>
  <c r="D324"/>
  <c r="D323"/>
  <c r="D322"/>
  <c r="D320"/>
  <c r="D319"/>
  <c r="D318"/>
  <c r="D317"/>
  <c r="D316"/>
  <c r="D314"/>
  <c r="D313"/>
  <c r="D311"/>
  <c r="D310"/>
  <c r="D309"/>
  <c r="D308"/>
  <c r="D306"/>
  <c r="D305"/>
  <c r="D303"/>
  <c r="D302"/>
  <c r="D299"/>
  <c r="D298"/>
  <c r="D296"/>
  <c r="D295"/>
  <c r="D294"/>
  <c r="D289"/>
  <c r="D288"/>
  <c r="D287"/>
  <c r="D286"/>
  <c r="D285"/>
  <c r="D283"/>
  <c r="D282"/>
  <c r="D279"/>
  <c r="D278"/>
  <c r="D277"/>
  <c r="D275"/>
  <c r="D274"/>
  <c r="D271"/>
  <c r="D270"/>
  <c r="D269"/>
  <c r="D268"/>
  <c r="D267"/>
  <c r="D266"/>
  <c r="D265"/>
  <c r="D264"/>
  <c r="D261"/>
  <c r="D260"/>
  <c r="D259"/>
  <c r="D258"/>
  <c r="D257"/>
  <c r="D255"/>
  <c r="D254"/>
  <c r="D253"/>
  <c r="D252"/>
  <c r="D251"/>
  <c r="D250"/>
  <c r="D249"/>
  <c r="D248"/>
  <c r="D246"/>
  <c r="D245"/>
  <c r="D244"/>
  <c r="D243"/>
  <c r="D241"/>
  <c r="D240"/>
  <c r="D239"/>
  <c r="D238"/>
  <c r="D236"/>
  <c r="D235"/>
  <c r="D234"/>
  <c r="D233"/>
  <c r="D230"/>
  <c r="D229"/>
  <c r="D228"/>
  <c r="D227"/>
  <c r="D225"/>
  <c r="D224"/>
  <c r="D223"/>
  <c r="D222"/>
  <c r="D221"/>
  <c r="D220"/>
  <c r="D218"/>
  <c r="D217"/>
  <c r="D216"/>
  <c r="D215"/>
  <c r="D214"/>
  <c r="D212"/>
  <c r="D211"/>
  <c r="D210"/>
  <c r="D208"/>
  <c r="D207"/>
  <c r="D206"/>
  <c r="D205"/>
  <c r="D204"/>
  <c r="D203"/>
  <c r="D202"/>
  <c r="D201"/>
  <c r="D199"/>
  <c r="D198"/>
  <c r="D197"/>
  <c r="D196"/>
  <c r="D195"/>
  <c r="D194"/>
  <c r="D193"/>
  <c r="D192"/>
  <c r="D191"/>
  <c r="D189"/>
  <c r="D188"/>
  <c r="D187"/>
  <c r="D186"/>
  <c r="D185"/>
  <c r="D183"/>
  <c r="D182"/>
  <c r="D179"/>
  <c r="D178"/>
  <c r="D176"/>
  <c r="D175"/>
  <c r="D171"/>
  <c r="D170"/>
  <c r="D169"/>
  <c r="D168"/>
  <c r="D167"/>
  <c r="D166"/>
  <c r="D165"/>
  <c r="D164"/>
  <c r="D163"/>
  <c r="D161"/>
  <c r="D159"/>
  <c r="D158"/>
  <c r="D157"/>
  <c r="D156"/>
  <c r="D155"/>
  <c r="D154"/>
  <c r="D153"/>
  <c r="D152"/>
  <c r="D151"/>
  <c r="D150"/>
  <c r="D149"/>
  <c r="D147"/>
  <c r="D146"/>
  <c r="D145"/>
  <c r="D144"/>
  <c r="D143"/>
  <c r="D142"/>
  <c r="D141"/>
  <c r="D134"/>
  <c r="D133"/>
  <c r="D131"/>
  <c r="D130"/>
  <c r="D129"/>
  <c r="D128"/>
  <c r="D125"/>
  <c r="D124"/>
  <c r="D123"/>
  <c r="D120"/>
  <c r="D119"/>
  <c r="D118"/>
  <c r="D117"/>
  <c r="D112"/>
  <c r="D110"/>
  <c r="D109"/>
  <c r="D108"/>
  <c r="D107"/>
  <c r="D105"/>
  <c r="D104"/>
  <c r="D103"/>
  <c r="D102"/>
  <c r="D101"/>
  <c r="D100"/>
  <c r="D97"/>
  <c r="D96"/>
  <c r="D94"/>
  <c r="D93"/>
  <c r="D92"/>
  <c r="D91"/>
  <c r="D90"/>
  <c r="D88"/>
  <c r="D87"/>
  <c r="D86"/>
  <c r="D83"/>
  <c r="D82"/>
  <c r="D81"/>
  <c r="D80"/>
  <c r="D79"/>
  <c r="D78"/>
  <c r="D77"/>
  <c r="D76"/>
  <c r="D74"/>
  <c r="D73"/>
  <c r="D72"/>
  <c r="D71"/>
  <c r="D70"/>
  <c r="D68"/>
  <c r="D67"/>
  <c r="D65"/>
  <c r="D64"/>
  <c r="D63"/>
  <c r="D62"/>
  <c r="D60"/>
  <c r="D59"/>
  <c r="D58"/>
  <c r="D490" i="5"/>
  <c r="D489"/>
  <c r="D488"/>
  <c r="D487"/>
  <c r="D485"/>
  <c r="D484"/>
  <c r="D482"/>
  <c r="D481"/>
  <c r="D477"/>
  <c r="D475"/>
  <c r="D474"/>
  <c r="D472"/>
  <c r="D470"/>
  <c r="D469"/>
  <c r="D468"/>
  <c r="D467"/>
  <c r="D465"/>
  <c r="D464"/>
  <c r="D462"/>
  <c r="D461"/>
  <c r="D460"/>
  <c r="D458"/>
  <c r="D455"/>
  <c r="D454"/>
  <c r="D453"/>
  <c r="D452"/>
  <c r="D450"/>
  <c r="D449"/>
  <c r="D448"/>
  <c r="D447"/>
  <c r="D446"/>
  <c r="D445"/>
  <c r="D444"/>
  <c r="D443"/>
  <c r="D442"/>
  <c r="D441"/>
  <c r="D440"/>
  <c r="D438"/>
  <c r="D437"/>
  <c r="D436"/>
  <c r="D435"/>
  <c r="D434"/>
  <c r="D433"/>
  <c r="D432"/>
  <c r="D431"/>
  <c r="D430"/>
  <c r="D429"/>
  <c r="D426"/>
  <c r="D425"/>
  <c r="D424"/>
  <c r="D423"/>
  <c r="D422"/>
  <c r="D421"/>
  <c r="D419"/>
  <c r="D415"/>
  <c r="D413"/>
  <c r="D412"/>
  <c r="D410"/>
  <c r="D408"/>
  <c r="D407"/>
  <c r="D406"/>
  <c r="D405"/>
  <c r="D403"/>
  <c r="D402"/>
  <c r="D400"/>
  <c r="D399"/>
  <c r="D398"/>
  <c r="D396"/>
  <c r="D393"/>
  <c r="D392"/>
  <c r="D391"/>
  <c r="D390"/>
  <c r="D389"/>
  <c r="D386"/>
  <c r="D385"/>
  <c r="D384"/>
  <c r="D382"/>
  <c r="D381"/>
  <c r="D380"/>
  <c r="D379"/>
  <c r="D377"/>
  <c r="D374"/>
  <c r="D373"/>
  <c r="D371"/>
  <c r="D370"/>
  <c r="D367"/>
  <c r="D366"/>
  <c r="D364"/>
  <c r="D363"/>
  <c r="D362"/>
  <c r="D361"/>
  <c r="D360"/>
  <c r="D359"/>
  <c r="D358"/>
  <c r="D356"/>
  <c r="D355"/>
  <c r="D353"/>
  <c r="D352"/>
  <c r="D351"/>
  <c r="D350"/>
  <c r="D349"/>
  <c r="D348"/>
  <c r="D347"/>
  <c r="D346"/>
  <c r="D344"/>
  <c r="D343"/>
  <c r="D342"/>
  <c r="D341"/>
  <c r="D340"/>
  <c r="D339"/>
  <c r="D338"/>
  <c r="D337"/>
  <c r="D336"/>
  <c r="D334"/>
  <c r="D333"/>
  <c r="D332"/>
  <c r="D331"/>
  <c r="D330"/>
  <c r="D329"/>
  <c r="D325"/>
  <c r="D324"/>
  <c r="D323"/>
  <c r="D322"/>
  <c r="D320"/>
  <c r="D319"/>
  <c r="D318"/>
  <c r="D317"/>
  <c r="D316"/>
  <c r="D314"/>
  <c r="D313"/>
  <c r="D311"/>
  <c r="D310"/>
  <c r="D309"/>
  <c r="D308"/>
  <c r="D306"/>
  <c r="D305"/>
  <c r="D303"/>
  <c r="D302"/>
  <c r="D299"/>
  <c r="D298"/>
  <c r="D296"/>
  <c r="D295"/>
  <c r="D294"/>
  <c r="D289"/>
  <c r="D288"/>
  <c r="D287"/>
  <c r="D286"/>
  <c r="D285"/>
  <c r="D283"/>
  <c r="D282"/>
  <c r="D279"/>
  <c r="D278"/>
  <c r="D277"/>
  <c r="D275"/>
  <c r="D274"/>
  <c r="D271"/>
  <c r="D270"/>
  <c r="D269"/>
  <c r="D268"/>
  <c r="D267"/>
  <c r="D266"/>
  <c r="D265"/>
  <c r="D264"/>
  <c r="D261"/>
  <c r="D260"/>
  <c r="D259"/>
  <c r="D258"/>
  <c r="D257"/>
  <c r="D255"/>
  <c r="D254"/>
  <c r="D253"/>
  <c r="D252"/>
  <c r="D251"/>
  <c r="D250"/>
  <c r="D249"/>
  <c r="D248"/>
  <c r="D246"/>
  <c r="D245"/>
  <c r="D244"/>
  <c r="D243"/>
  <c r="D241"/>
  <c r="D240"/>
  <c r="D239"/>
  <c r="D238"/>
  <c r="D236"/>
  <c r="D235"/>
  <c r="D234"/>
  <c r="D233"/>
  <c r="D230"/>
  <c r="D229"/>
  <c r="D228"/>
  <c r="D227"/>
  <c r="D225"/>
  <c r="D224"/>
  <c r="D223"/>
  <c r="D222"/>
  <c r="D221"/>
  <c r="D220"/>
  <c r="D218"/>
  <c r="D217"/>
  <c r="D216"/>
  <c r="D215"/>
  <c r="D214"/>
  <c r="D212"/>
  <c r="D211"/>
  <c r="D210"/>
  <c r="D208"/>
  <c r="D207"/>
  <c r="D206"/>
  <c r="D205"/>
  <c r="D204"/>
  <c r="D203"/>
  <c r="D202"/>
  <c r="D201"/>
  <c r="D199"/>
  <c r="D198"/>
  <c r="D197"/>
  <c r="D196"/>
  <c r="D195"/>
  <c r="D194"/>
  <c r="D193"/>
  <c r="D192"/>
  <c r="D191"/>
  <c r="D189"/>
  <c r="D188"/>
  <c r="D187"/>
  <c r="D186"/>
  <c r="D185"/>
  <c r="D183"/>
  <c r="D182"/>
  <c r="D179"/>
  <c r="D178"/>
  <c r="D176"/>
  <c r="D175"/>
  <c r="D171"/>
  <c r="D170"/>
  <c r="D169"/>
  <c r="D168"/>
  <c r="D167"/>
  <c r="D166"/>
  <c r="D165"/>
  <c r="D164"/>
  <c r="D163"/>
  <c r="D161"/>
  <c r="D159"/>
  <c r="D157"/>
  <c r="D156"/>
  <c r="D155"/>
  <c r="D154"/>
  <c r="D153"/>
  <c r="D152"/>
  <c r="D151"/>
  <c r="D150"/>
  <c r="D149"/>
  <c r="D147"/>
  <c r="D146"/>
  <c r="D145"/>
  <c r="D144"/>
  <c r="D143"/>
  <c r="D142"/>
  <c r="D141"/>
  <c r="D134"/>
  <c r="D133"/>
  <c r="D131"/>
  <c r="D130"/>
  <c r="D129"/>
  <c r="D128"/>
  <c r="D125"/>
  <c r="D124"/>
  <c r="D123"/>
  <c r="D120"/>
  <c r="D119"/>
  <c r="D118"/>
  <c r="D117"/>
  <c r="D112"/>
  <c r="D110"/>
  <c r="D109"/>
  <c r="D108"/>
  <c r="D107"/>
  <c r="D105"/>
  <c r="D104"/>
  <c r="D103"/>
  <c r="D102"/>
  <c r="D101"/>
  <c r="D100"/>
  <c r="D97"/>
  <c r="D96"/>
  <c r="D94"/>
  <c r="D93"/>
  <c r="D92"/>
  <c r="D91"/>
  <c r="D90"/>
  <c r="D88"/>
  <c r="D87"/>
  <c r="D86"/>
  <c r="D83"/>
  <c r="D82"/>
  <c r="D81"/>
  <c r="D80"/>
  <c r="D79"/>
  <c r="D78"/>
  <c r="D77"/>
  <c r="D76"/>
  <c r="D74"/>
  <c r="D73"/>
  <c r="D72"/>
  <c r="D71"/>
  <c r="D70"/>
  <c r="D68"/>
  <c r="D67"/>
  <c r="D65"/>
  <c r="D64"/>
  <c r="D63"/>
  <c r="D62"/>
  <c r="D60"/>
  <c r="D59"/>
  <c r="D58"/>
  <c r="D490" i="14"/>
  <c r="D489"/>
  <c r="D488"/>
  <c r="D487"/>
  <c r="D485"/>
  <c r="D484"/>
  <c r="D482"/>
  <c r="D481"/>
  <c r="D477"/>
  <c r="D475"/>
  <c r="D474"/>
  <c r="D472"/>
  <c r="D470"/>
  <c r="D469"/>
  <c r="D468"/>
  <c r="D467"/>
  <c r="D465"/>
  <c r="D464"/>
  <c r="D462"/>
  <c r="D461"/>
  <c r="D460"/>
  <c r="D458"/>
  <c r="D455"/>
  <c r="D454"/>
  <c r="D453"/>
  <c r="D452"/>
  <c r="D450"/>
  <c r="D449"/>
  <c r="D448"/>
  <c r="D447"/>
  <c r="D446"/>
  <c r="D445"/>
  <c r="D444"/>
  <c r="D443"/>
  <c r="D442"/>
  <c r="D441"/>
  <c r="D440"/>
  <c r="D438"/>
  <c r="D437"/>
  <c r="D436"/>
  <c r="D435"/>
  <c r="D434"/>
  <c r="D433"/>
  <c r="D432"/>
  <c r="D431"/>
  <c r="D430"/>
  <c r="D429"/>
  <c r="D426"/>
  <c r="D425"/>
  <c r="D424"/>
  <c r="D423"/>
  <c r="D422"/>
  <c r="D421"/>
  <c r="D419"/>
  <c r="D415"/>
  <c r="D413"/>
  <c r="D412"/>
  <c r="D410"/>
  <c r="D408"/>
  <c r="D407"/>
  <c r="D406"/>
  <c r="D405"/>
  <c r="D403"/>
  <c r="D402"/>
  <c r="D400"/>
  <c r="D399"/>
  <c r="D398"/>
  <c r="D396"/>
  <c r="D393"/>
  <c r="D392"/>
  <c r="D391"/>
  <c r="D390"/>
  <c r="D389"/>
  <c r="D386"/>
  <c r="D385"/>
  <c r="D384"/>
  <c r="D382"/>
  <c r="D381"/>
  <c r="D380"/>
  <c r="D379"/>
  <c r="D377"/>
  <c r="D374"/>
  <c r="D373"/>
  <c r="D371"/>
  <c r="D370"/>
  <c r="D367"/>
  <c r="D366"/>
  <c r="D364"/>
  <c r="D363"/>
  <c r="D362"/>
  <c r="D361"/>
  <c r="D360"/>
  <c r="D359"/>
  <c r="D358"/>
  <c r="D356"/>
  <c r="D355"/>
  <c r="D353"/>
  <c r="D352"/>
  <c r="D351"/>
  <c r="D350"/>
  <c r="D349"/>
  <c r="D348"/>
  <c r="D347"/>
  <c r="D346"/>
  <c r="D344"/>
  <c r="D343"/>
  <c r="D342"/>
  <c r="D341"/>
  <c r="D340"/>
  <c r="D339"/>
  <c r="D338"/>
  <c r="D337"/>
  <c r="D336"/>
  <c r="D334"/>
  <c r="D333"/>
  <c r="D332"/>
  <c r="D331"/>
  <c r="D330"/>
  <c r="D329"/>
  <c r="D325"/>
  <c r="D324"/>
  <c r="D323"/>
  <c r="D322"/>
  <c r="D320"/>
  <c r="D319"/>
  <c r="D318"/>
  <c r="D317"/>
  <c r="D316"/>
  <c r="D314"/>
  <c r="D313"/>
  <c r="D311"/>
  <c r="D310"/>
  <c r="D309"/>
  <c r="D308"/>
  <c r="D306"/>
  <c r="D305"/>
  <c r="D303"/>
  <c r="D302"/>
  <c r="D299"/>
  <c r="D298"/>
  <c r="D296"/>
  <c r="D295"/>
  <c r="D294"/>
  <c r="D289"/>
  <c r="D288"/>
  <c r="D287"/>
  <c r="D286"/>
  <c r="D285"/>
  <c r="D283"/>
  <c r="D282"/>
  <c r="D279"/>
  <c r="D278"/>
  <c r="D277"/>
  <c r="D275"/>
  <c r="D274"/>
  <c r="D271"/>
  <c r="D270"/>
  <c r="D269"/>
  <c r="D268"/>
  <c r="D267"/>
  <c r="D266"/>
  <c r="D265"/>
  <c r="D264"/>
  <c r="D261"/>
  <c r="D260"/>
  <c r="D259"/>
  <c r="D258"/>
  <c r="D257"/>
  <c r="D255"/>
  <c r="D254"/>
  <c r="D253"/>
  <c r="D252"/>
  <c r="D251"/>
  <c r="D250"/>
  <c r="D249"/>
  <c r="D248"/>
  <c r="D246"/>
  <c r="D245"/>
  <c r="D244"/>
  <c r="D243"/>
  <c r="D241"/>
  <c r="D240"/>
  <c r="D239"/>
  <c r="D238"/>
  <c r="D236"/>
  <c r="D235"/>
  <c r="D234"/>
  <c r="D233"/>
  <c r="D230"/>
  <c r="D229"/>
  <c r="D228"/>
  <c r="D227"/>
  <c r="D225"/>
  <c r="D224"/>
  <c r="D223"/>
  <c r="D222"/>
  <c r="D221"/>
  <c r="D220"/>
  <c r="D218"/>
  <c r="D217"/>
  <c r="D216"/>
  <c r="D215"/>
  <c r="D214"/>
  <c r="D212"/>
  <c r="D211"/>
  <c r="D210"/>
  <c r="D208"/>
  <c r="D207"/>
  <c r="D206"/>
  <c r="D205"/>
  <c r="D204"/>
  <c r="D203"/>
  <c r="D202"/>
  <c r="D201"/>
  <c r="D199"/>
  <c r="D198"/>
  <c r="D197"/>
  <c r="D196"/>
  <c r="D195"/>
  <c r="D194"/>
  <c r="D193"/>
  <c r="D192"/>
  <c r="D191"/>
  <c r="D189"/>
  <c r="D188"/>
  <c r="D187"/>
  <c r="D186"/>
  <c r="D185"/>
  <c r="D183"/>
  <c r="D182"/>
  <c r="D179"/>
  <c r="D178"/>
  <c r="D176"/>
  <c r="D175"/>
  <c r="D171"/>
  <c r="D170"/>
  <c r="D169"/>
  <c r="D168"/>
  <c r="D167"/>
  <c r="D166"/>
  <c r="D165"/>
  <c r="D164"/>
  <c r="D163"/>
  <c r="D161"/>
  <c r="D159"/>
  <c r="D158"/>
  <c r="D157"/>
  <c r="D156"/>
  <c r="D155"/>
  <c r="D154"/>
  <c r="D153"/>
  <c r="D152"/>
  <c r="D151"/>
  <c r="D150"/>
  <c r="D149"/>
  <c r="D147"/>
  <c r="D146"/>
  <c r="D145"/>
  <c r="D144"/>
  <c r="D143"/>
  <c r="D142"/>
  <c r="D141"/>
  <c r="D134"/>
  <c r="D133"/>
  <c r="D131"/>
  <c r="D130"/>
  <c r="D129"/>
  <c r="D128"/>
  <c r="D125"/>
  <c r="D124"/>
  <c r="D123"/>
  <c r="D120"/>
  <c r="D119"/>
  <c r="D118"/>
  <c r="D117"/>
  <c r="D112"/>
  <c r="D110"/>
  <c r="D109"/>
  <c r="D108"/>
  <c r="D107"/>
  <c r="D105"/>
  <c r="D104"/>
  <c r="D103"/>
  <c r="D102"/>
  <c r="D101"/>
  <c r="D100"/>
  <c r="D97"/>
  <c r="D96"/>
  <c r="D94"/>
  <c r="D93"/>
  <c r="D92"/>
  <c r="D91"/>
  <c r="D90"/>
  <c r="D88"/>
  <c r="D87"/>
  <c r="D86"/>
  <c r="D83"/>
  <c r="D82"/>
  <c r="D81"/>
  <c r="D80"/>
  <c r="D79"/>
  <c r="D78"/>
  <c r="D77"/>
  <c r="D76"/>
  <c r="D74"/>
  <c r="D73"/>
  <c r="D72"/>
  <c r="D71"/>
  <c r="D70"/>
  <c r="D68"/>
  <c r="D67"/>
  <c r="D65"/>
  <c r="D64"/>
  <c r="D63"/>
  <c r="D62"/>
  <c r="D60"/>
  <c r="D59"/>
  <c r="D58"/>
  <c r="D490" i="2"/>
  <c r="D489"/>
  <c r="D488"/>
  <c r="D487"/>
  <c r="D485"/>
  <c r="D484"/>
  <c r="D482"/>
  <c r="D481"/>
  <c r="D477"/>
  <c r="D475"/>
  <c r="D474"/>
  <c r="D472"/>
  <c r="D470"/>
  <c r="D469"/>
  <c r="D468"/>
  <c r="D467"/>
  <c r="D465"/>
  <c r="D464"/>
  <c r="D462"/>
  <c r="D461"/>
  <c r="D460"/>
  <c r="D458"/>
  <c r="D455"/>
  <c r="D454"/>
  <c r="D453"/>
  <c r="D452"/>
  <c r="D450"/>
  <c r="D449"/>
  <c r="D448"/>
  <c r="D447"/>
  <c r="D446"/>
  <c r="D445"/>
  <c r="D444"/>
  <c r="D443"/>
  <c r="D442"/>
  <c r="D441"/>
  <c r="D440"/>
  <c r="D438"/>
  <c r="D437"/>
  <c r="D436"/>
  <c r="D435"/>
  <c r="D434"/>
  <c r="D433"/>
  <c r="D432"/>
  <c r="D431"/>
  <c r="D430"/>
  <c r="D429"/>
  <c r="D426"/>
  <c r="D425"/>
  <c r="D424"/>
  <c r="D423"/>
  <c r="D422"/>
  <c r="D421"/>
  <c r="D419"/>
  <c r="D415"/>
  <c r="D413"/>
  <c r="D412"/>
  <c r="D410"/>
  <c r="D408"/>
  <c r="D407"/>
  <c r="D406"/>
  <c r="D405"/>
  <c r="D403"/>
  <c r="D402"/>
  <c r="D400"/>
  <c r="D399"/>
  <c r="D398"/>
  <c r="D396"/>
  <c r="D393"/>
  <c r="D392"/>
  <c r="D391"/>
  <c r="D390"/>
  <c r="D389"/>
  <c r="D386"/>
  <c r="D385"/>
  <c r="D384"/>
  <c r="D382"/>
  <c r="D381"/>
  <c r="D380"/>
  <c r="D379"/>
  <c r="D377"/>
  <c r="D374"/>
  <c r="D373"/>
  <c r="D371"/>
  <c r="D370"/>
  <c r="D367"/>
  <c r="D366"/>
  <c r="D364"/>
  <c r="D363"/>
  <c r="D362"/>
  <c r="D361"/>
  <c r="D360"/>
  <c r="D359"/>
  <c r="D358"/>
  <c r="D356"/>
  <c r="D355"/>
  <c r="D353"/>
  <c r="D352"/>
  <c r="D351"/>
  <c r="D350"/>
  <c r="D349"/>
  <c r="D348"/>
  <c r="D347"/>
  <c r="D346"/>
  <c r="D344"/>
  <c r="D343"/>
  <c r="D342"/>
  <c r="D341"/>
  <c r="D340"/>
  <c r="D339"/>
  <c r="D338"/>
  <c r="D337"/>
  <c r="D336"/>
  <c r="D334"/>
  <c r="D333"/>
  <c r="D332"/>
  <c r="D331"/>
  <c r="D330"/>
  <c r="D329"/>
  <c r="D325"/>
  <c r="D324"/>
  <c r="D323"/>
  <c r="D322"/>
  <c r="D320"/>
  <c r="D319"/>
  <c r="D318"/>
  <c r="D317"/>
  <c r="D316"/>
  <c r="D314"/>
  <c r="D313"/>
  <c r="D311"/>
  <c r="D310"/>
  <c r="D309"/>
  <c r="D308"/>
  <c r="D306"/>
  <c r="D305"/>
  <c r="D303"/>
  <c r="D302"/>
  <c r="D299"/>
  <c r="D298"/>
  <c r="D296"/>
  <c r="D295"/>
  <c r="D294"/>
  <c r="D289"/>
  <c r="D288"/>
  <c r="D287"/>
  <c r="D286"/>
  <c r="D285"/>
  <c r="D283"/>
  <c r="D282"/>
  <c r="D277"/>
  <c r="D279"/>
  <c r="D278"/>
  <c r="D275"/>
  <c r="D274"/>
  <c r="D271"/>
  <c r="D270"/>
  <c r="D269"/>
  <c r="D268"/>
  <c r="D267"/>
  <c r="D266"/>
  <c r="D265"/>
  <c r="D264"/>
  <c r="D261"/>
  <c r="D260"/>
  <c r="D259"/>
  <c r="D258"/>
  <c r="D257"/>
  <c r="D255"/>
  <c r="D254"/>
  <c r="D253"/>
  <c r="D252"/>
  <c r="D251"/>
  <c r="D250"/>
  <c r="D249"/>
  <c r="D248"/>
  <c r="D246"/>
  <c r="D245"/>
  <c r="D244"/>
  <c r="D243"/>
  <c r="D241"/>
  <c r="D240"/>
  <c r="D239"/>
  <c r="D238"/>
  <c r="D236"/>
  <c r="D235"/>
  <c r="D234"/>
  <c r="D233"/>
  <c r="D230"/>
  <c r="D229"/>
  <c r="D228"/>
  <c r="D227"/>
  <c r="D225"/>
  <c r="D224"/>
  <c r="D223"/>
  <c r="D222"/>
  <c r="D221"/>
  <c r="D220"/>
  <c r="D218"/>
  <c r="D217"/>
  <c r="D216"/>
  <c r="D215"/>
  <c r="D214"/>
  <c r="D212"/>
  <c r="D211"/>
  <c r="D210"/>
  <c r="D208"/>
  <c r="D207"/>
  <c r="D206"/>
  <c r="D205"/>
  <c r="D204"/>
  <c r="D203"/>
  <c r="D202"/>
  <c r="D201"/>
  <c r="D199"/>
  <c r="D198"/>
  <c r="D197"/>
  <c r="D196"/>
  <c r="D195"/>
  <c r="D194"/>
  <c r="D193"/>
  <c r="D192"/>
  <c r="D191"/>
  <c r="D189"/>
  <c r="D188"/>
  <c r="D187"/>
  <c r="D186"/>
  <c r="D185"/>
  <c r="D183"/>
  <c r="D182"/>
  <c r="D179"/>
  <c r="D178"/>
  <c r="D176"/>
  <c r="D175"/>
  <c r="D171"/>
  <c r="D170"/>
  <c r="D169"/>
  <c r="D168"/>
  <c r="D167"/>
  <c r="D166"/>
  <c r="D165"/>
  <c r="D164"/>
  <c r="D163"/>
  <c r="D161"/>
  <c r="D159"/>
  <c r="D158"/>
  <c r="D157"/>
  <c r="D156"/>
  <c r="D155"/>
  <c r="D154"/>
  <c r="D153"/>
  <c r="D152"/>
  <c r="D151"/>
  <c r="D150"/>
  <c r="D149"/>
  <c r="D147"/>
  <c r="D146"/>
  <c r="D145"/>
  <c r="D144"/>
  <c r="D143"/>
  <c r="D142"/>
  <c r="D141"/>
  <c r="D134"/>
  <c r="D133"/>
  <c r="D131"/>
  <c r="D130"/>
  <c r="D129"/>
  <c r="D128"/>
  <c r="D125"/>
  <c r="D124"/>
  <c r="D123"/>
  <c r="D120"/>
  <c r="D119"/>
  <c r="D118"/>
  <c r="D117"/>
  <c r="D112"/>
  <c r="D110"/>
  <c r="D109"/>
  <c r="D108"/>
  <c r="D107"/>
  <c r="D105"/>
  <c r="D104"/>
  <c r="D103"/>
  <c r="D102"/>
  <c r="D101"/>
  <c r="D100"/>
  <c r="D97"/>
  <c r="D96"/>
  <c r="D94"/>
  <c r="D93"/>
  <c r="D92"/>
  <c r="D91"/>
  <c r="D90"/>
  <c r="D88"/>
  <c r="D87"/>
  <c r="D86"/>
  <c r="D83"/>
  <c r="D82"/>
  <c r="D81"/>
  <c r="D80"/>
  <c r="D79"/>
  <c r="D78"/>
  <c r="D77"/>
  <c r="D76"/>
  <c r="D74"/>
  <c r="D73"/>
  <c r="D72"/>
  <c r="D71"/>
  <c r="D70"/>
  <c r="D68"/>
  <c r="D67"/>
  <c r="D65"/>
  <c r="D64"/>
  <c r="D63"/>
  <c r="D62"/>
  <c r="D60"/>
  <c r="D59"/>
  <c r="D58"/>
  <c r="D58" i="13" l="1"/>
  <c r="D63"/>
  <c r="D68"/>
  <c r="D73"/>
  <c r="D78"/>
  <c r="D82"/>
  <c r="D88"/>
  <c r="D93"/>
  <c r="D100"/>
  <c r="D104"/>
  <c r="D109"/>
  <c r="D118"/>
  <c r="D124"/>
  <c r="D130"/>
  <c r="D141"/>
  <c r="D145"/>
  <c r="D150"/>
  <c r="D154"/>
  <c r="D158"/>
  <c r="D164"/>
  <c r="D168"/>
  <c r="D175"/>
  <c r="D182"/>
  <c r="D187"/>
  <c r="D192"/>
  <c r="D196"/>
  <c r="D201"/>
  <c r="D205"/>
  <c r="D210"/>
  <c r="D215"/>
  <c r="D220"/>
  <c r="D224"/>
  <c r="D229"/>
  <c r="D235"/>
  <c r="D240"/>
  <c r="D245"/>
  <c r="D250"/>
  <c r="D254"/>
  <c r="D259"/>
  <c r="D265"/>
  <c r="D269"/>
  <c r="D275"/>
  <c r="D282"/>
  <c r="D287"/>
  <c r="D295"/>
  <c r="D302"/>
  <c r="D308"/>
  <c r="D313"/>
  <c r="D318"/>
  <c r="D323"/>
  <c r="D330"/>
  <c r="D334"/>
  <c r="D339"/>
  <c r="D343"/>
  <c r="D348"/>
  <c r="D352"/>
  <c r="D358"/>
  <c r="D362"/>
  <c r="D367"/>
  <c r="D374"/>
  <c r="D381"/>
  <c r="D384"/>
  <c r="D392"/>
  <c r="D399"/>
  <c r="D405"/>
  <c r="D410"/>
  <c r="D419"/>
  <c r="D424"/>
  <c r="D430"/>
  <c r="D434"/>
  <c r="D438"/>
  <c r="D443"/>
  <c r="D447"/>
  <c r="D452"/>
  <c r="D458"/>
  <c r="D464"/>
  <c r="D469"/>
  <c r="D475"/>
  <c r="D484"/>
  <c r="D489"/>
  <c r="D59"/>
  <c r="D64"/>
  <c r="D70"/>
  <c r="D74"/>
  <c r="D79"/>
  <c r="D83"/>
  <c r="D90"/>
  <c r="D94"/>
  <c r="D101"/>
  <c r="D105"/>
  <c r="D110"/>
  <c r="D119"/>
  <c r="D125"/>
  <c r="D131"/>
  <c r="D142"/>
  <c r="D146"/>
  <c r="D151"/>
  <c r="D155"/>
  <c r="D159"/>
  <c r="D165"/>
  <c r="D169"/>
  <c r="D176"/>
  <c r="D183"/>
  <c r="D188"/>
  <c r="D193"/>
  <c r="D197"/>
  <c r="D202"/>
  <c r="D206"/>
  <c r="D211"/>
  <c r="D216"/>
  <c r="D221"/>
  <c r="D225"/>
  <c r="D230"/>
  <c r="D236"/>
  <c r="D241"/>
  <c r="D246"/>
  <c r="D251"/>
  <c r="D255"/>
  <c r="D260"/>
  <c r="D266"/>
  <c r="D270"/>
  <c r="D277"/>
  <c r="D283"/>
  <c r="D288"/>
  <c r="D296"/>
  <c r="D303"/>
  <c r="D309"/>
  <c r="D314"/>
  <c r="D319"/>
  <c r="D324"/>
  <c r="D331"/>
  <c r="D336"/>
  <c r="D340"/>
  <c r="D344"/>
  <c r="D349"/>
  <c r="D353"/>
  <c r="D359"/>
  <c r="D363"/>
  <c r="D370"/>
  <c r="D377"/>
  <c r="D382"/>
  <c r="D389"/>
  <c r="D393"/>
  <c r="D400"/>
  <c r="D406"/>
  <c r="D412"/>
  <c r="D421"/>
  <c r="D425"/>
  <c r="D431"/>
  <c r="D435"/>
  <c r="D440"/>
  <c r="D444"/>
  <c r="D448"/>
  <c r="D453"/>
  <c r="D460"/>
  <c r="D465"/>
  <c r="D470"/>
  <c r="D477"/>
  <c r="D485"/>
  <c r="D490"/>
  <c r="D60"/>
  <c r="D65"/>
  <c r="D71"/>
  <c r="D76"/>
  <c r="D80"/>
  <c r="D86"/>
  <c r="D91"/>
  <c r="D96"/>
  <c r="D102"/>
  <c r="D107"/>
  <c r="D112"/>
  <c r="D120"/>
  <c r="D128"/>
  <c r="D133"/>
  <c r="D143"/>
  <c r="D147"/>
  <c r="D152"/>
  <c r="D156"/>
  <c r="D161"/>
  <c r="D166"/>
  <c r="D170"/>
  <c r="D178"/>
  <c r="D185"/>
  <c r="D189"/>
  <c r="D194"/>
  <c r="D198"/>
  <c r="D203"/>
  <c r="D207"/>
  <c r="D212"/>
  <c r="D217"/>
  <c r="D222"/>
  <c r="D227"/>
  <c r="D233"/>
  <c r="D238"/>
  <c r="D243"/>
  <c r="D248"/>
  <c r="D252"/>
  <c r="D257"/>
  <c r="D261"/>
  <c r="D267"/>
  <c r="D271"/>
  <c r="D278"/>
  <c r="D285"/>
  <c r="D289"/>
  <c r="D298"/>
  <c r="D305"/>
  <c r="D310"/>
  <c r="D316"/>
  <c r="D320"/>
  <c r="D325"/>
  <c r="D332"/>
  <c r="D337"/>
  <c r="D341"/>
  <c r="D346"/>
  <c r="D350"/>
  <c r="D355"/>
  <c r="D360"/>
  <c r="D364"/>
  <c r="D371"/>
  <c r="D379"/>
  <c r="D385"/>
  <c r="D390"/>
  <c r="D396"/>
  <c r="D402"/>
  <c r="D407"/>
  <c r="D413"/>
  <c r="D422"/>
  <c r="D426"/>
  <c r="D432"/>
  <c r="D436"/>
  <c r="D441"/>
  <c r="D445"/>
  <c r="D449"/>
  <c r="D454"/>
  <c r="D461"/>
  <c r="D467"/>
  <c r="D472"/>
  <c r="D481"/>
  <c r="D487"/>
  <c r="D62"/>
  <c r="D67"/>
  <c r="D72"/>
  <c r="D77"/>
  <c r="D81"/>
  <c r="D87"/>
  <c r="D92"/>
  <c r="D97"/>
  <c r="D103"/>
  <c r="D108"/>
  <c r="D117"/>
  <c r="D123"/>
  <c r="D129"/>
  <c r="D134"/>
  <c r="D144"/>
  <c r="D149"/>
  <c r="D153"/>
  <c r="D157"/>
  <c r="D163"/>
  <c r="D167"/>
  <c r="D171"/>
  <c r="D179"/>
  <c r="D186"/>
  <c r="D191"/>
  <c r="D195"/>
  <c r="D199"/>
  <c r="D204"/>
  <c r="D208"/>
  <c r="D214"/>
  <c r="D218"/>
  <c r="D223"/>
  <c r="D228"/>
  <c r="D234"/>
  <c r="D239"/>
  <c r="D244"/>
  <c r="D249"/>
  <c r="D253"/>
  <c r="D258"/>
  <c r="D264"/>
  <c r="D268"/>
  <c r="D274"/>
  <c r="D279"/>
  <c r="D286"/>
  <c r="D294"/>
  <c r="D299"/>
  <c r="D306"/>
  <c r="D311"/>
  <c r="D317"/>
  <c r="D322"/>
  <c r="D329"/>
  <c r="D333"/>
  <c r="D338"/>
  <c r="D342"/>
  <c r="D347"/>
  <c r="D351"/>
  <c r="D356"/>
  <c r="D361"/>
  <c r="D366"/>
  <c r="D373"/>
  <c r="D380"/>
  <c r="D386"/>
  <c r="D391"/>
  <c r="D398"/>
  <c r="D403"/>
  <c r="D408"/>
  <c r="D415"/>
  <c r="D423"/>
  <c r="D429"/>
  <c r="D433"/>
  <c r="D437"/>
  <c r="D442"/>
  <c r="D446"/>
  <c r="D450"/>
  <c r="D455"/>
  <c r="D462"/>
  <c r="D468"/>
  <c r="D474"/>
  <c r="D482"/>
  <c r="D488"/>
  <c r="D139" i="6"/>
  <c r="D490" i="1" l="1"/>
  <c r="D489"/>
  <c r="D488"/>
  <c r="D487"/>
  <c r="D485"/>
  <c r="D484"/>
  <c r="D482"/>
  <c r="D481"/>
  <c r="D477"/>
  <c r="D475"/>
  <c r="D474"/>
  <c r="D472"/>
  <c r="D470"/>
  <c r="D469"/>
  <c r="D468"/>
  <c r="D467"/>
  <c r="D465"/>
  <c r="D464"/>
  <c r="D462"/>
  <c r="D461"/>
  <c r="D460"/>
  <c r="D458"/>
  <c r="D455"/>
  <c r="D454"/>
  <c r="D453"/>
  <c r="D452"/>
  <c r="D450"/>
  <c r="D449"/>
  <c r="D448"/>
  <c r="D447"/>
  <c r="D446"/>
  <c r="D445"/>
  <c r="D444"/>
  <c r="D443"/>
  <c r="D442"/>
  <c r="D441"/>
  <c r="D440"/>
  <c r="D438"/>
  <c r="D437"/>
  <c r="D436"/>
  <c r="D435"/>
  <c r="D434"/>
  <c r="D433"/>
  <c r="D432"/>
  <c r="D431"/>
  <c r="D430"/>
  <c r="D429"/>
  <c r="D426"/>
  <c r="D425"/>
  <c r="D424"/>
  <c r="D423"/>
  <c r="D422"/>
  <c r="D421"/>
  <c r="D419"/>
  <c r="D415"/>
  <c r="D413"/>
  <c r="D412"/>
  <c r="D410"/>
  <c r="D408"/>
  <c r="D407"/>
  <c r="D406"/>
  <c r="D405"/>
  <c r="D403"/>
  <c r="D402"/>
  <c r="D400"/>
  <c r="D399"/>
  <c r="D398"/>
  <c r="D396"/>
  <c r="D393"/>
  <c r="D392"/>
  <c r="D391"/>
  <c r="D390"/>
  <c r="D389"/>
  <c r="D386"/>
  <c r="D385"/>
  <c r="D384"/>
  <c r="D382"/>
  <c r="D381"/>
  <c r="D380"/>
  <c r="D379"/>
  <c r="D377"/>
  <c r="D374"/>
  <c r="D373"/>
  <c r="D371"/>
  <c r="D370"/>
  <c r="D367"/>
  <c r="D366"/>
  <c r="D364"/>
  <c r="D363"/>
  <c r="D362"/>
  <c r="D361"/>
  <c r="D360"/>
  <c r="D359"/>
  <c r="D358"/>
  <c r="D356"/>
  <c r="D355"/>
  <c r="D353"/>
  <c r="D352"/>
  <c r="D351"/>
  <c r="D350"/>
  <c r="D349"/>
  <c r="D348"/>
  <c r="D347"/>
  <c r="D346"/>
  <c r="D344"/>
  <c r="D343"/>
  <c r="D342"/>
  <c r="D341"/>
  <c r="D340"/>
  <c r="D339"/>
  <c r="D338"/>
  <c r="D337"/>
  <c r="D336"/>
  <c r="D334"/>
  <c r="D333"/>
  <c r="D332"/>
  <c r="D331"/>
  <c r="D330"/>
  <c r="D329"/>
  <c r="D325"/>
  <c r="D324"/>
  <c r="D323"/>
  <c r="D322"/>
  <c r="D320"/>
  <c r="D319"/>
  <c r="D318"/>
  <c r="D317"/>
  <c r="D316"/>
  <c r="D314"/>
  <c r="D313"/>
  <c r="D311"/>
  <c r="D310"/>
  <c r="D309"/>
  <c r="D308"/>
  <c r="D306"/>
  <c r="D305"/>
  <c r="D303"/>
  <c r="D302"/>
  <c r="D299"/>
  <c r="D298"/>
  <c r="D296"/>
  <c r="D295"/>
  <c r="D294"/>
  <c r="D289"/>
  <c r="D288"/>
  <c r="D287"/>
  <c r="D286"/>
  <c r="D285"/>
  <c r="D283"/>
  <c r="D282"/>
  <c r="D279"/>
  <c r="D278"/>
  <c r="D277"/>
  <c r="D275"/>
  <c r="D274"/>
  <c r="D271"/>
  <c r="D270"/>
  <c r="D269"/>
  <c r="D268"/>
  <c r="D267"/>
  <c r="D266"/>
  <c r="D265"/>
  <c r="D264"/>
  <c r="D261"/>
  <c r="D260"/>
  <c r="D259"/>
  <c r="D258"/>
  <c r="D257"/>
  <c r="D255"/>
  <c r="D254"/>
  <c r="D253"/>
  <c r="D252"/>
  <c r="D251"/>
  <c r="D250"/>
  <c r="D249"/>
  <c r="D248"/>
  <c r="D246"/>
  <c r="D245"/>
  <c r="D244"/>
  <c r="D243"/>
  <c r="D241"/>
  <c r="D240"/>
  <c r="D239"/>
  <c r="D238"/>
  <c r="D236"/>
  <c r="D235"/>
  <c r="D234"/>
  <c r="D233"/>
  <c r="D230"/>
  <c r="D229"/>
  <c r="D228"/>
  <c r="D227"/>
  <c r="D225"/>
  <c r="D224"/>
  <c r="D223"/>
  <c r="D222"/>
  <c r="D221"/>
  <c r="D220"/>
  <c r="D218"/>
  <c r="D217"/>
  <c r="D216"/>
  <c r="D215"/>
  <c r="D214"/>
  <c r="D212"/>
  <c r="D211"/>
  <c r="D210"/>
  <c r="D208"/>
  <c r="D207"/>
  <c r="D206"/>
  <c r="D205"/>
  <c r="D204"/>
  <c r="D203"/>
  <c r="D202"/>
  <c r="D201"/>
  <c r="D199"/>
  <c r="D198"/>
  <c r="D197"/>
  <c r="D196"/>
  <c r="D195"/>
  <c r="D194"/>
  <c r="D193"/>
  <c r="D192"/>
  <c r="D191"/>
  <c r="D189"/>
  <c r="D188"/>
  <c r="D187"/>
  <c r="D186"/>
  <c r="D185"/>
  <c r="D183"/>
  <c r="D182"/>
  <c r="D179"/>
  <c r="D178"/>
  <c r="D176"/>
  <c r="D175"/>
  <c r="D171"/>
  <c r="D170"/>
  <c r="D169"/>
  <c r="D168"/>
  <c r="D167"/>
  <c r="D166"/>
  <c r="D165"/>
  <c r="D164"/>
  <c r="D163"/>
  <c r="D161"/>
  <c r="D159"/>
  <c r="D158"/>
  <c r="D157"/>
  <c r="D156"/>
  <c r="D155"/>
  <c r="D154"/>
  <c r="D153"/>
  <c r="D152"/>
  <c r="D151"/>
  <c r="D150"/>
  <c r="D149"/>
  <c r="D147"/>
  <c r="D146"/>
  <c r="D145"/>
  <c r="D144"/>
  <c r="D143"/>
  <c r="D142"/>
  <c r="D141"/>
  <c r="D134"/>
  <c r="D133"/>
  <c r="D131"/>
  <c r="D130"/>
  <c r="D129"/>
  <c r="D128"/>
  <c r="D125"/>
  <c r="D124"/>
  <c r="D123"/>
  <c r="D120"/>
  <c r="D119"/>
  <c r="D118"/>
  <c r="D117"/>
  <c r="D112"/>
  <c r="D110"/>
  <c r="D109"/>
  <c r="D108"/>
  <c r="D107"/>
  <c r="D105"/>
  <c r="D104"/>
  <c r="D103"/>
  <c r="D102"/>
  <c r="D101"/>
  <c r="D100"/>
  <c r="D97"/>
  <c r="D96"/>
  <c r="D94"/>
  <c r="D93"/>
  <c r="D92"/>
  <c r="D91"/>
  <c r="D90"/>
  <c r="D88"/>
  <c r="D87"/>
  <c r="D86"/>
  <c r="D83"/>
  <c r="D82"/>
  <c r="D81"/>
  <c r="D80"/>
  <c r="D79"/>
  <c r="D78"/>
  <c r="D77"/>
  <c r="D76"/>
  <c r="D74"/>
  <c r="D73"/>
  <c r="D72"/>
  <c r="D71"/>
  <c r="D70"/>
  <c r="D68"/>
  <c r="D67"/>
  <c r="D65"/>
  <c r="D64"/>
  <c r="D63"/>
  <c r="D62"/>
  <c r="D60"/>
  <c r="D59"/>
  <c r="D58"/>
  <c r="D486" i="46" l="1"/>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0" s="1"/>
  <c r="D181"/>
  <c r="D177"/>
  <c r="D174"/>
  <c r="D162"/>
  <c r="D160" s="1"/>
  <c r="D148"/>
  <c r="D140"/>
  <c r="D132"/>
  <c r="D127"/>
  <c r="D126" s="1"/>
  <c r="D122"/>
  <c r="D121" s="1"/>
  <c r="D116"/>
  <c r="D115" s="1"/>
  <c r="D114" s="1"/>
  <c r="D111"/>
  <c r="D106"/>
  <c r="D99" s="1"/>
  <c r="D98" s="1"/>
  <c r="D95"/>
  <c r="D89"/>
  <c r="D85"/>
  <c r="D75"/>
  <c r="D69"/>
  <c r="D66"/>
  <c r="D61"/>
  <c r="D486" i="45"/>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44"/>
  <c r="D483"/>
  <c r="D480"/>
  <c r="D476"/>
  <c r="D473"/>
  <c r="D471" s="1"/>
  <c r="D466"/>
  <c r="D463" s="1"/>
  <c r="D459"/>
  <c r="D457" s="1"/>
  <c r="D451"/>
  <c r="D439"/>
  <c r="D427" s="1"/>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43"/>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42"/>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41"/>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8" s="1"/>
  <c r="D95"/>
  <c r="D89"/>
  <c r="D85"/>
  <c r="D75"/>
  <c r="D69"/>
  <c r="D66"/>
  <c r="D61"/>
  <c r="D486" i="40"/>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84"/>
  <c r="D181"/>
  <c r="D177"/>
  <c r="D174"/>
  <c r="D162"/>
  <c r="D160" s="1"/>
  <c r="D148"/>
  <c r="D140"/>
  <c r="D132"/>
  <c r="D127"/>
  <c r="D126" s="1"/>
  <c r="D122"/>
  <c r="D121" s="1"/>
  <c r="D116"/>
  <c r="D115" s="1"/>
  <c r="D114" s="1"/>
  <c r="D111"/>
  <c r="D106"/>
  <c r="D99" s="1"/>
  <c r="D95"/>
  <c r="D89"/>
  <c r="D85"/>
  <c r="D75"/>
  <c r="D69"/>
  <c r="D66"/>
  <c r="D61"/>
  <c r="D486" i="39"/>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09"/>
  <c r="D200"/>
  <c r="D190"/>
  <c r="D184"/>
  <c r="D181"/>
  <c r="D177"/>
  <c r="D174"/>
  <c r="D162"/>
  <c r="D160" s="1"/>
  <c r="D148"/>
  <c r="D140"/>
  <c r="D132"/>
  <c r="D127"/>
  <c r="D126" s="1"/>
  <c r="D122"/>
  <c r="D121" s="1"/>
  <c r="D116"/>
  <c r="D115" s="1"/>
  <c r="D114" s="1"/>
  <c r="D111"/>
  <c r="D106"/>
  <c r="D99" s="1"/>
  <c r="D95"/>
  <c r="D89"/>
  <c r="D85"/>
  <c r="D75"/>
  <c r="D69"/>
  <c r="D66"/>
  <c r="D61"/>
  <c r="D486" i="28"/>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8" s="1"/>
  <c r="D95"/>
  <c r="D89"/>
  <c r="D85"/>
  <c r="D75"/>
  <c r="D69"/>
  <c r="D66"/>
  <c r="D61"/>
  <c r="D57"/>
  <c r="D486" i="29"/>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30"/>
  <c r="D483"/>
  <c r="D480"/>
  <c r="D476"/>
  <c r="D473"/>
  <c r="D471" s="1"/>
  <c r="D466"/>
  <c r="D463" s="1"/>
  <c r="D459"/>
  <c r="D457" s="1"/>
  <c r="D451"/>
  <c r="D439"/>
  <c r="D428"/>
  <c r="D420"/>
  <c r="D418" s="1"/>
  <c r="D414"/>
  <c r="D411"/>
  <c r="D409" s="1"/>
  <c r="D404"/>
  <c r="D401" s="1"/>
  <c r="D397"/>
  <c r="D395" s="1"/>
  <c r="D388"/>
  <c r="D387" s="1"/>
  <c r="D383"/>
  <c r="D378"/>
  <c r="D376" s="1"/>
  <c r="D375" s="1"/>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31"/>
  <c r="D483"/>
  <c r="D480"/>
  <c r="D476"/>
  <c r="D473"/>
  <c r="D471" s="1"/>
  <c r="D466"/>
  <c r="D463" s="1"/>
  <c r="D459"/>
  <c r="D457" s="1"/>
  <c r="D451"/>
  <c r="D439"/>
  <c r="D428"/>
  <c r="D427" s="1"/>
  <c r="D420"/>
  <c r="D418" s="1"/>
  <c r="D414"/>
  <c r="D411"/>
  <c r="D409" s="1"/>
  <c r="D404"/>
  <c r="D401" s="1"/>
  <c r="D397"/>
  <c r="D395" s="1"/>
  <c r="D388"/>
  <c r="D387" s="1"/>
  <c r="D383"/>
  <c r="D378"/>
  <c r="D376" s="1"/>
  <c r="D375" s="1"/>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32"/>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8" s="1"/>
  <c r="D95"/>
  <c r="D89"/>
  <c r="D85"/>
  <c r="D75"/>
  <c r="D69"/>
  <c r="D66"/>
  <c r="D61"/>
  <c r="D486" i="33"/>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8" s="1"/>
  <c r="D95"/>
  <c r="D89"/>
  <c r="D85"/>
  <c r="D75"/>
  <c r="D69"/>
  <c r="D66"/>
  <c r="D61"/>
  <c r="D486" i="34"/>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8" s="1"/>
  <c r="D95"/>
  <c r="D89"/>
  <c r="D85"/>
  <c r="D75"/>
  <c r="D69"/>
  <c r="D66"/>
  <c r="D61"/>
  <c r="D486" i="35"/>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8" s="1"/>
  <c r="D95"/>
  <c r="D89"/>
  <c r="D85"/>
  <c r="D75"/>
  <c r="D69"/>
  <c r="D66"/>
  <c r="D61"/>
  <c r="D462" i="26"/>
  <c r="D459"/>
  <c r="D456"/>
  <c r="D452"/>
  <c r="D449"/>
  <c r="D447" s="1"/>
  <c r="D442"/>
  <c r="D439" s="1"/>
  <c r="D435"/>
  <c r="D433" s="1"/>
  <c r="D427"/>
  <c r="D415"/>
  <c r="D404"/>
  <c r="D396"/>
  <c r="D394" s="1"/>
  <c r="D390"/>
  <c r="D387"/>
  <c r="D385" s="1"/>
  <c r="D380"/>
  <c r="D377" s="1"/>
  <c r="D373"/>
  <c r="D371" s="1"/>
  <c r="D364"/>
  <c r="D363" s="1"/>
  <c r="D359"/>
  <c r="D354"/>
  <c r="D348"/>
  <c r="D345"/>
  <c r="D344" s="1"/>
  <c r="D341"/>
  <c r="D333"/>
  <c r="D330"/>
  <c r="D321"/>
  <c r="D311"/>
  <c r="D304"/>
  <c r="D297"/>
  <c r="D291"/>
  <c r="D288"/>
  <c r="D283"/>
  <c r="D280"/>
  <c r="D277"/>
  <c r="D273"/>
  <c r="D269"/>
  <c r="D260"/>
  <c r="D257"/>
  <c r="D252"/>
  <c r="D249"/>
  <c r="D239"/>
  <c r="D238" s="1"/>
  <c r="D232"/>
  <c r="D223"/>
  <c r="D218"/>
  <c r="D213"/>
  <c r="D208"/>
  <c r="D202"/>
  <c r="D195"/>
  <c r="D189"/>
  <c r="D185"/>
  <c r="D176"/>
  <c r="D166"/>
  <c r="D160"/>
  <c r="D157"/>
  <c r="D153"/>
  <c r="D150"/>
  <c r="D138"/>
  <c r="D136" s="1"/>
  <c r="D124"/>
  <c r="D116"/>
  <c r="D108"/>
  <c r="D103"/>
  <c r="D102" s="1"/>
  <c r="D98"/>
  <c r="D97" s="1"/>
  <c r="D92"/>
  <c r="D91" s="1"/>
  <c r="D90" s="1"/>
  <c r="D87"/>
  <c r="D82"/>
  <c r="D75" s="1"/>
  <c r="D71"/>
  <c r="D65"/>
  <c r="D61"/>
  <c r="D51"/>
  <c r="D45"/>
  <c r="D42"/>
  <c r="D37"/>
  <c r="D486" i="23"/>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24"/>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25"/>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22"/>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21"/>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2"/>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19"/>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16"/>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17"/>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8" s="1"/>
  <c r="D95"/>
  <c r="D89"/>
  <c r="D85"/>
  <c r="D75"/>
  <c r="D69"/>
  <c r="D66"/>
  <c r="D61"/>
  <c r="D486" i="18"/>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20"/>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173" i="17" l="1"/>
  <c r="D479"/>
  <c r="D139" i="19"/>
  <c r="D138" s="1"/>
  <c r="D98" i="22"/>
  <c r="D427" i="46"/>
  <c r="D231" i="28"/>
  <c r="D479" i="43"/>
  <c r="D479" i="45"/>
  <c r="D98" i="30"/>
  <c r="D98" i="29"/>
  <c r="D173" i="41"/>
  <c r="D376"/>
  <c r="D375" s="1"/>
  <c r="D427" i="42"/>
  <c r="D173" i="43"/>
  <c r="D280"/>
  <c r="D327"/>
  <c r="D326" s="1"/>
  <c r="D376"/>
  <c r="D375" s="1"/>
  <c r="D427"/>
  <c r="D173" i="44"/>
  <c r="D376"/>
  <c r="D375" s="1"/>
  <c r="D173" i="45"/>
  <c r="D327"/>
  <c r="D376"/>
  <c r="D427"/>
  <c r="D417" s="1"/>
  <c r="D139" i="20"/>
  <c r="D98" i="18"/>
  <c r="D376"/>
  <c r="D375" s="1"/>
  <c r="D139" i="17"/>
  <c r="D376" i="16"/>
  <c r="D173" i="19"/>
  <c r="D292"/>
  <c r="D376"/>
  <c r="D375" s="1"/>
  <c r="D292" i="21"/>
  <c r="D376" i="22"/>
  <c r="D292" i="35"/>
  <c r="D327"/>
  <c r="D326" s="1"/>
  <c r="D173" i="34"/>
  <c r="D376"/>
  <c r="D375" s="1"/>
  <c r="D300" i="31"/>
  <c r="D84" i="35"/>
  <c r="D376"/>
  <c r="D375" s="1"/>
  <c r="D479" i="30"/>
  <c r="D427" i="41"/>
  <c r="D139" i="22"/>
  <c r="D138" s="1"/>
  <c r="D84" i="30"/>
  <c r="D280" i="41"/>
  <c r="D300"/>
  <c r="D84" i="42"/>
  <c r="D173"/>
  <c r="D327"/>
  <c r="D376"/>
  <c r="D375" s="1"/>
  <c r="D479"/>
  <c r="D280" i="44"/>
  <c r="D300"/>
  <c r="D113" i="19"/>
  <c r="D280" i="35"/>
  <c r="D272" s="1"/>
  <c r="D479"/>
  <c r="D33" i="26"/>
  <c r="D115"/>
  <c r="D114" s="1"/>
  <c r="D60"/>
  <c r="D98" i="25"/>
  <c r="D427" i="40"/>
  <c r="D417" s="1"/>
  <c r="D139" i="41"/>
  <c r="D138" s="1"/>
  <c r="D327"/>
  <c r="D326" s="1"/>
  <c r="D290" s="1"/>
  <c r="D479"/>
  <c r="D280" i="42"/>
  <c r="D300"/>
  <c r="D98"/>
  <c r="D98" i="43"/>
  <c r="D139"/>
  <c r="D138" s="1"/>
  <c r="D300"/>
  <c r="D139" i="44"/>
  <c r="D138" s="1"/>
  <c r="D98"/>
  <c r="D327"/>
  <c r="D479"/>
  <c r="D98" i="24"/>
  <c r="D180" i="45"/>
  <c r="D280"/>
  <c r="D272" s="1"/>
  <c r="D300"/>
  <c r="D98"/>
  <c r="D173" i="46"/>
  <c r="D327"/>
  <c r="D326" s="1"/>
  <c r="D376"/>
  <c r="D375" s="1"/>
  <c r="D479"/>
  <c r="D280"/>
  <c r="D300"/>
  <c r="D479" i="28"/>
  <c r="D84"/>
  <c r="D56" s="1"/>
  <c r="D427" i="29"/>
  <c r="D417" s="1"/>
  <c r="D327" i="39"/>
  <c r="D326" s="1"/>
  <c r="D139" i="31"/>
  <c r="D138" s="1"/>
  <c r="D327"/>
  <c r="D280"/>
  <c r="D98"/>
  <c r="D479"/>
  <c r="D280" i="32"/>
  <c r="D479"/>
  <c r="D292"/>
  <c r="D327"/>
  <c r="D376"/>
  <c r="D375" s="1"/>
  <c r="D427"/>
  <c r="D417" s="1"/>
  <c r="D84" i="33"/>
  <c r="D292"/>
  <c r="D327"/>
  <c r="D376"/>
  <c r="D427"/>
  <c r="D327" i="34"/>
  <c r="D280"/>
  <c r="D173" i="22"/>
  <c r="D292"/>
  <c r="D98" i="21"/>
  <c r="D280"/>
  <c r="D272"/>
  <c r="D427"/>
  <c r="D479"/>
  <c r="D479" i="25"/>
  <c r="D98" i="16"/>
  <c r="D327"/>
  <c r="D479"/>
  <c r="D376" i="17"/>
  <c r="D375" s="1"/>
  <c r="D231"/>
  <c r="D479" i="19"/>
  <c r="D57" i="41"/>
  <c r="D292"/>
  <c r="D180"/>
  <c r="D180" i="42"/>
  <c r="D57"/>
  <c r="D56" s="1"/>
  <c r="D292"/>
  <c r="D180" i="43"/>
  <c r="D57"/>
  <c r="D417"/>
  <c r="D180" i="44"/>
  <c r="D57"/>
  <c r="D84"/>
  <c r="D292"/>
  <c r="D291" s="1"/>
  <c r="D292" i="24"/>
  <c r="D292" i="45"/>
  <c r="D57"/>
  <c r="D292" i="46"/>
  <c r="D417"/>
  <c r="D57"/>
  <c r="D139" i="28"/>
  <c r="D292"/>
  <c r="D291" s="1"/>
  <c r="D290" s="1"/>
  <c r="D280"/>
  <c r="D272" s="1"/>
  <c r="D180" i="29"/>
  <c r="D427" i="30"/>
  <c r="D417" s="1"/>
  <c r="D300" i="34"/>
  <c r="D231" i="35"/>
  <c r="D268" i="26"/>
  <c r="D403"/>
  <c r="D393" s="1"/>
  <c r="D74"/>
  <c r="D256"/>
  <c r="D248" s="1"/>
  <c r="D113" i="22"/>
  <c r="D180"/>
  <c r="D280"/>
  <c r="D272" s="1"/>
  <c r="D479"/>
  <c r="D139" i="21"/>
  <c r="D84"/>
  <c r="D376"/>
  <c r="D375" s="1"/>
  <c r="D327"/>
  <c r="D326" s="1"/>
  <c r="D84" i="16"/>
  <c r="D139"/>
  <c r="D138" s="1"/>
  <c r="D173"/>
  <c r="D326"/>
  <c r="D231"/>
  <c r="D84" i="17"/>
  <c r="D292"/>
  <c r="D139" i="18"/>
  <c r="D57" i="19"/>
  <c r="D84"/>
  <c r="D280"/>
  <c r="D272" s="1"/>
  <c r="D327" i="24"/>
  <c r="D326" s="1"/>
  <c r="D139"/>
  <c r="D138" s="1"/>
  <c r="D231"/>
  <c r="D300"/>
  <c r="D291" s="1"/>
  <c r="D479"/>
  <c r="D456"/>
  <c r="D427"/>
  <c r="D417" s="1"/>
  <c r="D376"/>
  <c r="D375" s="1"/>
  <c r="D280"/>
  <c r="D272" s="1"/>
  <c r="D180"/>
  <c r="D173"/>
  <c r="D84"/>
  <c r="D57"/>
  <c r="D292" i="39"/>
  <c r="D376"/>
  <c r="D375" s="1"/>
  <c r="D479"/>
  <c r="D427"/>
  <c r="D417" s="1"/>
  <c r="D300"/>
  <c r="D291" s="1"/>
  <c r="D280"/>
  <c r="D272" s="1"/>
  <c r="D231"/>
  <c r="D180"/>
  <c r="D173"/>
  <c r="D139"/>
  <c r="D138" s="1"/>
  <c r="D98"/>
  <c r="D84"/>
  <c r="D57"/>
  <c r="D300" i="40"/>
  <c r="D231"/>
  <c r="D272" i="41"/>
  <c r="D291"/>
  <c r="D231"/>
  <c r="D172" s="1"/>
  <c r="D137" s="1"/>
  <c r="D417"/>
  <c r="D84"/>
  <c r="D139" i="42"/>
  <c r="D138" s="1"/>
  <c r="D272"/>
  <c r="D231"/>
  <c r="D172" s="1"/>
  <c r="D417"/>
  <c r="D272" i="43"/>
  <c r="D292"/>
  <c r="D231"/>
  <c r="D172" s="1"/>
  <c r="D137" s="1"/>
  <c r="D84"/>
  <c r="D56" s="1"/>
  <c r="D272" i="44"/>
  <c r="D231"/>
  <c r="D417"/>
  <c r="D84" i="45"/>
  <c r="D56" s="1"/>
  <c r="D139"/>
  <c r="D138" s="1"/>
  <c r="D231"/>
  <c r="D172" s="1"/>
  <c r="D231" i="46"/>
  <c r="D172" s="1"/>
  <c r="D84"/>
  <c r="D56" s="1"/>
  <c r="D139"/>
  <c r="D138" s="1"/>
  <c r="D272"/>
  <c r="D394" i="28"/>
  <c r="D300"/>
  <c r="D376"/>
  <c r="D375" s="1"/>
  <c r="D180"/>
  <c r="D456"/>
  <c r="D327"/>
  <c r="D326" s="1"/>
  <c r="D427"/>
  <c r="D417" s="1"/>
  <c r="D173"/>
  <c r="D138"/>
  <c r="D57" i="29"/>
  <c r="D84"/>
  <c r="D139"/>
  <c r="D327"/>
  <c r="D326" s="1"/>
  <c r="D300"/>
  <c r="D280"/>
  <c r="D272" s="1"/>
  <c r="D479"/>
  <c r="D292"/>
  <c r="D231"/>
  <c r="D173"/>
  <c r="D376"/>
  <c r="D375" s="1"/>
  <c r="D456"/>
  <c r="D138"/>
  <c r="D479" i="40"/>
  <c r="D57"/>
  <c r="D84"/>
  <c r="D292"/>
  <c r="D139"/>
  <c r="D138" s="1"/>
  <c r="D456"/>
  <c r="D280"/>
  <c r="D272" s="1"/>
  <c r="D180"/>
  <c r="D327"/>
  <c r="D326" s="1"/>
  <c r="D376"/>
  <c r="D375" s="1"/>
  <c r="D173"/>
  <c r="D98"/>
  <c r="D57" i="30"/>
  <c r="D56" s="1"/>
  <c r="D327"/>
  <c r="D139"/>
  <c r="D138" s="1"/>
  <c r="D280"/>
  <c r="D272" s="1"/>
  <c r="D300"/>
  <c r="D292"/>
  <c r="D231"/>
  <c r="D180"/>
  <c r="D173"/>
  <c r="D352" i="26"/>
  <c r="D351" s="1"/>
  <c r="D207"/>
  <c r="D149"/>
  <c r="D156"/>
  <c r="D455"/>
  <c r="D303"/>
  <c r="D302" s="1"/>
  <c r="D432"/>
  <c r="D276"/>
  <c r="D57" i="31"/>
  <c r="D84"/>
  <c r="D292"/>
  <c r="D291" s="1"/>
  <c r="D417"/>
  <c r="D272"/>
  <c r="D231"/>
  <c r="D180"/>
  <c r="D173"/>
  <c r="D57" i="33"/>
  <c r="D56" s="1"/>
  <c r="D280"/>
  <c r="D272" s="1"/>
  <c r="D300"/>
  <c r="D479"/>
  <c r="D417"/>
  <c r="D375"/>
  <c r="D231"/>
  <c r="D180"/>
  <c r="D173"/>
  <c r="D139"/>
  <c r="D138" s="1"/>
  <c r="D57" i="32"/>
  <c r="D84"/>
  <c r="D173"/>
  <c r="D300"/>
  <c r="D291" s="1"/>
  <c r="D272"/>
  <c r="D231"/>
  <c r="D180"/>
  <c r="D139"/>
  <c r="D138" s="1"/>
  <c r="D173" i="35"/>
  <c r="D139"/>
  <c r="D427"/>
  <c r="D417" s="1"/>
  <c r="D300"/>
  <c r="D291" s="1"/>
  <c r="D57"/>
  <c r="D456"/>
  <c r="D180"/>
  <c r="D172" s="1"/>
  <c r="D173" i="23"/>
  <c r="D57" i="34"/>
  <c r="D84"/>
  <c r="D292"/>
  <c r="D180"/>
  <c r="D139" i="23"/>
  <c r="D138" s="1"/>
  <c r="D231" i="34"/>
  <c r="D139"/>
  <c r="D138" s="1"/>
  <c r="D272"/>
  <c r="D427"/>
  <c r="D417" s="1"/>
  <c r="D479" i="23"/>
  <c r="D479" i="34"/>
  <c r="D57" i="23"/>
  <c r="D292"/>
  <c r="D427"/>
  <c r="D417" s="1"/>
  <c r="D376"/>
  <c r="D375" s="1"/>
  <c r="D327"/>
  <c r="D326" s="1"/>
  <c r="D300"/>
  <c r="D280"/>
  <c r="D272" s="1"/>
  <c r="D231"/>
  <c r="D180"/>
  <c r="D84"/>
  <c r="D113"/>
  <c r="D98"/>
  <c r="D84" i="22"/>
  <c r="D427"/>
  <c r="D231"/>
  <c r="D172" s="1"/>
  <c r="D327"/>
  <c r="D326" s="1"/>
  <c r="D300"/>
  <c r="D57" i="21"/>
  <c r="D56" s="1"/>
  <c r="D173"/>
  <c r="D138"/>
  <c r="D180"/>
  <c r="D231"/>
  <c r="D300"/>
  <c r="D291" s="1"/>
  <c r="D290" s="1"/>
  <c r="D292" i="25"/>
  <c r="D280"/>
  <c r="D272" s="1"/>
  <c r="D427"/>
  <c r="D417" s="1"/>
  <c r="D173"/>
  <c r="D139"/>
  <c r="D138" s="1"/>
  <c r="D57" i="22"/>
  <c r="D56" s="1"/>
  <c r="D57" i="25"/>
  <c r="D84"/>
  <c r="D394"/>
  <c r="D376"/>
  <c r="D375" s="1"/>
  <c r="D327"/>
  <c r="D326" s="1"/>
  <c r="D300"/>
  <c r="D231"/>
  <c r="D180"/>
  <c r="D375" i="16"/>
  <c r="D57"/>
  <c r="D56" s="1"/>
  <c r="D180"/>
  <c r="D172" s="1"/>
  <c r="D137" s="1"/>
  <c r="D280"/>
  <c r="D427"/>
  <c r="D417" s="1"/>
  <c r="D292"/>
  <c r="D138" i="17"/>
  <c r="D327"/>
  <c r="D326" s="1"/>
  <c r="D180"/>
  <c r="D57"/>
  <c r="D56" s="1"/>
  <c r="D280"/>
  <c r="D272" s="1"/>
  <c r="D427"/>
  <c r="D113"/>
  <c r="D479" i="18"/>
  <c r="D292"/>
  <c r="D180"/>
  <c r="D57"/>
  <c r="D84"/>
  <c r="D98" i="2"/>
  <c r="D280" i="20"/>
  <c r="D272" s="1"/>
  <c r="D139" i="2"/>
  <c r="D138" s="1"/>
  <c r="D138" i="18"/>
  <c r="D113"/>
  <c r="D173"/>
  <c r="D280"/>
  <c r="D272" s="1"/>
  <c r="D427"/>
  <c r="D417" s="1"/>
  <c r="D231"/>
  <c r="D327"/>
  <c r="D326" s="1"/>
  <c r="D180" i="19"/>
  <c r="D173" i="2"/>
  <c r="D98" i="19"/>
  <c r="D300"/>
  <c r="D427"/>
  <c r="D417" s="1"/>
  <c r="D56"/>
  <c r="D55" s="1"/>
  <c r="D231"/>
  <c r="D327"/>
  <c r="D326" s="1"/>
  <c r="D427" i="2"/>
  <c r="D417" s="1"/>
  <c r="D327"/>
  <c r="D300" i="20"/>
  <c r="D173"/>
  <c r="D292"/>
  <c r="D376"/>
  <c r="D375" s="1"/>
  <c r="D280" i="2"/>
  <c r="D272" s="1"/>
  <c r="D376"/>
  <c r="D375" s="1"/>
  <c r="D292"/>
  <c r="D231"/>
  <c r="D113"/>
  <c r="D84"/>
  <c r="D479"/>
  <c r="D326"/>
  <c r="D300"/>
  <c r="D180"/>
  <c r="D57"/>
  <c r="D300" i="17"/>
  <c r="D291" s="1"/>
  <c r="D290" s="1"/>
  <c r="D300" i="16"/>
  <c r="D300" i="18"/>
  <c r="D113" i="16"/>
  <c r="D113" i="46"/>
  <c r="D394"/>
  <c r="D456"/>
  <c r="D416" s="1"/>
  <c r="D113" i="45"/>
  <c r="D326"/>
  <c r="D394"/>
  <c r="D375"/>
  <c r="D456"/>
  <c r="D113" i="44"/>
  <c r="D326"/>
  <c r="D394"/>
  <c r="D456"/>
  <c r="D416" s="1"/>
  <c r="D113" i="43"/>
  <c r="D394"/>
  <c r="D456"/>
  <c r="D416" s="1"/>
  <c r="D113" i="42"/>
  <c r="D326"/>
  <c r="D394"/>
  <c r="D456"/>
  <c r="D416" s="1"/>
  <c r="D113" i="41"/>
  <c r="D394"/>
  <c r="D456"/>
  <c r="D113" i="40"/>
  <c r="D291"/>
  <c r="D394"/>
  <c r="D113" i="39"/>
  <c r="D394"/>
  <c r="D456"/>
  <c r="D113" i="28"/>
  <c r="D113" i="29"/>
  <c r="D394"/>
  <c r="D113" i="30"/>
  <c r="D326"/>
  <c r="D394"/>
  <c r="D456"/>
  <c r="D113" i="31"/>
  <c r="D326"/>
  <c r="D290" s="1"/>
  <c r="D394"/>
  <c r="D456"/>
  <c r="D416" s="1"/>
  <c r="D113" i="32"/>
  <c r="D326"/>
  <c r="D394"/>
  <c r="D456"/>
  <c r="D113" i="33"/>
  <c r="D326"/>
  <c r="D394"/>
  <c r="D456"/>
  <c r="D113" i="34"/>
  <c r="D326"/>
  <c r="D394"/>
  <c r="D456"/>
  <c r="D138" i="35"/>
  <c r="D113"/>
  <c r="D394"/>
  <c r="D89" i="26"/>
  <c r="D370"/>
  <c r="D456" i="23"/>
  <c r="D394"/>
  <c r="D113" i="24"/>
  <c r="D394"/>
  <c r="D113" i="25"/>
  <c r="D456"/>
  <c r="D291" i="22"/>
  <c r="D375"/>
  <c r="D394"/>
  <c r="D417"/>
  <c r="D456"/>
  <c r="D394" i="21"/>
  <c r="D113"/>
  <c r="D417"/>
  <c r="D172"/>
  <c r="D137" s="1"/>
  <c r="D456"/>
  <c r="D394" i="2"/>
  <c r="D456"/>
  <c r="D84" i="20"/>
  <c r="D113"/>
  <c r="D394" i="19"/>
  <c r="D291"/>
  <c r="D290" s="1"/>
  <c r="D456"/>
  <c r="D138" i="20"/>
  <c r="D427"/>
  <c r="D417" s="1"/>
  <c r="D98"/>
  <c r="D231"/>
  <c r="D327"/>
  <c r="D326" s="1"/>
  <c r="D180"/>
  <c r="D479"/>
  <c r="D57"/>
  <c r="D394" i="16"/>
  <c r="D272"/>
  <c r="D291"/>
  <c r="D290" s="1"/>
  <c r="D55"/>
  <c r="D456"/>
  <c r="D172" i="17"/>
  <c r="D137" s="1"/>
  <c r="D394"/>
  <c r="D417"/>
  <c r="D456"/>
  <c r="D172" i="18"/>
  <c r="D137" s="1"/>
  <c r="D394"/>
  <c r="D456"/>
  <c r="D394" i="20"/>
  <c r="D456"/>
  <c r="D486" i="12"/>
  <c r="D483"/>
  <c r="D480"/>
  <c r="D476"/>
  <c r="D473"/>
  <c r="D471" s="1"/>
  <c r="D466"/>
  <c r="D463" s="1"/>
  <c r="D459"/>
  <c r="D457" s="1"/>
  <c r="D451"/>
  <c r="D439"/>
  <c r="D428"/>
  <c r="D420"/>
  <c r="D418" s="1"/>
  <c r="D414"/>
  <c r="D411"/>
  <c r="D409" s="1"/>
  <c r="D404"/>
  <c r="D401"/>
  <c r="D397"/>
  <c r="D395" s="1"/>
  <c r="D388"/>
  <c r="D387" s="1"/>
  <c r="D383"/>
  <c r="D378"/>
  <c r="D376" s="1"/>
  <c r="D372"/>
  <c r="D369"/>
  <c r="D368" s="1"/>
  <c r="D365"/>
  <c r="D357"/>
  <c r="D354"/>
  <c r="D345"/>
  <c r="D335"/>
  <c r="D328"/>
  <c r="D321"/>
  <c r="D315"/>
  <c r="D312"/>
  <c r="D307"/>
  <c r="D304"/>
  <c r="D301"/>
  <c r="D297"/>
  <c r="D293"/>
  <c r="D292" s="1"/>
  <c r="D284"/>
  <c r="D281"/>
  <c r="D276"/>
  <c r="D273"/>
  <c r="D263"/>
  <c r="D262" s="1"/>
  <c r="D256"/>
  <c r="D247"/>
  <c r="D242"/>
  <c r="D237"/>
  <c r="D232"/>
  <c r="D226"/>
  <c r="D219"/>
  <c r="D213"/>
  <c r="D209"/>
  <c r="D200"/>
  <c r="D190"/>
  <c r="D184"/>
  <c r="D181"/>
  <c r="D177"/>
  <c r="D174"/>
  <c r="D162"/>
  <c r="D160" s="1"/>
  <c r="D140"/>
  <c r="D139" s="1"/>
  <c r="D132"/>
  <c r="D127"/>
  <c r="D126" s="1"/>
  <c r="D122"/>
  <c r="D121" s="1"/>
  <c r="D116"/>
  <c r="D115" s="1"/>
  <c r="D114" s="1"/>
  <c r="D111"/>
  <c r="D106"/>
  <c r="D99" s="1"/>
  <c r="D95"/>
  <c r="D89"/>
  <c r="D85"/>
  <c r="D84" s="1"/>
  <c r="D75"/>
  <c r="D69"/>
  <c r="D66"/>
  <c r="D61"/>
  <c r="D486" i="11"/>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10"/>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8" s="1"/>
  <c r="D95"/>
  <c r="D89"/>
  <c r="D85"/>
  <c r="D75"/>
  <c r="D69"/>
  <c r="D66"/>
  <c r="D61"/>
  <c r="D486" i="8"/>
  <c r="D483"/>
  <c r="D480"/>
  <c r="D476"/>
  <c r="D473"/>
  <c r="D471" s="1"/>
  <c r="D466"/>
  <c r="D463" s="1"/>
  <c r="D459"/>
  <c r="D457" s="1"/>
  <c r="D451"/>
  <c r="D439"/>
  <c r="D428"/>
  <c r="D420"/>
  <c r="D418" s="1"/>
  <c r="D414"/>
  <c r="D411"/>
  <c r="D409" s="1"/>
  <c r="D404"/>
  <c r="D401" s="1"/>
  <c r="D397"/>
  <c r="D395" s="1"/>
  <c r="D388"/>
  <c r="D387" s="1"/>
  <c r="D383"/>
  <c r="D378"/>
  <c r="D372"/>
  <c r="D369"/>
  <c r="D368"/>
  <c r="D365"/>
  <c r="D357"/>
  <c r="D354"/>
  <c r="D345"/>
  <c r="D335"/>
  <c r="D328"/>
  <c r="D321"/>
  <c r="D315"/>
  <c r="D312"/>
  <c r="D307"/>
  <c r="D304"/>
  <c r="D301"/>
  <c r="D297"/>
  <c r="D293"/>
  <c r="D284"/>
  <c r="D281"/>
  <c r="D276"/>
  <c r="D273"/>
  <c r="D263"/>
  <c r="D262"/>
  <c r="D256"/>
  <c r="D247"/>
  <c r="D242"/>
  <c r="D237"/>
  <c r="D232"/>
  <c r="D226"/>
  <c r="D219"/>
  <c r="D213"/>
  <c r="D209"/>
  <c r="D200"/>
  <c r="D190"/>
  <c r="D184"/>
  <c r="D181"/>
  <c r="D177"/>
  <c r="D174"/>
  <c r="D162"/>
  <c r="D160" s="1"/>
  <c r="D148"/>
  <c r="D140"/>
  <c r="D139" s="1"/>
  <c r="D132"/>
  <c r="D127"/>
  <c r="D126" s="1"/>
  <c r="D122"/>
  <c r="D121"/>
  <c r="D116"/>
  <c r="D115" s="1"/>
  <c r="D114" s="1"/>
  <c r="D111"/>
  <c r="D106"/>
  <c r="D99"/>
  <c r="D95"/>
  <c r="D89"/>
  <c r="D85"/>
  <c r="D75"/>
  <c r="D69"/>
  <c r="D66"/>
  <c r="D61"/>
  <c r="D486" i="7"/>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8" s="1"/>
  <c r="D95"/>
  <c r="D89"/>
  <c r="D85"/>
  <c r="D75"/>
  <c r="D69"/>
  <c r="D66"/>
  <c r="D61"/>
  <c r="D486" i="6"/>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38" s="1"/>
  <c r="D132"/>
  <c r="D127"/>
  <c r="D126" s="1"/>
  <c r="D122"/>
  <c r="D121" s="1"/>
  <c r="D116"/>
  <c r="D115" s="1"/>
  <c r="D114" s="1"/>
  <c r="D111"/>
  <c r="D106"/>
  <c r="D99" s="1"/>
  <c r="D98" s="1"/>
  <c r="D95"/>
  <c r="D89"/>
  <c r="D85"/>
  <c r="D75"/>
  <c r="D69"/>
  <c r="D66"/>
  <c r="D61"/>
  <c r="D486" i="9"/>
  <c r="D483"/>
  <c r="D480"/>
  <c r="D476"/>
  <c r="D473"/>
  <c r="D471" s="1"/>
  <c r="D466"/>
  <c r="D463"/>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4"/>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3"/>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15"/>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14"/>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486" i="13"/>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57" i="12" l="1"/>
  <c r="D55" i="30"/>
  <c r="D137" i="22"/>
  <c r="D136" s="1"/>
  <c r="D291" i="43"/>
  <c r="D290" s="1"/>
  <c r="D136" s="1"/>
  <c r="D135" s="1"/>
  <c r="D478" s="1"/>
  <c r="D139" i="4"/>
  <c r="D479" i="9"/>
  <c r="D98" i="8"/>
  <c r="D290" i="40"/>
  <c r="D291" i="18"/>
  <c r="D291" i="45"/>
  <c r="D55" i="42"/>
  <c r="D290" i="45"/>
  <c r="D56" i="35"/>
  <c r="D291" i="33"/>
  <c r="D291" i="42"/>
  <c r="D290" i="33"/>
  <c r="D55" i="28"/>
  <c r="D139" i="9"/>
  <c r="D292" i="7"/>
  <c r="D376"/>
  <c r="D375" s="1"/>
  <c r="D84" i="8"/>
  <c r="D376"/>
  <c r="D375" s="1"/>
  <c r="D456" i="11"/>
  <c r="D479"/>
  <c r="D172" i="19"/>
  <c r="D137" s="1"/>
  <c r="D56" i="18"/>
  <c r="D56" i="20"/>
  <c r="D55" i="17"/>
  <c r="D416" i="29"/>
  <c r="D55" i="43"/>
  <c r="D416" i="28"/>
  <c r="D416" i="41"/>
  <c r="D291" i="34"/>
  <c r="D290" s="1"/>
  <c r="D291" i="29"/>
  <c r="D290"/>
  <c r="D267" i="26"/>
  <c r="D266" s="1"/>
  <c r="D32"/>
  <c r="D31" s="1"/>
  <c r="D98" i="14"/>
  <c r="D56" i="41"/>
  <c r="D55" s="1"/>
  <c r="D290" i="42"/>
  <c r="D136" s="1"/>
  <c r="D135" s="1"/>
  <c r="D478" s="1"/>
  <c r="D172" i="44"/>
  <c r="D137" s="1"/>
  <c r="D290"/>
  <c r="D136" s="1"/>
  <c r="D135" s="1"/>
  <c r="D416" i="45"/>
  <c r="D291" i="46"/>
  <c r="D290" s="1"/>
  <c r="D416" i="30"/>
  <c r="D416" i="32"/>
  <c r="D55" i="33"/>
  <c r="D416"/>
  <c r="D290" i="35"/>
  <c r="D55"/>
  <c r="D98" i="12"/>
  <c r="D290" i="22"/>
  <c r="D55"/>
  <c r="D55" i="21"/>
  <c r="D376" i="11"/>
  <c r="D375" s="1"/>
  <c r="D139" i="10"/>
  <c r="D138" s="1"/>
  <c r="D327"/>
  <c r="D326" s="1"/>
  <c r="D376"/>
  <c r="D375" s="1"/>
  <c r="D479"/>
  <c r="D113" i="8"/>
  <c r="D180"/>
  <c r="D427"/>
  <c r="D417" s="1"/>
  <c r="D84" i="7"/>
  <c r="D280" i="6"/>
  <c r="D479"/>
  <c r="D56" i="25"/>
  <c r="D55" s="1"/>
  <c r="D57" i="9"/>
  <c r="D113"/>
  <c r="D173"/>
  <c r="D292"/>
  <c r="D376"/>
  <c r="D292" i="4"/>
  <c r="D376"/>
  <c r="D375" s="1"/>
  <c r="D479"/>
  <c r="D427" i="3"/>
  <c r="D417" s="1"/>
  <c r="D98" i="13"/>
  <c r="D139" i="15"/>
  <c r="D138" s="1"/>
  <c r="D137" i="42"/>
  <c r="D172" i="24"/>
  <c r="D137" s="1"/>
  <c r="D56"/>
  <c r="D55" s="1"/>
  <c r="D56" i="44"/>
  <c r="D55" s="1"/>
  <c r="D137" i="45"/>
  <c r="D136" s="1"/>
  <c r="D135" s="1"/>
  <c r="D478" s="1"/>
  <c r="D56" i="39"/>
  <c r="D55" s="1"/>
  <c r="D291" i="30"/>
  <c r="D290" s="1"/>
  <c r="D290" i="32"/>
  <c r="D172" i="34"/>
  <c r="D137" s="1"/>
  <c r="D113" i="12"/>
  <c r="D173" i="11"/>
  <c r="D427"/>
  <c r="D417" s="1"/>
  <c r="D139"/>
  <c r="D231"/>
  <c r="D172" s="1"/>
  <c r="D57" i="10"/>
  <c r="D280"/>
  <c r="D272" s="1"/>
  <c r="D231"/>
  <c r="D57" i="8"/>
  <c r="D56" s="1"/>
  <c r="D55" s="1"/>
  <c r="D280" i="7"/>
  <c r="D57"/>
  <c r="D84" i="9"/>
  <c r="D138"/>
  <c r="D180"/>
  <c r="D138" i="4"/>
  <c r="D416" i="16"/>
  <c r="D416" i="18"/>
  <c r="D290"/>
  <c r="D136" s="1"/>
  <c r="D416" i="19"/>
  <c r="D291" i="20"/>
  <c r="D290" s="1"/>
  <c r="D172" i="25"/>
  <c r="D137" s="1"/>
  <c r="D376" i="15"/>
  <c r="D375" s="1"/>
  <c r="D84"/>
  <c r="D290" i="24"/>
  <c r="D416"/>
  <c r="D173" i="13"/>
  <c r="D479"/>
  <c r="D416" i="39"/>
  <c r="D290"/>
  <c r="D172"/>
  <c r="D137" s="1"/>
  <c r="D416" i="40"/>
  <c r="D56"/>
  <c r="D55" s="1"/>
  <c r="D55" i="45"/>
  <c r="D55" i="46"/>
  <c r="D137"/>
  <c r="D172" i="28"/>
  <c r="D137" s="1"/>
  <c r="D136" s="1"/>
  <c r="D135" s="1"/>
  <c r="D478" s="1"/>
  <c r="D56" i="29"/>
  <c r="D55" s="1"/>
  <c r="D172"/>
  <c r="D137" s="1"/>
  <c r="D172" i="40"/>
  <c r="D137" s="1"/>
  <c r="D172" i="30"/>
  <c r="D137" s="1"/>
  <c r="D392" i="26"/>
  <c r="D148"/>
  <c r="D113" s="1"/>
  <c r="D56" i="31"/>
  <c r="D55" s="1"/>
  <c r="D172"/>
  <c r="D137" s="1"/>
  <c r="D136" s="1"/>
  <c r="D135" s="1"/>
  <c r="D172" i="33"/>
  <c r="D137" s="1"/>
  <c r="D136" s="1"/>
  <c r="D56" i="32"/>
  <c r="D55" s="1"/>
  <c r="D172"/>
  <c r="D137" s="1"/>
  <c r="D416" i="35"/>
  <c r="D137"/>
  <c r="D136" s="1"/>
  <c r="D135" s="1"/>
  <c r="D56" i="34"/>
  <c r="D55" s="1"/>
  <c r="D291" i="23"/>
  <c r="D290" s="1"/>
  <c r="D113" i="4"/>
  <c r="D280"/>
  <c r="D272" s="1"/>
  <c r="D84"/>
  <c r="D172" i="23"/>
  <c r="D137" s="1"/>
  <c r="D416" i="34"/>
  <c r="D56" i="23"/>
  <c r="D55" s="1"/>
  <c r="D416"/>
  <c r="D139" i="13"/>
  <c r="D138" s="1"/>
  <c r="D375" i="12"/>
  <c r="D280"/>
  <c r="D300"/>
  <c r="D327"/>
  <c r="D326" s="1"/>
  <c r="D479"/>
  <c r="D427"/>
  <c r="D417" s="1"/>
  <c r="D300" i="6"/>
  <c r="D376"/>
  <c r="D479" i="7"/>
  <c r="D300"/>
  <c r="D291" s="1"/>
  <c r="D427"/>
  <c r="D231"/>
  <c r="D327"/>
  <c r="D326" s="1"/>
  <c r="D180"/>
  <c r="D427" i="6"/>
  <c r="D417" s="1"/>
  <c r="D292"/>
  <c r="D327"/>
  <c r="D326" s="1"/>
  <c r="D180"/>
  <c r="D231" i="12"/>
  <c r="D180"/>
  <c r="D173"/>
  <c r="D138"/>
  <c r="D291" i="25"/>
  <c r="D290" s="1"/>
  <c r="D136" i="21"/>
  <c r="D84" i="11"/>
  <c r="D292"/>
  <c r="D327"/>
  <c r="D326" s="1"/>
  <c r="D180"/>
  <c r="D98"/>
  <c r="D280"/>
  <c r="D300"/>
  <c r="D173" i="10"/>
  <c r="D300"/>
  <c r="D84"/>
  <c r="D56" s="1"/>
  <c r="D292"/>
  <c r="D427"/>
  <c r="D417" s="1"/>
  <c r="D180"/>
  <c r="D479" i="8"/>
  <c r="D138"/>
  <c r="D173"/>
  <c r="D280"/>
  <c r="D272" s="1"/>
  <c r="D300"/>
  <c r="D292"/>
  <c r="D231"/>
  <c r="D327"/>
  <c r="D326" s="1"/>
  <c r="D231" i="6"/>
  <c r="D173"/>
  <c r="D173" i="7"/>
  <c r="D139"/>
  <c r="D138" s="1"/>
  <c r="D56" i="12"/>
  <c r="D57" i="11"/>
  <c r="D84" i="6"/>
  <c r="D57"/>
  <c r="D172" i="2"/>
  <c r="D137" s="1"/>
  <c r="D416" i="17"/>
  <c r="D136"/>
  <c r="D55" i="18"/>
  <c r="D56" i="2"/>
  <c r="D55" s="1"/>
  <c r="D291"/>
  <c r="D290" s="1"/>
  <c r="D375" i="9"/>
  <c r="D231"/>
  <c r="D327"/>
  <c r="D326" s="1"/>
  <c r="D280"/>
  <c r="D272" s="1"/>
  <c r="D300"/>
  <c r="D291" s="1"/>
  <c r="D427"/>
  <c r="D417" s="1"/>
  <c r="D98"/>
  <c r="D57" i="4"/>
  <c r="D56" s="1"/>
  <c r="D231"/>
  <c r="D327"/>
  <c r="D326" s="1"/>
  <c r="D180"/>
  <c r="D98"/>
  <c r="D173"/>
  <c r="D300"/>
  <c r="D427"/>
  <c r="D417" s="1"/>
  <c r="D136" i="16"/>
  <c r="D135" s="1"/>
  <c r="D478" s="1"/>
  <c r="D136" i="19"/>
  <c r="D136" i="41"/>
  <c r="D135" s="1"/>
  <c r="D136" i="32"/>
  <c r="D416" i="25"/>
  <c r="D416" i="22"/>
  <c r="D416" i="21"/>
  <c r="D416" i="2"/>
  <c r="D55" i="20"/>
  <c r="D172"/>
  <c r="D137" s="1"/>
  <c r="D416"/>
  <c r="D394" i="12"/>
  <c r="D272"/>
  <c r="D291"/>
  <c r="D290" s="1"/>
  <c r="D456"/>
  <c r="D138" i="11"/>
  <c r="D113"/>
  <c r="D272"/>
  <c r="D394"/>
  <c r="D394" i="10"/>
  <c r="D456"/>
  <c r="D113"/>
  <c r="D291"/>
  <c r="D290" s="1"/>
  <c r="D394" i="8"/>
  <c r="D456"/>
  <c r="D113" i="7"/>
  <c r="D272"/>
  <c r="D394"/>
  <c r="D417"/>
  <c r="D456"/>
  <c r="D113" i="6"/>
  <c r="D272"/>
  <c r="D291"/>
  <c r="D290" s="1"/>
  <c r="D375"/>
  <c r="D394"/>
  <c r="D456"/>
  <c r="D394" i="9"/>
  <c r="D456"/>
  <c r="D291" i="4"/>
  <c r="D290" s="1"/>
  <c r="D394"/>
  <c r="D456"/>
  <c r="D180" i="15"/>
  <c r="D292"/>
  <c r="D113"/>
  <c r="D479"/>
  <c r="D57"/>
  <c r="D56" s="1"/>
  <c r="D98"/>
  <c r="D292" i="14"/>
  <c r="D139"/>
  <c r="D138" s="1"/>
  <c r="D84"/>
  <c r="D376"/>
  <c r="D375" s="1"/>
  <c r="D231" i="13"/>
  <c r="D280"/>
  <c r="D272" s="1"/>
  <c r="D57"/>
  <c r="D292"/>
  <c r="D139" i="3"/>
  <c r="D138" s="1"/>
  <c r="D292"/>
  <c r="D280"/>
  <c r="D272" s="1"/>
  <c r="D456" i="13"/>
  <c r="D84"/>
  <c r="D180"/>
  <c r="D327"/>
  <c r="D326" s="1"/>
  <c r="D376"/>
  <c r="D375" s="1"/>
  <c r="D427"/>
  <c r="D417" s="1"/>
  <c r="D300"/>
  <c r="D327" i="14"/>
  <c r="D326" s="1"/>
  <c r="D57"/>
  <c r="D180"/>
  <c r="D479"/>
  <c r="D173"/>
  <c r="D280"/>
  <c r="D272" s="1"/>
  <c r="D300"/>
  <c r="D427"/>
  <c r="D417" s="1"/>
  <c r="D231"/>
  <c r="D113"/>
  <c r="D231" i="15"/>
  <c r="D327"/>
  <c r="D326" s="1"/>
  <c r="D173"/>
  <c r="D280"/>
  <c r="D272" s="1"/>
  <c r="D300"/>
  <c r="D427"/>
  <c r="D417" s="1"/>
  <c r="D456" i="3"/>
  <c r="D57"/>
  <c r="D231"/>
  <c r="D173"/>
  <c r="D479"/>
  <c r="D394"/>
  <c r="D98"/>
  <c r="D84"/>
  <c r="D180"/>
  <c r="D327"/>
  <c r="D326" s="1"/>
  <c r="D300"/>
  <c r="D291" s="1"/>
  <c r="D376"/>
  <c r="D375" s="1"/>
  <c r="D113"/>
  <c r="D394" i="15"/>
  <c r="D456"/>
  <c r="D394" i="14"/>
  <c r="D456"/>
  <c r="D113" i="13"/>
  <c r="D394"/>
  <c r="D486" i="5"/>
  <c r="D483"/>
  <c r="D480"/>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75"/>
  <c r="D69"/>
  <c r="D66"/>
  <c r="D61"/>
  <c r="D55" i="6" l="1"/>
  <c r="D136" i="40"/>
  <c r="D135" s="1"/>
  <c r="D56" i="7"/>
  <c r="D55" s="1"/>
  <c r="D416" i="11"/>
  <c r="D135" i="32"/>
  <c r="D56" i="6"/>
  <c r="D55" i="12"/>
  <c r="D136" i="29"/>
  <c r="D135" s="1"/>
  <c r="D478" s="1"/>
  <c r="D136" i="34"/>
  <c r="D172" i="3"/>
  <c r="D112" i="26"/>
  <c r="D111" s="1"/>
  <c r="D454" s="1"/>
  <c r="D416" i="9"/>
  <c r="D135" i="18"/>
  <c r="D172" i="9"/>
  <c r="D137" s="1"/>
  <c r="D290"/>
  <c r="D290" i="7"/>
  <c r="D56" i="9"/>
  <c r="D55" i="4"/>
  <c r="D172" i="8"/>
  <c r="D137" s="1"/>
  <c r="D478" i="44"/>
  <c r="D136" i="46"/>
  <c r="D135" s="1"/>
  <c r="D135" i="33"/>
  <c r="D478" s="1"/>
  <c r="D478" i="35"/>
  <c r="D56" i="11"/>
  <c r="D55" s="1"/>
  <c r="D291"/>
  <c r="D290" s="1"/>
  <c r="D55" i="9"/>
  <c r="D416" i="4"/>
  <c r="D416" i="3"/>
  <c r="D135" i="17"/>
  <c r="D478" s="1"/>
  <c r="D135" i="19"/>
  <c r="D478" s="1"/>
  <c r="D478" i="41"/>
  <c r="D136" i="39"/>
  <c r="D135" s="1"/>
  <c r="D478" s="1"/>
  <c r="D136" i="30"/>
  <c r="D135" s="1"/>
  <c r="D478" s="1"/>
  <c r="D416" i="12"/>
  <c r="D135" i="22"/>
  <c r="D478" s="1"/>
  <c r="D55" i="10"/>
  <c r="D172"/>
  <c r="D137" s="1"/>
  <c r="D136" s="1"/>
  <c r="D291" i="8"/>
  <c r="D290" s="1"/>
  <c r="D136" s="1"/>
  <c r="D137" i="3"/>
  <c r="D136" s="1"/>
  <c r="D135" s="1"/>
  <c r="D478" i="18"/>
  <c r="D136" i="24"/>
  <c r="D135" s="1"/>
  <c r="D478" s="1"/>
  <c r="D291" i="15"/>
  <c r="D290" s="1"/>
  <c r="D172" i="13"/>
  <c r="D137" s="1"/>
  <c r="D478" i="40"/>
  <c r="D478" i="46"/>
  <c r="D478" i="31"/>
  <c r="D478" i="32"/>
  <c r="D136" i="23"/>
  <c r="D135" s="1"/>
  <c r="D478" s="1"/>
  <c r="D172" i="4"/>
  <c r="D137" s="1"/>
  <c r="D136" s="1"/>
  <c r="D135" i="34"/>
  <c r="D478" s="1"/>
  <c r="D172" i="12"/>
  <c r="D137" s="1"/>
  <c r="D136" s="1"/>
  <c r="D416" i="7"/>
  <c r="D136" i="25"/>
  <c r="D135" s="1"/>
  <c r="D478" s="1"/>
  <c r="D172" i="7"/>
  <c r="D137" s="1"/>
  <c r="D136" s="1"/>
  <c r="D416" i="6"/>
  <c r="D172"/>
  <c r="D137" s="1"/>
  <c r="D136" s="1"/>
  <c r="D135" i="21"/>
  <c r="D478" s="1"/>
  <c r="D137" i="11"/>
  <c r="D136" s="1"/>
  <c r="D135" s="1"/>
  <c r="D478" s="1"/>
  <c r="D416" i="8"/>
  <c r="D139" i="5"/>
  <c r="D138" s="1"/>
  <c r="D292"/>
  <c r="D180"/>
  <c r="D98"/>
  <c r="D84"/>
  <c r="D173"/>
  <c r="D290" i="3"/>
  <c r="D136" i="2"/>
  <c r="D135" s="1"/>
  <c r="D478" s="1"/>
  <c r="D291" i="14"/>
  <c r="D290" s="1"/>
  <c r="D136" i="9"/>
  <c r="D136" i="20"/>
  <c r="D135" s="1"/>
  <c r="D478" s="1"/>
  <c r="D416" i="10"/>
  <c r="D135" s="1"/>
  <c r="D478" s="1"/>
  <c r="D55" i="15"/>
  <c r="D172"/>
  <c r="D137" s="1"/>
  <c r="D136" s="1"/>
  <c r="D416"/>
  <c r="D56" i="14"/>
  <c r="D55" s="1"/>
  <c r="D172"/>
  <c r="D137" s="1"/>
  <c r="D291" i="13"/>
  <c r="D290" s="1"/>
  <c r="D416"/>
  <c r="D56"/>
  <c r="D55" s="1"/>
  <c r="D113" i="5"/>
  <c r="D376"/>
  <c r="D375" s="1"/>
  <c r="D427"/>
  <c r="D417" s="1"/>
  <c r="D57"/>
  <c r="D56" i="3"/>
  <c r="D55" s="1"/>
  <c r="D280" i="5"/>
  <c r="D272" s="1"/>
  <c r="D300"/>
  <c r="D231"/>
  <c r="D327"/>
  <c r="D326" s="1"/>
  <c r="D479"/>
  <c r="D416" i="14"/>
  <c r="D394" i="5"/>
  <c r="D456"/>
  <c r="D486" i="1"/>
  <c r="D483"/>
  <c r="D480"/>
  <c r="D75"/>
  <c r="D69"/>
  <c r="D66"/>
  <c r="D61"/>
  <c r="D476"/>
  <c r="D473"/>
  <c r="D471" s="1"/>
  <c r="D466"/>
  <c r="D463" s="1"/>
  <c r="D459"/>
  <c r="D457" s="1"/>
  <c r="D451"/>
  <c r="D439"/>
  <c r="D428"/>
  <c r="D420"/>
  <c r="D418" s="1"/>
  <c r="D414"/>
  <c r="D411"/>
  <c r="D409" s="1"/>
  <c r="D404"/>
  <c r="D401" s="1"/>
  <c r="D397"/>
  <c r="D395" s="1"/>
  <c r="D388"/>
  <c r="D387" s="1"/>
  <c r="D383"/>
  <c r="D378"/>
  <c r="D372"/>
  <c r="D369"/>
  <c r="D368" s="1"/>
  <c r="D365"/>
  <c r="D357"/>
  <c r="D354"/>
  <c r="D345"/>
  <c r="D335"/>
  <c r="D328"/>
  <c r="D321"/>
  <c r="D315"/>
  <c r="D312"/>
  <c r="D307"/>
  <c r="D304"/>
  <c r="D301"/>
  <c r="D297"/>
  <c r="D293"/>
  <c r="D284"/>
  <c r="D281"/>
  <c r="D276"/>
  <c r="D273"/>
  <c r="D263"/>
  <c r="D262" s="1"/>
  <c r="D256"/>
  <c r="D247"/>
  <c r="D242"/>
  <c r="D237"/>
  <c r="D232"/>
  <c r="D226"/>
  <c r="D219"/>
  <c r="D213"/>
  <c r="D209"/>
  <c r="D200"/>
  <c r="D190"/>
  <c r="D184"/>
  <c r="D181"/>
  <c r="D177"/>
  <c r="D174"/>
  <c r="D162"/>
  <c r="D160" s="1"/>
  <c r="D148"/>
  <c r="D140"/>
  <c r="D132"/>
  <c r="D127"/>
  <c r="D126" s="1"/>
  <c r="D122"/>
  <c r="D121" s="1"/>
  <c r="D116"/>
  <c r="D115" s="1"/>
  <c r="D114" s="1"/>
  <c r="D111"/>
  <c r="D106"/>
  <c r="D99" s="1"/>
  <c r="D95"/>
  <c r="D89"/>
  <c r="D85"/>
  <c r="D135" i="9" l="1"/>
  <c r="D478" s="1"/>
  <c r="D135" i="4"/>
  <c r="D478" s="1"/>
  <c r="D135" i="12"/>
  <c r="D478" s="1"/>
  <c r="D135" i="7"/>
  <c r="D478" s="1"/>
  <c r="D135" i="8"/>
  <c r="D478" s="1"/>
  <c r="D478" i="3"/>
  <c r="D136" i="13"/>
  <c r="D135" s="1"/>
  <c r="D478" s="1"/>
  <c r="D135" i="6"/>
  <c r="D478" s="1"/>
  <c r="D291" i="5"/>
  <c r="D290" s="1"/>
  <c r="D56"/>
  <c r="D55" s="1"/>
  <c r="D172"/>
  <c r="D137" s="1"/>
  <c r="D416"/>
  <c r="D136" i="14"/>
  <c r="D135" s="1"/>
  <c r="D478" s="1"/>
  <c r="D135" i="15"/>
  <c r="D478" s="1"/>
  <c r="D84" i="1"/>
  <c r="D479"/>
  <c r="D173"/>
  <c r="D292"/>
  <c r="D98"/>
  <c r="D231"/>
  <c r="D280"/>
  <c r="D272" s="1"/>
  <c r="D180"/>
  <c r="D57"/>
  <c r="D456"/>
  <c r="D427"/>
  <c r="D417" s="1"/>
  <c r="D394"/>
  <c r="D139"/>
  <c r="D138" s="1"/>
  <c r="D300"/>
  <c r="D376"/>
  <c r="D375" s="1"/>
  <c r="D327"/>
  <c r="D326" s="1"/>
  <c r="D113"/>
  <c r="D136" i="5" l="1"/>
  <c r="D135" s="1"/>
  <c r="D478" s="1"/>
  <c r="D56" i="1"/>
  <c r="D55" s="1"/>
  <c r="D416"/>
  <c r="D291"/>
  <c r="D290" s="1"/>
  <c r="D172"/>
  <c r="D137" s="1"/>
  <c r="D136" l="1"/>
  <c r="D135" s="1"/>
  <c r="D478" s="1"/>
</calcChain>
</file>

<file path=xl/sharedStrings.xml><?xml version="1.0" encoding="utf-8"?>
<sst xmlns="http://schemas.openxmlformats.org/spreadsheetml/2006/main" count="34477" uniqueCount="1066">
  <si>
    <t>3.pielikums</t>
  </si>
  <si>
    <t>Ministru kabineta</t>
  </si>
  <si>
    <t>2009.gada 20.janvāra</t>
  </si>
  <si>
    <t>instrukcijai Nr.2</t>
  </si>
  <si>
    <t>APSTIPRINU</t>
  </si>
  <si>
    <t>(amats)</t>
  </si>
  <si>
    <t>(paraksts)</t>
  </si>
  <si>
    <t xml:space="preserve">                                                                                                      </t>
  </si>
  <si>
    <t>(datums)</t>
  </si>
  <si>
    <t>PAMATBUDŽETA PROGRAMMAS, APAKŠPROGRAMMAS</t>
  </si>
  <si>
    <t>RESURSU IZDEVUMU SEGŠANAI UN PLĀNOTO IZDEVUMU</t>
  </si>
  <si>
    <t>Kodi</t>
  </si>
  <si>
    <t>Programma</t>
  </si>
  <si>
    <t>Apakšprogramma</t>
  </si>
  <si>
    <t>Valdības funkcija</t>
  </si>
  <si>
    <t>Ministrija</t>
  </si>
  <si>
    <t>Kopsavilkuma tāmē ietilpst šādas tāmes:</t>
  </si>
  <si>
    <t>PAMATBUDŽETA FINANSIĀLIE RĀDĪTĀJI</t>
  </si>
  <si>
    <t>Ieņēmumu, izdevumu, finasēšanas klasifikācijas kods</t>
  </si>
  <si>
    <t>Klasifikācijas koda nosaukums</t>
  </si>
  <si>
    <t>17000 - 21700</t>
  </si>
  <si>
    <t>Resursi izdevumu segšanai</t>
  </si>
  <si>
    <t xml:space="preserve">21300; 21400 </t>
  </si>
  <si>
    <t>Ieņēmumi no maksas pakalpojumiem un citi pašu ieņēmumi</t>
  </si>
  <si>
    <t xml:space="preserve">Ieņēmumi no iestāžu sniegtajiem maksas pakalpojumiem un citi pašu ieņēmumi </t>
  </si>
  <si>
    <t>21310</t>
  </si>
  <si>
    <t>Ieņēmumi no valūtas kursa svārstībām attiecībā uz iestāžu sniegtajiem maksas pakalpojumiem un citiem pašu ieņēmumiem</t>
  </si>
  <si>
    <t>21320</t>
  </si>
  <si>
    <t>Ieņēmumu zaudējumi no valūtas kursa svārstībām attiecībā uz iestāžu sniegtajiem maksas pakalpojumiem un citiem pašu ieņēmumiem</t>
  </si>
  <si>
    <t>21340</t>
  </si>
  <si>
    <t>Procentu ieņēmumi par  maksas pakalpojumu un citu pašu ieņēmumu ieguldījumiem depozītā vai kontu atlikumiem</t>
  </si>
  <si>
    <t>21350</t>
  </si>
  <si>
    <t>Maksa par izglītības pakalpojumiem</t>
  </si>
  <si>
    <t>21351</t>
  </si>
  <si>
    <t>Mācību maksa</t>
  </si>
  <si>
    <t>21352</t>
  </si>
  <si>
    <t>Ieņēmumi no vecāku maksām</t>
  </si>
  <si>
    <t>21359</t>
  </si>
  <si>
    <t>Pārējie ieņēmumi par izglītības pakalpojumiem</t>
  </si>
  <si>
    <t>21360</t>
  </si>
  <si>
    <t>Ieņēmumi no lauksaimnieciskās darbības </t>
  </si>
  <si>
    <t>21370</t>
  </si>
  <si>
    <t>Ieņēmumi par dokumentu izsniegšanu un kancelejas pakalpojumiem</t>
  </si>
  <si>
    <t>21371</t>
  </si>
  <si>
    <t>Ieņēmumi par konsulārajiem pakalpojumiem</t>
  </si>
  <si>
    <t>21379</t>
  </si>
  <si>
    <t>Ieņēmumi par pārējo dokumentu izsniegšanu un pārējiem kancelejas pakalpojumiem</t>
  </si>
  <si>
    <t>21380</t>
  </si>
  <si>
    <t>Ieņēmumi par nomu un īri</t>
  </si>
  <si>
    <t>21381</t>
  </si>
  <si>
    <t>Ieņēmumi par telpu nomu </t>
  </si>
  <si>
    <t>21382</t>
  </si>
  <si>
    <t>Ieņēmumi par viesnīcu pakalpojumiem</t>
  </si>
  <si>
    <t>21383</t>
  </si>
  <si>
    <t>Ieņēmumi no kustamā īpašuma iznomāšanas</t>
  </si>
  <si>
    <t>21384</t>
  </si>
  <si>
    <t>Ieņēmumi par zemes nomu</t>
  </si>
  <si>
    <t>21389</t>
  </si>
  <si>
    <t>Pārējie ieņēmumi par nomu un īri</t>
  </si>
  <si>
    <t>21390</t>
  </si>
  <si>
    <t>Ieņēmumi par pārējiem iestāžu sniegtajiem maksas pakalpojumiem</t>
  </si>
  <si>
    <t>21391</t>
  </si>
  <si>
    <t>Maksa par personu uzturēšanos sociālās aprūpes iestādēs</t>
  </si>
  <si>
    <t>21392</t>
  </si>
  <si>
    <t>Ieņēmumi no pacientu iemaksām un sniegtajiem rehabilitācijas un ārstniecības pakalpojumiem</t>
  </si>
  <si>
    <t>21393</t>
  </si>
  <si>
    <t>Ieņēmumi par biļešu realizāciju</t>
  </si>
  <si>
    <t>21394</t>
  </si>
  <si>
    <t>Ieņēmumi par komunālajiem pakalpojumiem</t>
  </si>
  <si>
    <t>21395</t>
  </si>
  <si>
    <t>Ieņēmumi par projektu īstenošanu</t>
  </si>
  <si>
    <t>21396</t>
  </si>
  <si>
    <t>Ieņēmumi par zinātnes projektu īstenošanu</t>
  </si>
  <si>
    <t>Iestādes saņemtā atlīdzība no apdrošināšanas sabiedrības par bojātu nekustamo īpašumu un kustamo mantu, t.sk. autoavārijā cietušu automašīnu</t>
  </si>
  <si>
    <t>21399</t>
  </si>
  <si>
    <t>Citi ieņēmumi par maksas pakalpojumiem</t>
  </si>
  <si>
    <t>Pārējie 21.3.0.0. grupā neklasificētie iestāžu ieņēmumi par iestāžu sniegtajiem maksas pakalpojumiem un citi pašu ieņēmumi</t>
  </si>
  <si>
    <t>Ieņēmumi no palīgražošanas un lauksaimniecības produkcijas ražošanas, pārdošanas un produkcijas pārvērtēšanas</t>
  </si>
  <si>
    <t>21411</t>
  </si>
  <si>
    <t>Ieņēmumi no palīgražošanas</t>
  </si>
  <si>
    <t>21412</t>
  </si>
  <si>
    <t>Ieņēmumi no lauksaimniecības produkcijas ražošanas un pārdošanas</t>
  </si>
  <si>
    <t>21413</t>
  </si>
  <si>
    <t>Ieņēmumi no lauksaimniecības produkcijas pārvērtēšanas</t>
  </si>
  <si>
    <t>Pārējie šajā klasifikācijā iepriekš neklasificētie ieņēmumi</t>
  </si>
  <si>
    <t>21421</t>
  </si>
  <si>
    <t>Pārtikas un veterinārā dienesta ieņēmumi par valsts uzraudzības un kontroles darbībām</t>
  </si>
  <si>
    <t>21423</t>
  </si>
  <si>
    <t>Budžeta iestāžu ieņēmumi no valsts rezervju materiālo vērtību realizācijas</t>
  </si>
  <si>
    <t>Maksātnespējas administrācijas ieņēmumos ieskaitāmā daļa no uzņēmējdarbības riska valsts nodevas</t>
  </si>
  <si>
    <t>Regresa kārtībā piedzītie un īpašiem mērķiem noteiktie ieņēmumi</t>
  </si>
  <si>
    <t>21429</t>
  </si>
  <si>
    <t>Pārējie iepriekš neklasificētie īpašiem mērķiem noteiktie ieņēmumi</t>
  </si>
  <si>
    <t>Citi iepriekš neklasificētie pašu ieņēmumi</t>
  </si>
  <si>
    <t>21491</t>
  </si>
  <si>
    <t>Inventarizācijās konstatētie pārpalikumi</t>
  </si>
  <si>
    <t>21499</t>
  </si>
  <si>
    <t>Pārējie iepriekš neklasificētie pašu ieņēmumi</t>
  </si>
  <si>
    <t>21100; 21200</t>
  </si>
  <si>
    <t>Ārvalstu finanšu palīdzība iestādes ieņēmumos</t>
  </si>
  <si>
    <t>Iestādes ieņēmumi no ārvalstu finanšu palīdzības</t>
  </si>
  <si>
    <t>21110</t>
  </si>
  <si>
    <t>Ieņēmumi no valūtas kursa svārstībām attiecībā uz ārvalstu finanšu palīdzības līdzekļiem</t>
  </si>
  <si>
    <t>21120</t>
  </si>
  <si>
    <t>Ieņēmumu zaudējumi no valūtas kursa svārstībām attiecībā uz ārvalstu finanšu palīdzības līdzekļiem</t>
  </si>
  <si>
    <t>21140</t>
  </si>
  <si>
    <t>Procentu ieņēmumi par ārvalstu finanšu palīdzības budžeta līdzekļu ieguldījumiem  depozītā vai kontu atlikumiem</t>
  </si>
  <si>
    <t>21150</t>
  </si>
  <si>
    <t>Eiropas Savienības līdzfinansējums Kohēzijas un Eiropas Savienības struktūrfondu projektu īstenošanai</t>
  </si>
  <si>
    <t>21170</t>
  </si>
  <si>
    <t>Atmaksa par Eiropas Savienības fondu līdzfinansēto projektu un pasākumu ietvaros neatbilstoši veiktajiem izdevumiem iepriekšējos saimnieciskajos gados (Kohēzijas projekts, SAPARD programma)</t>
  </si>
  <si>
    <t>21180</t>
  </si>
  <si>
    <t>Naudas sodi par Eiropas Savienības fondu līdzfinansēto projektu un pasākumu ietvaros neatbilstoši veiktajiem izdevumiem iepriekšējos saimnieciskajos gados (Kohēzijas projekts, SAPARD programma)</t>
  </si>
  <si>
    <t>21190</t>
  </si>
  <si>
    <t>Ieņēmumi no citu Eiropas Savienības politiku instrumentu līdzfinansēto projektu un pasākumu īstenošanas un citu valstu finanšu palīdzības programmu īstenošanas, saņemtā ārvalstu finanšu palīdzība</t>
  </si>
  <si>
    <t>Ieņēmumi no citu Eiropas Savienības politiku instrumentu līdzfinansēto projektu un pasākumu īstenošanas un saņemtās ārvalstu finanšu palīdzības, kas nav Eiropas Savienības struktūrfondi</t>
  </si>
  <si>
    <t>Ieņēmumi no citu valstu finanšu palīdzības programmu īstenošanas</t>
  </si>
  <si>
    <t>Ieņēmumi no saņemtajām atmaksām par iepriekšējos saimnieciskajos gados pārskaitītajiem un neizlietotajiem līdzekļiem ārvalstu finanšu palīdzības līdzfinansēto projektu un pasākumu īstenošanai</t>
  </si>
  <si>
    <t>Ieņēmumi no vadošā partnera partneru grupas īstenotajiem Eiropas Savienības politiku instrumentu projektiem</t>
  </si>
  <si>
    <t>Ārvalstu finanšu palīdzība atmaksām valsts pamatbudžetam</t>
  </si>
  <si>
    <t>17000; 18000; 19000</t>
  </si>
  <si>
    <t>Transferti</t>
  </si>
  <si>
    <t>Valsts budžeta transferti</t>
  </si>
  <si>
    <t>18100</t>
  </si>
  <si>
    <t>Valsts pamatbudžeta savstarpējie transferti</t>
  </si>
  <si>
    <t>18130</t>
  </si>
  <si>
    <t>Valsts pamatbudžeta iestāžu saņemtie transferti no valsts pamatbudžeta</t>
  </si>
  <si>
    <t>18131</t>
  </si>
  <si>
    <t>Valsts pamatbudžeta iestāžu saņemtie transferti no valsts pamatbudžeta dotācijas no vispārējiem ieņēmumiem</t>
  </si>
  <si>
    <t>18132</t>
  </si>
  <si>
    <t>Valsts pamatbudžeta iestāžu saņemtie transferti no ārvalstu finanšu palīdzības līdzekļiem</t>
  </si>
  <si>
    <t>Pārējie valsts pamatbudžetā saņemtie transferti no valsts pamatbudžeta</t>
  </si>
  <si>
    <t>Valsts pamatbudžetā saņemtie transferti no valsts speciālā budžeta</t>
  </si>
  <si>
    <t>Pašvaldību budžetu transferti</t>
  </si>
  <si>
    <t>19500</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</si>
  <si>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</si>
  <si>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</si>
  <si>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</si>
  <si>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</si>
  <si>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</si>
  <si>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</si>
  <si>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</si>
  <si>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</si>
  <si>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</si>
  <si>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</si>
  <si>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 Dotācija no vispārējiem ieņēmumiem</t>
  </si>
  <si>
    <t>Vispārējā kārtībā sadalāmā dotācija no vispārējiem ieņēmumiem</t>
  </si>
  <si>
    <t>Dotācija no vispārējiem ieņēmumiem atmaksām valsts pamatbudžetā</t>
  </si>
  <si>
    <t>1000 - 9000</t>
  </si>
  <si>
    <t xml:space="preserve">Izdevumi - kopā </t>
  </si>
  <si>
    <t>1000 - 4000;
6000 - 7000</t>
  </si>
  <si>
    <t>Uzturēšanas izdevumi</t>
  </si>
  <si>
    <t>1000 - 2000</t>
  </si>
  <si>
    <t xml:space="preserve">Kārtējie izdevumi </t>
  </si>
  <si>
    <t> 1000</t>
  </si>
  <si>
    <t>Atlīdzība</t>
  </si>
  <si>
    <t> 1100</t>
  </si>
  <si>
    <t>Atalgojums</t>
  </si>
  <si>
    <t> 1110</t>
  </si>
  <si>
    <t xml:space="preserve">Mēnešalga </t>
  </si>
  <si>
    <t> 1111</t>
  </si>
  <si>
    <t>Deputātu mēnešalga</t>
  </si>
  <si>
    <t> 1112</t>
  </si>
  <si>
    <t xml:space="preserve">Saeimas frakciju, komisiju un administrācijas darbinieku mēnešalga  </t>
  </si>
  <si>
    <t> 1113</t>
  </si>
  <si>
    <t xml:space="preserve">Ministru kabineta locekļu, valsts ministru un ministriju parlamentāro sekretāru mēnešalga  </t>
  </si>
  <si>
    <t> 1114</t>
  </si>
  <si>
    <t xml:space="preserve">Valsts civildienesta ierēdņu mēnešalga  </t>
  </si>
  <si>
    <t> 1115</t>
  </si>
  <si>
    <t xml:space="preserve">Specializētā valsts civildienesta ierēdņu mēnešalga  </t>
  </si>
  <si>
    <t>Mēnešalga amatpersonām ar speciālajām dienesta pakāpēm</t>
  </si>
  <si>
    <t> 1119</t>
  </si>
  <si>
    <t xml:space="preserve">Pārējo darbinieku mēnešalga (darba alga)  </t>
  </si>
  <si>
    <t> 1140</t>
  </si>
  <si>
    <t>Piemaksas, prēmijas un naudas balvas</t>
  </si>
  <si>
    <t> 1141</t>
  </si>
  <si>
    <t>Piemaksa par nakts darbu</t>
  </si>
  <si>
    <t> 1142</t>
  </si>
  <si>
    <t>Samaksa par virsstundu darbu un darbu svētku dienās</t>
  </si>
  <si>
    <t> 1143</t>
  </si>
  <si>
    <t>Piemaksa par speciālo dienesta pakāpi un diplomātisko rangu</t>
  </si>
  <si>
    <t> 1144</t>
  </si>
  <si>
    <t>Piemaksa par izdienu</t>
  </si>
  <si>
    <t> 1145</t>
  </si>
  <si>
    <t>Piemaksa par darbu īpašos apstākļos, speciālās piemaksas</t>
  </si>
  <si>
    <t> 1146</t>
  </si>
  <si>
    <t>Piemaksa par personisko darba ieguldījumu un darba kvalitāti</t>
  </si>
  <si>
    <t> 1147</t>
  </si>
  <si>
    <t>Piemaksa par papildu darbu</t>
  </si>
  <si>
    <t> 1148</t>
  </si>
  <si>
    <t>Prēmijas un naudas balvas</t>
  </si>
  <si>
    <t> 1149</t>
  </si>
  <si>
    <t>Citas normatīvajos aktos noteiktās piemaksas, kas nav iepriekš klasificētas</t>
  </si>
  <si>
    <t> 1150</t>
  </si>
  <si>
    <t>Atalgojums fiziskajām personām uz tiesiskās attiecības regulējošu dokumentu pamata</t>
  </si>
  <si>
    <t> 1170</t>
  </si>
  <si>
    <t>Darba devēja piešķirtie labumi un maksājumi</t>
  </si>
  <si>
    <t> 1200</t>
  </si>
  <si>
    <t>Darba devēja valsts sociālās apdrošināšanas obligātās iemaksas, pabalsti un kompensācijas</t>
  </si>
  <si>
    <t> 1210</t>
  </si>
  <si>
    <t>Darba devēja valsts sociālās apdrošināšanas obligātās iemaksas</t>
  </si>
  <si>
    <t> 1220</t>
  </si>
  <si>
    <t>Darba devēja pabalsti, kompensācijas un citi maksājumi</t>
  </si>
  <si>
    <t> 1221</t>
  </si>
  <si>
    <t>Darba devēja pabalsti un kompensācijas, no kuriem aprēķina iedzīvotāju ienākuma nodokli un valsts sociālās apdrošināšanas obligātās iemaksas</t>
  </si>
  <si>
    <t> 1222</t>
  </si>
  <si>
    <t>Studējošo kredītu dzēšana no piešķirtajiem budžeta līdzekļiem</t>
  </si>
  <si>
    <t> 1223</t>
  </si>
  <si>
    <t>Mācību maksas kompensācija</t>
  </si>
  <si>
    <t> 1224</t>
  </si>
  <si>
    <t>Ārvalstīs nodarbināto amatpersonu (darbinieku) pabalsti un kompensācijas</t>
  </si>
  <si>
    <t> 1225</t>
  </si>
  <si>
    <t>Uzturdevas kompensācija                             </t>
  </si>
  <si>
    <t> 1226</t>
  </si>
  <si>
    <t>Dienesta pienākumu izpildei nepieciešamā apģērba iegādes kompensācija</t>
  </si>
  <si>
    <t> 1227</t>
  </si>
  <si>
    <t>Darba devēja izdevumi veselības, dzīvības un nelaimes gadījumu apdrošināšanai</t>
  </si>
  <si>
    <t> 1228</t>
  </si>
  <si>
    <t>Darba devēja pabalsti un kompensācijas, no kā neaprēķina iedzīvotāju ienākuma nodokli un valsts sociālās apdrošināšanas obligātās iemaksas</t>
  </si>
  <si>
    <t> 1230</t>
  </si>
  <si>
    <t>Darbības ar valsts fondēto pensiju shēmas līdzekļiem</t>
  </si>
  <si>
    <t> 2000</t>
  </si>
  <si>
    <t>Preces un pakalpojumi</t>
  </si>
  <si>
    <t> 2100</t>
  </si>
  <si>
    <t>Mācību, darba un dienesta komandējumi, darba braucieni</t>
  </si>
  <si>
    <t> 2110</t>
  </si>
  <si>
    <t>Iekšzemes mācību, darba un dienesta komandējumi, darba braucieni</t>
  </si>
  <si>
    <t> 2111</t>
  </si>
  <si>
    <t>Dienas nauda</t>
  </si>
  <si>
    <t> 2112</t>
  </si>
  <si>
    <t>Pārējie komandējumu un darba braucienu izdevumi</t>
  </si>
  <si>
    <t> 2120</t>
  </si>
  <si>
    <t>Ārvalstu mācību, darba un dienesta komandējumi, darba braucieni</t>
  </si>
  <si>
    <t> 2121</t>
  </si>
  <si>
    <t> 2122</t>
  </si>
  <si>
    <t> 2200</t>
  </si>
  <si>
    <t>Pakalpojumi</t>
  </si>
  <si>
    <t> 2210</t>
  </si>
  <si>
    <t>Pasta, telefona un citu sakaru pakalpojumi</t>
  </si>
  <si>
    <t> 2211</t>
  </si>
  <si>
    <t>Valsts nozīmes datu pārraides tīkla pakalpojumi (pieslēguma punkta abonēšanas maksa, pieslēguma punkta ierīkošanas maksa un citi izdevumi)</t>
  </si>
  <si>
    <t> 2219</t>
  </si>
  <si>
    <t>Pārējie sakaru pakalpojumi</t>
  </si>
  <si>
    <t> 2220</t>
  </si>
  <si>
    <t>Izdevumi par komunālajiem pakalpojumiem</t>
  </si>
  <si>
    <t> 2221</t>
  </si>
  <si>
    <t>Izdevumi par apkuri</t>
  </si>
  <si>
    <t> 2222</t>
  </si>
  <si>
    <t>Izdevumi par ūdeni un kanalizāciju</t>
  </si>
  <si>
    <t> 2223</t>
  </si>
  <si>
    <t>Izdevumi par elektroenerģiju</t>
  </si>
  <si>
    <t>Izdevumi par atkritumu savākšanu, izvešanu no apdzīvotām un ārpus apdzīvotām teritorijām, un to utilizāciju</t>
  </si>
  <si>
    <t> 2229</t>
  </si>
  <si>
    <t>Izdevumi par pārējiem komunālajiem pakalpojumiem</t>
  </si>
  <si>
    <t> 2230</t>
  </si>
  <si>
    <t>Iestādes administratīvie izdevumi un ar iestādes darbības nodrošināšanu saistītie izdevumi</t>
  </si>
  <si>
    <t> 2231</t>
  </si>
  <si>
    <t>Administratīvie izdevumi un sabiedriskās attiecības</t>
  </si>
  <si>
    <t>Auditoru, tulku pakalpojumi, izdevumi par iestāžu pasūtītajiem pētījumiem</t>
  </si>
  <si>
    <t> 2233</t>
  </si>
  <si>
    <t>Izdevumi par transporta pakalpojumiem</t>
  </si>
  <si>
    <t> 2234</t>
  </si>
  <si>
    <t>Normatīvajos aktos noteiktie darba devēja veselības izdevumi darba ņēmējiem</t>
  </si>
  <si>
    <t>Izdevumi par saņemtajiem apmācību pakalpojumiem</t>
  </si>
  <si>
    <t> 2236</t>
  </si>
  <si>
    <t>Bankas komisija, pakalpojumi</t>
  </si>
  <si>
    <t> 2237</t>
  </si>
  <si>
    <t>Ārvalstīs strādājošo darbinieku bērna pirmsskolas un skolas izdevumu kompensācija</t>
  </si>
  <si>
    <t> 2238</t>
  </si>
  <si>
    <t>Ārvalstīs strādājošo darbinieku dzīvokļa īres un komunālo izdevumu kompensācija</t>
  </si>
  <si>
    <t> 2239</t>
  </si>
  <si>
    <t>Pārējie iestādes administratīvie izdevumi</t>
  </si>
  <si>
    <t> 2240</t>
  </si>
  <si>
    <t>Remontdarbi un iestāžu uzturēšanas pakalpojumi (izņemot kapitālo remontu)</t>
  </si>
  <si>
    <t> 2241</t>
  </si>
  <si>
    <t>Ēku, būvju un telpu kārtējais remonts</t>
  </si>
  <si>
    <t> 2242</t>
  </si>
  <si>
    <t>Transportlīdzekļu uzturēšana un remonts</t>
  </si>
  <si>
    <t> 2243</t>
  </si>
  <si>
    <t>Iekārtas, inventāra un aparatūras remonts, tehniskā apkalpošana</t>
  </si>
  <si>
    <t> 2244</t>
  </si>
  <si>
    <t>Nekustamā īpašuma uzturēšana</t>
  </si>
  <si>
    <t> 2246</t>
  </si>
  <si>
    <t>Autoceļu un ielu pārvaldīšana un uzturēšana</t>
  </si>
  <si>
    <t>Apdrošināšanas izdevumi</t>
  </si>
  <si>
    <t>Profesionālās darbības civiltiesiskās atbildības apdrošināšanas izdevumi</t>
  </si>
  <si>
    <t> 2249</t>
  </si>
  <si>
    <t>Pārējie remonta darbu un iestāžu uzturēšanas pakalpojumi</t>
  </si>
  <si>
    <t> 2250</t>
  </si>
  <si>
    <t>Informācijas tehnoloģijas pakalpojumi</t>
  </si>
  <si>
    <t>Informācijas sistēmas uzturēšana</t>
  </si>
  <si>
    <t>Informācijas sistēmas licenču nomas izdevumi</t>
  </si>
  <si>
    <t>Pārējie informācijas tehnoloģiju pakalpojumi</t>
  </si>
  <si>
    <t> 2260</t>
  </si>
  <si>
    <t>Īre un noma</t>
  </si>
  <si>
    <t> 2261</t>
  </si>
  <si>
    <t>Ēku, telpu īre un noma</t>
  </si>
  <si>
    <t> 2262</t>
  </si>
  <si>
    <t>Transportlīdzekļu noma</t>
  </si>
  <si>
    <t> 2263</t>
  </si>
  <si>
    <t>Zemes noma</t>
  </si>
  <si>
    <t> 2264</t>
  </si>
  <si>
    <t>Iekārtu, aparatūras un inventāra īre un noma</t>
  </si>
  <si>
    <t> 2269</t>
  </si>
  <si>
    <t>Pārējā noma</t>
  </si>
  <si>
    <t> 2270</t>
  </si>
  <si>
    <t>Citi pakalpojumi</t>
  </si>
  <si>
    <t> 2271</t>
  </si>
  <si>
    <t>Izdevumi, kas saistīti ar operatīvo darbību</t>
  </si>
  <si>
    <t>Izdevumi par tiesvedības darbiem</t>
  </si>
  <si>
    <t> 2273</t>
  </si>
  <si>
    <t>Maksa par zinātniski pētniecisko darbu izpildi</t>
  </si>
  <si>
    <t> 2276</t>
  </si>
  <si>
    <t>Izdevumi juridiskās palīdzības sniedzējiem un zvērinātiem tiesu izpildītājiem</t>
  </si>
  <si>
    <t>Iestādes iekšējo kolektīvo pasākumu organizēšanas izdevumi</t>
  </si>
  <si>
    <t> 2279</t>
  </si>
  <si>
    <t>Pārējie iepriekš neklasificētie pakalpojumu veidi</t>
  </si>
  <si>
    <t> 2280</t>
  </si>
  <si>
    <t>Maksājumi par saņemtajiem finanšu pakalpojumiem</t>
  </si>
  <si>
    <t> 2281</t>
  </si>
  <si>
    <t>Maksājumi par valsts parāda apkalpošanu</t>
  </si>
  <si>
    <t> 2282</t>
  </si>
  <si>
    <t>Komisijas maksas par izmantotajiem atvasinātajiem finanšu instrumentiem</t>
  </si>
  <si>
    <t> 2283</t>
  </si>
  <si>
    <t>Maksājumi par pašvaldību parāda apkalpošanu</t>
  </si>
  <si>
    <t>No valsts budžeta daļēji finansēto atvasināto publisko personu maksājumi par parāda apkalpošanu</t>
  </si>
  <si>
    <t> 2300</t>
  </si>
  <si>
    <t>Krājumi, materiāli, energoresursi, prece, biroja preces un inventārs, kurus neuzskaita kodā 5000</t>
  </si>
  <si>
    <t> 2310</t>
  </si>
  <si>
    <t>Izdevumi par precēm iestādes darbības nodrošināšanai</t>
  </si>
  <si>
    <t> 2311</t>
  </si>
  <si>
    <t>Biroja preces</t>
  </si>
  <si>
    <t> 2312</t>
  </si>
  <si>
    <t>Inventārs</t>
  </si>
  <si>
    <t> 2313</t>
  </si>
  <si>
    <t>Spectērpi</t>
  </si>
  <si>
    <t> 2314</t>
  </si>
  <si>
    <t>Izdevumi par precēm iestādes administratīvās darbības nodrošināšanai</t>
  </si>
  <si>
    <t> 2320</t>
  </si>
  <si>
    <t>Kurināmais un enerģētiskie materiāli</t>
  </si>
  <si>
    <t> 2321</t>
  </si>
  <si>
    <t>Kurināmais</t>
  </si>
  <si>
    <t> 2322</t>
  </si>
  <si>
    <t>Degviela</t>
  </si>
  <si>
    <t> 2329</t>
  </si>
  <si>
    <t>Pārējie enerģētiskie materiāli</t>
  </si>
  <si>
    <t> 2330</t>
  </si>
  <si>
    <t>Materiāli un izejvielas palīgražošanai</t>
  </si>
  <si>
    <t> 2340</t>
  </si>
  <si>
    <t>Zāles, ķimikālijas, laboratorijas preces, medicīniskās ierīces, medicīnas instrumenti, laboratorijas dzīvnieki un to uzturēšana</t>
  </si>
  <si>
    <t> 2341</t>
  </si>
  <si>
    <t>Zāles, ķimikālijas, laboratorijas preces</t>
  </si>
  <si>
    <t> 2343</t>
  </si>
  <si>
    <t>Asins iegāde</t>
  </si>
  <si>
    <t> 2344</t>
  </si>
  <si>
    <t>Medicīnas instrumenti, laboratorijas dzīvnieki un to uzturēšana</t>
  </si>
  <si>
    <t> 2350</t>
  </si>
  <si>
    <t>Kārtējā remonta un iestāžu uzturēšanas materiāli</t>
  </si>
  <si>
    <t> 2360</t>
  </si>
  <si>
    <t>Valsts un pašvaldību aprūpē un apgādē esošo personu uzturēšana</t>
  </si>
  <si>
    <t> 2361</t>
  </si>
  <si>
    <t>Mīkstais inventārs</t>
  </si>
  <si>
    <t> 2362</t>
  </si>
  <si>
    <t>Virtuves inventārs, trauki un galda piederumi</t>
  </si>
  <si>
    <t> 2363</t>
  </si>
  <si>
    <t>Ēdināšanas izdevumi</t>
  </si>
  <si>
    <t> 2364</t>
  </si>
  <si>
    <t>Formas tērpi un speciālais apģērbs</t>
  </si>
  <si>
    <t> 2365</t>
  </si>
  <si>
    <t>Uzturdevas kompensācija naudā</t>
  </si>
  <si>
    <t>Apdrošināšanas izdevumi veselības, dzīvības un nelaimes gadījumu apdrošināšanai</t>
  </si>
  <si>
    <t> 2369</t>
  </si>
  <si>
    <t>Pārējie valsts un pašvaldību aprūpē un apgādē esošo personu uzturēšanas izdevumi, kuri nav minēti citos koda 2360 apakškodos</t>
  </si>
  <si>
    <t> 2370</t>
  </si>
  <si>
    <t>Mācību līdzekļi un materiāli</t>
  </si>
  <si>
    <t> 2380</t>
  </si>
  <si>
    <t>Specifiskie materiāli un inventārs</t>
  </si>
  <si>
    <t> 2381</t>
  </si>
  <si>
    <t>Munīcija</t>
  </si>
  <si>
    <t> 2382</t>
  </si>
  <si>
    <t>Speciālais militārais inventārs</t>
  </si>
  <si>
    <t> 2389</t>
  </si>
  <si>
    <t>Pārējie specifiskas lietošanas materiāli un inventārs</t>
  </si>
  <si>
    <t> 2390</t>
  </si>
  <si>
    <t>Pārējās preces</t>
  </si>
  <si>
    <t> 2400</t>
  </si>
  <si>
    <t>Izdevumi periodikas iegādei</t>
  </si>
  <si>
    <t> 2500</t>
  </si>
  <si>
    <t>Budžeta iestāžu nodokļu, nodevu un naudas sodu maksājumi</t>
  </si>
  <si>
    <t> 2510</t>
  </si>
  <si>
    <t>Budžeta iestāžu nodokļu maksājumi</t>
  </si>
  <si>
    <t> 2512</t>
  </si>
  <si>
    <t>Budžeta iestāžu pievienotās vērtības nodokļa maksājumi</t>
  </si>
  <si>
    <t> 2513</t>
  </si>
  <si>
    <t>Budžeta iestāžu nekustamā īpašuma nodokļa (t.sk. zemes nodokļa parāda) maksājumi budžetā</t>
  </si>
  <si>
    <t> 2514</t>
  </si>
  <si>
    <t>Iedzīvotāju ienākuma nodoklis (no maksātnespējīgā darba devēja darbinieku prasījumu summām)</t>
  </si>
  <si>
    <t> 2515</t>
  </si>
  <si>
    <t>Budžeta iestāžu dabas resursu nodokļa maksājumi</t>
  </si>
  <si>
    <t>Valsts sociālās apdrošināšanas obligātās iemaksas (no maksātnespējīgā darba devēja darbinieku prasījumu summām)</t>
  </si>
  <si>
    <t> 2519</t>
  </si>
  <si>
    <t>Pārējie budžeta iestāžu pārskaitītie nodokļi un nodevas</t>
  </si>
  <si>
    <t>Budžeta iestāžu naudas sodu maksājumi</t>
  </si>
  <si>
    <t>Pakalpojumi, kurus budžeta iestādes apmaksā noteikto funkciju ietvaros, kas nav iestādes administratīvie izdevumi</t>
  </si>
  <si>
    <t>Procentu izdevumi</t>
  </si>
  <si>
    <t> 4100</t>
  </si>
  <si>
    <t>Procentu maksājumi ārvalstu un starptautiskajām finanšu institūcijām</t>
  </si>
  <si>
    <t> 4110</t>
  </si>
  <si>
    <t>Procentu maksājumi ārvalstu un starptautiskajām finanšu institūcijām par aizņēmumiem un vērtspapīriem</t>
  </si>
  <si>
    <t> 4130</t>
  </si>
  <si>
    <t>Procentu maksājumi ārvalstu un starptautiskajām finanšu institūcijām no atvasināto finanšu instrumentu rezultāta</t>
  </si>
  <si>
    <t> 4200</t>
  </si>
  <si>
    <t>Procentu maksājumi iekšzemes kredītiestādēm</t>
  </si>
  <si>
    <t> 4230</t>
  </si>
  <si>
    <t>Procentu maksājumi iekšzemes kredītiestādēm no atvasināto finanšu instrumentu rezultāta</t>
  </si>
  <si>
    <t>Procentu maksājumi iekšzemes finanšu institūcijām par aizņēmumiem un vērtspapīriem</t>
  </si>
  <si>
    <t>Budžeta iestāžu līzinga procentu maksājumi</t>
  </si>
  <si>
    <t> 4300</t>
  </si>
  <si>
    <t>Pārējie procentu maksājumi</t>
  </si>
  <si>
    <t> 4310</t>
  </si>
  <si>
    <t>Budžeta iestāžu procentu maksājumi Valsts kasei</t>
  </si>
  <si>
    <t> 4311</t>
  </si>
  <si>
    <t>Budžeta iestāžu procentu maksājumi Valsts kasei, izņemot valsts sociālās apdrošināšanas speciālo budžetu</t>
  </si>
  <si>
    <t> 4312</t>
  </si>
  <si>
    <t>Valsts sociālās apdrošināšanas speciālā budžeta procentu maksājumi Valsts kasei</t>
  </si>
  <si>
    <t> 4330</t>
  </si>
  <si>
    <t>Valsts budžeta (valsts kases)  procentu maksājumi</t>
  </si>
  <si>
    <t>Valsts budžeta (Valsts kases) procentu maksājumi valsts speciālajam sociālās apdrošināšanas budžetam</t>
  </si>
  <si>
    <t xml:space="preserve">Valsts budžeta (Valsts kases) procentu maksājumi pārējiem valsts budžeta iestāžu līdzekļu ieguldītājiem </t>
  </si>
  <si>
    <t xml:space="preserve">Valsts budžeta (Valsts kases) procentu maksājumi par pašvaldību budžeta līdzekļu ieguldījumiem </t>
  </si>
  <si>
    <t>Valsts budžeta (Valsts kases) procentu maksājumi par depozītiem un kontu atlikumiem</t>
  </si>
  <si>
    <t xml:space="preserve">Valsts budžeta (Valsts kases) procentu maksājumi pārējiem ieguldītājiem </t>
  </si>
  <si>
    <t>3000; 6000</t>
  </si>
  <si>
    <t>Subsīdijas, dotācijas un sociālie pabalsti</t>
  </si>
  <si>
    <t> 3000</t>
  </si>
  <si>
    <t>Subsīdijas un dotācijas</t>
  </si>
  <si>
    <t> 3100</t>
  </si>
  <si>
    <t>Subsīdijas lauksaimniecības ražošanai</t>
  </si>
  <si>
    <t> 3110</t>
  </si>
  <si>
    <t>Subsīdijas lauksaimniecībai saskaņā ar normatīvajiem aktiem par valsts atbalstu lauksaimniecībai kārtējā gadā</t>
  </si>
  <si>
    <t>Produktu subsīdijas lauksaimniecībai saskaņā ar normatīvajiem aktiem par valsts atbalstu lauksaimniecībai kārtējā gadā</t>
  </si>
  <si>
    <t>Citas ražošanas subsīdijas lauksaimniecībai saskaņā ar normatīvajiem aktiem par valsts atbalstu lauksaimniecībai kārtējā gadā</t>
  </si>
  <si>
    <t>Subsīdijas lauksaimniecības tirgus intervencei</t>
  </si>
  <si>
    <t> 3190</t>
  </si>
  <si>
    <t xml:space="preserve">Pārējās subsīdijas lauksaimniecībai, kuras nevar attiecināt uz kodiem 3110 un 3150. </t>
  </si>
  <si>
    <t>Pārējās produktu subsīdijas lauksaimniecībai</t>
  </si>
  <si>
    <t>Pārējās ražošanas subsīdijas lauksaimniecībai</t>
  </si>
  <si>
    <t> 3200</t>
  </si>
  <si>
    <t>Subsīdijas un dotācijas komersantiem, biedrībām un nodibinājumiem</t>
  </si>
  <si>
    <t> 3210</t>
  </si>
  <si>
    <t>Subsīdijas valsts un pašvaldību komersantiem, kuras nav attiecināmas uz kodu 3290</t>
  </si>
  <si>
    <t>Produktu subsīdijas valsts un pašvaldību komersantiem</t>
  </si>
  <si>
    <t>Citas ražošanas subsīdijas valsts un pašvaldību komersantiem</t>
  </si>
  <si>
    <t> 3230</t>
  </si>
  <si>
    <t> Subsīdijas biedrībām un nodibinājumiem</t>
  </si>
  <si>
    <t>Produktu subsīdijas biedrībām un nodibinājumiem</t>
  </si>
  <si>
    <t>Citas ražošanas subsīdijas biedrībām un nodibinājumiem</t>
  </si>
  <si>
    <t> 3260</t>
  </si>
  <si>
    <t>Valsts un pašvaldību budžeta dotācija komersantiem, biedrībām,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</si>
  <si>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</si>
  <si>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</si>
  <si>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</si>
  <si>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Valsts kultūrkapitāla fonda pārskaitījumi fiziskām personām kultūras projektu īstenošanai</t>
  </si>
  <si>
    <t>Subsīdijas komersantiem</t>
  </si>
  <si>
    <t>Produktu subsīdijas komersantiem</t>
  </si>
  <si>
    <t>Citas ražošanas subsīdijas komersantiem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</si>
  <si>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</si>
  <si>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</si>
  <si>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</si>
  <si>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</si>
  <si>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</si>
  <si>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Atmaksa valsts budžetam no valsts budžeta iestāžu valsts budžeta līdzekļiem vai ārvalstu finanšu palīdzības līdzekļu atlikumiem par iepriekšējos budžeta periodos finansētajiem izdevumiem</t>
  </si>
  <si>
    <t> 3300</t>
  </si>
  <si>
    <t>Subsīdijas komersantiem sabiedriskā transporta pakalpojumu nodrošināšanai (par pasažieru regulārajiem pārvadājumiem)</t>
  </si>
  <si>
    <t>Produktu subsīdijas komersantiem sabiedriskā transporta pakalpojumu nodrošināšanai (par pasažieru regulārajiem pārvadājumiem)</t>
  </si>
  <si>
    <t>Citas ražošanas subsīdijas komersantiem sabiedriskā transporta pakalpojumu nodrošināšanai (par pasažieru regulārajiem pārvadājumiem)</t>
  </si>
  <si>
    <t>Konkursa kārtībā un sadarbības līgumiem un programmām sadalāmie valsts budžeta līdzekļi, kurus valsts budžeta likumā kārtējam gadam objektīvu iemeslu dēļ nav bijis iespējams ieplānot sadalījumā pa ekonomiskajām kategorijām</t>
  </si>
  <si>
    <t> 3800</t>
  </si>
  <si>
    <t>Gadskārtējā valsts budžeta likuma izpildes laikā pārdalāmās budžeta apropriācijas</t>
  </si>
  <si>
    <t> 6000</t>
  </si>
  <si>
    <t>Sociālie pabalsti</t>
  </si>
  <si>
    <t> 6200</t>
  </si>
  <si>
    <t>Pensijas un sociālie pabalsti naudā</t>
  </si>
  <si>
    <t> 6210</t>
  </si>
  <si>
    <t>Valsts pensijas</t>
  </si>
  <si>
    <t> 6211</t>
  </si>
  <si>
    <t>Vecuma pensijas</t>
  </si>
  <si>
    <t> 6212</t>
  </si>
  <si>
    <t>Invaliditātes pensijas</t>
  </si>
  <si>
    <t> 6213</t>
  </si>
  <si>
    <t>Pensijas apgādnieka zaudējuma gadījumā</t>
  </si>
  <si>
    <t> 6214</t>
  </si>
  <si>
    <t>Augstākās padomes deputātu pensijas</t>
  </si>
  <si>
    <t> 6215</t>
  </si>
  <si>
    <t>Pensijas saskaņā ar speciāliem lēmumiem</t>
  </si>
  <si>
    <t> 6216</t>
  </si>
  <si>
    <t>Izdienas pensijas</t>
  </si>
  <si>
    <t> 6220</t>
  </si>
  <si>
    <t>Valsts sociālās apdrošināšanas pabalsti naudā</t>
  </si>
  <si>
    <t> 6221</t>
  </si>
  <si>
    <t>Slimības pabalsts</t>
  </si>
  <si>
    <t> 6222</t>
  </si>
  <si>
    <t>Maternitātes pabalsts</t>
  </si>
  <si>
    <t> 6223</t>
  </si>
  <si>
    <t>Atlīdzība par darbaspēju zaudējumu</t>
  </si>
  <si>
    <t> 6224</t>
  </si>
  <si>
    <t>Atlīdzība par apgādnieka zaudējumu</t>
  </si>
  <si>
    <t> 6225</t>
  </si>
  <si>
    <t>Apbedīšanas pabalsts</t>
  </si>
  <si>
    <t> 6226</t>
  </si>
  <si>
    <t>Kaitējuma atlīdzība Černobiļas AES avārijas rezultātā cietušajām personām</t>
  </si>
  <si>
    <t> 6227</t>
  </si>
  <si>
    <t>Paternitātes pabalsts</t>
  </si>
  <si>
    <t> 6228</t>
  </si>
  <si>
    <t>Darbā nodarītā kaitējuma atlīdzība</t>
  </si>
  <si>
    <t>Pārējie pabalsti</t>
  </si>
  <si>
    <t> 6230</t>
  </si>
  <si>
    <t>Valsts sociālie pabalsti naudā</t>
  </si>
  <si>
    <t> 6231</t>
  </si>
  <si>
    <t>Bērna kopšanas pabalsts</t>
  </si>
  <si>
    <t> 6232</t>
  </si>
  <si>
    <t>Ģimenes valsts pabalsts</t>
  </si>
  <si>
    <t> 6233</t>
  </si>
  <si>
    <t>Piemaksas pie ģimenes valsts pabalsta par bērnu invalīdu</t>
  </si>
  <si>
    <t> 6234</t>
  </si>
  <si>
    <t>Bērna piedzimšanas pabalsts</t>
  </si>
  <si>
    <t> 6235</t>
  </si>
  <si>
    <t>Valsts sociālā nodrošinājuma pabalsts</t>
  </si>
  <si>
    <t> 6237</t>
  </si>
  <si>
    <t>Pabalsts un atlīdzība aizbildnim un audžu ģimenei</t>
  </si>
  <si>
    <t>Pabalsts invalīdam, kuram nepieciešama īpaša kopšana</t>
  </si>
  <si>
    <t> 6239</t>
  </si>
  <si>
    <t> Pārējie valsts pabalsti un kompensācijas</t>
  </si>
  <si>
    <t> 6240</t>
  </si>
  <si>
    <t>Valsts un pašvaldību nodarbinātības pabalsti naudā</t>
  </si>
  <si>
    <t> 6241</t>
  </si>
  <si>
    <t>Bezdarbnieka pabalsts</t>
  </si>
  <si>
    <t> 6242</t>
  </si>
  <si>
    <t>Bezdarbnieka stipendija</t>
  </si>
  <si>
    <t> 6290</t>
  </si>
  <si>
    <t>Valsts un pašvaldību budžeta maksājumi</t>
  </si>
  <si>
    <t> 6291</t>
  </si>
  <si>
    <t>Stipendijas</t>
  </si>
  <si>
    <t> 6292</t>
  </si>
  <si>
    <t>Transporta izdevumu kompensācijas</t>
  </si>
  <si>
    <t> 6293</t>
  </si>
  <si>
    <t>Pārmaksāto sociālās apdrošināšanas iemaksu atmaksa</t>
  </si>
  <si>
    <t> 6294</t>
  </si>
  <si>
    <t>Maksātnespējīgo darba devēju darbinieku prasījumi</t>
  </si>
  <si>
    <t>Eiropas Savienības pensiju shēmai pārskaitītais pensijas kapitāls</t>
  </si>
  <si>
    <t>Ilgstošas sociālās aprūpes un sociālās rehabilitācijas institūciju veiktie maksājumi klientiem personiskiem izdevumiem no normatīvajos aktos noteiktajiem klientu ienākumiem, kas izmaksāti no valsts budžeta līdzekļiem</t>
  </si>
  <si>
    <t> 6299</t>
  </si>
  <si>
    <t>Pārējie klasifikācijā neminētie no valsts un pašvaldību budžeta veiktie maksājumi iedzīvotājiem naudā</t>
  </si>
  <si>
    <t> 6300</t>
  </si>
  <si>
    <t>Sociālie pabalsti natūrā</t>
  </si>
  <si>
    <t> 6330</t>
  </si>
  <si>
    <t>Atbalsta pasākumi un kompensācijas natūrā</t>
  </si>
  <si>
    <t> 6340</t>
  </si>
  <si>
    <t>Darba devēja sociālie pabalsti natūrā</t>
  </si>
  <si>
    <t> 6400</t>
  </si>
  <si>
    <t>Pārējie  klasifikācijā neminētie maksājumi iedzīvotājiem natūrā un kompensācijās</t>
  </si>
  <si>
    <t>Maksājumi iedzīvotājiem natūrā, naudas balvas, izdevumi pašvaldību brīvprātīgo iniciatīvu izpildei</t>
  </si>
  <si>
    <t>Maksājumi iedzīvotājiem natūrā</t>
  </si>
  <si>
    <t>Naudas balvas</t>
  </si>
  <si>
    <t>Kompensācijas, kuras izmaksā personām, pamatojoties uz Latvijas tiesu, Eiropas Savienības Tiesas, Eiropas Cilvēktiesību Tiesas nolēmumiem</t>
  </si>
  <si>
    <t>Kompensācijas, kuras izmaksā personām, pamatojoties uz Latvijas tiesu nolēmumiem</t>
  </si>
  <si>
    <t>Kompensācijas, kuras izmaksā personām, pamatojoties uz Eiropas Savienības Tiesas, Eiropas Cilvēktiesību Tiesas nolēmumiem</t>
  </si>
  <si>
    <t>7600 - 7700</t>
  </si>
  <si>
    <t>Kārtējie maksājumi Eiropas Savienības budžetā un starptautiskā sadarbība</t>
  </si>
  <si>
    <t> 7600</t>
  </si>
  <si>
    <t>Kārtējie maksājumi Eiropas Savienības budžetā</t>
  </si>
  <si>
    <t> 7610</t>
  </si>
  <si>
    <t>Tradicionālo pašu resursu iemaksa Eiropas Savienības budžetā</t>
  </si>
  <si>
    <t> 7620</t>
  </si>
  <si>
    <t>Pārējās iemaksas Eiropas Savienības budžetā</t>
  </si>
  <si>
    <t> 7621</t>
  </si>
  <si>
    <t>Pievienotās vērtības nodokļa resurss</t>
  </si>
  <si>
    <t> 7622</t>
  </si>
  <si>
    <t>Nacionālā kopienākuma resurss un rezerves</t>
  </si>
  <si>
    <t> 7623</t>
  </si>
  <si>
    <t>Soda procenti</t>
  </si>
  <si>
    <t> 7624</t>
  </si>
  <si>
    <t>Apvienotās Karalistes korekcija un citām dalībvalstīm budžeta līdzsvarošanai piešķirtās atlaides</t>
  </si>
  <si>
    <t>Eiropas Komisijai atmaksājamie līdzekļi</t>
  </si>
  <si>
    <t>Eiropas Komisijai atmaksājamie līdzekļi PHARE finansēto programmu ietvaros</t>
  </si>
  <si>
    <t>Eiropas Komisijai atmaksājamie līdzekļi Kohēzijas fonda finansēto programmu ietvaros</t>
  </si>
  <si>
    <t>Eiropas Komisijai atmaksājamie līdzekļi citu Eiropas Savienības politiku instrumentu finansēto programmu ietvaros</t>
  </si>
  <si>
    <t> 7700</t>
  </si>
  <si>
    <t>Starptautiskā sadarbība</t>
  </si>
  <si>
    <t> 7710</t>
  </si>
  <si>
    <t>Biedra naudas, dalības maksa un iemaksas starptautiskajās institūcijās</t>
  </si>
  <si>
    <t> 7711</t>
  </si>
  <si>
    <t>Maksājumi Eiropas Savienības institūcijās</t>
  </si>
  <si>
    <t> 7712</t>
  </si>
  <si>
    <t>Maksājumi citās starptautiskajās institūcijās</t>
  </si>
  <si>
    <t> 7713</t>
  </si>
  <si>
    <t>Maksājumi NATO budžetā</t>
  </si>
  <si>
    <t> 7720</t>
  </si>
  <si>
    <t>Pārējie pārskaitījumi ārvalstīm</t>
  </si>
  <si>
    <t>Starptautiskā palīdzība</t>
  </si>
  <si>
    <t>7100 - 7500</t>
  </si>
  <si>
    <t>Uzturēšanas izdevumu transferti</t>
  </si>
  <si>
    <t> 7100</t>
  </si>
  <si>
    <t>Valsts budžeta uzturēšanas izdevumu transferti</t>
  </si>
  <si>
    <t> 7120</t>
  </si>
  <si>
    <t>Valsts budžeta uzturēšanas izdevumu transferti no valsts pamatbudžeta uz valsts speciālo budžetu</t>
  </si>
  <si>
    <t> 7130</t>
  </si>
  <si>
    <t>Valsts budžeta uzturēšanas izdevumu transferti no valsts pamatbudžeta uz valsts pamatbudžetu</t>
  </si>
  <si>
    <t> 7131</t>
  </si>
  <si>
    <t>Valsts budžeta uzturēšanas izdevumu transferti no valsts pamatbudžeta dotācijas no vispārējiem ieņēmumiem uz valsts pamatbudžetu</t>
  </si>
  <si>
    <t> 7132</t>
  </si>
  <si>
    <t>Valsts budžeta uzturēšanas izdevumu transferti no valsts pamatbudžeta ārvalstu finanšu palīdzības līdzekļiem uz valsts pamatbudžetu</t>
  </si>
  <si>
    <t> 7139</t>
  </si>
  <si>
    <t>Pārējie valsts budžeta uzturēšanas izdevumu transferti no valsts pamatbudžeta uz valsts pamatbudžetu</t>
  </si>
  <si>
    <t> 7300</t>
  </si>
  <si>
    <t>Valsts budžeta uzturēšanas izdevumu transferti citiem budžetiem noteiktam mērķim</t>
  </si>
  <si>
    <t> 7310</t>
  </si>
  <si>
    <t>Valsts budžeta uzturēšanas izdevumu transferti pašvaldībām noteiktam mērķim</t>
  </si>
  <si>
    <t> 7320</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</si>
  <si>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</si>
  <si>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</si>
  <si>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Valsts budžeta uzturēšanas izdevumu transferti noteiktam mērķim savas ministrijas vai centrālās valsts iestādes padotībā esošām no valsts budžeta daļēji finansētām atvasinātām publiskām personām un budžeta nefinansētām iestādēm</t>
  </si>
  <si>
    <t>Valsts budžeta uzturēšanas izdevumu transferti noteiktam mērķim citas ministrijas, centrālās valsts iestādes padotībā esošām no valsts budžeta daļēji finansētām atvasinātām publiskām personām un budžeta nefinansētām iestādēm</t>
  </si>
  <si>
    <t>Valsts budžeta uzturēšanas izdevumu transferti savas ministrijas, centrālās valsts iestādes padotībā esošām no valsts budžeta daļēji finansētām atvasinātām publiskām personām un budžeta nefinansētām iestādēm Eiropas Savienības politiku instrumentu un pārējās ārvalstu finanšu palīdzības līdzfinansētajiem projektiem (pasākumiem)</t>
  </si>
  <si>
    <t>Valsts budžeta uzturēšanas izdevumu transferti citas ministrijas, centrālās valsts iestādes padotībā esošām no valsts budžeta daļēji finansētām atvasinātām publiskām personām un budžeta nefinansētām iestādēm Eiropas Savienības politiku instrumentu un pārējās ārvalstu finanšu palīdzības līdzfinansētajiem projektiem (pasākumiem)</t>
  </si>
  <si>
    <t> 7400</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</si>
  <si>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</si>
  <si>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</si>
  <si>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</si>
  <si>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Pārējie valsts budžeta uzturēšanas izdevumu transferti savas ministrijas, centrālās valsts iestādes padotībā esošām valsts budžeta daļēji finansētām atvasinātām publiskām personām un budžeta nefinansētām iestādēm</t>
  </si>
  <si>
    <t>Pārējie valsts budžeta uzturēšanas izdevumu transferti citas ministrijas, centrālās valsts iestādes padotībā esošām valsts budžeta daļēji finansētām atvasinātām publiskām personām un budžeta nefinansētām iestādēm</t>
  </si>
  <si>
    <t> 7500</t>
  </si>
  <si>
    <t>Atmaksa valsts budžetā par veiktajiem uzturēšanas izdevumiem</t>
  </si>
  <si>
    <t> 7510</t>
  </si>
  <si>
    <t>Atmaksa valsts pamatbudžetā par valsts budžeta iestādes veiktajiem uzturēšanas izdevumiem Eiropas Savienības politiku instrumentu un pārējās ārvalstu finanšu palīdzības līdzfinansētajos projektos (pasākumos)</t>
  </si>
  <si>
    <t>5000; 9000</t>
  </si>
  <si>
    <t xml:space="preserve">Kapitālie izdevumi </t>
  </si>
  <si>
    <t>Pamatkapitāla veidošana</t>
  </si>
  <si>
    <t> 5100</t>
  </si>
  <si>
    <t>Nemateriālie ieguldījumi</t>
  </si>
  <si>
    <t> 5110</t>
  </si>
  <si>
    <t>Attīstības pasākumi un programmas</t>
  </si>
  <si>
    <t>Licences, koncesijas un patenti, preču zīmes un līdzīgas tiesības</t>
  </si>
  <si>
    <t> 5121</t>
  </si>
  <si>
    <t>Datorprogrammas</t>
  </si>
  <si>
    <t> 5129</t>
  </si>
  <si>
    <t>Pārējās licences, koncesijas un patenti, preču zīmes un tamlīdzīgas tiesības</t>
  </si>
  <si>
    <t> 5130</t>
  </si>
  <si>
    <t>Pārējie nemateriālie ieguldījumi</t>
  </si>
  <si>
    <t> 5140</t>
  </si>
  <si>
    <t>Nemateriālo ieguldījumu izveidošana</t>
  </si>
  <si>
    <t> 5160</t>
  </si>
  <si>
    <t>Derīgo izrakteņu izpēte un citi līdzīgi neražotie nemateriālie ieguldījumi</t>
  </si>
  <si>
    <t> 5170</t>
  </si>
  <si>
    <t>Kapitālsabiedrību iegādes rezultātā iegūtā nemateriālā vērtība</t>
  </si>
  <si>
    <t> 5200</t>
  </si>
  <si>
    <t>Pamatlīdzekļi</t>
  </si>
  <si>
    <t> 5210</t>
  </si>
  <si>
    <t>Zeme, ēkas un būves</t>
  </si>
  <si>
    <t> 5211</t>
  </si>
  <si>
    <t>Dzīvojamās ēkas</t>
  </si>
  <si>
    <t> 5212</t>
  </si>
  <si>
    <t>Nedzīvojamās ēkas</t>
  </si>
  <si>
    <t> 5213</t>
  </si>
  <si>
    <t>Transporta būves</t>
  </si>
  <si>
    <t> 5214</t>
  </si>
  <si>
    <t>Zeme zem ēkām un būvēm</t>
  </si>
  <si>
    <t> 5215</t>
  </si>
  <si>
    <t>Kultivētā zeme</t>
  </si>
  <si>
    <t> 5216</t>
  </si>
  <si>
    <t>Atpūtai un izklaidei izmantojamā zeme</t>
  </si>
  <si>
    <t> 5217</t>
  </si>
  <si>
    <t>Pārējā zeme</t>
  </si>
  <si>
    <t> 5218</t>
  </si>
  <si>
    <t>Celtnes un būves</t>
  </si>
  <si>
    <t> 5219</t>
  </si>
  <si>
    <t>Pārējais nekustamais īpašums</t>
  </si>
  <si>
    <t> 5220</t>
  </si>
  <si>
    <t>Tehnoloģiskās iekārtas un mašīnas</t>
  </si>
  <si>
    <t> 5230</t>
  </si>
  <si>
    <t>Pārējie pamatlīdzekļi</t>
  </si>
  <si>
    <t> 5231</t>
  </si>
  <si>
    <t>Transportlīdzekļi</t>
  </si>
  <si>
    <t>Saimniecības pamatlīdzekļi</t>
  </si>
  <si>
    <t> 5233</t>
  </si>
  <si>
    <t>Bibliotēku krājumi</t>
  </si>
  <si>
    <t> 5234</t>
  </si>
  <si>
    <t>Izklaides, literārie un mākslas oriģināldarbi</t>
  </si>
  <si>
    <t> 5235</t>
  </si>
  <si>
    <t>Dārgakmeņi un dārgmetāli</t>
  </si>
  <si>
    <t> 5236</t>
  </si>
  <si>
    <t>Antīkie un citi mākslas priekšmeti</t>
  </si>
  <si>
    <t> 5237</t>
  </si>
  <si>
    <t>Citas vērtslietas</t>
  </si>
  <si>
    <t> 5238</t>
  </si>
  <si>
    <t>Datortehnika, sakaru un cita biroja tehnika</t>
  </si>
  <si>
    <t> 5239</t>
  </si>
  <si>
    <t>Pārējie iepriekš neklasificētie pamatlīdzekļi</t>
  </si>
  <si>
    <t> 5240</t>
  </si>
  <si>
    <t>Pamatlīdzekļu izveidošana un nepabeigtā būvniecība</t>
  </si>
  <si>
    <t> 5250</t>
  </si>
  <si>
    <t>Kapitālais remonts un rekonstrukcija</t>
  </si>
  <si>
    <t> 5260</t>
  </si>
  <si>
    <t>Bioloģiskie un pazemes aktīvi</t>
  </si>
  <si>
    <t> 5261</t>
  </si>
  <si>
    <t>Pazemes aktīvi</t>
  </si>
  <si>
    <t> 5262</t>
  </si>
  <si>
    <t>Augļu dārzi un citi regulāri ražojošie stādījumi</t>
  </si>
  <si>
    <t> 5269</t>
  </si>
  <si>
    <t>Pārējie bioloģiskie un lauksaimniecības aktīvi</t>
  </si>
  <si>
    <t> 5270</t>
  </si>
  <si>
    <t>Ilgtermiņa ieguldījumi nomātajos pamatlīdzekļos</t>
  </si>
  <si>
    <t>Kapitālo izdevumu transferti</t>
  </si>
  <si>
    <t> 9100</t>
  </si>
  <si>
    <t xml:space="preserve">Valsts budžeta kapitālo izdevumu transferti </t>
  </si>
  <si>
    <t> 9120</t>
  </si>
  <si>
    <t>Valsts budžeta kapitālo izdevumu transferti no valsts pamatbudžeta uz valsts speciālo budžetu</t>
  </si>
  <si>
    <t> 9140</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</si>
  <si>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</si>
  <si>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</si>
  <si>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</si>
  <si>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</si>
  <si>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 9500</t>
  </si>
  <si>
    <t>Valsts budžeta transferti kapitālajiem izdevumiem citiem budžetiem noteiktam mērķim</t>
  </si>
  <si>
    <t> 9510</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</si>
  <si>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</si>
  <si>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</si>
  <si>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</si>
  <si>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Valsts budžeta kapitālo izdevumu transferti noteiktam mērķim savas ministrijas, centrālās valsts iestādes padotībā esošām no valsts budžeta daļēji finansētām atvasinātām publiskām personām un budžeta nefinansētām iestādēm</t>
  </si>
  <si>
    <t>Valsts budžeta kapitālo izdevumu transferti noteiktam mērķim citas ministrijas, centrālās valsts iestādes padotībā esošām no valsts budžeta daļēji finansētām atvasinātām publiskām personām un budžeta nefinansētām iestādēm</t>
  </si>
  <si>
    <t>Valsts budžeta kapitālo izdevumu transferti savas ministrijas, centrālās valsts iestādes padotībā esošām no valsts budžeta daļēji finansētām atvasinātām publiskām personām un budžeta nefinansētām iestādēm Eiropas Savienības politiku instrumentu un pārējās ārvalstu finanšu palīdzības līdzfinansētajiem projektiem (pasākumiem)</t>
  </si>
  <si>
    <t>Valsts budžeta kapitālo izdevumu transferti citas ministrijas, centrālās valsts iestādes padotībā esošām no valsts budžeta daļēji finansētām atvasinātām publiskām personām un budžeta nefinansētām iestādēm Eiropas Savienības politiku instrumentu un pārējās ārvalstu finanšu palīdzības līdzfinansētajiem projektiem (pasākumiem)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</si>
  <si>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</si>
  <si>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</si>
  <si>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</si>
  <si>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Pārējie valsts budžeta transferti kapitālajiem izdevumiem savas ministrijas, centrālās valsts iestādes padotībā esošām valsts budžeta daļēji finansētām atvasinātām publiskām personām un budžeta nefinansētām iestādēm</t>
  </si>
  <si>
    <t>Pārējie valsts budžeta transferti kapitālajiem izdevumiem citas ministrijas, centrālās valsts iestādes padotībā esošām valsts budžeta daļēji finansētām atvasinātām publiskām personām un budžeta nefinansētām iestādēm</t>
  </si>
  <si>
    <t> 9600</t>
  </si>
  <si>
    <t>Atmaksa valsts budžetā par veiktajiem kapitālajiem izdevumiem</t>
  </si>
  <si>
    <t> 9610</t>
  </si>
  <si>
    <t>Atmaksa valsts pamatbudžetā par valsts budžeta iestādes veiktajiem kapitālajiem izdevumiem Eiropas Savienības politiku instrumentu un pārējās ārvalstu finanšu palīdzības līdzfinansētajos projektos (pasākumos)</t>
  </si>
  <si>
    <t>[17000 - 21700] - [1000 - 9000]</t>
  </si>
  <si>
    <t>Finansiālā bilance</t>
  </si>
  <si>
    <t>F 00 00 00 00</t>
  </si>
  <si>
    <t>Finansēšana</t>
  </si>
  <si>
    <t>F40 02 00 00</t>
  </si>
  <si>
    <t>Aizņēmumi</t>
  </si>
  <si>
    <t xml:space="preserve">F40 02 00 10 </t>
  </si>
  <si>
    <t>Saņemtie aizņēmumi</t>
  </si>
  <si>
    <t xml:space="preserve">F40 02 00 20 </t>
  </si>
  <si>
    <t>Saņemto aizņēmumu atmaksa</t>
  </si>
  <si>
    <t>F40 01 00 00</t>
  </si>
  <si>
    <t>Aizdevumi</t>
  </si>
  <si>
    <t xml:space="preserve">F40 01 00 10 </t>
  </si>
  <si>
    <t>Izsniegtie aizdevumi</t>
  </si>
  <si>
    <t xml:space="preserve">F40 01 00 20 </t>
  </si>
  <si>
    <t>Izsniegto aizdevumu saņemtā atmaksa</t>
  </si>
  <si>
    <t>F21 01 00 00</t>
  </si>
  <si>
    <t>Naudas līdzekļi</t>
  </si>
  <si>
    <t>F21 01 00 00 1</t>
  </si>
  <si>
    <t>Maksas pakalpojumu un citu pašu ieņēmumu naudas līdzekļu atlikumu izmaiņas palielinājums (-) vai samazinājums (+)</t>
  </si>
  <si>
    <t>F21 01 00 00 2</t>
  </si>
  <si>
    <t>Ārvalstu finanšu palīdzības naudas līdzekļu atlikumu izmaiņas palielinājums (-) vai samazinājums (+)</t>
  </si>
  <si>
    <t>F21 01 00 00 5</t>
  </si>
  <si>
    <t>Naudas līdzekļu aizdevumiem atlikuma izmaiņas palielinājums (-) samazinājums (+)</t>
  </si>
  <si>
    <t>F50 01 00 00</t>
  </si>
  <si>
    <t>Akcijas un cita līdzdalība komersantu pašu kapitālā</t>
  </si>
  <si>
    <t>Piezīme. Dokumenta rekvizītus „paraksts” un „datums” neaizpilda, ja elektroniskais dokuments ir noformēts atbilstoši normatīvajiem aktiem par elektronisko dokumentu noformēšanu.</t>
  </si>
  <si>
    <t>KOPSAVILKUMA TĀME 2015. GADAM</t>
  </si>
  <si>
    <t xml:space="preserve">                          </t>
  </si>
  <si>
    <t xml:space="preserve">                                                        (vārds, uzvārds)</t>
  </si>
  <si>
    <t>Apstiprināts 2015. gadam (EUR)</t>
  </si>
  <si>
    <t>Apstiprināts 2015.gadam (EUR)</t>
  </si>
  <si>
    <t>Ieņēmumi no iestāžu sniegtajiem maksas pakalpojumiem un citi pašu ieņēmumi</t>
  </si>
  <si>
    <t xml:space="preserve">                                                                       </t>
  </si>
  <si>
    <t>Pārējā citur neklasificētā vides aizsardzība</t>
  </si>
  <si>
    <t>05.600</t>
  </si>
  <si>
    <t>Vides aizsardzības un reģionālās attīstības ministrija</t>
  </si>
  <si>
    <t>1.pielikums</t>
  </si>
  <si>
    <t xml:space="preserve">PAMATBUDŽETA PROGRAMMAS, APAKŠPROGRAMMAS, PASĀKUMA </t>
  </si>
  <si>
    <t>Iestāde</t>
  </si>
  <si>
    <t>Adrese</t>
  </si>
  <si>
    <t>Pasākums</t>
  </si>
  <si>
    <t>TĀME 2015. GADAM</t>
  </si>
  <si>
    <t>(vārds, uzvārds)</t>
  </si>
  <si>
    <t>Citu Eiropas Savienības politiku instrumentu projektu un pasākumu īstenošana</t>
  </si>
  <si>
    <t>70.00.00</t>
  </si>
  <si>
    <t>Atmaksas valsts pamatbudžetā par citu Eiropas Savienības politiku instrumentu projektu un pasākumu finansējumu (2007–2013)</t>
  </si>
  <si>
    <t>70.02.00</t>
  </si>
  <si>
    <t xml:space="preserve">DABAS AIZSARDZĪBAS PĀRVALDE  </t>
  </si>
  <si>
    <t>0650</t>
  </si>
  <si>
    <t xml:space="preserve"> Baznīcas iela 7, Sigulda, Siguldas novads, LV-2150</t>
  </si>
  <si>
    <t>Inovatīvas pieejas jūras bioloģiskās daudzveidības monitoringam un Baltijas jūras dabas vērtību aizsardzības statusa novērtējums</t>
  </si>
  <si>
    <t>LIFE09NAT/LV/000238</t>
  </si>
  <si>
    <t>Fenoskandijas parkveida pļavu (6530*) un divu prioritāru vaboļu sugu apsaimniekošana: plānošana, sabiedrības iesaistīšana, inovācija</t>
  </si>
  <si>
    <t>LIFE09NAT/LV/000240</t>
  </si>
  <si>
    <t>LR Vides aizsardzības un reģionālās attīstības ministrija</t>
  </si>
  <si>
    <t>0496</t>
  </si>
  <si>
    <t>Peldu iela 25, Rīga, LV - 1011</t>
  </si>
  <si>
    <t>S51</t>
  </si>
  <si>
    <t>Zemu emisiju politikas veidošana un ieviešana (BALLOON (BalticLowCarbon))</t>
  </si>
  <si>
    <t>S30</t>
  </si>
  <si>
    <t>RPR projekts "Dzīves vide Baltijas pilsētās (Liveable Baltic Cities (LiveBaltic))"</t>
  </si>
  <si>
    <t>S50</t>
  </si>
  <si>
    <t>KPR projekts "Baltijas izaugsme – liela mēroga gliemeņu audzēšanas attīstība Baltijas jūrā (Baltic Blue Growth (BBG))"</t>
  </si>
  <si>
    <t>S32</t>
  </si>
  <si>
    <t>Dioksīnu piesārņojuma kontrole Baltijas jūras reģionā (CONDOR)</t>
  </si>
  <si>
    <t>S23</t>
  </si>
  <si>
    <t>LHEI projekts "Baltijas izaugsme – liela mēroga gliemeņu audzēšanas attīstība Baltijas jūrā (Baltic Blue Growth (BBG))"</t>
  </si>
  <si>
    <t>Pārrobežu sadarbība nodokļu informācijas apmaiņā Baltijas jūras reģionā (BSR Taxl)</t>
  </si>
  <si>
    <t>(atbilstoši 2015. gada finansēšanas plānam Nr. 22104967002012D002B)</t>
  </si>
  <si>
    <t>(finansēšanas plāns Nr. 22104967002012D002B)</t>
  </si>
  <si>
    <t>BALLOON</t>
  </si>
  <si>
    <t>Nr. 22104967002012D002B;</t>
  </si>
  <si>
    <t>(atbilstoši 2015. gada finansēšanas plānam Nr. 22104967002008D002B)</t>
  </si>
  <si>
    <t>(finansēšanas plāns Nr. 22104967002008D002B)</t>
  </si>
  <si>
    <t>Nr. 22104967002008D002B;</t>
  </si>
  <si>
    <t>BSR Taxl</t>
  </si>
  <si>
    <t>Nr. 22104967002011D002B;</t>
  </si>
  <si>
    <t>RPR LiveBaltic</t>
  </si>
  <si>
    <t>(atbilstoši 2015. gada finansēšanas plānam Nr. 22104967002011D002B)</t>
  </si>
  <si>
    <t>(finansēšanas plāns Nr. 22104967002011D002B)</t>
  </si>
  <si>
    <t>(finansēšanas plāns Nr. 22104967002007D002B)</t>
  </si>
  <si>
    <t>(atbilstoši 2015. gada finansēšanas plānam Nr. 22104967002007D002B)</t>
  </si>
  <si>
    <t>Nr. 22104967002007D002B;</t>
  </si>
  <si>
    <t>KPR BBG</t>
  </si>
  <si>
    <t>Nr. 22104967002010D002B;</t>
  </si>
  <si>
    <t>LHEI CONDOR</t>
  </si>
  <si>
    <t>(atbilstoši 2015. gada finansēšanas plānam Nr. 22104967002010D002B)</t>
  </si>
  <si>
    <t>(finansēšanas plāns Nr. 22104967002010D002B)</t>
  </si>
  <si>
    <t>(atbilstoši 2015. gada finansēšanas plānam Nr. 22104967002009D002B)</t>
  </si>
  <si>
    <t>(finansēšanas plāns Nr. 22104967002009D002B)</t>
  </si>
  <si>
    <t>Nr. 22104967002009D002B;</t>
  </si>
  <si>
    <t>LHEI BBG</t>
  </si>
  <si>
    <t>Nr. 22106507002000D002B;</t>
  </si>
  <si>
    <t>DAP inov.pieejas</t>
  </si>
  <si>
    <t>(atbilstoši 2015. gada finansēšanas plānam Nr. 22106507002000D002B)</t>
  </si>
  <si>
    <t>(finansēšanas plāns Nr. 22106507002000D002B)</t>
  </si>
  <si>
    <t>(atbilstoši 2015. gada finansēšanas plānam Nr. 22106507002001D002B)</t>
  </si>
  <si>
    <t>(finansēšanas plāns Nr. 22106507002001D002B)</t>
  </si>
  <si>
    <t>Nr. 22106507002001D002B.</t>
  </si>
  <si>
    <t>DAP Fenoskandija</t>
  </si>
  <si>
    <t>Dabas aizsardzības pārvaldes</t>
  </si>
  <si>
    <t>ģenerāldirektore</t>
  </si>
  <si>
    <t xml:space="preserve">          Sandra Bērziņa          </t>
  </si>
  <si>
    <t>Nodrošinājuma un finanšu departamenta direktora vietniece</t>
  </si>
  <si>
    <t xml:space="preserve">     Santa Mince     </t>
  </si>
  <si>
    <t xml:space="preserve">            Sandra Bērziņa          </t>
  </si>
  <si>
    <t xml:space="preserve">                                                      (vārds, uzvārds)</t>
  </si>
  <si>
    <t xml:space="preserve">        Elīna Līce       </t>
  </si>
  <si>
    <t xml:space="preserve">Investīciju politikas departamenta </t>
  </si>
  <si>
    <t>Finanšu instrumentu piesaistes nodaļas finanšu analītiķe</t>
  </si>
  <si>
    <t xml:space="preserve">    Baiba Merdane    </t>
  </si>
  <si>
    <t xml:space="preserve"> Investīciju politikas departamenta </t>
  </si>
  <si>
    <t>Finanšu instrumentu piesaistes nodaļas vadītāja</t>
  </si>
  <si>
    <t xml:space="preserve">           Iveta Freiberga         </t>
  </si>
  <si>
    <t>valsts sekretāra vietniece</t>
  </si>
  <si>
    <t xml:space="preserve">              Alda Ozola           </t>
  </si>
  <si>
    <t>Publisko pakalpojumu departamenta</t>
  </si>
  <si>
    <t>Elektronisko pakalpojumu nodaļas vadītājs</t>
  </si>
  <si>
    <t xml:space="preserve">      Gatis Ozols      </t>
  </si>
  <si>
    <t>valsts sekretāra vietnieks</t>
  </si>
  <si>
    <t xml:space="preserve">          Arnis Daugulis           </t>
  </si>
  <si>
    <t xml:space="preserve">                                                     (vārds, uzvārds)</t>
  </si>
  <si>
    <t xml:space="preserve">                                                                (vārds, uzvārds)</t>
  </si>
  <si>
    <t xml:space="preserve">                                                            (vārds, uzvārds)</t>
  </si>
  <si>
    <t>Tehniskā palīdzība ERAF, ESF, KF apgūšanai (2007–2013)</t>
  </si>
  <si>
    <t>70.05.00</t>
  </si>
  <si>
    <t xml:space="preserve">   direktors   </t>
  </si>
  <si>
    <t>Nodrošinājuma departamenta deirektors</t>
  </si>
  <si>
    <t xml:space="preserve">             Jānis Vītols              </t>
  </si>
  <si>
    <t>Atbalsts Vides aizsardzības un reģionālās attīstības ministrijas pārziņā esošo Eiropas Savienības fondu aktivitāšu prioritāšu mērķu sasniegšanas nodrošināšanai</t>
  </si>
  <si>
    <t>VSID/TP/CFLA/11/19</t>
  </si>
  <si>
    <t>Atbalsts Vides aizsardzības un reģionālās attīstības ministrijas pārziņā esošo horizontālo prioritāšu mērķu sasniegšanas nodrošināšanai</t>
  </si>
  <si>
    <t>VSID/TP/CFLA/11/21</t>
  </si>
  <si>
    <t>Tehniskā palīdzība Kurzemes plānošanas reģiona ES struktūrfondu informācijas centra darbības nodrošināšanai</t>
  </si>
  <si>
    <t>VSID/TP/CFLA/11/09</t>
  </si>
  <si>
    <t>Tehniskā palīdzība Latgales plānošanas reģiona ES struktūrfondu informācijas centra darbības nodrošināšanai</t>
  </si>
  <si>
    <t>VSID/TP/CFLA/11/17</t>
  </si>
  <si>
    <t>Eiropas Savienības struktūrfondu tehniskā palīdzība Rīgas plānošanas reģiona ES struktūrfondu informācijas centra darbības nodrošināšanai</t>
  </si>
  <si>
    <t>VSID/TP/CFLA/11/14</t>
  </si>
  <si>
    <t>Tehniskā palīdzība Vidzemes plānošanas reģiona ES fondu informācijas centra darbībai</t>
  </si>
  <si>
    <t xml:space="preserve">VSID/TP/CFLA/11/03 </t>
  </si>
  <si>
    <t>Zemgales plānošanas reģiona ES struktūrfondu informācijas centra darbības īstenošana</t>
  </si>
  <si>
    <t>VSID/TP/CFLA/11/08</t>
  </si>
  <si>
    <t>Valsts reģionālās attīstības aģentūra</t>
  </si>
  <si>
    <t>0627</t>
  </si>
  <si>
    <t>Elizabetes iela 19, Rīga, LV-1010</t>
  </si>
  <si>
    <t>Tehniskā palīdzība Valsts reģionālās attīstības aģentūras Eiropas Savienības fondu aktivitāšu administrēšanai (2.kārta)</t>
  </si>
  <si>
    <t>VSID/TP/ CFLA/11/10</t>
  </si>
  <si>
    <t>Valsts reģionālās attīstības aģentūras</t>
  </si>
  <si>
    <r>
      <rPr>
        <sz val="10"/>
        <rFont val="Times New Roman"/>
        <family val="1"/>
        <charset val="186"/>
      </rPr>
      <t xml:space="preserve">      </t>
    </r>
    <r>
      <rPr>
        <u/>
        <sz val="10"/>
        <rFont val="Times New Roman"/>
        <family val="1"/>
        <charset val="186"/>
      </rPr>
      <t xml:space="preserve">         Rinalds Muciņš          </t>
    </r>
  </si>
  <si>
    <t xml:space="preserve">                                                           (vārds, uzvārds)</t>
  </si>
  <si>
    <t>(atbilstoši 2015. gada finansēšanas plānam Nr. 22104967005004D001B)</t>
  </si>
  <si>
    <t>(finansēšanas plāns Nr. 22104967005004D001B)</t>
  </si>
  <si>
    <t>Nr. 22104967005004D001B;</t>
  </si>
  <si>
    <t>VARAM TP ES</t>
  </si>
  <si>
    <t>(atbilstoši 2015. gada finansēšanas plānam Nr. 22104967005005D001B)</t>
  </si>
  <si>
    <t>(finansēšanas plāns Nr. 22104967005005D001B)</t>
  </si>
  <si>
    <t>Nr. 22104967005005D001B;</t>
  </si>
  <si>
    <t>VARAM TP HP</t>
  </si>
  <si>
    <t>(atbilstoši 2015. gada finansēšanas plānam Nr. 22104967005001D001B)</t>
  </si>
  <si>
    <t>(finansēšanas plāns Nr. 22104967005001D001B)</t>
  </si>
  <si>
    <t>Nr. 22104967005001D001B;</t>
  </si>
  <si>
    <t>KPR TP</t>
  </si>
  <si>
    <t>LPR TP</t>
  </si>
  <si>
    <t>RPR TP</t>
  </si>
  <si>
    <t>VPR TP</t>
  </si>
  <si>
    <t>ZPR TP</t>
  </si>
  <si>
    <t>VRAA TP</t>
  </si>
  <si>
    <t>(atbilstoši 2015. gada finansēšanas plānam Nr. 22104967005002D001B)</t>
  </si>
  <si>
    <t>(finansēšanas plāns Nr. 22104967005002D001B)</t>
  </si>
  <si>
    <t>Nr. 22104967005002D001B;</t>
  </si>
  <si>
    <t>(atbilstoši 2015. gada finansēšanas plānam Nr. 22104967005003D001B)</t>
  </si>
  <si>
    <t>(finansēšanas plāns Nr. 22104967005003D001B)</t>
  </si>
  <si>
    <t>Nr. 22104967005003D001B;</t>
  </si>
  <si>
    <t>(atbilstoši 2015. gada finansēšanas plānam Nr. 22104967005006D001B)</t>
  </si>
  <si>
    <t>(finansēšanas plāns Nr. 22104967005006D001B)</t>
  </si>
  <si>
    <t>Nr. 22104967005006D001B;</t>
  </si>
  <si>
    <t>(atbilstoši 2015. gada finansēšanas plānam Nr. 22104967005000D001B)</t>
  </si>
  <si>
    <t>(finansēšanas plāns Nr. 22104967005000D001B)</t>
  </si>
  <si>
    <t>Nr. 22104967005000D001B;</t>
  </si>
  <si>
    <t>Nr. 22106277005000D001B.</t>
  </si>
  <si>
    <t>(atbilstoši 2015. gada finansēšanas plānam Nr. 22106277005000D001B)</t>
  </si>
  <si>
    <t>(finansēšanas plāns Nr. 22106277005000D001B)</t>
  </si>
  <si>
    <t xml:space="preserve">    Iveta Freiberga    </t>
  </si>
  <si>
    <t xml:space="preserve">    Solvita Studāne   </t>
  </si>
  <si>
    <t xml:space="preserve">   Iveta Freiberga   </t>
  </si>
  <si>
    <t>Finanšu departamenta direktore</t>
  </si>
  <si>
    <t xml:space="preserve">    Jautrīte Fortiņa    </t>
  </si>
  <si>
    <t xml:space="preserve">                                                       (vārds, uzvārds)</t>
  </si>
  <si>
    <t xml:space="preserve">                                                                    (vārds, uzvārds)</t>
  </si>
  <si>
    <t>LIFE programmas projekti</t>
  </si>
  <si>
    <t>70.06.00</t>
  </si>
  <si>
    <t>Latvijas Vides aizsardzības fonda administrācijas</t>
  </si>
  <si>
    <t xml:space="preserve">  direktors  </t>
  </si>
  <si>
    <t xml:space="preserve">                           </t>
  </si>
  <si>
    <t xml:space="preserve">                                                              (vārds, uzvārds)</t>
  </si>
  <si>
    <r>
      <rPr>
        <sz val="10"/>
        <rFont val="Times New Roman"/>
        <family val="1"/>
      </rPr>
      <t xml:space="preserve">   </t>
    </r>
    <r>
      <rPr>
        <u/>
        <sz val="10"/>
        <rFont val="Times New Roman"/>
        <family val="1"/>
        <charset val="186"/>
      </rPr>
      <t xml:space="preserve">    </t>
    </r>
    <r>
      <rPr>
        <u/>
        <sz val="10"/>
        <rFont val="Times New Roman"/>
        <family val="1"/>
      </rPr>
      <t xml:space="preserve">    Jānis Rudzītis       </t>
    </r>
  </si>
  <si>
    <t>Dabas aizsardzības pārvalde</t>
  </si>
  <si>
    <t>Baznīcas iela 7, Sigulda, LV-2150</t>
  </si>
  <si>
    <t xml:space="preserve">LIFE10NAT/LV/000159 </t>
  </si>
  <si>
    <t xml:space="preserve">LIFE10NAT/LV/000160 </t>
  </si>
  <si>
    <t>Natura 2000 teritoriju nacionālā aizsardzības un apsaimniekošanas programma (ārvalstu finanšu palīdzība)</t>
  </si>
  <si>
    <t>LIFE11NAT/LV/371</t>
  </si>
  <si>
    <t>LIFE13ENV/LV/000839</t>
  </si>
  <si>
    <t>Ekosistēmu un to sniegto pakalpojumu novērtējuma pieejas pielietojums dabas daudzveidības aizsardzībā un pārvaldībā (dotācija)</t>
  </si>
  <si>
    <t>Ķemeru nacionālā parka hidroloģiskā režīma atjaunošana (dotācija)</t>
  </si>
  <si>
    <t>Meža biotopu atjaunošana Gaujas nacionālajā parkā (dotācija)</t>
  </si>
  <si>
    <t>LVAFA Dz.trokšņi</t>
  </si>
  <si>
    <t>LVAFA Lielais dumpis</t>
  </si>
  <si>
    <t>LVAFA Biomasa</t>
  </si>
  <si>
    <t>LVAFA Ādaži</t>
  </si>
  <si>
    <t>(atbilstoši 2015. gada finansēšanas plānam Nr. 22106507006004D001B)</t>
  </si>
  <si>
    <t>(finansēšanas plāns Nr. 22106507006004D001B)</t>
  </si>
  <si>
    <t>DAP Inov.pieejas</t>
  </si>
  <si>
    <t>(atbilstoši 2015. gada finansēšanas plānam Nr. 22106507006001D001B)</t>
  </si>
  <si>
    <t>(finansēšanas plāns Nr. 22106507006001D001B)</t>
  </si>
  <si>
    <t>(atbilstoši 2015. gada finansēšanas plānam Nr. 22106507006003D001B)</t>
  </si>
  <si>
    <t>(finansēšanas plāns Nr. 22106507006003D001B)</t>
  </si>
  <si>
    <t>DAP Gauja dot</t>
  </si>
  <si>
    <t>DAP Ķemeri dot</t>
  </si>
  <si>
    <t>(atbilstoši 2015. gada finansēšanas plānam Nr. 22106507006002D001B)</t>
  </si>
  <si>
    <t>(finansēšanas plāns Nr. 22106507006002D001B)</t>
  </si>
  <si>
    <t>(atbilstoši 2015. gada finansēšanas plānam Nr. 22106507006000D002B)</t>
  </si>
  <si>
    <t>(finansēšanas plāns Nr. 22106507006000D002B)</t>
  </si>
  <si>
    <t>DAP Natura2000 ārv</t>
  </si>
  <si>
    <t>Nr. 22105067006001D001B; Nr. 22105067006003D001B;</t>
  </si>
  <si>
    <t>Nr. 22105067006000D001B; Nr. 22105067006004D001B;</t>
  </si>
  <si>
    <t>Nr. 22106507006004D001B; Nr. 22106507006001D001B;</t>
  </si>
  <si>
    <t>Nr. 22106507006003D001B; Nr. 22106507006002D001B;</t>
  </si>
  <si>
    <t>Nr. 22106507006000D002B; Nr. 22106507006000D001B.</t>
  </si>
  <si>
    <t>DAP Ekosistēmas dot</t>
  </si>
  <si>
    <t>(atbilstoši 2015. gada finansēšanas plānam Nr. 22106507006000D001B)</t>
  </si>
  <si>
    <t>(finansēšanas plāns Nr. 22106507006000D001B)</t>
  </si>
  <si>
    <t xml:space="preserve">            Sandis Cakuls         </t>
  </si>
  <si>
    <t xml:space="preserve">   Iveta Freiberga    </t>
  </si>
  <si>
    <t>Izdevumi citu Eiropas Savienības politiku istrumentu projektu un pasākumu īstenošanai</t>
  </si>
  <si>
    <t>70.08.00</t>
  </si>
  <si>
    <t>Zemu emisiju politikas veidošana un ieviešana (BALLOON (BalticLowCarbon)) dotācija</t>
  </si>
  <si>
    <t>Izdevumi citu Eiropas Savienības politiku instrumentu projektu un pasākumu īstenošanai</t>
  </si>
  <si>
    <t>Citu Eiropas Savienības politiku istrumentu projektu un pasākumu īstenošanai</t>
  </si>
  <si>
    <t xml:space="preserve">                 Alda Ozola              </t>
  </si>
  <si>
    <t>(atbilstoši 2015. gada finansēšanas plānam Nr. 22104967008000D001B)</t>
  </si>
  <si>
    <t>(finansēšanas plāns Nr. 22104967008000D001B)</t>
  </si>
  <si>
    <t>VARAM BALLOON dot</t>
  </si>
  <si>
    <t>(atbilstoši 2015. gada finansēšanas plānam Nr. 22104967008002D001B)</t>
  </si>
  <si>
    <t>(finansēšanas plāns Nr. 22104967008002D001B)</t>
  </si>
  <si>
    <t>Nr. 22104967008000D001B; Nr. 22104967008002D001B;</t>
  </si>
  <si>
    <t>VARAM BSR Taxl</t>
  </si>
  <si>
    <t>Pārrobežu sadarbība nodokļu informācijas apmaiņā Baltijas jūras reģionā (BSR Taxl) dotācija</t>
  </si>
  <si>
    <t xml:space="preserve">RPR Lietus ūdens plūsmas apsaimniekošana un uzraudzība Baltijas jūras sateces baseinā (BalticFlows)   </t>
  </si>
  <si>
    <t>(atbilstoši 2015. gada finansēšanas plānam Nr. 22104967008003D001B)</t>
  </si>
  <si>
    <t>(finansēšanas plāns Nr. 22104967008003D001B)</t>
  </si>
  <si>
    <t>RPR BalticFlows</t>
  </si>
  <si>
    <t>(atbilstoši 2015. gada finansēšanas plānam Nr. 22104967008008D001B)</t>
  </si>
  <si>
    <t>(finansēšanas plāns Nr. 22104967008008D001B)</t>
  </si>
  <si>
    <t>Nr. 22104967008003D001B; Nr. 22104967008008D001B;</t>
  </si>
  <si>
    <t>Latvijas pārstāvju ceļa izdevumu kompensācija, dodoties uz Eiropas Savienības Padomes darba grupu sanāksmēm un Padomes sanāksmēm</t>
  </si>
  <si>
    <t>CESPI/AM/001</t>
  </si>
  <si>
    <t>70.09.00</t>
  </si>
  <si>
    <t>(atbilstoši 2015. gada finansēšanas plānam Nr. 22104967009003D002B)</t>
  </si>
  <si>
    <t>(finansēšanas plāns Nr. 22104967009003D002B)</t>
  </si>
  <si>
    <t>Nr. 22104967009003D002B.</t>
  </si>
  <si>
    <t xml:space="preserve">Citu Eiropas Savienības politiku instrumentu projektu un pasākumu īstenošana    </t>
  </si>
  <si>
    <t>Administrācijas vadītāja</t>
  </si>
  <si>
    <t xml:space="preserve">             Elita Turka           </t>
  </si>
  <si>
    <t xml:space="preserve">                                                          (vārds, uzvārds)</t>
  </si>
  <si>
    <t>Nodrošinājuma departamenta direktors</t>
  </si>
  <si>
    <t xml:space="preserve">       Jānis Vītols      </t>
  </si>
  <si>
    <t>Admnistrācijas vadītāja</t>
  </si>
  <si>
    <t xml:space="preserve">              Elita Turka            </t>
  </si>
  <si>
    <t xml:space="preserve">      Jānis Vītols      </t>
  </si>
  <si>
    <t xml:space="preserve">     Elīna Līce     </t>
  </si>
  <si>
    <t xml:space="preserve">             Arnis Daugulis            </t>
  </si>
  <si>
    <t xml:space="preserve">                                                  (vārds, uzvārds)</t>
  </si>
  <si>
    <t xml:space="preserve">     Gatis Ozols     </t>
  </si>
  <si>
    <t xml:space="preserve">          Iveta Freiberga         </t>
  </si>
  <si>
    <t>(atbilstoši 2015. gada finansēšanas plānam Nr. 22104967008005D001B)</t>
  </si>
  <si>
    <t>(finansēšanas plāns Nr. 22104967008005D001B)</t>
  </si>
  <si>
    <t>(atbilstoši 2015. gada finansēšanas plānam Nr. 22104967008004D001B)</t>
  </si>
  <si>
    <t>(finansēšanas plāns Nr. 22104967008004D001B)</t>
  </si>
  <si>
    <t>Baltijas izaugsme – liela mēroga gliemeņu audzēšanas attīstība Baltijas jūrā (Baltic Blue Growth (BBG))</t>
  </si>
  <si>
    <t>(atbilstoši 2015. gada finansēšanas plānam Nr. 22104967008006D001B)</t>
  </si>
  <si>
    <t>(finansēšanas plāns Nr. 22104967008006D001B)</t>
  </si>
  <si>
    <t>ZPR SDI4Apps</t>
  </si>
  <si>
    <t>Nr. 22104967008005D001B; Nr. 22104967008004D001B;</t>
  </si>
  <si>
    <t>VPR SDI4Apps</t>
  </si>
  <si>
    <t>Nr. 22104967008006D001B; Nr. 22104967008007D001B.</t>
  </si>
  <si>
    <t>ZPR projekts "Atvērtās ģeogrāfiskās informācijas pārņemšana, izmantojot saistīto datu inovatīvus servisus (SDI4Apps)"</t>
  </si>
  <si>
    <t>VPR projekts "Atvērtās ģeogrāfiskās informācijas pārņemšana, izmantojot saistīto datu inovatīvus servisus (SDI4Apps)"</t>
  </si>
  <si>
    <t>(atbilstoši 2015. gada finansēšanas plānam Nr. 22104967008007D001B)</t>
  </si>
  <si>
    <t>(finansēšanas plāns Nr. 22104967008007D001B)</t>
  </si>
  <si>
    <t xml:space="preserve">                                                                 (vārds, uzvārds)</t>
  </si>
  <si>
    <t>2015.gada 13.janvārī</t>
  </si>
  <si>
    <t xml:space="preserve">              Jānis Vītols          </t>
  </si>
  <si>
    <t xml:space="preserve">                                                               (vārds, uzvārds)</t>
  </si>
  <si>
    <t>Investīciju politikas departamenta</t>
  </si>
  <si>
    <t>Finanšu instrumentu piesaistes nodaļas  finanšu analītiķe</t>
  </si>
  <si>
    <t xml:space="preserve">           Sandis Cakuls          </t>
  </si>
  <si>
    <t xml:space="preserve">                                                                   (vārds, uzvārds)</t>
  </si>
  <si>
    <t>2015.gada 12.janvārī</t>
  </si>
  <si>
    <t>2015.gada 5.janvārī</t>
  </si>
  <si>
    <t xml:space="preserve">   Baiba Merdane   </t>
  </si>
  <si>
    <t xml:space="preserve">                                                                      (vārds, uzvārds)</t>
  </si>
  <si>
    <t>Vides aizsardzības departamenta</t>
  </si>
  <si>
    <t>projekta koordinatore</t>
  </si>
  <si>
    <t>Nodrošinājuma un kontroles departamenta</t>
  </si>
  <si>
    <t>projektu vadītāja</t>
  </si>
  <si>
    <t>(atbilstoši 2015. gada finansēšanas plānam Nr. xxxxxxxxxxxxxxxxxxx)</t>
  </si>
  <si>
    <t>Iestādes vadītāja pilnvarota amatpersona</t>
  </si>
  <si>
    <t>Vides aizsardzība</t>
  </si>
  <si>
    <t>05.000</t>
  </si>
  <si>
    <t>Līdzekļi neparedzētiem gadījumiem</t>
  </si>
  <si>
    <t>99.00.00</t>
  </si>
  <si>
    <t>6. pielikums</t>
  </si>
  <si>
    <t>Sastādīja:</t>
  </si>
  <si>
    <t>Santa Mince</t>
  </si>
  <si>
    <t>Nodrošinājuma un finanšu departamenta</t>
  </si>
  <si>
    <t>Budžeta un finanšu nodaļas</t>
  </si>
  <si>
    <t>Departamenta direktora vietniece, nodaļas vadītāja</t>
  </si>
  <si>
    <t>tālr. 29189834</t>
  </si>
  <si>
    <t>santa.mince@daba.gov.lv</t>
  </si>
  <si>
    <t>Izdevumu  kods</t>
  </si>
  <si>
    <t>Izdevumi 
( euro )</t>
  </si>
  <si>
    <t>Dabas aizsardzības pārvaldes Līgatnes dabas taku saimniecības ēkas - dzīvnieku barības virtuves projektēšanas, būvniecības, aprīkojuma iegādes, kā arī steidzami nepieciešamā aprīkojuma iegādes un strāvas stipruma palielinājuma izdevumi saskaņā ar  budžeta izdevumu klasifikāciju ekonomiskajām kategorijām</t>
  </si>
</sst>
</file>

<file path=xl/styles.xml><?xml version="1.0" encoding="utf-8"?>
<styleSheet xmlns="http://schemas.openxmlformats.org/spreadsheetml/2006/main">
  <fonts count="28">
    <font>
      <sz val="11"/>
      <color theme="1"/>
      <name val="Calibri"/>
      <family val="2"/>
      <charset val="186"/>
      <scheme val="minor"/>
    </font>
    <font>
      <sz val="10"/>
      <name val="Times New Roman"/>
      <family val="1"/>
      <charset val="186"/>
    </font>
    <font>
      <i/>
      <sz val="10"/>
      <name val="Times New Roman"/>
      <family val="1"/>
      <charset val="186"/>
    </font>
    <font>
      <sz val="14"/>
      <name val="Times New Roman"/>
      <family val="1"/>
      <charset val="186"/>
    </font>
    <font>
      <b/>
      <sz val="10"/>
      <name val="Times New Roman"/>
      <family val="1"/>
      <charset val="186"/>
    </font>
    <font>
      <sz val="12"/>
      <name val="Times New Roman"/>
      <family val="1"/>
      <charset val="186"/>
    </font>
    <font>
      <sz val="11"/>
      <name val="Times New Roman"/>
      <family val="1"/>
      <charset val="186"/>
    </font>
    <font>
      <sz val="9"/>
      <name val="Times New Roman"/>
      <family val="1"/>
      <charset val="186"/>
    </font>
    <font>
      <b/>
      <sz val="12"/>
      <name val="Times New Roman"/>
      <family val="1"/>
      <charset val="186"/>
    </font>
    <font>
      <b/>
      <sz val="11"/>
      <name val="Times New Roman"/>
      <family val="1"/>
      <charset val="186"/>
    </font>
    <font>
      <sz val="10"/>
      <name val="BaltHelvetica"/>
    </font>
    <font>
      <sz val="10"/>
      <name val="RimTimes"/>
      <charset val="186"/>
    </font>
    <font>
      <sz val="10"/>
      <color theme="1"/>
      <name val="Calibri"/>
      <family val="2"/>
      <charset val="186"/>
      <scheme val="minor"/>
    </font>
    <font>
      <sz val="12"/>
      <color theme="1"/>
      <name val="Calibri"/>
      <family val="2"/>
      <charset val="186"/>
      <scheme val="minor"/>
    </font>
    <font>
      <u/>
      <sz val="10"/>
      <name val="Times New Roman"/>
      <family val="1"/>
      <charset val="186"/>
    </font>
    <font>
      <b/>
      <i/>
      <sz val="10"/>
      <name val="Times New Roman"/>
      <family val="1"/>
      <charset val="186"/>
    </font>
    <font>
      <b/>
      <sz val="10"/>
      <name val="Times New Roman"/>
      <family val="1"/>
    </font>
    <font>
      <b/>
      <i/>
      <sz val="10"/>
      <name val="Times New Roman"/>
      <family val="1"/>
    </font>
    <font>
      <sz val="10"/>
      <name val="Arial"/>
      <family val="2"/>
      <charset val="186"/>
    </font>
    <font>
      <sz val="10"/>
      <color theme="0"/>
      <name val="Calibri"/>
      <family val="2"/>
      <charset val="186"/>
      <scheme val="minor"/>
    </font>
    <font>
      <sz val="10"/>
      <name val="Times New Roman"/>
      <family val="1"/>
    </font>
    <font>
      <u/>
      <sz val="10"/>
      <name val="Times New Roman"/>
      <family val="1"/>
    </font>
    <font>
      <sz val="11"/>
      <color indexed="8"/>
      <name val="Calibri"/>
      <family val="2"/>
      <charset val="186"/>
    </font>
    <font>
      <u/>
      <sz val="10"/>
      <color theme="10"/>
      <name val="Arial"/>
      <family val="2"/>
      <charset val="186"/>
    </font>
    <font>
      <sz val="10"/>
      <color theme="1"/>
      <name val="Times New Roman"/>
      <family val="1"/>
      <charset val="186"/>
    </font>
    <font>
      <sz val="10"/>
      <color indexed="8"/>
      <name val="Times New Roman"/>
      <family val="1"/>
      <charset val="186"/>
    </font>
    <font>
      <u/>
      <sz val="10"/>
      <color theme="10"/>
      <name val="Times New Roman"/>
      <family val="1"/>
      <charset val="186"/>
    </font>
    <font>
      <b/>
      <sz val="12"/>
      <color theme="1"/>
      <name val="Calibri"/>
      <family val="2"/>
      <charset val="186"/>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10" fillId="0" borderId="0"/>
    <xf numFmtId="0" fontId="11" fillId="0" borderId="0"/>
    <xf numFmtId="0" fontId="18" fillId="0" borderId="0" applyBorder="0"/>
    <xf numFmtId="0" fontId="22" fillId="0" borderId="0"/>
    <xf numFmtId="0" fontId="23" fillId="0" borderId="0" applyNumberFormat="0" applyFill="0" applyBorder="0" applyAlignment="0" applyProtection="0"/>
  </cellStyleXfs>
  <cellXfs count="134">
    <xf numFmtId="0" fontId="0" fillId="0" borderId="0" xfId="0"/>
    <xf numFmtId="0" fontId="1" fillId="0" borderId="0" xfId="0" applyFont="1" applyFill="1"/>
    <xf numFmtId="0" fontId="1" fillId="0" borderId="0" xfId="0" applyFont="1" applyFill="1" applyAlignment="1">
      <alignment wrapText="1"/>
    </xf>
    <xf numFmtId="0" fontId="4" fillId="0" borderId="0" xfId="0" applyFont="1"/>
    <xf numFmtId="0" fontId="5" fillId="0" borderId="0" xfId="0" applyFont="1" applyFill="1" applyAlignment="1">
      <alignment horizontal="right"/>
    </xf>
    <xf numFmtId="0" fontId="1" fillId="0" borderId="0" xfId="0" applyFont="1" applyFill="1" applyBorder="1"/>
    <xf numFmtId="0" fontId="1" fillId="0" borderId="0" xfId="0" applyFont="1" applyFill="1" applyAlignment="1">
      <alignment horizontal="center"/>
    </xf>
    <xf numFmtId="0" fontId="3" fillId="0" borderId="0" xfId="0" applyFont="1" applyFill="1"/>
    <xf numFmtId="0" fontId="1" fillId="0" borderId="0" xfId="0" applyFont="1" applyBorder="1" applyAlignment="1">
      <alignment wrapText="1"/>
    </xf>
    <xf numFmtId="0" fontId="1" fillId="0" borderId="0" xfId="0" applyFont="1" applyBorder="1"/>
    <xf numFmtId="0" fontId="9" fillId="0" borderId="0" xfId="0" applyFont="1" applyFill="1" applyAlignment="1">
      <alignment horizontal="center" wrapText="1"/>
    </xf>
    <xf numFmtId="0"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justify" vertical="top" wrapText="1"/>
    </xf>
    <xf numFmtId="3" fontId="4" fillId="0" borderId="1" xfId="0" applyNumberFormat="1" applyFont="1" applyFill="1" applyBorder="1" applyAlignment="1">
      <alignment horizontal="right" wrapText="1"/>
    </xf>
    <xf numFmtId="0" fontId="1" fillId="0" borderId="1" xfId="0" applyFont="1" applyFill="1" applyBorder="1" applyAlignment="1">
      <alignment horizontal="left" vertical="top" wrapText="1"/>
    </xf>
    <xf numFmtId="0" fontId="1" fillId="0" borderId="1" xfId="0" applyFont="1" applyFill="1" applyBorder="1" applyAlignment="1">
      <alignment horizontal="justify" vertical="top" wrapText="1"/>
    </xf>
    <xf numFmtId="3" fontId="1" fillId="0" borderId="1" xfId="0" applyNumberFormat="1" applyFont="1" applyFill="1" applyBorder="1" applyAlignment="1">
      <alignment horizontal="right" wrapText="1"/>
    </xf>
    <xf numFmtId="0" fontId="1" fillId="0" borderId="1" xfId="1" applyFont="1" applyFill="1" applyBorder="1" applyAlignment="1">
      <alignment vertical="top" wrapText="1"/>
    </xf>
    <xf numFmtId="0" fontId="1" fillId="0" borderId="1" xfId="1" applyFont="1" applyFill="1" applyBorder="1" applyAlignment="1">
      <alignment horizontal="justify" vertical="top" wrapText="1"/>
    </xf>
    <xf numFmtId="49" fontId="1" fillId="0" borderId="1" xfId="0" applyNumberFormat="1" applyFont="1" applyFill="1" applyBorder="1" applyAlignment="1">
      <alignment horizontal="justify" vertical="top" wrapText="1"/>
    </xf>
    <xf numFmtId="0" fontId="6" fillId="0" borderId="0" xfId="0" applyFont="1" applyFill="1" applyAlignment="1">
      <alignment wrapText="1"/>
    </xf>
    <xf numFmtId="0" fontId="1" fillId="0" borderId="0" xfId="0" applyFont="1" applyFill="1" applyAlignment="1">
      <alignment horizontal="left"/>
    </xf>
    <xf numFmtId="3" fontId="5" fillId="0" borderId="0" xfId="2" applyNumberFormat="1" applyFont="1" applyAlignment="1">
      <alignment wrapText="1"/>
    </xf>
    <xf numFmtId="1" fontId="5" fillId="0" borderId="0" xfId="2" applyNumberFormat="1" applyFont="1" applyAlignment="1">
      <alignment horizontal="right" wrapText="1"/>
    </xf>
    <xf numFmtId="1" fontId="5" fillId="0" borderId="0" xfId="2" applyNumberFormat="1" applyFont="1" applyAlignment="1">
      <alignment wrapText="1"/>
    </xf>
    <xf numFmtId="0" fontId="1" fillId="0" borderId="0" xfId="0" applyFont="1" applyAlignment="1">
      <alignment horizontal="justify"/>
    </xf>
    <xf numFmtId="0" fontId="1" fillId="0" borderId="0" xfId="0" applyFont="1" applyAlignment="1">
      <alignment horizontal="left"/>
    </xf>
    <xf numFmtId="0" fontId="5" fillId="0" borderId="0" xfId="0" applyFont="1" applyAlignment="1">
      <alignment horizontal="left"/>
    </xf>
    <xf numFmtId="1" fontId="5" fillId="0" borderId="0" xfId="2" applyNumberFormat="1" applyFont="1"/>
    <xf numFmtId="0" fontId="1" fillId="0" borderId="0" xfId="0" applyFont="1" applyFill="1" applyAlignment="1">
      <alignment horizontal="right"/>
    </xf>
    <xf numFmtId="0" fontId="12" fillId="0" borderId="0" xfId="0" applyFont="1"/>
    <xf numFmtId="0" fontId="5" fillId="0" borderId="0" xfId="0" applyFont="1" applyFill="1"/>
    <xf numFmtId="0" fontId="5" fillId="0" borderId="0" xfId="0" applyFont="1" applyFill="1" applyAlignment="1">
      <alignment wrapText="1"/>
    </xf>
    <xf numFmtId="0" fontId="13" fillId="0" borderId="0" xfId="0" applyFont="1"/>
    <xf numFmtId="0" fontId="1" fillId="0" borderId="0" xfId="0" applyFont="1" applyFill="1" applyAlignment="1"/>
    <xf numFmtId="0" fontId="14" fillId="0" borderId="0" xfId="0" applyFont="1" applyFill="1" applyBorder="1"/>
    <xf numFmtId="0" fontId="14" fillId="0" borderId="0" xfId="0" applyFont="1" applyFill="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0" fontId="4" fillId="0" borderId="0" xfId="0" applyFont="1" applyFill="1" applyBorder="1" applyAlignment="1"/>
    <xf numFmtId="0" fontId="4" fillId="0" borderId="0" xfId="0" applyFont="1" applyFill="1" applyBorder="1" applyAlignment="1">
      <alignment wrapText="1"/>
    </xf>
    <xf numFmtId="0" fontId="1" fillId="0" borderId="0" xfId="0" applyFont="1" applyBorder="1" applyAlignment="1">
      <alignment horizontal="justify"/>
    </xf>
    <xf numFmtId="0" fontId="1" fillId="0" borderId="1" xfId="0" applyFont="1" applyFill="1" applyBorder="1" applyAlignment="1">
      <alignment horizontal="center" vertical="center" wrapText="1"/>
    </xf>
    <xf numFmtId="0" fontId="4" fillId="0" borderId="3" xfId="0" applyFont="1" applyFill="1" applyBorder="1"/>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0" fontId="4" fillId="0" borderId="1" xfId="0" applyFont="1" applyFill="1" applyBorder="1" applyAlignment="1">
      <alignment vertical="top" wrapText="1"/>
    </xf>
    <xf numFmtId="0" fontId="4" fillId="0" borderId="1" xfId="0" applyFont="1" applyFill="1" applyBorder="1" applyAlignment="1">
      <alignment horizontal="justify" vertical="top" wrapText="1"/>
    </xf>
    <xf numFmtId="0" fontId="1"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NumberFormat="1" applyFont="1" applyFill="1" applyBorder="1" applyAlignment="1">
      <alignment vertical="top" wrapText="1"/>
    </xf>
    <xf numFmtId="49" fontId="4" fillId="0" borderId="1" xfId="0" applyNumberFormat="1" applyFont="1" applyFill="1" applyBorder="1" applyAlignment="1">
      <alignment wrapText="1"/>
    </xf>
    <xf numFmtId="0" fontId="4"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justify" vertical="top" wrapText="1"/>
    </xf>
    <xf numFmtId="0" fontId="15" fillId="0" borderId="1" xfId="0" applyFont="1" applyFill="1" applyBorder="1" applyAlignment="1">
      <alignment vertical="top" wrapText="1"/>
    </xf>
    <xf numFmtId="3" fontId="1" fillId="0" borderId="0" xfId="2" applyNumberFormat="1" applyFont="1" applyAlignment="1">
      <alignment wrapText="1"/>
    </xf>
    <xf numFmtId="1" fontId="1" fillId="0" borderId="0" xfId="2" applyNumberFormat="1" applyFont="1" applyAlignment="1">
      <alignment horizontal="right" wrapText="1"/>
    </xf>
    <xf numFmtId="0" fontId="14" fillId="0" borderId="0" xfId="0" applyFont="1" applyFill="1"/>
    <xf numFmtId="0" fontId="17" fillId="0" borderId="3" xfId="0" applyNumberFormat="1" applyFont="1" applyFill="1" applyBorder="1" applyAlignment="1" applyProtection="1">
      <alignment horizontal="center" wrapText="1"/>
    </xf>
    <xf numFmtId="0" fontId="17" fillId="0" borderId="3" xfId="0" applyFont="1" applyFill="1" applyBorder="1" applyAlignment="1">
      <alignment horizontal="center"/>
    </xf>
    <xf numFmtId="0" fontId="16" fillId="0" borderId="3" xfId="0" applyNumberFormat="1" applyFont="1" applyFill="1" applyBorder="1" applyAlignment="1" applyProtection="1">
      <alignment horizontal="center" wrapText="1"/>
    </xf>
    <xf numFmtId="0" fontId="16" fillId="0" borderId="3" xfId="0" applyFont="1" applyFill="1" applyBorder="1" applyAlignment="1">
      <alignment horizontal="center"/>
    </xf>
    <xf numFmtId="0" fontId="16" fillId="0" borderId="3" xfId="0" applyFont="1" applyFill="1" applyBorder="1" applyAlignment="1">
      <alignment horizontal="center" vertical="center"/>
    </xf>
    <xf numFmtId="0" fontId="16" fillId="0" borderId="3" xfId="0" applyFont="1" applyBorder="1" applyAlignment="1">
      <alignment horizontal="center"/>
    </xf>
    <xf numFmtId="0" fontId="1" fillId="0" borderId="0" xfId="3" applyFont="1" applyFill="1"/>
    <xf numFmtId="0" fontId="7" fillId="0" borderId="0" xfId="0" applyFont="1" applyFill="1" applyAlignment="1">
      <alignment horizontal="left"/>
    </xf>
    <xf numFmtId="0" fontId="9" fillId="0" borderId="0" xfId="0" applyFont="1" applyFill="1" applyAlignment="1">
      <alignment horizontal="center"/>
    </xf>
    <xf numFmtId="0" fontId="5" fillId="0" borderId="0" xfId="0" applyFont="1"/>
    <xf numFmtId="0" fontId="5" fillId="0" borderId="0" xfId="0" applyFont="1" applyAlignment="1">
      <alignment horizontal="justify"/>
    </xf>
    <xf numFmtId="0" fontId="3" fillId="0" borderId="0" xfId="0" applyFont="1"/>
    <xf numFmtId="0" fontId="3" fillId="0" borderId="0" xfId="0" applyFont="1" applyAlignment="1">
      <alignment wrapText="1"/>
    </xf>
    <xf numFmtId="0" fontId="1" fillId="0" borderId="0" xfId="3" applyFont="1" applyFill="1" applyAlignment="1">
      <alignment horizontal="right"/>
    </xf>
    <xf numFmtId="0" fontId="4" fillId="0" borderId="0" xfId="0" applyFont="1" applyFill="1" applyAlignment="1">
      <alignment horizontal="left"/>
    </xf>
    <xf numFmtId="0" fontId="16"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49" fontId="16" fillId="0" borderId="3" xfId="0" applyNumberFormat="1" applyFont="1" applyFill="1" applyBorder="1" applyAlignment="1">
      <alignment horizontal="left" vertical="center"/>
    </xf>
    <xf numFmtId="49" fontId="16" fillId="0" borderId="2" xfId="0" applyNumberFormat="1" applyFont="1" applyFill="1" applyBorder="1" applyAlignment="1" applyProtection="1">
      <alignment horizontal="left" vertical="center" wrapText="1"/>
      <protection locked="0"/>
    </xf>
    <xf numFmtId="0" fontId="16" fillId="0" borderId="3" xfId="0" applyNumberFormat="1" applyFont="1" applyFill="1" applyBorder="1" applyAlignment="1" applyProtection="1">
      <alignment horizontal="left" vertical="center" wrapText="1"/>
    </xf>
    <xf numFmtId="0" fontId="16" fillId="0" borderId="3" xfId="0" applyNumberFormat="1" applyFont="1" applyFill="1" applyBorder="1" applyAlignment="1" applyProtection="1">
      <alignment horizontal="center" vertical="center" wrapText="1"/>
    </xf>
    <xf numFmtId="0" fontId="4" fillId="0" borderId="0" xfId="0" applyFont="1" applyBorder="1"/>
    <xf numFmtId="0" fontId="1" fillId="0" borderId="0" xfId="0" applyFont="1"/>
    <xf numFmtId="0" fontId="1" fillId="0" borderId="0" xfId="0" applyFont="1" applyFill="1" applyAlignment="1"/>
    <xf numFmtId="0" fontId="4" fillId="0" borderId="0" xfId="0" applyFont="1"/>
    <xf numFmtId="0" fontId="4" fillId="0" borderId="2" xfId="0" applyFont="1" applyFill="1" applyBorder="1" applyAlignment="1">
      <alignment vertical="center"/>
    </xf>
    <xf numFmtId="0" fontId="16" fillId="0" borderId="2" xfId="0" applyFont="1" applyFill="1" applyBorder="1" applyAlignment="1" applyProtection="1">
      <alignment vertical="center"/>
    </xf>
    <xf numFmtId="0" fontId="16" fillId="0" borderId="3" xfId="0" applyFont="1" applyFill="1" applyBorder="1" applyAlignment="1" applyProtection="1">
      <alignment vertical="center"/>
    </xf>
    <xf numFmtId="0" fontId="4" fillId="0" borderId="3" xfId="0" applyFont="1" applyFill="1" applyBorder="1" applyAlignment="1">
      <alignment vertical="center"/>
    </xf>
    <xf numFmtId="0" fontId="19" fillId="0" borderId="0" xfId="0" applyFont="1"/>
    <xf numFmtId="0" fontId="14" fillId="0" borderId="0" xfId="0" applyFont="1" applyFill="1" applyBorder="1" applyAlignment="1">
      <alignment horizontal="right"/>
    </xf>
    <xf numFmtId="49" fontId="20" fillId="0" borderId="0" xfId="0" applyNumberFormat="1" applyFont="1" applyFill="1" applyAlignment="1">
      <alignment vertical="top"/>
    </xf>
    <xf numFmtId="0" fontId="1" fillId="0" borderId="0" xfId="0" applyFont="1" applyFill="1" applyBorder="1" applyAlignment="1" applyProtection="1">
      <alignment horizontal="right"/>
      <protection locked="0"/>
    </xf>
    <xf numFmtId="0" fontId="21" fillId="0" borderId="0" xfId="0" applyFont="1" applyFill="1" applyAlignment="1" applyProtection="1">
      <alignment horizontal="right"/>
      <protection locked="0"/>
    </xf>
    <xf numFmtId="0" fontId="20" fillId="0" borderId="0" xfId="0" applyFont="1" applyFill="1" applyAlignment="1" applyProtection="1">
      <alignment horizontal="right"/>
      <protection locked="0"/>
    </xf>
    <xf numFmtId="0" fontId="21" fillId="0" borderId="0" xfId="0" applyFont="1" applyFill="1" applyAlignment="1" applyProtection="1">
      <alignment horizontal="center"/>
      <protection locked="0"/>
    </xf>
    <xf numFmtId="0" fontId="20" fillId="0" borderId="0" xfId="0" applyFont="1" applyFill="1" applyAlignment="1" applyProtection="1">
      <alignment horizontal="center"/>
      <protection locked="0"/>
    </xf>
    <xf numFmtId="0" fontId="20" fillId="0" borderId="0" xfId="0" applyFont="1" applyFill="1" applyAlignment="1" applyProtection="1">
      <alignment horizontal="left"/>
      <protection locked="0"/>
    </xf>
    <xf numFmtId="49" fontId="21" fillId="0" borderId="0" xfId="0" applyNumberFormat="1" applyFont="1" applyFill="1" applyBorder="1" applyAlignment="1">
      <alignment horizontal="center"/>
    </xf>
    <xf numFmtId="0" fontId="20" fillId="0" borderId="0" xfId="0" applyFont="1" applyFill="1" applyProtection="1">
      <protection locked="0"/>
    </xf>
    <xf numFmtId="49" fontId="20" fillId="0" borderId="0" xfId="0" applyNumberFormat="1" applyFont="1" applyFill="1" applyAlignment="1">
      <alignment horizontal="right" vertical="top"/>
    </xf>
    <xf numFmtId="49" fontId="21" fillId="0" borderId="0" xfId="0" applyNumberFormat="1" applyFont="1" applyFill="1" applyBorder="1" applyAlignment="1">
      <alignment horizontal="center" vertical="top"/>
    </xf>
    <xf numFmtId="0" fontId="20" fillId="0" borderId="0" xfId="0" applyFont="1" applyFill="1" applyAlignment="1" applyProtection="1">
      <protection locked="0"/>
    </xf>
    <xf numFmtId="0" fontId="21" fillId="0" borderId="0" xfId="0" applyFont="1" applyFill="1" applyBorder="1" applyAlignment="1" applyProtection="1">
      <protection locked="0"/>
    </xf>
    <xf numFmtId="0" fontId="16" fillId="2" borderId="3" xfId="0" applyNumberFormat="1" applyFont="1" applyFill="1" applyBorder="1" applyAlignment="1" applyProtection="1">
      <alignment horizontal="center" vertical="center" wrapText="1"/>
    </xf>
    <xf numFmtId="0" fontId="1" fillId="0" borderId="0" xfId="0" applyFont="1" applyFill="1" applyBorder="1" applyAlignment="1">
      <alignment wrapText="1"/>
    </xf>
    <xf numFmtId="0" fontId="16" fillId="0" borderId="2" xfId="0" applyFont="1" applyFill="1" applyBorder="1" applyAlignment="1">
      <alignment horizontal="center" vertical="center"/>
    </xf>
    <xf numFmtId="3" fontId="15" fillId="0" borderId="1" xfId="0" applyNumberFormat="1" applyFont="1" applyFill="1" applyBorder="1" applyAlignment="1">
      <alignment horizontal="right" wrapText="1"/>
    </xf>
    <xf numFmtId="3" fontId="4" fillId="0" borderId="1" xfId="0" applyNumberFormat="1" applyFont="1" applyFill="1" applyBorder="1" applyAlignment="1" applyProtection="1">
      <alignment horizontal="right" wrapText="1"/>
      <protection locked="0"/>
    </xf>
    <xf numFmtId="3" fontId="1" fillId="0" borderId="1" xfId="0" applyNumberFormat="1" applyFont="1" applyFill="1" applyBorder="1" applyAlignment="1" applyProtection="1">
      <alignment horizontal="right" wrapText="1"/>
      <protection locked="0"/>
    </xf>
    <xf numFmtId="3" fontId="15" fillId="0" borderId="1" xfId="0" applyNumberFormat="1" applyFont="1" applyFill="1" applyBorder="1" applyAlignment="1" applyProtection="1">
      <alignment horizontal="right" wrapText="1"/>
      <protection locked="0"/>
    </xf>
    <xf numFmtId="0" fontId="14" fillId="0" borderId="2" xfId="0" applyFont="1" applyFill="1" applyBorder="1"/>
    <xf numFmtId="0" fontId="4" fillId="0" borderId="0" xfId="0" applyFont="1"/>
    <xf numFmtId="0" fontId="8" fillId="0" borderId="0" xfId="0" applyFont="1" applyFill="1" applyAlignment="1">
      <alignment horizontal="center" wrapText="1"/>
    </xf>
    <xf numFmtId="0" fontId="4"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49" fontId="4" fillId="0" borderId="3" xfId="0" applyNumberFormat="1" applyFont="1" applyFill="1" applyBorder="1" applyAlignment="1">
      <alignment horizontal="left" vertical="center"/>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lignment horizontal="center" vertical="center"/>
    </xf>
    <xf numFmtId="49" fontId="4" fillId="0" borderId="2"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xf>
    <xf numFmtId="0" fontId="24" fillId="0" borderId="0" xfId="0" applyFont="1"/>
    <xf numFmtId="49" fontId="1" fillId="0" borderId="0" xfId="0" applyNumberFormat="1" applyFont="1" applyFill="1" applyAlignment="1">
      <alignment vertical="top"/>
    </xf>
    <xf numFmtId="0" fontId="25" fillId="0" borderId="0" xfId="4" applyFont="1"/>
    <xf numFmtId="0" fontId="26" fillId="0" borderId="0" xfId="5" applyFont="1"/>
    <xf numFmtId="49" fontId="4" fillId="0" borderId="2" xfId="0" applyNumberFormat="1" applyFont="1" applyFill="1" applyBorder="1" applyAlignment="1" applyProtection="1">
      <alignment horizontal="center" vertical="center" wrapText="1"/>
    </xf>
    <xf numFmtId="0" fontId="27" fillId="0" borderId="0" xfId="0" applyFont="1" applyAlignment="1">
      <alignment horizontal="center" wrapText="1"/>
    </xf>
    <xf numFmtId="0" fontId="1" fillId="0" borderId="0" xfId="0" applyFont="1" applyBorder="1" applyAlignment="1">
      <alignment horizontal="left"/>
    </xf>
    <xf numFmtId="0" fontId="2" fillId="0" borderId="0" xfId="0" applyFont="1" applyAlignment="1">
      <alignment horizontal="justify" vertical="center"/>
    </xf>
    <xf numFmtId="0" fontId="2" fillId="0" borderId="0" xfId="0" applyFont="1" applyAlignment="1">
      <alignment vertical="center"/>
    </xf>
    <xf numFmtId="0" fontId="8" fillId="0" borderId="0" xfId="0" applyFont="1" applyFill="1" applyAlignment="1">
      <alignment horizontal="center" wrapText="1"/>
    </xf>
    <xf numFmtId="0" fontId="1" fillId="0" borderId="0" xfId="0" applyFont="1" applyBorder="1" applyAlignment="1">
      <alignment horizontal="right"/>
    </xf>
    <xf numFmtId="0" fontId="8" fillId="0" borderId="0" xfId="0" applyFont="1" applyFill="1" applyAlignment="1">
      <alignment horizontal="center"/>
    </xf>
    <xf numFmtId="0" fontId="4" fillId="0" borderId="0" xfId="0" applyFont="1"/>
    <xf numFmtId="0" fontId="27" fillId="0" borderId="0" xfId="0" applyFont="1" applyAlignment="1">
      <alignment horizontal="center" wrapText="1"/>
    </xf>
  </cellXfs>
  <cellStyles count="6">
    <cellStyle name="Excel Built-in Normal" xfId="4"/>
    <cellStyle name="Hyperlink" xfId="5" builtinId="8"/>
    <cellStyle name="Normal" xfId="0" builtinId="0"/>
    <cellStyle name="Normal_11-1-Piel" xfId="2"/>
    <cellStyle name="Normal_Sheet1" xfId="3"/>
    <cellStyle name="Parastais_FMLikp01_p05_221205_pap_afp_makp" xfId="1"/>
  </cellStyles>
  <dxfs count="14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santa.mince@daba.gov.lv"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D729"/>
  <sheetViews>
    <sheetView topLeftCell="A404" zoomScaleNormal="100" zoomScaleSheetLayoutView="100" workbookViewId="0">
      <selection activeCell="A492" sqref="A492:XFD493"/>
    </sheetView>
  </sheetViews>
  <sheetFormatPr defaultRowHeight="15"/>
  <cols>
    <col min="1" max="1" width="3.28515625" style="1" customWidth="1"/>
    <col min="2" max="2" width="15.28515625" style="1" customWidth="1"/>
    <col min="3" max="3" width="73.7109375" style="2" customWidth="1"/>
    <col min="4" max="4" width="12" style="1" customWidth="1"/>
  </cols>
  <sheetData>
    <row r="1" spans="1:4" s="30" customFormat="1" ht="12.75">
      <c r="A1" s="1"/>
      <c r="B1" s="1"/>
      <c r="C1" s="2"/>
      <c r="D1" s="29" t="s">
        <v>0</v>
      </c>
    </row>
    <row r="2" spans="1:4" s="30" customFormat="1" ht="12.75">
      <c r="A2" s="1"/>
      <c r="B2" s="1"/>
      <c r="C2" s="2"/>
      <c r="D2" s="29" t="s">
        <v>1</v>
      </c>
    </row>
    <row r="3" spans="1:4" s="30" customFormat="1" ht="12.75">
      <c r="A3" s="1"/>
      <c r="B3" s="1"/>
      <c r="C3" s="2"/>
      <c r="D3" s="29" t="s">
        <v>2</v>
      </c>
    </row>
    <row r="4" spans="1:4" s="30" customFormat="1" ht="12.75">
      <c r="A4" s="1"/>
      <c r="B4" s="1"/>
      <c r="C4" s="2"/>
      <c r="D4" s="29" t="s">
        <v>3</v>
      </c>
    </row>
    <row r="5" spans="1:4" s="30" customFormat="1" ht="12.75">
      <c r="A5" s="1"/>
      <c r="B5" s="29"/>
      <c r="C5" s="2"/>
      <c r="D5" s="1"/>
    </row>
    <row r="6" spans="1:4" s="30" customFormat="1" ht="12.75">
      <c r="A6" s="1"/>
      <c r="B6" s="29"/>
      <c r="C6" s="3"/>
      <c r="D6" s="1"/>
    </row>
    <row r="7" spans="1:4" s="33" customFormat="1" ht="15.75">
      <c r="A7" s="31"/>
      <c r="B7" s="4"/>
      <c r="C7" s="32"/>
      <c r="D7" s="4" t="s">
        <v>4</v>
      </c>
    </row>
    <row r="8" spans="1:4" s="30" customFormat="1" ht="12.75">
      <c r="A8" s="1"/>
      <c r="B8" s="29"/>
      <c r="C8" s="1"/>
      <c r="D8" s="1"/>
    </row>
    <row r="9" spans="1:4" s="30" customFormat="1" ht="12.75">
      <c r="A9" s="1"/>
      <c r="B9" s="29"/>
      <c r="C9" s="1"/>
      <c r="D9" s="1"/>
    </row>
    <row r="10" spans="1:4" s="30" customFormat="1" ht="12.75">
      <c r="A10" s="1"/>
      <c r="B10" s="29"/>
      <c r="C10" s="1"/>
      <c r="D10" s="89" t="s">
        <v>861</v>
      </c>
    </row>
    <row r="11" spans="1:4" s="30" customFormat="1" ht="12.75">
      <c r="A11" s="1"/>
      <c r="B11" s="29"/>
      <c r="C11" s="1"/>
      <c r="D11" s="6" t="s">
        <v>5</v>
      </c>
    </row>
    <row r="12" spans="1:4" s="30" customFormat="1" ht="12.75">
      <c r="A12" s="1"/>
      <c r="B12" s="29"/>
      <c r="C12" s="1"/>
      <c r="D12" s="6"/>
    </row>
    <row r="13" spans="1:4" s="30" customFormat="1" ht="12.75">
      <c r="A13" s="1"/>
      <c r="B13" s="29"/>
      <c r="C13" s="1"/>
      <c r="D13" s="6"/>
    </row>
    <row r="14" spans="1:4" s="30" customFormat="1" ht="12.75">
      <c r="A14" s="1"/>
      <c r="B14" s="29"/>
      <c r="C14" s="36" t="s">
        <v>975</v>
      </c>
      <c r="D14" s="35" t="s">
        <v>769</v>
      </c>
    </row>
    <row r="15" spans="1:4" s="30" customFormat="1" ht="12.75">
      <c r="A15" s="1"/>
      <c r="B15" s="29"/>
      <c r="C15" s="1" t="s">
        <v>1044</v>
      </c>
      <c r="D15" s="6" t="s">
        <v>6</v>
      </c>
    </row>
    <row r="16" spans="1:4" s="30" customFormat="1" ht="12.75">
      <c r="A16" s="1"/>
      <c r="B16" s="29"/>
      <c r="C16" s="1"/>
      <c r="D16" s="6"/>
    </row>
    <row r="17" spans="1:4" s="30" customFormat="1" ht="12.75">
      <c r="A17" s="1"/>
      <c r="B17" s="29"/>
      <c r="C17" s="1"/>
      <c r="D17" s="6"/>
    </row>
    <row r="18" spans="1:4" s="30" customFormat="1" ht="12.75">
      <c r="A18" s="1"/>
      <c r="B18" s="29"/>
      <c r="C18" s="1"/>
      <c r="D18" s="89" t="s">
        <v>1034</v>
      </c>
    </row>
    <row r="19" spans="1:4" s="30" customFormat="1" ht="12.75">
      <c r="A19" s="1"/>
      <c r="B19" s="29"/>
      <c r="C19" s="34" t="s">
        <v>7</v>
      </c>
      <c r="D19" s="6" t="s">
        <v>8</v>
      </c>
    </row>
    <row r="20" spans="1:4" s="30" customFormat="1" ht="12.75">
      <c r="A20" s="1"/>
      <c r="B20" s="29"/>
      <c r="C20" s="1"/>
      <c r="D20" s="29"/>
    </row>
    <row r="21" spans="1:4" s="30" customFormat="1" ht="12.75">
      <c r="A21" s="1"/>
      <c r="B21" s="29"/>
      <c r="C21" s="1"/>
      <c r="D21" s="29"/>
    </row>
    <row r="22" spans="1:4" s="33" customFormat="1" ht="15" customHeight="1">
      <c r="A22" s="31"/>
      <c r="B22" s="129" t="s">
        <v>9</v>
      </c>
      <c r="C22" s="129"/>
      <c r="D22" s="129"/>
    </row>
    <row r="23" spans="1:4" s="33" customFormat="1" ht="15" customHeight="1">
      <c r="A23" s="31"/>
      <c r="B23" s="129" t="s">
        <v>10</v>
      </c>
      <c r="C23" s="129"/>
      <c r="D23" s="129"/>
    </row>
    <row r="24" spans="1:4" s="33" customFormat="1" ht="15" customHeight="1">
      <c r="A24" s="31"/>
      <c r="B24" s="129" t="s">
        <v>768</v>
      </c>
      <c r="C24" s="129"/>
      <c r="D24" s="129"/>
    </row>
    <row r="25" spans="1:4" s="30" customFormat="1" ht="12.75">
      <c r="A25" s="1"/>
      <c r="B25" s="37"/>
      <c r="C25" s="37"/>
      <c r="D25" s="37"/>
    </row>
    <row r="26" spans="1:4" s="30" customFormat="1" ht="12.75">
      <c r="A26" s="1"/>
      <c r="B26" s="1"/>
      <c r="C26" s="2"/>
      <c r="D26" s="1"/>
    </row>
    <row r="27" spans="1:4" s="30" customFormat="1" ht="12.75">
      <c r="A27" s="1"/>
      <c r="B27" s="1"/>
      <c r="C27" s="2"/>
      <c r="D27" s="38" t="s">
        <v>11</v>
      </c>
    </row>
    <row r="28" spans="1:4" s="30" customFormat="1" ht="12.75">
      <c r="A28" s="1"/>
      <c r="B28" s="1"/>
      <c r="C28" s="2"/>
      <c r="D28" s="1"/>
    </row>
    <row r="29" spans="1:4" s="30" customFormat="1" ht="12.75">
      <c r="A29" s="1"/>
      <c r="B29" s="84" t="s">
        <v>12</v>
      </c>
      <c r="C29" s="75" t="s">
        <v>785</v>
      </c>
      <c r="D29" s="75" t="s">
        <v>786</v>
      </c>
    </row>
    <row r="30" spans="1:4" s="30" customFormat="1" ht="13.5" hidden="1">
      <c r="A30" s="1"/>
      <c r="B30" s="43" t="s">
        <v>13</v>
      </c>
      <c r="C30" s="59"/>
      <c r="D30" s="60"/>
    </row>
    <row r="31" spans="1:4" s="30" customFormat="1" ht="12.75">
      <c r="A31" s="1"/>
      <c r="B31" s="43" t="s">
        <v>14</v>
      </c>
      <c r="C31" s="61" t="s">
        <v>775</v>
      </c>
      <c r="D31" s="62" t="s">
        <v>776</v>
      </c>
    </row>
    <row r="32" spans="1:4" s="30" customFormat="1" ht="12.75">
      <c r="A32" s="1"/>
      <c r="B32" s="43" t="s">
        <v>15</v>
      </c>
      <c r="C32" s="61" t="s">
        <v>777</v>
      </c>
      <c r="D32" s="62">
        <v>21</v>
      </c>
    </row>
    <row r="33" spans="1:4" s="30" customFormat="1" ht="12.75">
      <c r="A33" s="1"/>
      <c r="B33" s="39"/>
      <c r="C33" s="40"/>
      <c r="D33" s="2"/>
    </row>
    <row r="34" spans="1:4" s="30" customFormat="1" ht="12.75">
      <c r="A34" s="1"/>
      <c r="B34" s="39"/>
      <c r="C34" s="40"/>
      <c r="D34" s="2"/>
    </row>
    <row r="35" spans="1:4" s="30" customFormat="1" ht="12.75">
      <c r="A35" s="1"/>
      <c r="B35" s="1"/>
      <c r="C35" s="2"/>
      <c r="D35" s="1"/>
    </row>
    <row r="36" spans="1:4" s="30" customFormat="1" ht="12.75">
      <c r="A36" s="1"/>
      <c r="B36" s="126"/>
      <c r="C36" s="126"/>
      <c r="D36" s="1"/>
    </row>
    <row r="37" spans="1:4" s="30" customFormat="1" ht="12.75">
      <c r="A37" s="5"/>
      <c r="B37" s="9"/>
      <c r="C37" s="130"/>
      <c r="D37" s="130"/>
    </row>
    <row r="38" spans="1:4" s="30" customFormat="1" ht="12.75">
      <c r="A38" s="5"/>
      <c r="B38" s="9"/>
      <c r="C38" s="130"/>
      <c r="D38" s="130"/>
    </row>
    <row r="39" spans="1:4" s="30" customFormat="1" ht="12.75">
      <c r="A39" s="5"/>
      <c r="B39" s="8"/>
      <c r="C39" s="130"/>
      <c r="D39" s="130"/>
    </row>
    <row r="40" spans="1:4" s="30" customFormat="1" ht="12.75">
      <c r="A40" s="1"/>
      <c r="B40" s="29"/>
      <c r="C40" s="1"/>
      <c r="D40" s="29"/>
    </row>
    <row r="41" spans="1:4" s="30" customFormat="1" ht="12.75">
      <c r="A41" s="1"/>
      <c r="B41" s="29"/>
      <c r="C41" s="2"/>
      <c r="D41" s="1"/>
    </row>
    <row r="42" spans="1:4" s="30" customFormat="1" ht="12.75">
      <c r="A42" s="1"/>
      <c r="B42" s="29"/>
      <c r="C42" s="1"/>
      <c r="D42" s="6"/>
    </row>
    <row r="43" spans="1:4" s="30" customFormat="1" ht="12.75">
      <c r="A43" s="5"/>
      <c r="B43" s="8"/>
      <c r="C43" s="8"/>
      <c r="D43" s="5"/>
    </row>
    <row r="44" spans="1:4" s="30" customFormat="1" ht="12.75">
      <c r="A44" s="5"/>
      <c r="B44" s="8"/>
      <c r="C44" s="8"/>
      <c r="D44" s="5"/>
    </row>
    <row r="45" spans="1:4" s="30" customFormat="1" ht="12.75">
      <c r="A45" s="5"/>
      <c r="B45" s="8"/>
      <c r="C45" s="8"/>
      <c r="D45" s="5"/>
    </row>
    <row r="46" spans="1:4" s="30" customFormat="1" ht="12.75">
      <c r="A46" s="5"/>
      <c r="B46" s="8"/>
      <c r="C46" s="8"/>
      <c r="D46" s="5"/>
    </row>
    <row r="47" spans="1:4" s="30" customFormat="1" ht="12.75">
      <c r="A47" s="5"/>
      <c r="B47" s="8"/>
      <c r="C47" s="8"/>
      <c r="D47" s="5"/>
    </row>
    <row r="48" spans="1:4" s="30" customFormat="1" ht="12.75">
      <c r="A48" s="5"/>
      <c r="B48" s="8"/>
      <c r="C48" s="8"/>
      <c r="D48" s="5"/>
    </row>
    <row r="49" spans="1:4" s="30" customFormat="1" ht="12.75">
      <c r="A49" s="5"/>
      <c r="B49" s="41"/>
      <c r="C49" s="9"/>
      <c r="D49" s="5"/>
    </row>
    <row r="50" spans="1:4" s="30" customFormat="1" ht="12.75">
      <c r="A50" s="1"/>
      <c r="B50" s="1"/>
      <c r="C50" s="37"/>
      <c r="D50" s="1"/>
    </row>
    <row r="51" spans="1:4">
      <c r="C51" s="10" t="s">
        <v>17</v>
      </c>
    </row>
    <row r="52" spans="1:4" s="30" customFormat="1" ht="12.75">
      <c r="A52" s="1"/>
      <c r="B52" s="1"/>
      <c r="C52" s="2"/>
      <c r="D52" s="1"/>
    </row>
    <row r="53" spans="1:4" s="30" customFormat="1" ht="51">
      <c r="A53" s="1"/>
      <c r="B53" s="42" t="s">
        <v>18</v>
      </c>
      <c r="C53" s="42" t="s">
        <v>19</v>
      </c>
      <c r="D53" s="42" t="s">
        <v>772</v>
      </c>
    </row>
    <row r="54" spans="1:4" s="1" customFormat="1" ht="12.75">
      <c r="B54" s="44">
        <v>1</v>
      </c>
      <c r="C54" s="44">
        <v>2</v>
      </c>
      <c r="D54" s="44">
        <v>3</v>
      </c>
    </row>
    <row r="55" spans="1:4" s="30" customFormat="1" ht="12.75">
      <c r="A55" s="1"/>
      <c r="B55" s="50" t="s">
        <v>20</v>
      </c>
      <c r="C55" s="12" t="s">
        <v>21</v>
      </c>
      <c r="D55" s="13" t="e">
        <f>D56+D98+D113+D132</f>
        <v>#REF!</v>
      </c>
    </row>
    <row r="56" spans="1:4" s="30" customFormat="1" ht="12.75" hidden="1">
      <c r="A56" s="1"/>
      <c r="B56" s="46" t="s">
        <v>22</v>
      </c>
      <c r="C56" s="47" t="s">
        <v>23</v>
      </c>
      <c r="D56" s="13" t="e">
        <f>D57+D84</f>
        <v>#REF!</v>
      </c>
    </row>
    <row r="57" spans="1:4" s="30" customFormat="1" ht="12.75" hidden="1">
      <c r="A57" s="1"/>
      <c r="B57" s="14">
        <v>21300</v>
      </c>
      <c r="C57" s="15" t="s">
        <v>773</v>
      </c>
      <c r="D57" s="16" t="e">
        <f>D58+D59+D60+D61+D65+D66+D69+D75</f>
        <v>#REF!</v>
      </c>
    </row>
    <row r="58" spans="1:4" s="30" customFormat="1" ht="25.5" hidden="1">
      <c r="A58" s="1"/>
      <c r="B58" s="44" t="s">
        <v>25</v>
      </c>
      <c r="C58" s="15" t="s">
        <v>26</v>
      </c>
      <c r="D58" s="16" t="e">
        <f>'70.02.00'!D58+'70.05.00'!D58+'70.06.00'!D58+'70.08.00'!D58+'70.09.00'!D58</f>
        <v>#REF!</v>
      </c>
    </row>
    <row r="59" spans="1:4" s="30" customFormat="1" ht="25.5" hidden="1">
      <c r="A59" s="1"/>
      <c r="B59" s="44" t="s">
        <v>27</v>
      </c>
      <c r="C59" s="15" t="s">
        <v>28</v>
      </c>
      <c r="D59" s="16" t="e">
        <f>'70.02.00'!D59+'70.05.00'!D59+'70.06.00'!D59+'70.08.00'!D59+'70.09.00'!D59</f>
        <v>#REF!</v>
      </c>
    </row>
    <row r="60" spans="1:4" s="30" customFormat="1" ht="25.5" hidden="1">
      <c r="A60" s="1"/>
      <c r="B60" s="44" t="s">
        <v>29</v>
      </c>
      <c r="C60" s="15" t="s">
        <v>30</v>
      </c>
      <c r="D60" s="16" t="e">
        <f>'70.02.00'!D60+'70.05.00'!D60+'70.06.00'!D60+'70.08.00'!D60+'70.09.00'!D60</f>
        <v>#REF!</v>
      </c>
    </row>
    <row r="61" spans="1:4" s="30" customFormat="1" ht="12.75" hidden="1">
      <c r="A61" s="1"/>
      <c r="B61" s="44" t="s">
        <v>31</v>
      </c>
      <c r="C61" s="15" t="s">
        <v>32</v>
      </c>
      <c r="D61" s="16" t="e">
        <f>SUM(D62:D64)</f>
        <v>#REF!</v>
      </c>
    </row>
    <row r="62" spans="1:4" s="30" customFormat="1" ht="12.75" hidden="1">
      <c r="A62" s="1"/>
      <c r="B62" s="45" t="s">
        <v>33</v>
      </c>
      <c r="C62" s="15" t="s">
        <v>34</v>
      </c>
      <c r="D62" s="16" t="e">
        <f>'70.02.00'!D62+'70.05.00'!D62+'70.06.00'!D62+'70.08.00'!D62+'70.09.00'!D62</f>
        <v>#REF!</v>
      </c>
    </row>
    <row r="63" spans="1:4" s="30" customFormat="1" ht="12.75" hidden="1">
      <c r="A63" s="1"/>
      <c r="B63" s="45" t="s">
        <v>35</v>
      </c>
      <c r="C63" s="15" t="s">
        <v>36</v>
      </c>
      <c r="D63" s="16" t="e">
        <f>'70.02.00'!D63+'70.05.00'!D63+'70.06.00'!D63+'70.08.00'!D63+'70.09.00'!D63</f>
        <v>#REF!</v>
      </c>
    </row>
    <row r="64" spans="1:4" s="30" customFormat="1" ht="12.75" hidden="1">
      <c r="A64" s="1"/>
      <c r="B64" s="45" t="s">
        <v>37</v>
      </c>
      <c r="C64" s="15" t="s">
        <v>38</v>
      </c>
      <c r="D64" s="16" t="e">
        <f>'70.02.00'!D64+'70.05.00'!D64+'70.06.00'!D64+'70.08.00'!D64+'70.09.00'!D64</f>
        <v>#REF!</v>
      </c>
    </row>
    <row r="65" spans="1:4" s="30" customFormat="1" ht="12.75" hidden="1">
      <c r="A65" s="1"/>
      <c r="B65" s="44" t="s">
        <v>39</v>
      </c>
      <c r="C65" s="15" t="s">
        <v>40</v>
      </c>
      <c r="D65" s="16" t="e">
        <f>'70.02.00'!D65+'70.05.00'!D65+'70.06.00'!D65+'70.08.00'!D65+'70.09.00'!D65</f>
        <v>#REF!</v>
      </c>
    </row>
    <row r="66" spans="1:4" s="30" customFormat="1" ht="12.75" hidden="1">
      <c r="A66" s="1"/>
      <c r="B66" s="44" t="s">
        <v>41</v>
      </c>
      <c r="C66" s="15" t="s">
        <v>42</v>
      </c>
      <c r="D66" s="16" t="e">
        <f>SUM(D67:D68)</f>
        <v>#REF!</v>
      </c>
    </row>
    <row r="67" spans="1:4" s="30" customFormat="1" ht="12.75" hidden="1">
      <c r="A67" s="1"/>
      <c r="B67" s="45" t="s">
        <v>43</v>
      </c>
      <c r="C67" s="15" t="s">
        <v>44</v>
      </c>
      <c r="D67" s="16" t="e">
        <f>'70.02.00'!D67+'70.05.00'!D67+'70.06.00'!D67+'70.08.00'!D67+'70.09.00'!D67</f>
        <v>#REF!</v>
      </c>
    </row>
    <row r="68" spans="1:4" s="30" customFormat="1" ht="12.75" hidden="1">
      <c r="A68" s="1"/>
      <c r="B68" s="45" t="s">
        <v>45</v>
      </c>
      <c r="C68" s="15" t="s">
        <v>46</v>
      </c>
      <c r="D68" s="16" t="e">
        <f>'70.02.00'!D68+'70.05.00'!D68+'70.06.00'!D68+'70.08.00'!D68+'70.09.00'!D68</f>
        <v>#REF!</v>
      </c>
    </row>
    <row r="69" spans="1:4" s="30" customFormat="1" ht="12.75" hidden="1">
      <c r="A69" s="1"/>
      <c r="B69" s="44" t="s">
        <v>47</v>
      </c>
      <c r="C69" s="15" t="s">
        <v>48</v>
      </c>
      <c r="D69" s="16" t="e">
        <f>SUM(D70:D74)</f>
        <v>#REF!</v>
      </c>
    </row>
    <row r="70" spans="1:4" s="30" customFormat="1" ht="12.75" hidden="1">
      <c r="A70" s="1"/>
      <c r="B70" s="45" t="s">
        <v>49</v>
      </c>
      <c r="C70" s="15" t="s">
        <v>50</v>
      </c>
      <c r="D70" s="16" t="e">
        <f>'70.02.00'!D70+'70.05.00'!D70+'70.06.00'!D70+'70.08.00'!D70+'70.09.00'!D70</f>
        <v>#REF!</v>
      </c>
    </row>
    <row r="71" spans="1:4" s="30" customFormat="1" ht="12.75" hidden="1">
      <c r="A71" s="1"/>
      <c r="B71" s="45" t="s">
        <v>51</v>
      </c>
      <c r="C71" s="15" t="s">
        <v>52</v>
      </c>
      <c r="D71" s="16" t="e">
        <f>'70.02.00'!D71+'70.05.00'!D71+'70.06.00'!D71+'70.08.00'!D71+'70.09.00'!D71</f>
        <v>#REF!</v>
      </c>
    </row>
    <row r="72" spans="1:4" s="30" customFormat="1" ht="12.75" hidden="1">
      <c r="A72" s="1"/>
      <c r="B72" s="45" t="s">
        <v>53</v>
      </c>
      <c r="C72" s="15" t="s">
        <v>54</v>
      </c>
      <c r="D72" s="16" t="e">
        <f>'70.02.00'!D72+'70.05.00'!D72+'70.06.00'!D72+'70.08.00'!D72+'70.09.00'!D72</f>
        <v>#REF!</v>
      </c>
    </row>
    <row r="73" spans="1:4" s="30" customFormat="1" ht="12.75" hidden="1">
      <c r="A73" s="1"/>
      <c r="B73" s="45" t="s">
        <v>55</v>
      </c>
      <c r="C73" s="15" t="s">
        <v>56</v>
      </c>
      <c r="D73" s="16" t="e">
        <f>'70.02.00'!D73+'70.05.00'!D73+'70.06.00'!D73+'70.08.00'!D73+'70.09.00'!D73</f>
        <v>#REF!</v>
      </c>
    </row>
    <row r="74" spans="1:4" s="30" customFormat="1" ht="12.75" hidden="1">
      <c r="A74" s="1"/>
      <c r="B74" s="45" t="s">
        <v>57</v>
      </c>
      <c r="C74" s="15" t="s">
        <v>58</v>
      </c>
      <c r="D74" s="16" t="e">
        <f>'70.02.00'!D74+'70.05.00'!D74+'70.06.00'!D74+'70.08.00'!D74+'70.09.00'!D74</f>
        <v>#REF!</v>
      </c>
    </row>
    <row r="75" spans="1:4" s="30" customFormat="1" ht="12.75" hidden="1">
      <c r="A75" s="1"/>
      <c r="B75" s="44" t="s">
        <v>59</v>
      </c>
      <c r="C75" s="15" t="s">
        <v>60</v>
      </c>
      <c r="D75" s="16" t="e">
        <f>SUM(D76:D83)</f>
        <v>#REF!</v>
      </c>
    </row>
    <row r="76" spans="1:4" s="30" customFormat="1" ht="12.75" hidden="1">
      <c r="A76" s="1"/>
      <c r="B76" s="45" t="s">
        <v>61</v>
      </c>
      <c r="C76" s="15" t="s">
        <v>62</v>
      </c>
      <c r="D76" s="16" t="e">
        <f>'70.02.00'!D76+'70.05.00'!D76+'70.06.00'!D76+'70.08.00'!D76+'70.09.00'!D76</f>
        <v>#REF!</v>
      </c>
    </row>
    <row r="77" spans="1:4" s="30" customFormat="1" ht="12.75" hidden="1">
      <c r="A77" s="1"/>
      <c r="B77" s="45" t="s">
        <v>63</v>
      </c>
      <c r="C77" s="15" t="s">
        <v>64</v>
      </c>
      <c r="D77" s="16" t="e">
        <f>'70.02.00'!D77+'70.05.00'!D77+'70.06.00'!D77+'70.08.00'!D77+'70.09.00'!D77</f>
        <v>#REF!</v>
      </c>
    </row>
    <row r="78" spans="1:4" s="30" customFormat="1" ht="12.75" hidden="1">
      <c r="A78" s="1"/>
      <c r="B78" s="45" t="s">
        <v>65</v>
      </c>
      <c r="C78" s="15" t="s">
        <v>66</v>
      </c>
      <c r="D78" s="16" t="e">
        <f>'70.02.00'!D78+'70.05.00'!D78+'70.06.00'!D78+'70.08.00'!D78+'70.09.00'!D78</f>
        <v>#REF!</v>
      </c>
    </row>
    <row r="79" spans="1:4" s="30" customFormat="1" ht="12.75" hidden="1">
      <c r="A79" s="1"/>
      <c r="B79" s="45" t="s">
        <v>67</v>
      </c>
      <c r="C79" s="15" t="s">
        <v>68</v>
      </c>
      <c r="D79" s="16" t="e">
        <f>'70.02.00'!D79+'70.05.00'!D79+'70.06.00'!D79+'70.08.00'!D79+'70.09.00'!D79</f>
        <v>#REF!</v>
      </c>
    </row>
    <row r="80" spans="1:4" s="30" customFormat="1" ht="12.75" hidden="1">
      <c r="A80" s="1"/>
      <c r="B80" s="45" t="s">
        <v>69</v>
      </c>
      <c r="C80" s="15" t="s">
        <v>70</v>
      </c>
      <c r="D80" s="16" t="e">
        <f>'70.02.00'!D80+'70.05.00'!D80+'70.06.00'!D80+'70.08.00'!D80+'70.09.00'!D80</f>
        <v>#REF!</v>
      </c>
    </row>
    <row r="81" spans="1:4" s="30" customFormat="1" ht="12.75" hidden="1">
      <c r="A81" s="1"/>
      <c r="B81" s="45" t="s">
        <v>71</v>
      </c>
      <c r="C81" s="15" t="s">
        <v>72</v>
      </c>
      <c r="D81" s="16" t="e">
        <f>'70.02.00'!D81+'70.05.00'!D81+'70.06.00'!D81+'70.08.00'!D81+'70.09.00'!D81</f>
        <v>#REF!</v>
      </c>
    </row>
    <row r="82" spans="1:4" s="30" customFormat="1" ht="25.5" hidden="1">
      <c r="A82" s="1"/>
      <c r="B82" s="45">
        <v>21397</v>
      </c>
      <c r="C82" s="15" t="s">
        <v>73</v>
      </c>
      <c r="D82" s="16" t="e">
        <f>'70.02.00'!D82+'70.05.00'!D82+'70.06.00'!D82+'70.08.00'!D82+'70.09.00'!D82</f>
        <v>#REF!</v>
      </c>
    </row>
    <row r="83" spans="1:4" s="30" customFormat="1" ht="12.75" hidden="1">
      <c r="A83" s="1"/>
      <c r="B83" s="45" t="s">
        <v>74</v>
      </c>
      <c r="C83" s="15" t="s">
        <v>75</v>
      </c>
      <c r="D83" s="16" t="e">
        <f>'70.02.00'!D83+'70.05.00'!D83+'70.06.00'!D83+'70.08.00'!D83+'70.09.00'!D83</f>
        <v>#REF!</v>
      </c>
    </row>
    <row r="84" spans="1:4" s="30" customFormat="1" ht="25.5" hidden="1">
      <c r="A84" s="1"/>
      <c r="B84" s="14">
        <v>21400</v>
      </c>
      <c r="C84" s="15" t="s">
        <v>76</v>
      </c>
      <c r="D84" s="16" t="e">
        <f>D85+D89+D95</f>
        <v>#REF!</v>
      </c>
    </row>
    <row r="85" spans="1:4" s="30" customFormat="1" ht="25.5" hidden="1">
      <c r="A85" s="1"/>
      <c r="B85" s="44">
        <v>21410</v>
      </c>
      <c r="C85" s="15" t="s">
        <v>77</v>
      </c>
      <c r="D85" s="16" t="e">
        <f>SUM(D86:D88)</f>
        <v>#REF!</v>
      </c>
    </row>
    <row r="86" spans="1:4" s="30" customFormat="1" ht="12.75" hidden="1">
      <c r="A86" s="1"/>
      <c r="B86" s="45" t="s">
        <v>78</v>
      </c>
      <c r="C86" s="15" t="s">
        <v>79</v>
      </c>
      <c r="D86" s="16" t="e">
        <f>'70.02.00'!D86+'70.05.00'!D86+'70.06.00'!D86+'70.08.00'!D86+'70.09.00'!D86</f>
        <v>#REF!</v>
      </c>
    </row>
    <row r="87" spans="1:4" s="30" customFormat="1" ht="12.75" hidden="1">
      <c r="A87" s="1"/>
      <c r="B87" s="45" t="s">
        <v>80</v>
      </c>
      <c r="C87" s="15" t="s">
        <v>81</v>
      </c>
      <c r="D87" s="16" t="e">
        <f>'70.02.00'!D87+'70.05.00'!D87+'70.06.00'!D87+'70.08.00'!D87+'70.09.00'!D87</f>
        <v>#REF!</v>
      </c>
    </row>
    <row r="88" spans="1:4" s="30" customFormat="1" ht="12.75" hidden="1">
      <c r="A88" s="1"/>
      <c r="B88" s="45" t="s">
        <v>82</v>
      </c>
      <c r="C88" s="15" t="s">
        <v>83</v>
      </c>
      <c r="D88" s="16" t="e">
        <f>'70.02.00'!D88+'70.05.00'!D88+'70.06.00'!D88+'70.08.00'!D88+'70.09.00'!D88</f>
        <v>#REF!</v>
      </c>
    </row>
    <row r="89" spans="1:4" s="30" customFormat="1" ht="12.75" hidden="1">
      <c r="A89" s="1"/>
      <c r="B89" s="44">
        <v>21420</v>
      </c>
      <c r="C89" s="15" t="s">
        <v>84</v>
      </c>
      <c r="D89" s="16" t="e">
        <f>SUM(D90:D94)</f>
        <v>#REF!</v>
      </c>
    </row>
    <row r="90" spans="1:4" s="30" customFormat="1" ht="12.75" hidden="1">
      <c r="A90" s="1"/>
      <c r="B90" s="45" t="s">
        <v>85</v>
      </c>
      <c r="C90" s="15" t="s">
        <v>86</v>
      </c>
      <c r="D90" s="16" t="e">
        <f>'70.02.00'!D90+'70.05.00'!D90+'70.06.00'!D90+'70.08.00'!D90+'70.09.00'!D90</f>
        <v>#REF!</v>
      </c>
    </row>
    <row r="91" spans="1:4" s="30" customFormat="1" ht="12.75" hidden="1">
      <c r="A91" s="1"/>
      <c r="B91" s="45" t="s">
        <v>87</v>
      </c>
      <c r="C91" s="15" t="s">
        <v>88</v>
      </c>
      <c r="D91" s="16" t="e">
        <f>'70.02.00'!D91+'70.05.00'!D91+'70.06.00'!D91+'70.08.00'!D91+'70.09.00'!D91</f>
        <v>#REF!</v>
      </c>
    </row>
    <row r="92" spans="1:4" s="30" customFormat="1" ht="25.5" hidden="1">
      <c r="A92" s="1"/>
      <c r="B92" s="45">
        <v>21424</v>
      </c>
      <c r="C92" s="15" t="s">
        <v>89</v>
      </c>
      <c r="D92" s="16" t="e">
        <f>'70.02.00'!D92+'70.05.00'!D92+'70.06.00'!D92+'70.08.00'!D92+'70.09.00'!D92</f>
        <v>#REF!</v>
      </c>
    </row>
    <row r="93" spans="1:4" s="30" customFormat="1" ht="12.75" hidden="1">
      <c r="A93" s="1"/>
      <c r="B93" s="45">
        <v>21425</v>
      </c>
      <c r="C93" s="15" t="s">
        <v>90</v>
      </c>
      <c r="D93" s="16" t="e">
        <f>'70.02.00'!D93+'70.05.00'!D93+'70.06.00'!D93+'70.08.00'!D93+'70.09.00'!D93</f>
        <v>#REF!</v>
      </c>
    </row>
    <row r="94" spans="1:4" s="30" customFormat="1" ht="12.75" hidden="1">
      <c r="A94" s="1"/>
      <c r="B94" s="45" t="s">
        <v>91</v>
      </c>
      <c r="C94" s="15" t="s">
        <v>92</v>
      </c>
      <c r="D94" s="16" t="e">
        <f>'70.02.00'!D94+'70.05.00'!D94+'70.06.00'!D94+'70.08.00'!D94+'70.09.00'!D94</f>
        <v>#REF!</v>
      </c>
    </row>
    <row r="95" spans="1:4" s="30" customFormat="1" ht="12.75" hidden="1">
      <c r="A95" s="1"/>
      <c r="B95" s="44">
        <v>21490</v>
      </c>
      <c r="C95" s="15" t="s">
        <v>93</v>
      </c>
      <c r="D95" s="16" t="e">
        <f>SUM(D96:D97)</f>
        <v>#REF!</v>
      </c>
    </row>
    <row r="96" spans="1:4" s="30" customFormat="1" ht="12.75" hidden="1">
      <c r="A96" s="1"/>
      <c r="B96" s="45" t="s">
        <v>94</v>
      </c>
      <c r="C96" s="15" t="s">
        <v>95</v>
      </c>
      <c r="D96" s="16" t="e">
        <f>'70.02.00'!D96+'70.05.00'!D96+'70.06.00'!D96+'70.08.00'!D96+'70.09.00'!D96</f>
        <v>#REF!</v>
      </c>
    </row>
    <row r="97" spans="1:4" s="30" customFormat="1" ht="12.75" hidden="1">
      <c r="A97" s="1"/>
      <c r="B97" s="45" t="s">
        <v>96</v>
      </c>
      <c r="C97" s="15" t="s">
        <v>97</v>
      </c>
      <c r="D97" s="16" t="e">
        <f>'70.02.00'!D97+'70.05.00'!D97+'70.06.00'!D97+'70.08.00'!D97+'70.09.00'!D97</f>
        <v>#REF!</v>
      </c>
    </row>
    <row r="98" spans="1:4" s="30" customFormat="1" ht="12.75">
      <c r="A98" s="1"/>
      <c r="B98" s="46" t="s">
        <v>98</v>
      </c>
      <c r="C98" s="47" t="s">
        <v>99</v>
      </c>
      <c r="D98" s="13" t="e">
        <f>D99+D111</f>
        <v>#REF!</v>
      </c>
    </row>
    <row r="99" spans="1:4" s="30" customFormat="1" ht="12.75">
      <c r="A99" s="1"/>
      <c r="B99" s="14">
        <v>21100</v>
      </c>
      <c r="C99" s="15" t="s">
        <v>100</v>
      </c>
      <c r="D99" s="16" t="e">
        <f>D100+D101+D102+D103+D104+D105+D106</f>
        <v>#REF!</v>
      </c>
    </row>
    <row r="100" spans="1:4" s="30" customFormat="1" ht="12.75" hidden="1">
      <c r="A100" s="1"/>
      <c r="B100" s="44" t="s">
        <v>101</v>
      </c>
      <c r="C100" s="15" t="s">
        <v>102</v>
      </c>
      <c r="D100" s="16" t="e">
        <f>'70.02.00'!D100+'70.05.00'!D100+'70.06.00'!D100+'70.08.00'!D100+'70.09.00'!D100</f>
        <v>#REF!</v>
      </c>
    </row>
    <row r="101" spans="1:4" s="30" customFormat="1" ht="25.5" hidden="1">
      <c r="A101" s="1"/>
      <c r="B101" s="44" t="s">
        <v>103</v>
      </c>
      <c r="C101" s="15" t="s">
        <v>104</v>
      </c>
      <c r="D101" s="16" t="e">
        <f>'70.02.00'!D101+'70.05.00'!D101+'70.06.00'!D101+'70.08.00'!D101+'70.09.00'!D101</f>
        <v>#REF!</v>
      </c>
    </row>
    <row r="102" spans="1:4" s="30" customFormat="1" ht="25.5" hidden="1">
      <c r="A102" s="1"/>
      <c r="B102" s="44" t="s">
        <v>105</v>
      </c>
      <c r="C102" s="15" t="s">
        <v>106</v>
      </c>
      <c r="D102" s="16" t="e">
        <f>'70.02.00'!D102+'70.05.00'!D102+'70.06.00'!D102+'70.08.00'!D102+'70.09.00'!D102</f>
        <v>#REF!</v>
      </c>
    </row>
    <row r="103" spans="1:4" s="30" customFormat="1" ht="25.5" hidden="1">
      <c r="A103" s="1"/>
      <c r="B103" s="44" t="s">
        <v>107</v>
      </c>
      <c r="C103" s="15" t="s">
        <v>108</v>
      </c>
      <c r="D103" s="16" t="e">
        <f>'70.02.00'!D103+'70.05.00'!D103+'70.06.00'!D103+'70.08.00'!D103+'70.09.00'!D103</f>
        <v>#REF!</v>
      </c>
    </row>
    <row r="104" spans="1:4" s="30" customFormat="1" ht="38.25" hidden="1">
      <c r="A104" s="1"/>
      <c r="B104" s="44" t="s">
        <v>109</v>
      </c>
      <c r="C104" s="15" t="s">
        <v>110</v>
      </c>
      <c r="D104" s="16" t="e">
        <f>'70.02.00'!D104+'70.05.00'!D104+'70.06.00'!D104+'70.08.00'!D104+'70.09.00'!D104</f>
        <v>#REF!</v>
      </c>
    </row>
    <row r="105" spans="1:4" s="30" customFormat="1" ht="38.25" hidden="1">
      <c r="A105" s="1"/>
      <c r="B105" s="44" t="s">
        <v>111</v>
      </c>
      <c r="C105" s="15" t="s">
        <v>112</v>
      </c>
      <c r="D105" s="16" t="e">
        <f>'70.02.00'!D105+'70.05.00'!D105+'70.06.00'!D105+'70.08.00'!D105+'70.09.00'!D105</f>
        <v>#REF!</v>
      </c>
    </row>
    <row r="106" spans="1:4" s="30" customFormat="1" ht="38.25">
      <c r="A106" s="1"/>
      <c r="B106" s="44" t="s">
        <v>113</v>
      </c>
      <c r="C106" s="15" t="s">
        <v>114</v>
      </c>
      <c r="D106" s="16" t="e">
        <f>SUM(D107:D110)</f>
        <v>#REF!</v>
      </c>
    </row>
    <row r="107" spans="1:4" s="30" customFormat="1" ht="25.5" customHeight="1">
      <c r="A107" s="1"/>
      <c r="B107" s="45">
        <v>21191</v>
      </c>
      <c r="C107" s="15" t="s">
        <v>115</v>
      </c>
      <c r="D107" s="16" t="e">
        <f>'70.02.00'!D107+'70.05.00'!D107+'70.06.00'!D107+'70.08.00'!D107+'70.09.00'!D107</f>
        <v>#REF!</v>
      </c>
    </row>
    <row r="108" spans="1:4" s="30" customFormat="1" ht="12.75" hidden="1">
      <c r="A108" s="1"/>
      <c r="B108" s="45">
        <v>21192</v>
      </c>
      <c r="C108" s="15" t="s">
        <v>116</v>
      </c>
      <c r="D108" s="16" t="e">
        <f>'70.02.00'!D108+'70.05.00'!D108+'70.06.00'!D108+'70.08.00'!D108+'70.09.00'!D108</f>
        <v>#REF!</v>
      </c>
    </row>
    <row r="109" spans="1:4" s="30" customFormat="1" ht="38.25" hidden="1">
      <c r="A109" s="1"/>
      <c r="B109" s="45">
        <v>21193</v>
      </c>
      <c r="C109" s="15" t="s">
        <v>117</v>
      </c>
      <c r="D109" s="16" t="e">
        <f>'70.02.00'!D109+'70.05.00'!D109+'70.06.00'!D109+'70.08.00'!D109+'70.09.00'!D109</f>
        <v>#REF!</v>
      </c>
    </row>
    <row r="110" spans="1:4" s="30" customFormat="1" ht="25.5" hidden="1">
      <c r="A110" s="1"/>
      <c r="B110" s="45">
        <v>21194</v>
      </c>
      <c r="C110" s="15" t="s">
        <v>118</v>
      </c>
      <c r="D110" s="16" t="e">
        <f>'70.02.00'!D110+'70.05.00'!D110+'70.06.00'!D110+'70.08.00'!D110+'70.09.00'!D110</f>
        <v>#REF!</v>
      </c>
    </row>
    <row r="111" spans="1:4" s="30" customFormat="1" ht="12.75">
      <c r="A111" s="1"/>
      <c r="B111" s="14">
        <v>21200</v>
      </c>
      <c r="C111" s="15" t="s">
        <v>119</v>
      </c>
      <c r="D111" s="16" t="e">
        <f>D112</f>
        <v>#REF!</v>
      </c>
    </row>
    <row r="112" spans="1:4" s="30" customFormat="1" ht="12.75">
      <c r="A112" s="1"/>
      <c r="B112" s="44">
        <v>21210</v>
      </c>
      <c r="C112" s="15" t="s">
        <v>119</v>
      </c>
      <c r="D112" s="16" t="e">
        <f>'70.02.00'!D112+'70.05.00'!D112+'70.06.00'!D112+'70.08.00'!D112+'70.09.00'!D112</f>
        <v>#REF!</v>
      </c>
    </row>
    <row r="113" spans="1:4" s="30" customFormat="1" ht="25.5">
      <c r="A113" s="1"/>
      <c r="B113" s="49" t="s">
        <v>120</v>
      </c>
      <c r="C113" s="47" t="s">
        <v>121</v>
      </c>
      <c r="D113" s="13" t="e">
        <f>D114+D121+D126</f>
        <v>#REF!</v>
      </c>
    </row>
    <row r="114" spans="1:4" s="30" customFormat="1" ht="12.75">
      <c r="A114" s="1"/>
      <c r="B114" s="49">
        <v>18000</v>
      </c>
      <c r="C114" s="47" t="s">
        <v>122</v>
      </c>
      <c r="D114" s="13" t="e">
        <f>D115+D120</f>
        <v>#REF!</v>
      </c>
    </row>
    <row r="115" spans="1:4" s="30" customFormat="1" ht="12.75">
      <c r="A115" s="1"/>
      <c r="B115" s="49" t="s">
        <v>123</v>
      </c>
      <c r="C115" s="47" t="s">
        <v>124</v>
      </c>
      <c r="D115" s="13" t="e">
        <f>D116</f>
        <v>#REF!</v>
      </c>
    </row>
    <row r="116" spans="1:4" s="30" customFormat="1" ht="12.75">
      <c r="A116" s="1"/>
      <c r="B116" s="44" t="s">
        <v>125</v>
      </c>
      <c r="C116" s="15" t="s">
        <v>126</v>
      </c>
      <c r="D116" s="16" t="e">
        <f>SUM(D117:D119)</f>
        <v>#REF!</v>
      </c>
    </row>
    <row r="117" spans="1:4" s="30" customFormat="1" ht="25.5" hidden="1">
      <c r="A117" s="1"/>
      <c r="B117" s="45" t="s">
        <v>127</v>
      </c>
      <c r="C117" s="15" t="s">
        <v>128</v>
      </c>
      <c r="D117" s="16" t="e">
        <f>'70.02.00'!D117+'70.05.00'!D117+'70.06.00'!D117+'70.08.00'!D117+'70.09.00'!D117</f>
        <v>#REF!</v>
      </c>
    </row>
    <row r="118" spans="1:4" s="30" customFormat="1" ht="12.75">
      <c r="A118" s="1"/>
      <c r="B118" s="45" t="s">
        <v>129</v>
      </c>
      <c r="C118" s="15" t="s">
        <v>130</v>
      </c>
      <c r="D118" s="16" t="e">
        <f>'70.02.00'!D118+'70.05.00'!D118+'70.06.00'!D118+'70.08.00'!D118+'70.09.00'!D118</f>
        <v>#REF!</v>
      </c>
    </row>
    <row r="119" spans="1:4" s="30" customFormat="1" ht="12.75" hidden="1">
      <c r="A119" s="1"/>
      <c r="B119" s="45">
        <v>18139</v>
      </c>
      <c r="C119" s="15" t="s">
        <v>131</v>
      </c>
      <c r="D119" s="16" t="e">
        <f>'70.02.00'!D119+'70.05.00'!D119+'70.06.00'!D119+'70.08.00'!D119+'70.09.00'!D119</f>
        <v>#REF!</v>
      </c>
    </row>
    <row r="120" spans="1:4" s="30" customFormat="1" ht="12.75" hidden="1">
      <c r="A120" s="1"/>
      <c r="B120" s="14">
        <v>18400</v>
      </c>
      <c r="C120" s="15" t="s">
        <v>132</v>
      </c>
      <c r="D120" s="16" t="e">
        <f>'70.02.00'!D120+'70.05.00'!D120+'70.06.00'!D120+'70.08.00'!D120+'70.09.00'!D120</f>
        <v>#REF!</v>
      </c>
    </row>
    <row r="121" spans="1:4" s="30" customFormat="1" ht="12.75" hidden="1">
      <c r="A121" s="1"/>
      <c r="B121" s="49">
        <v>19000</v>
      </c>
      <c r="C121" s="47" t="s">
        <v>133</v>
      </c>
      <c r="D121" s="13" t="e">
        <f>D122</f>
        <v>#REF!</v>
      </c>
    </row>
    <row r="122" spans="1:4" s="30" customFormat="1" ht="12.75" hidden="1">
      <c r="A122" s="1"/>
      <c r="B122" s="49" t="s">
        <v>134</v>
      </c>
      <c r="C122" s="47" t="s">
        <v>135</v>
      </c>
      <c r="D122" s="13" t="e">
        <f>SUM(D123:D125)</f>
        <v>#REF!</v>
      </c>
    </row>
    <row r="123" spans="1:4" s="30" customFormat="1" ht="12.75" hidden="1">
      <c r="A123" s="1"/>
      <c r="B123" s="44">
        <v>19550</v>
      </c>
      <c r="C123" s="15" t="s">
        <v>136</v>
      </c>
      <c r="D123" s="16" t="e">
        <f>'70.02.00'!D123+'70.05.00'!D123+'70.06.00'!D123+'70.08.00'!D123+'70.09.00'!D123</f>
        <v>#REF!</v>
      </c>
    </row>
    <row r="124" spans="1:4" s="30" customFormat="1" ht="25.5" hidden="1">
      <c r="A124" s="1"/>
      <c r="B124" s="44">
        <v>19560</v>
      </c>
      <c r="C124" s="15" t="s">
        <v>137</v>
      </c>
      <c r="D124" s="16" t="e">
        <f>'70.02.00'!D124+'70.05.00'!D124+'70.06.00'!D124+'70.08.00'!D124+'70.09.00'!D124</f>
        <v>#REF!</v>
      </c>
    </row>
    <row r="125" spans="1:4" s="30" customFormat="1" ht="38.25" hidden="1">
      <c r="A125" s="1"/>
      <c r="B125" s="44">
        <v>19570</v>
      </c>
      <c r="C125" s="15" t="s">
        <v>138</v>
      </c>
      <c r="D125" s="16" t="e">
        <f>'70.02.00'!D125+'70.05.00'!D125+'70.06.00'!D125+'70.08.00'!D125+'70.09.00'!D125</f>
        <v>#REF!</v>
      </c>
    </row>
    <row r="126" spans="1:4" s="30" customFormat="1" ht="25.5">
      <c r="A126" s="1"/>
      <c r="B126" s="49">
        <v>17000</v>
      </c>
      <c r="C126" s="47" t="s">
        <v>139</v>
      </c>
      <c r="D126" s="13" t="e">
        <f>SUM(D127)</f>
        <v>#REF!</v>
      </c>
    </row>
    <row r="127" spans="1:4" s="30" customFormat="1" ht="25.5">
      <c r="A127" s="1"/>
      <c r="B127" s="49">
        <v>17100</v>
      </c>
      <c r="C127" s="47" t="s">
        <v>140</v>
      </c>
      <c r="D127" s="13" t="e">
        <f>SUM(D128:D131)</f>
        <v>#REF!</v>
      </c>
    </row>
    <row r="128" spans="1:4" s="30" customFormat="1" ht="38.25" hidden="1">
      <c r="A128" s="1"/>
      <c r="B128" s="44">
        <v>17110</v>
      </c>
      <c r="C128" s="15" t="s">
        <v>141</v>
      </c>
      <c r="D128" s="16" t="e">
        <f>'70.02.00'!D128+'70.05.00'!D128+'70.06.00'!D128+'70.08.00'!D128+'70.09.00'!D128</f>
        <v>#REF!</v>
      </c>
    </row>
    <row r="129" spans="1:4" s="30" customFormat="1" ht="38.25" hidden="1">
      <c r="A129" s="1"/>
      <c r="B129" s="44">
        <v>17120</v>
      </c>
      <c r="C129" s="15" t="s">
        <v>142</v>
      </c>
      <c r="D129" s="16" t="e">
        <f>'70.02.00'!D129+'70.05.00'!D129+'70.06.00'!D129+'70.08.00'!D129+'70.09.00'!D129</f>
        <v>#REF!</v>
      </c>
    </row>
    <row r="130" spans="1:4" s="30" customFormat="1" ht="51" customHeight="1">
      <c r="A130" s="1"/>
      <c r="B130" s="44">
        <v>17130</v>
      </c>
      <c r="C130" s="15" t="s">
        <v>143</v>
      </c>
      <c r="D130" s="16" t="e">
        <f>'70.02.00'!D130+'70.05.00'!D130+'70.06.00'!D130+'70.08.00'!D130+'70.09.00'!D130</f>
        <v>#REF!</v>
      </c>
    </row>
    <row r="131" spans="1:4" s="30" customFormat="1" ht="63.75" hidden="1">
      <c r="A131" s="1"/>
      <c r="B131" s="44">
        <v>17140</v>
      </c>
      <c r="C131" s="15" t="s">
        <v>144</v>
      </c>
      <c r="D131" s="16" t="e">
        <f>'70.02.00'!D131+'70.05.00'!D131+'70.06.00'!D131+'70.08.00'!D131+'70.09.00'!D131</f>
        <v>#REF!</v>
      </c>
    </row>
    <row r="132" spans="1:4" s="30" customFormat="1" ht="12.75">
      <c r="A132" s="1"/>
      <c r="B132" s="49">
        <v>21700</v>
      </c>
      <c r="C132" s="47" t="s">
        <v>145</v>
      </c>
      <c r="D132" s="13" t="e">
        <f>D133+D134</f>
        <v>#REF!</v>
      </c>
    </row>
    <row r="133" spans="1:4" s="30" customFormat="1" ht="12.75">
      <c r="A133" s="1"/>
      <c r="B133" s="44">
        <v>21710</v>
      </c>
      <c r="C133" s="15" t="s">
        <v>146</v>
      </c>
      <c r="D133" s="16" t="e">
        <f>'70.02.00'!D133+'70.05.00'!D133+'70.06.00'!D133+'70.08.00'!D133+'70.09.00'!D133</f>
        <v>#REF!</v>
      </c>
    </row>
    <row r="134" spans="1:4" s="30" customFormat="1" ht="12.75" hidden="1">
      <c r="A134" s="1"/>
      <c r="B134" s="44">
        <v>21720</v>
      </c>
      <c r="C134" s="15" t="s">
        <v>147</v>
      </c>
      <c r="D134" s="16" t="e">
        <f>'70.02.00'!D134+'70.05.00'!D134+'70.06.00'!D134+'70.08.00'!D134+'70.09.00'!D134</f>
        <v>#REF!</v>
      </c>
    </row>
    <row r="135" spans="1:4" s="30" customFormat="1" ht="12.75">
      <c r="A135" s="1"/>
      <c r="B135" s="51" t="s">
        <v>148</v>
      </c>
      <c r="C135" s="12" t="s">
        <v>149</v>
      </c>
      <c r="D135" s="13" t="e">
        <f>D136+D416</f>
        <v>#REF!</v>
      </c>
    </row>
    <row r="136" spans="1:4" s="30" customFormat="1" ht="27">
      <c r="A136" s="1"/>
      <c r="B136" s="53" t="s">
        <v>150</v>
      </c>
      <c r="C136" s="54" t="s">
        <v>151</v>
      </c>
      <c r="D136" s="106" t="e">
        <f>D137+D272+D290+D375+D394</f>
        <v>#REF!</v>
      </c>
    </row>
    <row r="137" spans="1:4" s="30" customFormat="1" ht="12.75">
      <c r="A137" s="1"/>
      <c r="B137" s="52" t="s">
        <v>152</v>
      </c>
      <c r="C137" s="47" t="s">
        <v>153</v>
      </c>
      <c r="D137" s="13" t="e">
        <f>D138+D172</f>
        <v>#REF!</v>
      </c>
    </row>
    <row r="138" spans="1:4" s="30" customFormat="1" ht="12.75">
      <c r="A138" s="1"/>
      <c r="B138" s="46" t="s">
        <v>154</v>
      </c>
      <c r="C138" s="47" t="s">
        <v>155</v>
      </c>
      <c r="D138" s="107" t="e">
        <f>D139+D160</f>
        <v>#REF!</v>
      </c>
    </row>
    <row r="139" spans="1:4" s="30" customFormat="1" ht="12.75">
      <c r="A139" s="1"/>
      <c r="B139" s="46" t="s">
        <v>156</v>
      </c>
      <c r="C139" s="47" t="s">
        <v>157</v>
      </c>
      <c r="D139" s="107" t="e">
        <f>D140+D148+D158+D159</f>
        <v>#REF!</v>
      </c>
    </row>
    <row r="140" spans="1:4" s="30" customFormat="1" ht="12.75">
      <c r="A140" s="1"/>
      <c r="B140" s="44" t="s">
        <v>158</v>
      </c>
      <c r="C140" s="15" t="s">
        <v>159</v>
      </c>
      <c r="D140" s="108" t="e">
        <f>SUM(D141:D147)</f>
        <v>#REF!</v>
      </c>
    </row>
    <row r="141" spans="1:4" s="30" customFormat="1" ht="12.75" hidden="1">
      <c r="A141" s="1"/>
      <c r="B141" s="45" t="s">
        <v>160</v>
      </c>
      <c r="C141" s="15" t="s">
        <v>161</v>
      </c>
      <c r="D141" s="108" t="e">
        <f>'70.02.00'!D141+'70.05.00'!D141+'70.06.00'!D141+'70.08.00'!D141+'70.09.00'!D141</f>
        <v>#REF!</v>
      </c>
    </row>
    <row r="142" spans="1:4" s="30" customFormat="1" ht="12.75" hidden="1">
      <c r="A142" s="1"/>
      <c r="B142" s="45" t="s">
        <v>162</v>
      </c>
      <c r="C142" s="15" t="s">
        <v>163</v>
      </c>
      <c r="D142" s="108" t="e">
        <f>'70.02.00'!D142+'70.05.00'!D142+'70.06.00'!D142+'70.08.00'!D142+'70.09.00'!D142</f>
        <v>#REF!</v>
      </c>
    </row>
    <row r="143" spans="1:4" s="30" customFormat="1" ht="12.75" hidden="1">
      <c r="A143" s="1"/>
      <c r="B143" s="45" t="s">
        <v>164</v>
      </c>
      <c r="C143" s="15" t="s">
        <v>165</v>
      </c>
      <c r="D143" s="108" t="e">
        <f>'70.02.00'!D143+'70.05.00'!D143+'70.06.00'!D143+'70.08.00'!D143+'70.09.00'!D143</f>
        <v>#REF!</v>
      </c>
    </row>
    <row r="144" spans="1:4" s="30" customFormat="1" ht="12.75">
      <c r="A144" s="1"/>
      <c r="B144" s="45" t="s">
        <v>166</v>
      </c>
      <c r="C144" s="15" t="s">
        <v>167</v>
      </c>
      <c r="D144" s="108" t="e">
        <f>'70.02.00'!D144+'70.05.00'!D144+'70.06.00'!D144+'70.08.00'!D144+'70.09.00'!D144</f>
        <v>#REF!</v>
      </c>
    </row>
    <row r="145" spans="1:4" s="30" customFormat="1" ht="12.75" hidden="1">
      <c r="A145" s="1"/>
      <c r="B145" s="45" t="s">
        <v>168</v>
      </c>
      <c r="C145" s="15" t="s">
        <v>169</v>
      </c>
      <c r="D145" s="108" t="e">
        <f>'70.02.00'!D145+'70.05.00'!D145+'70.06.00'!D145+'70.08.00'!D145+'70.09.00'!D145</f>
        <v>#REF!</v>
      </c>
    </row>
    <row r="146" spans="1:4" s="30" customFormat="1" ht="12.75" hidden="1">
      <c r="A146" s="1"/>
      <c r="B146" s="45">
        <v>1116</v>
      </c>
      <c r="C146" s="15" t="s">
        <v>170</v>
      </c>
      <c r="D146" s="108" t="e">
        <f>'70.02.00'!D146+'70.05.00'!D146+'70.06.00'!D146+'70.08.00'!D146+'70.09.00'!D146</f>
        <v>#REF!</v>
      </c>
    </row>
    <row r="147" spans="1:4" s="30" customFormat="1" ht="12.75">
      <c r="A147" s="1"/>
      <c r="B147" s="45" t="s">
        <v>171</v>
      </c>
      <c r="C147" s="15" t="s">
        <v>172</v>
      </c>
      <c r="D147" s="108" t="e">
        <f>'70.02.00'!D147+'70.05.00'!D147+'70.06.00'!D147+'70.08.00'!D147+'70.09.00'!D147</f>
        <v>#REF!</v>
      </c>
    </row>
    <row r="148" spans="1:4" s="30" customFormat="1" ht="12.75">
      <c r="A148" s="1"/>
      <c r="B148" s="44" t="s">
        <v>173</v>
      </c>
      <c r="C148" s="15" t="s">
        <v>174</v>
      </c>
      <c r="D148" s="108" t="e">
        <f>SUM(D149:D157)</f>
        <v>#REF!</v>
      </c>
    </row>
    <row r="149" spans="1:4" s="30" customFormat="1" ht="12.75" hidden="1">
      <c r="A149" s="1"/>
      <c r="B149" s="45" t="s">
        <v>175</v>
      </c>
      <c r="C149" s="15" t="s">
        <v>176</v>
      </c>
      <c r="D149" s="108" t="e">
        <f>'70.02.00'!D149+'70.05.00'!D149+'70.06.00'!D149+'70.08.00'!D149+'70.09.00'!D149</f>
        <v>#REF!</v>
      </c>
    </row>
    <row r="150" spans="1:4" s="30" customFormat="1" ht="12.75" hidden="1">
      <c r="A150" s="1"/>
      <c r="B150" s="45" t="s">
        <v>177</v>
      </c>
      <c r="C150" s="15" t="s">
        <v>178</v>
      </c>
      <c r="D150" s="108" t="e">
        <f>'70.02.00'!D150+'70.05.00'!D150+'70.06.00'!D150+'70.08.00'!D150+'70.09.00'!D150</f>
        <v>#REF!</v>
      </c>
    </row>
    <row r="151" spans="1:4" s="30" customFormat="1" ht="12.75" hidden="1">
      <c r="A151" s="1"/>
      <c r="B151" s="45" t="s">
        <v>179</v>
      </c>
      <c r="C151" s="15" t="s">
        <v>180</v>
      </c>
      <c r="D151" s="108" t="e">
        <f>'70.02.00'!D151+'70.05.00'!D151+'70.06.00'!D151+'70.08.00'!D151+'70.09.00'!D151</f>
        <v>#REF!</v>
      </c>
    </row>
    <row r="152" spans="1:4" s="30" customFormat="1" ht="12.75" hidden="1">
      <c r="A152" s="1"/>
      <c r="B152" s="45" t="s">
        <v>181</v>
      </c>
      <c r="C152" s="15" t="s">
        <v>182</v>
      </c>
      <c r="D152" s="108" t="e">
        <f>'70.02.00'!D152+'70.05.00'!D152+'70.06.00'!D152+'70.08.00'!D152+'70.09.00'!D152</f>
        <v>#REF!</v>
      </c>
    </row>
    <row r="153" spans="1:4" s="30" customFormat="1" ht="12.75" hidden="1">
      <c r="A153" s="1"/>
      <c r="B153" s="45" t="s">
        <v>183</v>
      </c>
      <c r="C153" s="15" t="s">
        <v>184</v>
      </c>
      <c r="D153" s="108" t="e">
        <f>'70.02.00'!D153+'70.05.00'!D153+'70.06.00'!D153+'70.08.00'!D153+'70.09.00'!D153</f>
        <v>#REF!</v>
      </c>
    </row>
    <row r="154" spans="1:4" s="30" customFormat="1" ht="12.75">
      <c r="A154" s="1"/>
      <c r="B154" s="45" t="s">
        <v>185</v>
      </c>
      <c r="C154" s="15" t="s">
        <v>186</v>
      </c>
      <c r="D154" s="108" t="e">
        <f>'70.02.00'!D154+'70.05.00'!D154+'70.06.00'!D154+'70.08.00'!D154+'70.09.00'!D154</f>
        <v>#REF!</v>
      </c>
    </row>
    <row r="155" spans="1:4" s="30" customFormat="1" ht="12.75">
      <c r="A155" s="1"/>
      <c r="B155" s="45" t="s">
        <v>187</v>
      </c>
      <c r="C155" s="15" t="s">
        <v>188</v>
      </c>
      <c r="D155" s="108" t="e">
        <f>'70.02.00'!D155+'70.05.00'!D155+'70.06.00'!D155+'70.08.00'!D155+'70.09.00'!D155</f>
        <v>#REF!</v>
      </c>
    </row>
    <row r="156" spans="1:4" s="30" customFormat="1" ht="12.75" hidden="1">
      <c r="A156" s="1"/>
      <c r="B156" s="45" t="s">
        <v>189</v>
      </c>
      <c r="C156" s="15" t="s">
        <v>190</v>
      </c>
      <c r="D156" s="108" t="e">
        <f>'70.02.00'!D156+'70.05.00'!D156+'70.06.00'!D156+'70.08.00'!D156+'70.09.00'!D156</f>
        <v>#REF!</v>
      </c>
    </row>
    <row r="157" spans="1:4" s="30" customFormat="1" ht="12.75" hidden="1">
      <c r="A157" s="1"/>
      <c r="B157" s="45" t="s">
        <v>191</v>
      </c>
      <c r="C157" s="15" t="s">
        <v>192</v>
      </c>
      <c r="D157" s="108" t="e">
        <f>'70.02.00'!D157+'70.05.00'!D157+'70.06.00'!D157+'70.08.00'!D157+'70.09.00'!D157</f>
        <v>#REF!</v>
      </c>
    </row>
    <row r="158" spans="1:4" s="30" customFormat="1" ht="12.75">
      <c r="A158" s="1"/>
      <c r="B158" s="44" t="s">
        <v>193</v>
      </c>
      <c r="C158" s="15" t="s">
        <v>194</v>
      </c>
      <c r="D158" s="108" t="e">
        <f>'70.02.00'!D158+'70.05.00'!D158+'70.06.00'!D158+'70.08.00'!D158+'70.09.00'!D158</f>
        <v>#REF!</v>
      </c>
    </row>
    <row r="159" spans="1:4" s="30" customFormat="1" ht="12.75" hidden="1">
      <c r="A159" s="1"/>
      <c r="B159" s="44" t="s">
        <v>195</v>
      </c>
      <c r="C159" s="15" t="s">
        <v>196</v>
      </c>
      <c r="D159" s="108" t="e">
        <f>'70.02.00'!D159+'70.05.00'!D159+'70.06.00'!D159+'70.08.00'!D159+'70.09.00'!D159</f>
        <v>#REF!</v>
      </c>
    </row>
    <row r="160" spans="1:4" s="30" customFormat="1" ht="12.75">
      <c r="A160" s="1"/>
      <c r="B160" s="46" t="s">
        <v>197</v>
      </c>
      <c r="C160" s="47" t="s">
        <v>198</v>
      </c>
      <c r="D160" s="107" t="e">
        <f>D161+D162+D171</f>
        <v>#REF!</v>
      </c>
    </row>
    <row r="161" spans="1:4" s="30" customFormat="1" ht="12.75">
      <c r="A161" s="1"/>
      <c r="B161" s="44" t="s">
        <v>199</v>
      </c>
      <c r="C161" s="15" t="s">
        <v>200</v>
      </c>
      <c r="D161" s="108" t="e">
        <f>'70.02.00'!D161+'70.05.00'!D161+'70.06.00'!D161+'70.08.00'!D161+'70.09.00'!D161</f>
        <v>#REF!</v>
      </c>
    </row>
    <row r="162" spans="1:4" s="30" customFormat="1" ht="12.75">
      <c r="A162" s="1"/>
      <c r="B162" s="44" t="s">
        <v>201</v>
      </c>
      <c r="C162" s="15" t="s">
        <v>202</v>
      </c>
      <c r="D162" s="108" t="e">
        <f>SUM(D163:D170)</f>
        <v>#REF!</v>
      </c>
    </row>
    <row r="163" spans="1:4" s="30" customFormat="1" ht="25.5">
      <c r="A163" s="1"/>
      <c r="B163" s="45" t="s">
        <v>203</v>
      </c>
      <c r="C163" s="15" t="s">
        <v>204</v>
      </c>
      <c r="D163" s="108" t="e">
        <f>'70.02.00'!D163+'70.05.00'!D163+'70.06.00'!D163+'70.08.00'!D163+'70.09.00'!D163</f>
        <v>#REF!</v>
      </c>
    </row>
    <row r="164" spans="1:4" s="30" customFormat="1" ht="12.75" hidden="1">
      <c r="A164" s="1"/>
      <c r="B164" s="45" t="s">
        <v>205</v>
      </c>
      <c r="C164" s="15" t="s">
        <v>206</v>
      </c>
      <c r="D164" s="108" t="e">
        <f>'70.02.00'!D164+'70.05.00'!D164+'70.06.00'!D164+'70.08.00'!D164+'70.09.00'!D164</f>
        <v>#REF!</v>
      </c>
    </row>
    <row r="165" spans="1:4" s="30" customFormat="1" ht="12.75" hidden="1">
      <c r="A165" s="1"/>
      <c r="B165" s="45" t="s">
        <v>207</v>
      </c>
      <c r="C165" s="15" t="s">
        <v>208</v>
      </c>
      <c r="D165" s="108" t="e">
        <f>'70.02.00'!D165+'70.05.00'!D165+'70.06.00'!D165+'70.08.00'!D165+'70.09.00'!D165</f>
        <v>#REF!</v>
      </c>
    </row>
    <row r="166" spans="1:4" s="30" customFormat="1" ht="12.75" hidden="1">
      <c r="A166" s="1"/>
      <c r="B166" s="45" t="s">
        <v>209</v>
      </c>
      <c r="C166" s="15" t="s">
        <v>210</v>
      </c>
      <c r="D166" s="108" t="e">
        <f>'70.02.00'!D166+'70.05.00'!D166+'70.06.00'!D166+'70.08.00'!D166+'70.09.00'!D166</f>
        <v>#REF!</v>
      </c>
    </row>
    <row r="167" spans="1:4" s="30" customFormat="1" ht="12.75" hidden="1">
      <c r="A167" s="1"/>
      <c r="B167" s="45" t="s">
        <v>211</v>
      </c>
      <c r="C167" s="15" t="s">
        <v>212</v>
      </c>
      <c r="D167" s="108" t="e">
        <f>'70.02.00'!D167+'70.05.00'!D167+'70.06.00'!D167+'70.08.00'!D167+'70.09.00'!D167</f>
        <v>#REF!</v>
      </c>
    </row>
    <row r="168" spans="1:4" s="30" customFormat="1" ht="12.75" hidden="1">
      <c r="A168" s="1"/>
      <c r="B168" s="45" t="s">
        <v>213</v>
      </c>
      <c r="C168" s="15" t="s">
        <v>214</v>
      </c>
      <c r="D168" s="108" t="e">
        <f>'70.02.00'!D168+'70.05.00'!D168+'70.06.00'!D168+'70.08.00'!D168+'70.09.00'!D168</f>
        <v>#REF!</v>
      </c>
    </row>
    <row r="169" spans="1:4" s="30" customFormat="1" ht="12.75">
      <c r="A169" s="1"/>
      <c r="B169" s="45" t="s">
        <v>215</v>
      </c>
      <c r="C169" s="15" t="s">
        <v>216</v>
      </c>
      <c r="D169" s="108" t="e">
        <f>'70.02.00'!D169+'70.05.00'!D169+'70.06.00'!D169+'70.08.00'!D169+'70.09.00'!D169</f>
        <v>#REF!</v>
      </c>
    </row>
    <row r="170" spans="1:4" s="30" customFormat="1" ht="25.5">
      <c r="A170" s="1"/>
      <c r="B170" s="45" t="s">
        <v>217</v>
      </c>
      <c r="C170" s="15" t="s">
        <v>218</v>
      </c>
      <c r="D170" s="108" t="e">
        <f>'70.02.00'!D170+'70.05.00'!D170+'70.06.00'!D170+'70.08.00'!D170+'70.09.00'!D170</f>
        <v>#REF!</v>
      </c>
    </row>
    <row r="171" spans="1:4" s="30" customFormat="1" ht="12.75" hidden="1">
      <c r="A171" s="1"/>
      <c r="B171" s="44" t="s">
        <v>219</v>
      </c>
      <c r="C171" s="15" t="s">
        <v>220</v>
      </c>
      <c r="D171" s="108" t="e">
        <f>'70.02.00'!D171+'70.05.00'!D171+'70.06.00'!D171+'70.08.00'!D171+'70.09.00'!D171</f>
        <v>#REF!</v>
      </c>
    </row>
    <row r="172" spans="1:4" s="30" customFormat="1" ht="12.75">
      <c r="A172" s="1"/>
      <c r="B172" s="47" t="s">
        <v>221</v>
      </c>
      <c r="C172" s="47" t="s">
        <v>222</v>
      </c>
      <c r="D172" s="107" t="e">
        <f>D173+D180+D231+D261+D262+D271</f>
        <v>#REF!</v>
      </c>
    </row>
    <row r="173" spans="1:4" s="30" customFormat="1" ht="12.75">
      <c r="A173" s="1"/>
      <c r="B173" s="46" t="s">
        <v>223</v>
      </c>
      <c r="C173" s="47" t="s">
        <v>224</v>
      </c>
      <c r="D173" s="107" t="e">
        <f>D174+D177</f>
        <v>#REF!</v>
      </c>
    </row>
    <row r="174" spans="1:4" s="30" customFormat="1" ht="12.75">
      <c r="A174" s="1"/>
      <c r="B174" s="44" t="s">
        <v>225</v>
      </c>
      <c r="C174" s="15" t="s">
        <v>226</v>
      </c>
      <c r="D174" s="108" t="e">
        <f>SUM(D175:D176)</f>
        <v>#REF!</v>
      </c>
    </row>
    <row r="175" spans="1:4" s="30" customFormat="1" ht="12.75">
      <c r="A175" s="1"/>
      <c r="B175" s="45" t="s">
        <v>227</v>
      </c>
      <c r="C175" s="15" t="s">
        <v>228</v>
      </c>
      <c r="D175" s="108" t="e">
        <f>'70.02.00'!D175+'70.05.00'!D175+'70.06.00'!D175+'70.08.00'!D175+'70.09.00'!D175</f>
        <v>#REF!</v>
      </c>
    </row>
    <row r="176" spans="1:4" s="30" customFormat="1" ht="12.75">
      <c r="A176" s="1"/>
      <c r="B176" s="45" t="s">
        <v>229</v>
      </c>
      <c r="C176" s="15" t="s">
        <v>230</v>
      </c>
      <c r="D176" s="108" t="e">
        <f>'70.02.00'!D176+'70.05.00'!D176+'70.06.00'!D176+'70.08.00'!D176+'70.09.00'!D176</f>
        <v>#REF!</v>
      </c>
    </row>
    <row r="177" spans="1:4" s="30" customFormat="1" ht="12.75">
      <c r="A177" s="1"/>
      <c r="B177" s="44" t="s">
        <v>231</v>
      </c>
      <c r="C177" s="15" t="s">
        <v>232</v>
      </c>
      <c r="D177" s="108" t="e">
        <f>SUM(D178:D179)</f>
        <v>#REF!</v>
      </c>
    </row>
    <row r="178" spans="1:4" s="30" customFormat="1" ht="12.75">
      <c r="A178" s="1"/>
      <c r="B178" s="45" t="s">
        <v>233</v>
      </c>
      <c r="C178" s="15" t="s">
        <v>228</v>
      </c>
      <c r="D178" s="108" t="e">
        <f>'70.02.00'!D178+'70.05.00'!D178+'70.06.00'!D178+'70.08.00'!D178+'70.09.00'!D178</f>
        <v>#REF!</v>
      </c>
    </row>
    <row r="179" spans="1:4" s="30" customFormat="1" ht="12.75">
      <c r="A179" s="1"/>
      <c r="B179" s="45" t="s">
        <v>234</v>
      </c>
      <c r="C179" s="15" t="s">
        <v>230</v>
      </c>
      <c r="D179" s="108" t="e">
        <f>'70.02.00'!D179+'70.05.00'!D179+'70.06.00'!D179+'70.08.00'!D179+'70.09.00'!D179</f>
        <v>#REF!</v>
      </c>
    </row>
    <row r="180" spans="1:4" s="30" customFormat="1" ht="12.75">
      <c r="A180" s="1"/>
      <c r="B180" s="46" t="s">
        <v>235</v>
      </c>
      <c r="C180" s="47" t="s">
        <v>236</v>
      </c>
      <c r="D180" s="107" t="e">
        <f>D181+D184+D190+D200+D209+D213+D219+D226</f>
        <v>#REF!</v>
      </c>
    </row>
    <row r="181" spans="1:4" s="30" customFormat="1" ht="12.75">
      <c r="A181" s="1"/>
      <c r="B181" s="44" t="s">
        <v>237</v>
      </c>
      <c r="C181" s="15" t="s">
        <v>238</v>
      </c>
      <c r="D181" s="108" t="e">
        <f>SUM(D182:D183)</f>
        <v>#REF!</v>
      </c>
    </row>
    <row r="182" spans="1:4" s="30" customFormat="1" ht="25.5">
      <c r="A182" s="1"/>
      <c r="B182" s="45" t="s">
        <v>239</v>
      </c>
      <c r="C182" s="15" t="s">
        <v>240</v>
      </c>
      <c r="D182" s="108" t="e">
        <f>'70.02.00'!D182+'70.05.00'!D182+'70.06.00'!D182+'70.08.00'!D182+'70.09.00'!D182</f>
        <v>#REF!</v>
      </c>
    </row>
    <row r="183" spans="1:4" s="30" customFormat="1" ht="12.75">
      <c r="A183" s="1"/>
      <c r="B183" s="45" t="s">
        <v>241</v>
      </c>
      <c r="C183" s="15" t="s">
        <v>242</v>
      </c>
      <c r="D183" s="108" t="e">
        <f>'70.02.00'!D183+'70.05.00'!D183+'70.06.00'!D183+'70.08.00'!D183+'70.09.00'!D183</f>
        <v>#REF!</v>
      </c>
    </row>
    <row r="184" spans="1:4" s="30" customFormat="1" ht="12.75">
      <c r="A184" s="1"/>
      <c r="B184" s="44" t="s">
        <v>243</v>
      </c>
      <c r="C184" s="15" t="s">
        <v>244</v>
      </c>
      <c r="D184" s="108" t="e">
        <f>SUM(D185:D189)</f>
        <v>#REF!</v>
      </c>
    </row>
    <row r="185" spans="1:4" s="30" customFormat="1" ht="12.75">
      <c r="A185" s="1"/>
      <c r="B185" s="45" t="s">
        <v>245</v>
      </c>
      <c r="C185" s="15" t="s">
        <v>246</v>
      </c>
      <c r="D185" s="108" t="e">
        <f>'70.02.00'!D185+'70.05.00'!D185+'70.06.00'!D185+'70.08.00'!D185+'70.09.00'!D185</f>
        <v>#REF!</v>
      </c>
    </row>
    <row r="186" spans="1:4" s="30" customFormat="1" ht="12.75">
      <c r="A186" s="1"/>
      <c r="B186" s="45" t="s">
        <v>247</v>
      </c>
      <c r="C186" s="15" t="s">
        <v>248</v>
      </c>
      <c r="D186" s="108" t="e">
        <f>'70.02.00'!D186+'70.05.00'!D186+'70.06.00'!D186+'70.08.00'!D186+'70.09.00'!D186</f>
        <v>#REF!</v>
      </c>
    </row>
    <row r="187" spans="1:4" s="30" customFormat="1" ht="12.75">
      <c r="A187" s="1"/>
      <c r="B187" s="45" t="s">
        <v>249</v>
      </c>
      <c r="C187" s="15" t="s">
        <v>250</v>
      </c>
      <c r="D187" s="108" t="e">
        <f>'70.02.00'!D187+'70.05.00'!D187+'70.06.00'!D187+'70.08.00'!D187+'70.09.00'!D187</f>
        <v>#REF!</v>
      </c>
    </row>
    <row r="188" spans="1:4" s="30" customFormat="1" ht="25.5" hidden="1">
      <c r="A188" s="1"/>
      <c r="B188" s="45">
        <v>2224</v>
      </c>
      <c r="C188" s="15" t="s">
        <v>251</v>
      </c>
      <c r="D188" s="108" t="e">
        <f>'70.02.00'!D188+'70.05.00'!D188+'70.06.00'!D188+'70.08.00'!D188+'70.09.00'!D188</f>
        <v>#REF!</v>
      </c>
    </row>
    <row r="189" spans="1:4" s="30" customFormat="1" ht="12.75">
      <c r="A189" s="1"/>
      <c r="B189" s="45" t="s">
        <v>252</v>
      </c>
      <c r="C189" s="15" t="s">
        <v>253</v>
      </c>
      <c r="D189" s="108" t="e">
        <f>'70.02.00'!D189+'70.05.00'!D189+'70.06.00'!D189+'70.08.00'!D189+'70.09.00'!D189</f>
        <v>#REF!</v>
      </c>
    </row>
    <row r="190" spans="1:4" s="30" customFormat="1" ht="12.75">
      <c r="A190" s="1"/>
      <c r="B190" s="44" t="s">
        <v>254</v>
      </c>
      <c r="C190" s="15" t="s">
        <v>255</v>
      </c>
      <c r="D190" s="108" t="e">
        <f>SUM(D191:D199)</f>
        <v>#REF!</v>
      </c>
    </row>
    <row r="191" spans="1:4" s="30" customFormat="1" ht="12.75">
      <c r="A191" s="1"/>
      <c r="B191" s="45" t="s">
        <v>256</v>
      </c>
      <c r="C191" s="15" t="s">
        <v>257</v>
      </c>
      <c r="D191" s="108" t="e">
        <f>'70.02.00'!D191+'70.05.00'!D191+'70.06.00'!D191+'70.08.00'!D191+'70.09.00'!D191</f>
        <v>#REF!</v>
      </c>
    </row>
    <row r="192" spans="1:4" s="30" customFormat="1" ht="12.75">
      <c r="A192" s="1"/>
      <c r="B192" s="45">
        <v>2232</v>
      </c>
      <c r="C192" s="15" t="s">
        <v>258</v>
      </c>
      <c r="D192" s="108" t="e">
        <f>'70.02.00'!D192+'70.05.00'!D192+'70.06.00'!D192+'70.08.00'!D192+'70.09.00'!D192</f>
        <v>#REF!</v>
      </c>
    </row>
    <row r="193" spans="1:4" s="30" customFormat="1" ht="12.75" hidden="1">
      <c r="A193" s="1"/>
      <c r="B193" s="45" t="s">
        <v>259</v>
      </c>
      <c r="C193" s="15" t="s">
        <v>260</v>
      </c>
      <c r="D193" s="108" t="e">
        <f>'70.02.00'!D193+'70.05.00'!D193+'70.06.00'!D193+'70.08.00'!D193+'70.09.00'!D193</f>
        <v>#REF!</v>
      </c>
    </row>
    <row r="194" spans="1:4" s="30" customFormat="1" ht="12.75">
      <c r="A194" s="1"/>
      <c r="B194" s="45" t="s">
        <v>261</v>
      </c>
      <c r="C194" s="15" t="s">
        <v>262</v>
      </c>
      <c r="D194" s="108" t="e">
        <f>'70.02.00'!D194+'70.05.00'!D194+'70.06.00'!D194+'70.08.00'!D194+'70.09.00'!D194</f>
        <v>#REF!</v>
      </c>
    </row>
    <row r="195" spans="1:4" s="30" customFormat="1" ht="12.75" hidden="1">
      <c r="A195" s="1"/>
      <c r="B195" s="45">
        <v>2235</v>
      </c>
      <c r="C195" s="15" t="s">
        <v>263</v>
      </c>
      <c r="D195" s="108" t="e">
        <f>'70.02.00'!D195+'70.05.00'!D195+'70.06.00'!D195+'70.08.00'!D195+'70.09.00'!D195</f>
        <v>#REF!</v>
      </c>
    </row>
    <row r="196" spans="1:4" s="30" customFormat="1" ht="12.75" hidden="1">
      <c r="A196" s="1"/>
      <c r="B196" s="45" t="s">
        <v>264</v>
      </c>
      <c r="C196" s="15" t="s">
        <v>265</v>
      </c>
      <c r="D196" s="108" t="e">
        <f>'70.02.00'!D196+'70.05.00'!D196+'70.06.00'!D196+'70.08.00'!D196+'70.09.00'!D196</f>
        <v>#REF!</v>
      </c>
    </row>
    <row r="197" spans="1:4" s="30" customFormat="1" ht="12.75" hidden="1">
      <c r="A197" s="1"/>
      <c r="B197" s="45" t="s">
        <v>266</v>
      </c>
      <c r="C197" s="15" t="s">
        <v>267</v>
      </c>
      <c r="D197" s="108" t="e">
        <f>'70.02.00'!D197+'70.05.00'!D197+'70.06.00'!D197+'70.08.00'!D197+'70.09.00'!D197</f>
        <v>#REF!</v>
      </c>
    </row>
    <row r="198" spans="1:4" s="30" customFormat="1" ht="12.75" hidden="1">
      <c r="A198" s="1"/>
      <c r="B198" s="45" t="s">
        <v>268</v>
      </c>
      <c r="C198" s="15" t="s">
        <v>269</v>
      </c>
      <c r="D198" s="108" t="e">
        <f>'70.02.00'!D198+'70.05.00'!D198+'70.06.00'!D198+'70.08.00'!D198+'70.09.00'!D198</f>
        <v>#REF!</v>
      </c>
    </row>
    <row r="199" spans="1:4" s="30" customFormat="1" ht="12.75">
      <c r="A199" s="1"/>
      <c r="B199" s="45" t="s">
        <v>270</v>
      </c>
      <c r="C199" s="15" t="s">
        <v>271</v>
      </c>
      <c r="D199" s="108" t="e">
        <f>'70.02.00'!D199+'70.05.00'!D199+'70.06.00'!D199+'70.08.00'!D199+'70.09.00'!D199</f>
        <v>#REF!</v>
      </c>
    </row>
    <row r="200" spans="1:4" s="30" customFormat="1" ht="12.75">
      <c r="A200" s="1"/>
      <c r="B200" s="44" t="s">
        <v>272</v>
      </c>
      <c r="C200" s="15" t="s">
        <v>273</v>
      </c>
      <c r="D200" s="108" t="e">
        <f>SUM(D201:D208)</f>
        <v>#REF!</v>
      </c>
    </row>
    <row r="201" spans="1:4" s="30" customFormat="1" ht="12.75" hidden="1">
      <c r="A201" s="1"/>
      <c r="B201" s="45" t="s">
        <v>274</v>
      </c>
      <c r="C201" s="15" t="s">
        <v>275</v>
      </c>
      <c r="D201" s="108" t="e">
        <f>'70.02.00'!D201+'70.05.00'!D201+'70.06.00'!D201+'70.08.00'!D201+'70.09.00'!D201</f>
        <v>#REF!</v>
      </c>
    </row>
    <row r="202" spans="1:4" s="30" customFormat="1" ht="12.75">
      <c r="A202" s="1"/>
      <c r="B202" s="45" t="s">
        <v>276</v>
      </c>
      <c r="C202" s="15" t="s">
        <v>277</v>
      </c>
      <c r="D202" s="108" t="e">
        <f>'70.02.00'!D202+'70.05.00'!D202+'70.06.00'!D202+'70.08.00'!D202+'70.09.00'!D202</f>
        <v>#REF!</v>
      </c>
    </row>
    <row r="203" spans="1:4" s="30" customFormat="1" ht="12.75">
      <c r="A203" s="1"/>
      <c r="B203" s="45" t="s">
        <v>278</v>
      </c>
      <c r="C203" s="15" t="s">
        <v>279</v>
      </c>
      <c r="D203" s="108" t="e">
        <f>'70.02.00'!D203+'70.05.00'!D203+'70.06.00'!D203+'70.08.00'!D203+'70.09.00'!D203</f>
        <v>#REF!</v>
      </c>
    </row>
    <row r="204" spans="1:4" s="30" customFormat="1" ht="12.75">
      <c r="A204" s="1"/>
      <c r="B204" s="45" t="s">
        <v>280</v>
      </c>
      <c r="C204" s="15" t="s">
        <v>281</v>
      </c>
      <c r="D204" s="108" t="e">
        <f>'70.02.00'!D204+'70.05.00'!D204+'70.06.00'!D204+'70.08.00'!D204+'70.09.00'!D204</f>
        <v>#REF!</v>
      </c>
    </row>
    <row r="205" spans="1:4" s="30" customFormat="1" ht="12.75" hidden="1">
      <c r="A205" s="1"/>
      <c r="B205" s="45" t="s">
        <v>282</v>
      </c>
      <c r="C205" s="15" t="s">
        <v>283</v>
      </c>
      <c r="D205" s="108" t="e">
        <f>'70.02.00'!D205+'70.05.00'!D205+'70.06.00'!D205+'70.08.00'!D205+'70.09.00'!D205</f>
        <v>#REF!</v>
      </c>
    </row>
    <row r="206" spans="1:4" s="30" customFormat="1" ht="12.75">
      <c r="A206" s="1"/>
      <c r="B206" s="45">
        <v>2247</v>
      </c>
      <c r="C206" s="15" t="s">
        <v>284</v>
      </c>
      <c r="D206" s="108" t="e">
        <f>'70.02.00'!D206+'70.05.00'!D206+'70.06.00'!D206+'70.08.00'!D206+'70.09.00'!D206</f>
        <v>#REF!</v>
      </c>
    </row>
    <row r="207" spans="1:4" s="30" customFormat="1" ht="12.75" hidden="1">
      <c r="A207" s="1"/>
      <c r="B207" s="45">
        <v>2248</v>
      </c>
      <c r="C207" s="15" t="s">
        <v>285</v>
      </c>
      <c r="D207" s="108" t="e">
        <f>'70.02.00'!D207+'70.05.00'!D207+'70.06.00'!D207+'70.08.00'!D207+'70.09.00'!D207</f>
        <v>#REF!</v>
      </c>
    </row>
    <row r="208" spans="1:4" s="30" customFormat="1" ht="12.75" hidden="1">
      <c r="A208" s="1"/>
      <c r="B208" s="45" t="s">
        <v>286</v>
      </c>
      <c r="C208" s="15" t="s">
        <v>287</v>
      </c>
      <c r="D208" s="108" t="e">
        <f>'70.02.00'!D208+'70.05.00'!D208+'70.06.00'!D208+'70.08.00'!D208+'70.09.00'!D208</f>
        <v>#REF!</v>
      </c>
    </row>
    <row r="209" spans="1:4" s="30" customFormat="1" ht="12.75">
      <c r="A209" s="1"/>
      <c r="B209" s="44" t="s">
        <v>288</v>
      </c>
      <c r="C209" s="15" t="s">
        <v>289</v>
      </c>
      <c r="D209" s="108" t="e">
        <f>SUM(D210:D212)</f>
        <v>#REF!</v>
      </c>
    </row>
    <row r="210" spans="1:4" s="30" customFormat="1" ht="12.75">
      <c r="A210" s="1"/>
      <c r="B210" s="45">
        <v>2251</v>
      </c>
      <c r="C210" s="15" t="s">
        <v>290</v>
      </c>
      <c r="D210" s="108" t="e">
        <f>'70.02.00'!D210+'70.05.00'!D210+'70.06.00'!D210+'70.08.00'!D210+'70.09.00'!D210</f>
        <v>#REF!</v>
      </c>
    </row>
    <row r="211" spans="1:4" s="30" customFormat="1" ht="12.75" hidden="1">
      <c r="A211" s="1"/>
      <c r="B211" s="45">
        <v>2252</v>
      </c>
      <c r="C211" s="15" t="s">
        <v>291</v>
      </c>
      <c r="D211" s="108" t="e">
        <f>'70.02.00'!D211+'70.05.00'!D211+'70.06.00'!D211+'70.08.00'!D211+'70.09.00'!D211</f>
        <v>#REF!</v>
      </c>
    </row>
    <row r="212" spans="1:4" s="30" customFormat="1" ht="12.75">
      <c r="A212" s="1"/>
      <c r="B212" s="45">
        <v>2259</v>
      </c>
      <c r="C212" s="15" t="s">
        <v>292</v>
      </c>
      <c r="D212" s="108" t="e">
        <f>'70.02.00'!D212+'70.05.00'!D212+'70.06.00'!D212+'70.08.00'!D212+'70.09.00'!D212</f>
        <v>#REF!</v>
      </c>
    </row>
    <row r="213" spans="1:4" s="30" customFormat="1" ht="12.75">
      <c r="A213" s="1"/>
      <c r="B213" s="44" t="s">
        <v>293</v>
      </c>
      <c r="C213" s="15" t="s">
        <v>294</v>
      </c>
      <c r="D213" s="108" t="e">
        <f>SUM(D214:D218)</f>
        <v>#REF!</v>
      </c>
    </row>
    <row r="214" spans="1:4" s="30" customFormat="1" ht="12.75">
      <c r="A214" s="1"/>
      <c r="B214" s="45" t="s">
        <v>295</v>
      </c>
      <c r="C214" s="15" t="s">
        <v>296</v>
      </c>
      <c r="D214" s="108" t="e">
        <f>'70.02.00'!D214+'70.05.00'!D214+'70.06.00'!D214+'70.08.00'!D214+'70.09.00'!D214</f>
        <v>#REF!</v>
      </c>
    </row>
    <row r="215" spans="1:4" s="30" customFormat="1" ht="12.75">
      <c r="A215" s="1"/>
      <c r="B215" s="45" t="s">
        <v>297</v>
      </c>
      <c r="C215" s="15" t="s">
        <v>298</v>
      </c>
      <c r="D215" s="108" t="e">
        <f>'70.02.00'!D215+'70.05.00'!D215+'70.06.00'!D215+'70.08.00'!D215+'70.09.00'!D215</f>
        <v>#REF!</v>
      </c>
    </row>
    <row r="216" spans="1:4" s="30" customFormat="1" ht="12.75" hidden="1">
      <c r="A216" s="1"/>
      <c r="B216" s="45" t="s">
        <v>299</v>
      </c>
      <c r="C216" s="15" t="s">
        <v>300</v>
      </c>
      <c r="D216" s="108" t="e">
        <f>'70.02.00'!D216+'70.05.00'!D216+'70.06.00'!D216+'70.08.00'!D216+'70.09.00'!D216</f>
        <v>#REF!</v>
      </c>
    </row>
    <row r="217" spans="1:4" s="30" customFormat="1" ht="12.75" hidden="1">
      <c r="A217" s="1"/>
      <c r="B217" s="45" t="s">
        <v>301</v>
      </c>
      <c r="C217" s="15" t="s">
        <v>302</v>
      </c>
      <c r="D217" s="108" t="e">
        <f>'70.02.00'!D217+'70.05.00'!D217+'70.06.00'!D217+'70.08.00'!D217+'70.09.00'!D217</f>
        <v>#REF!</v>
      </c>
    </row>
    <row r="218" spans="1:4" s="30" customFormat="1" ht="12.75" hidden="1">
      <c r="A218" s="1"/>
      <c r="B218" s="45" t="s">
        <v>303</v>
      </c>
      <c r="C218" s="15" t="s">
        <v>304</v>
      </c>
      <c r="D218" s="108" t="e">
        <f>'70.02.00'!D218+'70.05.00'!D218+'70.06.00'!D218+'70.08.00'!D218+'70.09.00'!D218</f>
        <v>#REF!</v>
      </c>
    </row>
    <row r="219" spans="1:4" s="30" customFormat="1" ht="12.75">
      <c r="A219" s="1"/>
      <c r="B219" s="44" t="s">
        <v>305</v>
      </c>
      <c r="C219" s="15" t="s">
        <v>306</v>
      </c>
      <c r="D219" s="108" t="e">
        <f>SUM(D220:D225)</f>
        <v>#REF!</v>
      </c>
    </row>
    <row r="220" spans="1:4" s="30" customFormat="1" ht="12.75" hidden="1">
      <c r="A220" s="1"/>
      <c r="B220" s="45" t="s">
        <v>307</v>
      </c>
      <c r="C220" s="15" t="s">
        <v>308</v>
      </c>
      <c r="D220" s="108" t="e">
        <f>'70.02.00'!D220+'70.05.00'!D220+'70.06.00'!D220+'70.08.00'!D220+'70.09.00'!D220</f>
        <v>#REF!</v>
      </c>
    </row>
    <row r="221" spans="1:4" s="30" customFormat="1" ht="12.75" hidden="1">
      <c r="A221" s="1"/>
      <c r="B221" s="45">
        <v>2272</v>
      </c>
      <c r="C221" s="15" t="s">
        <v>309</v>
      </c>
      <c r="D221" s="108" t="e">
        <f>'70.02.00'!D221+'70.05.00'!D221+'70.06.00'!D221+'70.08.00'!D221+'70.09.00'!D221</f>
        <v>#REF!</v>
      </c>
    </row>
    <row r="222" spans="1:4" s="30" customFormat="1" ht="12.75" hidden="1">
      <c r="A222" s="1"/>
      <c r="B222" s="45" t="s">
        <v>310</v>
      </c>
      <c r="C222" s="15" t="s">
        <v>311</v>
      </c>
      <c r="D222" s="108" t="e">
        <f>'70.02.00'!D222+'70.05.00'!D222+'70.06.00'!D222+'70.08.00'!D222+'70.09.00'!D222</f>
        <v>#REF!</v>
      </c>
    </row>
    <row r="223" spans="1:4" s="30" customFormat="1" ht="12.75">
      <c r="A223" s="1"/>
      <c r="B223" s="45" t="s">
        <v>312</v>
      </c>
      <c r="C223" s="15" t="s">
        <v>313</v>
      </c>
      <c r="D223" s="108" t="e">
        <f>'70.02.00'!D223+'70.05.00'!D223+'70.06.00'!D223+'70.08.00'!D223+'70.09.00'!D223</f>
        <v>#REF!</v>
      </c>
    </row>
    <row r="224" spans="1:4" s="30" customFormat="1" ht="12.75" hidden="1">
      <c r="A224" s="1"/>
      <c r="B224" s="45">
        <v>2278</v>
      </c>
      <c r="C224" s="15" t="s">
        <v>314</v>
      </c>
      <c r="D224" s="108" t="e">
        <f>'70.02.00'!D224+'70.05.00'!D224+'70.06.00'!D224+'70.08.00'!D224+'70.09.00'!D224</f>
        <v>#REF!</v>
      </c>
    </row>
    <row r="225" spans="1:4" s="30" customFormat="1" ht="12.75">
      <c r="A225" s="1"/>
      <c r="B225" s="45" t="s">
        <v>315</v>
      </c>
      <c r="C225" s="15" t="s">
        <v>316</v>
      </c>
      <c r="D225" s="108" t="e">
        <f>'70.02.00'!D225+'70.05.00'!D225+'70.06.00'!D225+'70.08.00'!D225+'70.09.00'!D225</f>
        <v>#REF!</v>
      </c>
    </row>
    <row r="226" spans="1:4" s="30" customFormat="1" ht="12.75" hidden="1">
      <c r="A226" s="1"/>
      <c r="B226" s="44" t="s">
        <v>317</v>
      </c>
      <c r="C226" s="15" t="s">
        <v>318</v>
      </c>
      <c r="D226" s="108" t="e">
        <f>SUM(D227:D230)</f>
        <v>#REF!</v>
      </c>
    </row>
    <row r="227" spans="1:4" s="30" customFormat="1" ht="12.75" hidden="1">
      <c r="A227" s="1"/>
      <c r="B227" s="45" t="s">
        <v>319</v>
      </c>
      <c r="C227" s="15" t="s">
        <v>320</v>
      </c>
      <c r="D227" s="108" t="e">
        <f>'70.02.00'!D227+'70.05.00'!D227+'70.06.00'!D227+'70.08.00'!D227+'70.09.00'!D227</f>
        <v>#REF!</v>
      </c>
    </row>
    <row r="228" spans="1:4" s="30" customFormat="1" ht="12.75" hidden="1">
      <c r="A228" s="1"/>
      <c r="B228" s="45" t="s">
        <v>321</v>
      </c>
      <c r="C228" s="15" t="s">
        <v>322</v>
      </c>
      <c r="D228" s="108" t="e">
        <f>'70.02.00'!D228+'70.05.00'!D228+'70.06.00'!D228+'70.08.00'!D228+'70.09.00'!D228</f>
        <v>#REF!</v>
      </c>
    </row>
    <row r="229" spans="1:4" s="30" customFormat="1" ht="12.75" hidden="1">
      <c r="A229" s="1"/>
      <c r="B229" s="45" t="s">
        <v>323</v>
      </c>
      <c r="C229" s="15" t="s">
        <v>324</v>
      </c>
      <c r="D229" s="108" t="e">
        <f>'70.02.00'!D229+'70.05.00'!D229+'70.06.00'!D229+'70.08.00'!D229+'70.09.00'!D229</f>
        <v>#REF!</v>
      </c>
    </row>
    <row r="230" spans="1:4" s="30" customFormat="1" ht="25.5" hidden="1">
      <c r="A230" s="1"/>
      <c r="B230" s="45">
        <v>2284</v>
      </c>
      <c r="C230" s="15" t="s">
        <v>325</v>
      </c>
      <c r="D230" s="108" t="e">
        <f>'70.02.00'!D230+'70.05.00'!D230+'70.06.00'!D230+'70.08.00'!D230+'70.09.00'!D230</f>
        <v>#REF!</v>
      </c>
    </row>
    <row r="231" spans="1:4" s="30" customFormat="1" ht="25.5">
      <c r="A231" s="1"/>
      <c r="B231" s="46" t="s">
        <v>326</v>
      </c>
      <c r="C231" s="47" t="s">
        <v>327</v>
      </c>
      <c r="D231" s="107" t="e">
        <f>D232+D237+D241+D242+D246+D247+D255+D256+D260</f>
        <v>#REF!</v>
      </c>
    </row>
    <row r="232" spans="1:4" s="30" customFormat="1" ht="12.75">
      <c r="A232" s="1"/>
      <c r="B232" s="44" t="s">
        <v>328</v>
      </c>
      <c r="C232" s="15" t="s">
        <v>329</v>
      </c>
      <c r="D232" s="108" t="e">
        <f>SUM(D233:D236)</f>
        <v>#REF!</v>
      </c>
    </row>
    <row r="233" spans="1:4" s="30" customFormat="1" ht="12.75">
      <c r="A233" s="1"/>
      <c r="B233" s="45" t="s">
        <v>330</v>
      </c>
      <c r="C233" s="15" t="s">
        <v>331</v>
      </c>
      <c r="D233" s="108" t="e">
        <f>'70.02.00'!D233+'70.05.00'!D233+'70.06.00'!D233+'70.08.00'!D233+'70.09.00'!D233</f>
        <v>#REF!</v>
      </c>
    </row>
    <row r="234" spans="1:4" s="30" customFormat="1" ht="12.75">
      <c r="A234" s="1"/>
      <c r="B234" s="45" t="s">
        <v>332</v>
      </c>
      <c r="C234" s="15" t="s">
        <v>333</v>
      </c>
      <c r="D234" s="108" t="e">
        <f>'70.02.00'!D234+'70.05.00'!D234+'70.06.00'!D234+'70.08.00'!D234+'70.09.00'!D234</f>
        <v>#REF!</v>
      </c>
    </row>
    <row r="235" spans="1:4" s="30" customFormat="1" ht="12.75" hidden="1">
      <c r="A235" s="1"/>
      <c r="B235" s="45" t="s">
        <v>334</v>
      </c>
      <c r="C235" s="15" t="s">
        <v>335</v>
      </c>
      <c r="D235" s="108" t="e">
        <f>'70.02.00'!D235+'70.05.00'!D235+'70.06.00'!D235+'70.08.00'!D235+'70.09.00'!D235</f>
        <v>#REF!</v>
      </c>
    </row>
    <row r="236" spans="1:4" s="30" customFormat="1" ht="12.75" hidden="1">
      <c r="A236" s="1"/>
      <c r="B236" s="45" t="s">
        <v>336</v>
      </c>
      <c r="C236" s="15" t="s">
        <v>337</v>
      </c>
      <c r="D236" s="108" t="e">
        <f>'70.02.00'!D236+'70.05.00'!D236+'70.06.00'!D236+'70.08.00'!D236+'70.09.00'!D236</f>
        <v>#REF!</v>
      </c>
    </row>
    <row r="237" spans="1:4" s="30" customFormat="1" ht="12.75">
      <c r="A237" s="1"/>
      <c r="B237" s="44" t="s">
        <v>338</v>
      </c>
      <c r="C237" s="15" t="s">
        <v>339</v>
      </c>
      <c r="D237" s="108" t="e">
        <f>SUM(D238:D240)</f>
        <v>#REF!</v>
      </c>
    </row>
    <row r="238" spans="1:4" s="30" customFormat="1" ht="12.75" hidden="1">
      <c r="A238" s="1"/>
      <c r="B238" s="45" t="s">
        <v>340</v>
      </c>
      <c r="C238" s="15" t="s">
        <v>341</v>
      </c>
      <c r="D238" s="108" t="e">
        <f>'70.02.00'!D238+'70.05.00'!D238+'70.06.00'!D238+'70.08.00'!D238+'70.09.00'!D238</f>
        <v>#REF!</v>
      </c>
    </row>
    <row r="239" spans="1:4" s="30" customFormat="1" ht="12.75">
      <c r="A239" s="1"/>
      <c r="B239" s="45" t="s">
        <v>342</v>
      </c>
      <c r="C239" s="15" t="s">
        <v>343</v>
      </c>
      <c r="D239" s="108" t="e">
        <f>'70.02.00'!D239+'70.05.00'!D239+'70.06.00'!D239+'70.08.00'!D239+'70.09.00'!D239</f>
        <v>#REF!</v>
      </c>
    </row>
    <row r="240" spans="1:4" s="30" customFormat="1" ht="12.75" hidden="1">
      <c r="A240" s="1"/>
      <c r="B240" s="45" t="s">
        <v>344</v>
      </c>
      <c r="C240" s="15" t="s">
        <v>345</v>
      </c>
      <c r="D240" s="108" t="e">
        <f>'70.02.00'!D240+'70.05.00'!D240+'70.06.00'!D240+'70.08.00'!D240+'70.09.00'!D240</f>
        <v>#REF!</v>
      </c>
    </row>
    <row r="241" spans="1:4" s="30" customFormat="1" ht="12.75" hidden="1">
      <c r="A241" s="1"/>
      <c r="B241" s="44" t="s">
        <v>346</v>
      </c>
      <c r="C241" s="15" t="s">
        <v>347</v>
      </c>
      <c r="D241" s="108" t="e">
        <f>'70.02.00'!D241+'70.05.00'!D241+'70.06.00'!D241+'70.08.00'!D241+'70.09.00'!D241</f>
        <v>#REF!</v>
      </c>
    </row>
    <row r="242" spans="1:4" s="30" customFormat="1" ht="25.5" hidden="1">
      <c r="A242" s="1"/>
      <c r="B242" s="44" t="s">
        <v>348</v>
      </c>
      <c r="C242" s="15" t="s">
        <v>349</v>
      </c>
      <c r="D242" s="108" t="e">
        <f>SUM(D243:D245)</f>
        <v>#REF!</v>
      </c>
    </row>
    <row r="243" spans="1:4" s="30" customFormat="1" ht="12.75" hidden="1">
      <c r="A243" s="1"/>
      <c r="B243" s="45" t="s">
        <v>350</v>
      </c>
      <c r="C243" s="15" t="s">
        <v>351</v>
      </c>
      <c r="D243" s="108" t="e">
        <f>'70.02.00'!D243+'70.05.00'!D243+'70.06.00'!D243+'70.08.00'!D243+'70.09.00'!D243</f>
        <v>#REF!</v>
      </c>
    </row>
    <row r="244" spans="1:4" s="30" customFormat="1" ht="12.75" hidden="1">
      <c r="A244" s="1"/>
      <c r="B244" s="45" t="s">
        <v>352</v>
      </c>
      <c r="C244" s="15" t="s">
        <v>353</v>
      </c>
      <c r="D244" s="108" t="e">
        <f>'70.02.00'!D244+'70.05.00'!D244+'70.06.00'!D244+'70.08.00'!D244+'70.09.00'!D244</f>
        <v>#REF!</v>
      </c>
    </row>
    <row r="245" spans="1:4" s="30" customFormat="1" ht="12.75" hidden="1">
      <c r="A245" s="1"/>
      <c r="B245" s="45" t="s">
        <v>354</v>
      </c>
      <c r="C245" s="15" t="s">
        <v>355</v>
      </c>
      <c r="D245" s="108" t="e">
        <f>'70.02.00'!D245+'70.05.00'!D245+'70.06.00'!D245+'70.08.00'!D245+'70.09.00'!D245</f>
        <v>#REF!</v>
      </c>
    </row>
    <row r="246" spans="1:4" s="30" customFormat="1" ht="12.75">
      <c r="A246" s="1"/>
      <c r="B246" s="44" t="s">
        <v>356</v>
      </c>
      <c r="C246" s="15" t="s">
        <v>357</v>
      </c>
      <c r="D246" s="108" t="e">
        <f>'70.02.00'!D246+'70.05.00'!D246+'70.06.00'!D246+'70.08.00'!D246+'70.09.00'!D246</f>
        <v>#REF!</v>
      </c>
    </row>
    <row r="247" spans="1:4" s="30" customFormat="1" ht="12.75" hidden="1">
      <c r="A247" s="1"/>
      <c r="B247" s="44" t="s">
        <v>358</v>
      </c>
      <c r="C247" s="15" t="s">
        <v>359</v>
      </c>
      <c r="D247" s="108" t="e">
        <f>SUM(D248:D254)</f>
        <v>#REF!</v>
      </c>
    </row>
    <row r="248" spans="1:4" s="30" customFormat="1" ht="12.75" hidden="1">
      <c r="A248" s="1"/>
      <c r="B248" s="45" t="s">
        <v>360</v>
      </c>
      <c r="C248" s="15" t="s">
        <v>361</v>
      </c>
      <c r="D248" s="108" t="e">
        <f>'70.02.00'!D248+'70.05.00'!D248+'70.06.00'!D248+'70.08.00'!D248+'70.09.00'!D248</f>
        <v>#REF!</v>
      </c>
    </row>
    <row r="249" spans="1:4" s="30" customFormat="1" ht="12.75" hidden="1">
      <c r="A249" s="1"/>
      <c r="B249" s="45" t="s">
        <v>362</v>
      </c>
      <c r="C249" s="15" t="s">
        <v>363</v>
      </c>
      <c r="D249" s="108" t="e">
        <f>'70.02.00'!D249+'70.05.00'!D249+'70.06.00'!D249+'70.08.00'!D249+'70.09.00'!D249</f>
        <v>#REF!</v>
      </c>
    </row>
    <row r="250" spans="1:4" s="30" customFormat="1" ht="12.75" hidden="1">
      <c r="A250" s="1"/>
      <c r="B250" s="45" t="s">
        <v>364</v>
      </c>
      <c r="C250" s="15" t="s">
        <v>365</v>
      </c>
      <c r="D250" s="108" t="e">
        <f>'70.02.00'!D250+'70.05.00'!D250+'70.06.00'!D250+'70.08.00'!D250+'70.09.00'!D250</f>
        <v>#REF!</v>
      </c>
    </row>
    <row r="251" spans="1:4" s="30" customFormat="1" ht="12.75" hidden="1">
      <c r="A251" s="1"/>
      <c r="B251" s="45" t="s">
        <v>366</v>
      </c>
      <c r="C251" s="15" t="s">
        <v>367</v>
      </c>
      <c r="D251" s="108" t="e">
        <f>'70.02.00'!D251+'70.05.00'!D251+'70.06.00'!D251+'70.08.00'!D251+'70.09.00'!D251</f>
        <v>#REF!</v>
      </c>
    </row>
    <row r="252" spans="1:4" s="30" customFormat="1" ht="12.75" hidden="1">
      <c r="A252" s="1"/>
      <c r="B252" s="45" t="s">
        <v>368</v>
      </c>
      <c r="C252" s="15" t="s">
        <v>369</v>
      </c>
      <c r="D252" s="108" t="e">
        <f>'70.02.00'!D252+'70.05.00'!D252+'70.06.00'!D252+'70.08.00'!D252+'70.09.00'!D252</f>
        <v>#REF!</v>
      </c>
    </row>
    <row r="253" spans="1:4" s="30" customFormat="1" ht="12.75" hidden="1">
      <c r="A253" s="1"/>
      <c r="B253" s="45">
        <v>2366</v>
      </c>
      <c r="C253" s="15" t="s">
        <v>370</v>
      </c>
      <c r="D253" s="108" t="e">
        <f>'70.02.00'!D253+'70.05.00'!D253+'70.06.00'!D253+'70.08.00'!D253+'70.09.00'!D253</f>
        <v>#REF!</v>
      </c>
    </row>
    <row r="254" spans="1:4" s="30" customFormat="1" ht="25.5" hidden="1">
      <c r="A254" s="1"/>
      <c r="B254" s="45" t="s">
        <v>371</v>
      </c>
      <c r="C254" s="15" t="s">
        <v>372</v>
      </c>
      <c r="D254" s="108" t="e">
        <f>'70.02.00'!D254+'70.05.00'!D254+'70.06.00'!D254+'70.08.00'!D254+'70.09.00'!D254</f>
        <v>#REF!</v>
      </c>
    </row>
    <row r="255" spans="1:4" s="30" customFormat="1" ht="12.75" hidden="1">
      <c r="A255" s="1"/>
      <c r="B255" s="44" t="s">
        <v>373</v>
      </c>
      <c r="C255" s="15" t="s">
        <v>374</v>
      </c>
      <c r="D255" s="108" t="e">
        <f>'70.02.00'!D255+'70.05.00'!D255+'70.06.00'!D255+'70.08.00'!D255+'70.09.00'!D255</f>
        <v>#REF!</v>
      </c>
    </row>
    <row r="256" spans="1:4" s="30" customFormat="1" ht="12.75" hidden="1">
      <c r="A256" s="1"/>
      <c r="B256" s="44" t="s">
        <v>375</v>
      </c>
      <c r="C256" s="15" t="s">
        <v>376</v>
      </c>
      <c r="D256" s="108" t="e">
        <f>SUM(D257:D259)</f>
        <v>#REF!</v>
      </c>
    </row>
    <row r="257" spans="1:4" s="30" customFormat="1" ht="12.75" hidden="1">
      <c r="A257" s="1"/>
      <c r="B257" s="45" t="s">
        <v>377</v>
      </c>
      <c r="C257" s="15" t="s">
        <v>378</v>
      </c>
      <c r="D257" s="108" t="e">
        <f>'70.02.00'!D257+'70.05.00'!D257+'70.06.00'!D257+'70.08.00'!D257+'70.09.00'!D257</f>
        <v>#REF!</v>
      </c>
    </row>
    <row r="258" spans="1:4" s="30" customFormat="1" ht="12.75" hidden="1">
      <c r="A258" s="1"/>
      <c r="B258" s="45" t="s">
        <v>379</v>
      </c>
      <c r="C258" s="15" t="s">
        <v>380</v>
      </c>
      <c r="D258" s="108" t="e">
        <f>'70.02.00'!D258+'70.05.00'!D258+'70.06.00'!D258+'70.08.00'!D258+'70.09.00'!D258</f>
        <v>#REF!</v>
      </c>
    </row>
    <row r="259" spans="1:4" s="30" customFormat="1" ht="12.75" hidden="1">
      <c r="A259" s="1"/>
      <c r="B259" s="45" t="s">
        <v>381</v>
      </c>
      <c r="C259" s="15" t="s">
        <v>382</v>
      </c>
      <c r="D259" s="108" t="e">
        <f>'70.02.00'!D259+'70.05.00'!D259+'70.06.00'!D259+'70.08.00'!D259+'70.09.00'!D259</f>
        <v>#REF!</v>
      </c>
    </row>
    <row r="260" spans="1:4" s="30" customFormat="1" ht="12.75">
      <c r="A260" s="1"/>
      <c r="B260" s="44" t="s">
        <v>383</v>
      </c>
      <c r="C260" s="15" t="s">
        <v>384</v>
      </c>
      <c r="D260" s="108" t="e">
        <f>'70.02.00'!D260+'70.05.00'!D260+'70.06.00'!D260+'70.08.00'!D260+'70.09.00'!D260</f>
        <v>#REF!</v>
      </c>
    </row>
    <row r="261" spans="1:4" s="30" customFormat="1" ht="12.75" hidden="1">
      <c r="A261" s="1"/>
      <c r="B261" s="46" t="s">
        <v>385</v>
      </c>
      <c r="C261" s="47" t="s">
        <v>386</v>
      </c>
      <c r="D261" s="107" t="e">
        <f>'70.02.00'!D261+'70.05.00'!D261+'70.06.00'!D261+'70.08.00'!D261+'70.09.00'!D261</f>
        <v>#REF!</v>
      </c>
    </row>
    <row r="262" spans="1:4" s="30" customFormat="1" ht="12.75" hidden="1">
      <c r="A262" s="1"/>
      <c r="B262" s="46" t="s">
        <v>387</v>
      </c>
      <c r="C262" s="47" t="s">
        <v>388</v>
      </c>
      <c r="D262" s="107" t="e">
        <f>D263+D270</f>
        <v>#REF!</v>
      </c>
    </row>
    <row r="263" spans="1:4" s="30" customFormat="1" ht="12.75" hidden="1">
      <c r="A263" s="1"/>
      <c r="B263" s="44" t="s">
        <v>389</v>
      </c>
      <c r="C263" s="15" t="s">
        <v>390</v>
      </c>
      <c r="D263" s="108" t="e">
        <f>SUM(D264:D269)</f>
        <v>#REF!</v>
      </c>
    </row>
    <row r="264" spans="1:4" s="30" customFormat="1" ht="12.75" hidden="1">
      <c r="A264" s="1"/>
      <c r="B264" s="45" t="s">
        <v>391</v>
      </c>
      <c r="C264" s="15" t="s">
        <v>392</v>
      </c>
      <c r="D264" s="108" t="e">
        <f>'70.02.00'!D264+'70.05.00'!D264+'70.06.00'!D264+'70.08.00'!D264+'70.09.00'!D264</f>
        <v>#REF!</v>
      </c>
    </row>
    <row r="265" spans="1:4" s="30" customFormat="1" ht="12.75" hidden="1">
      <c r="A265" s="1"/>
      <c r="B265" s="45" t="s">
        <v>393</v>
      </c>
      <c r="C265" s="15" t="s">
        <v>394</v>
      </c>
      <c r="D265" s="108" t="e">
        <f>'70.02.00'!D265+'70.05.00'!D265+'70.06.00'!D265+'70.08.00'!D265+'70.09.00'!D265</f>
        <v>#REF!</v>
      </c>
    </row>
    <row r="266" spans="1:4" s="30" customFormat="1" ht="25.5" hidden="1">
      <c r="A266" s="1"/>
      <c r="B266" s="45" t="s">
        <v>395</v>
      </c>
      <c r="C266" s="15" t="s">
        <v>396</v>
      </c>
      <c r="D266" s="108" t="e">
        <f>'70.02.00'!D266+'70.05.00'!D266+'70.06.00'!D266+'70.08.00'!D266+'70.09.00'!D266</f>
        <v>#REF!</v>
      </c>
    </row>
    <row r="267" spans="1:4" s="30" customFormat="1" ht="12.75" hidden="1">
      <c r="A267" s="1"/>
      <c r="B267" s="45" t="s">
        <v>397</v>
      </c>
      <c r="C267" s="15" t="s">
        <v>398</v>
      </c>
      <c r="D267" s="108" t="e">
        <f>'70.02.00'!D267+'70.05.00'!D267+'70.06.00'!D267+'70.08.00'!D267+'70.09.00'!D267</f>
        <v>#REF!</v>
      </c>
    </row>
    <row r="268" spans="1:4" s="30" customFormat="1" ht="25.5" hidden="1">
      <c r="A268" s="1"/>
      <c r="B268" s="45">
        <v>2516</v>
      </c>
      <c r="C268" s="15" t="s">
        <v>399</v>
      </c>
      <c r="D268" s="108" t="e">
        <f>'70.02.00'!D268+'70.05.00'!D268+'70.06.00'!D268+'70.08.00'!D268+'70.09.00'!D268</f>
        <v>#REF!</v>
      </c>
    </row>
    <row r="269" spans="1:4" s="30" customFormat="1" ht="12.75" hidden="1">
      <c r="A269" s="1"/>
      <c r="B269" s="45" t="s">
        <v>400</v>
      </c>
      <c r="C269" s="15" t="s">
        <v>401</v>
      </c>
      <c r="D269" s="108" t="e">
        <f>'70.02.00'!D269+'70.05.00'!D269+'70.06.00'!D269+'70.08.00'!D269+'70.09.00'!D269</f>
        <v>#REF!</v>
      </c>
    </row>
    <row r="270" spans="1:4" s="30" customFormat="1" ht="12.75" hidden="1">
      <c r="A270" s="1"/>
      <c r="B270" s="44">
        <v>2520</v>
      </c>
      <c r="C270" s="15" t="s">
        <v>402</v>
      </c>
      <c r="D270" s="108" t="e">
        <f>'70.02.00'!D270+'70.05.00'!D270+'70.06.00'!D270+'70.08.00'!D270+'70.09.00'!D270</f>
        <v>#REF!</v>
      </c>
    </row>
    <row r="271" spans="1:4" s="30" customFormat="1" ht="25.5" hidden="1">
      <c r="A271" s="1"/>
      <c r="B271" s="49">
        <v>2800</v>
      </c>
      <c r="C271" s="47" t="s">
        <v>403</v>
      </c>
      <c r="D271" s="107" t="e">
        <f>'70.02.00'!D271+'70.05.00'!D271+'70.06.00'!D271+'70.08.00'!D271+'70.09.00'!D271</f>
        <v>#REF!</v>
      </c>
    </row>
    <row r="272" spans="1:4" s="30" customFormat="1" ht="12.75" hidden="1">
      <c r="A272" s="1"/>
      <c r="B272" s="49">
        <v>4000</v>
      </c>
      <c r="C272" s="47" t="s">
        <v>404</v>
      </c>
      <c r="D272" s="107" t="e">
        <f>D273+D276+D280</f>
        <v>#REF!</v>
      </c>
    </row>
    <row r="273" spans="1:4" s="30" customFormat="1" ht="12.75" hidden="1">
      <c r="A273" s="1"/>
      <c r="B273" s="46" t="s">
        <v>405</v>
      </c>
      <c r="C273" s="47" t="s">
        <v>406</v>
      </c>
      <c r="D273" s="107" t="e">
        <f>D274+D275</f>
        <v>#REF!</v>
      </c>
    </row>
    <row r="274" spans="1:4" s="30" customFormat="1" ht="25.5" hidden="1">
      <c r="A274" s="1"/>
      <c r="B274" s="44" t="s">
        <v>407</v>
      </c>
      <c r="C274" s="15" t="s">
        <v>408</v>
      </c>
      <c r="D274" s="108" t="e">
        <f>'70.02.00'!D274+'70.05.00'!D274+'70.06.00'!D274+'70.08.00'!D274+'70.09.00'!D274</f>
        <v>#REF!</v>
      </c>
    </row>
    <row r="275" spans="1:4" s="30" customFormat="1" ht="25.5" hidden="1">
      <c r="A275" s="1"/>
      <c r="B275" s="44" t="s">
        <v>409</v>
      </c>
      <c r="C275" s="15" t="s">
        <v>410</v>
      </c>
      <c r="D275" s="108" t="e">
        <f>'70.02.00'!D275+'70.05.00'!D275+'70.06.00'!D275+'70.08.00'!D275+'70.09.00'!D275</f>
        <v>#REF!</v>
      </c>
    </row>
    <row r="276" spans="1:4" s="30" customFormat="1" ht="12.75" hidden="1">
      <c r="A276" s="1"/>
      <c r="B276" s="46" t="s">
        <v>411</v>
      </c>
      <c r="C276" s="47" t="s">
        <v>412</v>
      </c>
      <c r="D276" s="107" t="e">
        <f>SUM(D277:D279)</f>
        <v>#REF!</v>
      </c>
    </row>
    <row r="277" spans="1:4" s="30" customFormat="1" ht="12.75" hidden="1">
      <c r="A277" s="1"/>
      <c r="B277" s="44" t="s">
        <v>413</v>
      </c>
      <c r="C277" s="15" t="s">
        <v>414</v>
      </c>
      <c r="D277" s="108" t="e">
        <f>'70.02.00'!D277+'70.05.00'!D277+'70.06.00'!D277+'70.08.00'!D277+'70.09.00'!D277</f>
        <v>#REF!</v>
      </c>
    </row>
    <row r="278" spans="1:4" s="30" customFormat="1" ht="12.75" hidden="1">
      <c r="A278" s="1"/>
      <c r="B278" s="44">
        <v>4240</v>
      </c>
      <c r="C278" s="15" t="s">
        <v>415</v>
      </c>
      <c r="D278" s="108" t="e">
        <f>'70.02.00'!D278+'70.05.00'!D278+'70.06.00'!D278+'70.08.00'!D278+'70.09.00'!D278</f>
        <v>#REF!</v>
      </c>
    </row>
    <row r="279" spans="1:4" s="30" customFormat="1" ht="12.75" hidden="1">
      <c r="A279" s="1"/>
      <c r="B279" s="44">
        <v>4250</v>
      </c>
      <c r="C279" s="15" t="s">
        <v>416</v>
      </c>
      <c r="D279" s="108" t="e">
        <f>'70.02.00'!D279+'70.05.00'!D279+'70.06.00'!D279+'70.08.00'!D279+'70.09.00'!D279</f>
        <v>#REF!</v>
      </c>
    </row>
    <row r="280" spans="1:4" s="30" customFormat="1" ht="12.75" hidden="1">
      <c r="A280" s="1"/>
      <c r="B280" s="46" t="s">
        <v>417</v>
      </c>
      <c r="C280" s="47" t="s">
        <v>418</v>
      </c>
      <c r="D280" s="107" t="e">
        <f>D281+D284</f>
        <v>#REF!</v>
      </c>
    </row>
    <row r="281" spans="1:4" s="30" customFormat="1" ht="12.75" hidden="1">
      <c r="A281" s="1"/>
      <c r="B281" s="44" t="s">
        <v>419</v>
      </c>
      <c r="C281" s="15" t="s">
        <v>420</v>
      </c>
      <c r="D281" s="108" t="e">
        <f>SUM(D282:D283)</f>
        <v>#REF!</v>
      </c>
    </row>
    <row r="282" spans="1:4" s="30" customFormat="1" ht="25.5" hidden="1">
      <c r="A282" s="1"/>
      <c r="B282" s="45" t="s">
        <v>421</v>
      </c>
      <c r="C282" s="15" t="s">
        <v>422</v>
      </c>
      <c r="D282" s="108" t="e">
        <f>'70.02.00'!D282+'70.05.00'!D282+'70.06.00'!D282+'70.08.00'!D282+'70.09.00'!D282</f>
        <v>#REF!</v>
      </c>
    </row>
    <row r="283" spans="1:4" s="30" customFormat="1" ht="12.75" hidden="1">
      <c r="A283" s="1"/>
      <c r="B283" s="45" t="s">
        <v>423</v>
      </c>
      <c r="C283" s="15" t="s">
        <v>424</v>
      </c>
      <c r="D283" s="108" t="e">
        <f>'70.02.00'!D283+'70.05.00'!D283+'70.06.00'!D283+'70.08.00'!D283+'70.09.00'!D283</f>
        <v>#REF!</v>
      </c>
    </row>
    <row r="284" spans="1:4" s="30" customFormat="1" ht="12.75" hidden="1">
      <c r="A284" s="1"/>
      <c r="B284" s="44" t="s">
        <v>425</v>
      </c>
      <c r="C284" s="15" t="s">
        <v>426</v>
      </c>
      <c r="D284" s="108" t="e">
        <f>SUM(D285:D289)</f>
        <v>#REF!</v>
      </c>
    </row>
    <row r="285" spans="1:4" s="30" customFormat="1" ht="25.5" hidden="1">
      <c r="A285" s="1"/>
      <c r="B285" s="45">
        <v>4331</v>
      </c>
      <c r="C285" s="15" t="s">
        <v>427</v>
      </c>
      <c r="D285" s="108" t="e">
        <f>'70.02.00'!D285+'70.05.00'!D285+'70.06.00'!D285+'70.08.00'!D285+'70.09.00'!D285</f>
        <v>#REF!</v>
      </c>
    </row>
    <row r="286" spans="1:4" s="30" customFormat="1" ht="25.5" hidden="1">
      <c r="A286" s="1"/>
      <c r="B286" s="45">
        <v>4332</v>
      </c>
      <c r="C286" s="15" t="s">
        <v>428</v>
      </c>
      <c r="D286" s="108" t="e">
        <f>'70.02.00'!D286+'70.05.00'!D286+'70.06.00'!D286+'70.08.00'!D286+'70.09.00'!D286</f>
        <v>#REF!</v>
      </c>
    </row>
    <row r="287" spans="1:4" s="30" customFormat="1" ht="25.5" hidden="1">
      <c r="A287" s="1"/>
      <c r="B287" s="45">
        <v>4333</v>
      </c>
      <c r="C287" s="15" t="s">
        <v>429</v>
      </c>
      <c r="D287" s="108" t="e">
        <f>'70.02.00'!D287+'70.05.00'!D287+'70.06.00'!D287+'70.08.00'!D287+'70.09.00'!D287</f>
        <v>#REF!</v>
      </c>
    </row>
    <row r="288" spans="1:4" s="30" customFormat="1" ht="12.75" hidden="1">
      <c r="A288" s="1"/>
      <c r="B288" s="45">
        <v>4334</v>
      </c>
      <c r="C288" s="15" t="s">
        <v>430</v>
      </c>
      <c r="D288" s="108" t="e">
        <f>'70.02.00'!D288+'70.05.00'!D288+'70.06.00'!D288+'70.08.00'!D288+'70.09.00'!D288</f>
        <v>#REF!</v>
      </c>
    </row>
    <row r="289" spans="1:4" s="30" customFormat="1" ht="12.75" hidden="1">
      <c r="A289" s="1"/>
      <c r="B289" s="45">
        <v>4339</v>
      </c>
      <c r="C289" s="15" t="s">
        <v>431</v>
      </c>
      <c r="D289" s="108" t="e">
        <f>'70.02.00'!D289+'70.05.00'!D289+'70.06.00'!D289+'70.08.00'!D289+'70.09.00'!D289</f>
        <v>#REF!</v>
      </c>
    </row>
    <row r="290" spans="1:4" s="30" customFormat="1" ht="12.75">
      <c r="A290" s="1"/>
      <c r="B290" s="49" t="s">
        <v>432</v>
      </c>
      <c r="C290" s="47" t="s">
        <v>433</v>
      </c>
      <c r="D290" s="107" t="e">
        <f>D291+D326</f>
        <v>#REF!</v>
      </c>
    </row>
    <row r="291" spans="1:4" s="30" customFormat="1" ht="12.75">
      <c r="A291" s="1"/>
      <c r="B291" s="46" t="s">
        <v>434</v>
      </c>
      <c r="C291" s="47" t="s">
        <v>435</v>
      </c>
      <c r="D291" s="107" t="e">
        <f>D292+D300+D321+D324+D325</f>
        <v>#REF!</v>
      </c>
    </row>
    <row r="292" spans="1:4" s="30" customFormat="1" ht="12.75" hidden="1">
      <c r="A292" s="1"/>
      <c r="B292" s="46" t="s">
        <v>436</v>
      </c>
      <c r="C292" s="47" t="s">
        <v>437</v>
      </c>
      <c r="D292" s="107" t="e">
        <f>D293+D296+D297</f>
        <v>#REF!</v>
      </c>
    </row>
    <row r="293" spans="1:4" s="30" customFormat="1" ht="25.5" hidden="1">
      <c r="A293" s="1"/>
      <c r="B293" s="44" t="s">
        <v>438</v>
      </c>
      <c r="C293" s="15" t="s">
        <v>439</v>
      </c>
      <c r="D293" s="108" t="e">
        <f>SUM(D294:D295)</f>
        <v>#REF!</v>
      </c>
    </row>
    <row r="294" spans="1:4" s="30" customFormat="1" ht="25.5" hidden="1">
      <c r="A294" s="1"/>
      <c r="B294" s="45">
        <v>3111</v>
      </c>
      <c r="C294" s="15" t="s">
        <v>440</v>
      </c>
      <c r="D294" s="108" t="e">
        <f>'70.02.00'!D294+'70.05.00'!D294+'70.06.00'!D294+'70.08.00'!D294+'70.09.00'!D294</f>
        <v>#REF!</v>
      </c>
    </row>
    <row r="295" spans="1:4" s="30" customFormat="1" ht="25.5" hidden="1">
      <c r="A295" s="1"/>
      <c r="B295" s="45">
        <v>3112</v>
      </c>
      <c r="C295" s="15" t="s">
        <v>441</v>
      </c>
      <c r="D295" s="108" t="e">
        <f>'70.02.00'!D295+'70.05.00'!D295+'70.06.00'!D295+'70.08.00'!D295+'70.09.00'!D295</f>
        <v>#REF!</v>
      </c>
    </row>
    <row r="296" spans="1:4" s="30" customFormat="1" ht="12.75" hidden="1">
      <c r="A296" s="1"/>
      <c r="B296" s="44">
        <v>3150</v>
      </c>
      <c r="C296" s="15" t="s">
        <v>442</v>
      </c>
      <c r="D296" s="108" t="e">
        <f>'70.02.00'!D296+'70.05.00'!D296+'70.06.00'!D296+'70.08.00'!D296+'70.09.00'!D296</f>
        <v>#REF!</v>
      </c>
    </row>
    <row r="297" spans="1:4" s="30" customFormat="1" ht="12.75" hidden="1">
      <c r="A297" s="1"/>
      <c r="B297" s="44" t="s">
        <v>443</v>
      </c>
      <c r="C297" s="15" t="s">
        <v>444</v>
      </c>
      <c r="D297" s="108" t="e">
        <f>SUM(D298:D299)</f>
        <v>#REF!</v>
      </c>
    </row>
    <row r="298" spans="1:4" s="30" customFormat="1" ht="12.75" hidden="1">
      <c r="A298" s="1"/>
      <c r="B298" s="45">
        <v>3191</v>
      </c>
      <c r="C298" s="15" t="s">
        <v>445</v>
      </c>
      <c r="D298" s="108" t="e">
        <f>'70.02.00'!D298+'70.05.00'!D298+'70.06.00'!D298+'70.08.00'!D298+'70.09.00'!D298</f>
        <v>#REF!</v>
      </c>
    </row>
    <row r="299" spans="1:4" s="30" customFormat="1" ht="12.75" hidden="1">
      <c r="A299" s="1"/>
      <c r="B299" s="45">
        <v>3192</v>
      </c>
      <c r="C299" s="15" t="s">
        <v>446</v>
      </c>
      <c r="D299" s="108" t="e">
        <f>'70.02.00'!D299+'70.05.00'!D299+'70.06.00'!D299+'70.08.00'!D299+'70.09.00'!D299</f>
        <v>#REF!</v>
      </c>
    </row>
    <row r="300" spans="1:4" s="30" customFormat="1" ht="12.75">
      <c r="A300" s="1"/>
      <c r="B300" s="46" t="s">
        <v>447</v>
      </c>
      <c r="C300" s="47" t="s">
        <v>448</v>
      </c>
      <c r="D300" s="107" t="e">
        <f>D301+D304+D307+D312+D315</f>
        <v>#REF!</v>
      </c>
    </row>
    <row r="301" spans="1:4" s="30" customFormat="1" ht="12.75" hidden="1">
      <c r="A301" s="1"/>
      <c r="B301" s="44" t="s">
        <v>449</v>
      </c>
      <c r="C301" s="15" t="s">
        <v>450</v>
      </c>
      <c r="D301" s="108" t="e">
        <f>SUM(D302:D303)</f>
        <v>#REF!</v>
      </c>
    </row>
    <row r="302" spans="1:4" s="30" customFormat="1" ht="12.75" hidden="1">
      <c r="A302" s="1"/>
      <c r="B302" s="45">
        <v>3211</v>
      </c>
      <c r="C302" s="15" t="s">
        <v>451</v>
      </c>
      <c r="D302" s="108" t="e">
        <f>'70.02.00'!D302+'70.05.00'!D302+'70.06.00'!D302+'70.08.00'!D302+'70.09.00'!D302</f>
        <v>#REF!</v>
      </c>
    </row>
    <row r="303" spans="1:4" s="30" customFormat="1" ht="12.75" hidden="1">
      <c r="A303" s="1"/>
      <c r="B303" s="45">
        <v>3212</v>
      </c>
      <c r="C303" s="15" t="s">
        <v>452</v>
      </c>
      <c r="D303" s="108" t="e">
        <f>'70.02.00'!D303+'70.05.00'!D303+'70.06.00'!D303+'70.08.00'!D303+'70.09.00'!D303</f>
        <v>#REF!</v>
      </c>
    </row>
    <row r="304" spans="1:4" s="30" customFormat="1" ht="12.75" hidden="1">
      <c r="A304" s="1"/>
      <c r="B304" s="44" t="s">
        <v>453</v>
      </c>
      <c r="C304" s="15" t="s">
        <v>454</v>
      </c>
      <c r="D304" s="108" t="e">
        <f>SUM(D305:D306)</f>
        <v>#REF!</v>
      </c>
    </row>
    <row r="305" spans="1:4" s="30" customFormat="1" ht="12.75" hidden="1">
      <c r="A305" s="1"/>
      <c r="B305" s="45">
        <v>3231</v>
      </c>
      <c r="C305" s="15" t="s">
        <v>455</v>
      </c>
      <c r="D305" s="108" t="e">
        <f>'70.02.00'!D305+'70.05.00'!D305+'70.06.00'!D305+'70.08.00'!D305+'70.09.00'!D305</f>
        <v>#REF!</v>
      </c>
    </row>
    <row r="306" spans="1:4" s="30" customFormat="1" ht="12.75" hidden="1">
      <c r="A306" s="1"/>
      <c r="B306" s="45">
        <v>3232</v>
      </c>
      <c r="C306" s="15" t="s">
        <v>456</v>
      </c>
      <c r="D306" s="108" t="e">
        <f>'70.02.00'!D306+'70.05.00'!D306+'70.06.00'!D306+'70.08.00'!D306+'70.09.00'!D306</f>
        <v>#REF!</v>
      </c>
    </row>
    <row r="307" spans="1:4" s="30" customFormat="1" ht="25.5">
      <c r="A307" s="1"/>
      <c r="B307" s="44" t="s">
        <v>457</v>
      </c>
      <c r="C307" s="15" t="s">
        <v>458</v>
      </c>
      <c r="D307" s="108" t="e">
        <f>SUM(D308:D311)</f>
        <v>#REF!</v>
      </c>
    </row>
    <row r="308" spans="1:4" s="30" customFormat="1" ht="12.75" hidden="1">
      <c r="A308" s="1"/>
      <c r="B308" s="45">
        <v>3261</v>
      </c>
      <c r="C308" s="15" t="s">
        <v>459</v>
      </c>
      <c r="D308" s="108" t="e">
        <f>'70.02.00'!D308+'70.05.00'!D308+'70.06.00'!D308+'70.08.00'!D308+'70.09.00'!D308</f>
        <v>#REF!</v>
      </c>
    </row>
    <row r="309" spans="1:4" s="30" customFormat="1" ht="25.5" hidden="1">
      <c r="A309" s="1"/>
      <c r="B309" s="45">
        <v>3262</v>
      </c>
      <c r="C309" s="15" t="s">
        <v>460</v>
      </c>
      <c r="D309" s="108" t="e">
        <f>'70.02.00'!D309+'70.05.00'!D309+'70.06.00'!D309+'70.08.00'!D309+'70.09.00'!D309</f>
        <v>#REF!</v>
      </c>
    </row>
    <row r="310" spans="1:4" s="30" customFormat="1" ht="12.75">
      <c r="A310" s="1"/>
      <c r="B310" s="45">
        <v>3263</v>
      </c>
      <c r="C310" s="15" t="s">
        <v>461</v>
      </c>
      <c r="D310" s="108" t="e">
        <f>'70.02.00'!D310+'70.05.00'!D310+'70.06.00'!D310+'70.08.00'!D310+'70.09.00'!D310</f>
        <v>#REF!</v>
      </c>
    </row>
    <row r="311" spans="1:4" s="30" customFormat="1" ht="12.75" hidden="1">
      <c r="A311" s="1"/>
      <c r="B311" s="45">
        <v>3264</v>
      </c>
      <c r="C311" s="15" t="s">
        <v>462</v>
      </c>
      <c r="D311" s="108" t="e">
        <f>'70.02.00'!D311+'70.05.00'!D311+'70.06.00'!D311+'70.08.00'!D311+'70.09.00'!D311</f>
        <v>#REF!</v>
      </c>
    </row>
    <row r="312" spans="1:4" s="30" customFormat="1" ht="12.75" hidden="1">
      <c r="A312" s="1"/>
      <c r="B312" s="44">
        <v>3280</v>
      </c>
      <c r="C312" s="15" t="s">
        <v>463</v>
      </c>
      <c r="D312" s="108" t="e">
        <f>SUM(D313:D314)</f>
        <v>#REF!</v>
      </c>
    </row>
    <row r="313" spans="1:4" s="30" customFormat="1" ht="12.75" hidden="1">
      <c r="A313" s="1"/>
      <c r="B313" s="45">
        <v>3281</v>
      </c>
      <c r="C313" s="15" t="s">
        <v>464</v>
      </c>
      <c r="D313" s="108" t="e">
        <f>'70.02.00'!D313+'70.05.00'!D313+'70.06.00'!D313+'70.08.00'!D313+'70.09.00'!D313</f>
        <v>#REF!</v>
      </c>
    </row>
    <row r="314" spans="1:4" s="30" customFormat="1" ht="12.75" hidden="1">
      <c r="A314" s="1"/>
      <c r="B314" s="45">
        <v>3282</v>
      </c>
      <c r="C314" s="15" t="s">
        <v>465</v>
      </c>
      <c r="D314" s="108" t="e">
        <f>'70.02.00'!D314+'70.05.00'!D314+'70.06.00'!D314+'70.08.00'!D314+'70.09.00'!D314</f>
        <v>#REF!</v>
      </c>
    </row>
    <row r="315" spans="1:4" s="30" customFormat="1" ht="38.25">
      <c r="A315" s="1"/>
      <c r="B315" s="44">
        <v>3290</v>
      </c>
      <c r="C315" s="15" t="s">
        <v>466</v>
      </c>
      <c r="D315" s="108" t="e">
        <f>SUM(D316:D320)</f>
        <v>#REF!</v>
      </c>
    </row>
    <row r="316" spans="1:4" s="30" customFormat="1" ht="25.5">
      <c r="A316" s="1"/>
      <c r="B316" s="45">
        <v>3291</v>
      </c>
      <c r="C316" s="15" t="s">
        <v>467</v>
      </c>
      <c r="D316" s="108" t="e">
        <f>'70.02.00'!D316+'70.05.00'!D316+'70.06.00'!D316+'70.08.00'!D316+'70.09.00'!D316</f>
        <v>#REF!</v>
      </c>
    </row>
    <row r="317" spans="1:4" s="30" customFormat="1" ht="38.25">
      <c r="A317" s="1"/>
      <c r="B317" s="45">
        <v>3292</v>
      </c>
      <c r="C317" s="15" t="s">
        <v>468</v>
      </c>
      <c r="D317" s="108" t="e">
        <f>'70.02.00'!D317+'70.05.00'!D317+'70.06.00'!D317+'70.08.00'!D317+'70.09.00'!D317</f>
        <v>#REF!</v>
      </c>
    </row>
    <row r="318" spans="1:4" s="30" customFormat="1" ht="25.5" hidden="1">
      <c r="A318" s="1"/>
      <c r="B318" s="45">
        <v>3293</v>
      </c>
      <c r="C318" s="15" t="s">
        <v>469</v>
      </c>
      <c r="D318" s="108" t="e">
        <f>'70.02.00'!D318+'70.05.00'!D318+'70.06.00'!D318+'70.08.00'!D318+'70.09.00'!D318</f>
        <v>#REF!</v>
      </c>
    </row>
    <row r="319" spans="1:4" s="30" customFormat="1" ht="25.5" hidden="1">
      <c r="A319" s="1"/>
      <c r="B319" s="45">
        <v>3294</v>
      </c>
      <c r="C319" s="15" t="s">
        <v>470</v>
      </c>
      <c r="D319" s="108" t="e">
        <f>'70.02.00'!D319+'70.05.00'!D319+'70.06.00'!D319+'70.08.00'!D319+'70.09.00'!D319</f>
        <v>#REF!</v>
      </c>
    </row>
    <row r="320" spans="1:4" s="30" customFormat="1" ht="38.25">
      <c r="A320" s="1"/>
      <c r="B320" s="45">
        <v>3295</v>
      </c>
      <c r="C320" s="15" t="s">
        <v>471</v>
      </c>
      <c r="D320" s="108" t="e">
        <f>'70.02.00'!D320+'70.05.00'!D320+'70.06.00'!D320+'70.08.00'!D320+'70.09.00'!D320</f>
        <v>#REF!</v>
      </c>
    </row>
    <row r="321" spans="1:4" s="30" customFormat="1" ht="25.5" hidden="1">
      <c r="A321" s="1"/>
      <c r="B321" s="46" t="s">
        <v>472</v>
      </c>
      <c r="C321" s="47" t="s">
        <v>473</v>
      </c>
      <c r="D321" s="107" t="e">
        <f>SUM(D322:D323)</f>
        <v>#REF!</v>
      </c>
    </row>
    <row r="322" spans="1:4" s="30" customFormat="1" ht="25.5" hidden="1">
      <c r="A322" s="1"/>
      <c r="B322" s="44">
        <v>3310</v>
      </c>
      <c r="C322" s="15" t="s">
        <v>474</v>
      </c>
      <c r="D322" s="108" t="e">
        <f>'70.02.00'!D322+'70.05.00'!D322+'70.06.00'!D322+'70.08.00'!D322+'70.09.00'!D322</f>
        <v>#REF!</v>
      </c>
    </row>
    <row r="323" spans="1:4" s="30" customFormat="1" ht="25.5" hidden="1">
      <c r="A323" s="1"/>
      <c r="B323" s="44">
        <v>3320</v>
      </c>
      <c r="C323" s="15" t="s">
        <v>475</v>
      </c>
      <c r="D323" s="108" t="e">
        <f>'70.02.00'!D323+'70.05.00'!D323+'70.06.00'!D323+'70.08.00'!D323+'70.09.00'!D323</f>
        <v>#REF!</v>
      </c>
    </row>
    <row r="324" spans="1:4" s="30" customFormat="1" ht="38.25" hidden="1">
      <c r="A324" s="1"/>
      <c r="B324" s="49">
        <v>3500</v>
      </c>
      <c r="C324" s="47" t="s">
        <v>476</v>
      </c>
      <c r="D324" s="107" t="e">
        <f>'70.02.00'!D324+'70.05.00'!D324+'70.06.00'!D324+'70.08.00'!D324+'70.09.00'!D324</f>
        <v>#REF!</v>
      </c>
    </row>
    <row r="325" spans="1:4" s="30" customFormat="1" ht="12.75" hidden="1">
      <c r="A325" s="1"/>
      <c r="B325" s="46" t="s">
        <v>477</v>
      </c>
      <c r="C325" s="47" t="s">
        <v>478</v>
      </c>
      <c r="D325" s="107" t="e">
        <f>'70.02.00'!D325+'70.05.00'!D325+'70.06.00'!D325+'70.08.00'!D325+'70.09.00'!D325</f>
        <v>#REF!</v>
      </c>
    </row>
    <row r="326" spans="1:4" s="30" customFormat="1" ht="12.75" hidden="1">
      <c r="A326" s="1"/>
      <c r="B326" s="46" t="s">
        <v>479</v>
      </c>
      <c r="C326" s="47" t="s">
        <v>480</v>
      </c>
      <c r="D326" s="107" t="e">
        <f>D327+D365+D368+D372</f>
        <v>#REF!</v>
      </c>
    </row>
    <row r="327" spans="1:4" s="30" customFormat="1" ht="12.75" hidden="1">
      <c r="A327" s="1"/>
      <c r="B327" s="46" t="s">
        <v>481</v>
      </c>
      <c r="C327" s="47" t="s">
        <v>482</v>
      </c>
      <c r="D327" s="107" t="e">
        <f>D328+D335+D345+D354+D357</f>
        <v>#REF!</v>
      </c>
    </row>
    <row r="328" spans="1:4" s="30" customFormat="1" ht="12.75" hidden="1">
      <c r="A328" s="1"/>
      <c r="B328" s="44" t="s">
        <v>483</v>
      </c>
      <c r="C328" s="15" t="s">
        <v>484</v>
      </c>
      <c r="D328" s="108" t="e">
        <f>SUM(D329:D334)</f>
        <v>#REF!</v>
      </c>
    </row>
    <row r="329" spans="1:4" s="30" customFormat="1" ht="12.75" hidden="1">
      <c r="A329" s="1"/>
      <c r="B329" s="45" t="s">
        <v>485</v>
      </c>
      <c r="C329" s="15" t="s">
        <v>486</v>
      </c>
      <c r="D329" s="108" t="e">
        <f>'70.02.00'!D329+'70.05.00'!D329+'70.06.00'!D329+'70.08.00'!D329+'70.09.00'!D329</f>
        <v>#REF!</v>
      </c>
    </row>
    <row r="330" spans="1:4" s="30" customFormat="1" ht="12.75" hidden="1">
      <c r="A330" s="1"/>
      <c r="B330" s="45" t="s">
        <v>487</v>
      </c>
      <c r="C330" s="15" t="s">
        <v>488</v>
      </c>
      <c r="D330" s="108" t="e">
        <f>'70.02.00'!D330+'70.05.00'!D330+'70.06.00'!D330+'70.08.00'!D330+'70.09.00'!D330</f>
        <v>#REF!</v>
      </c>
    </row>
    <row r="331" spans="1:4" s="30" customFormat="1" ht="12.75" hidden="1">
      <c r="A331" s="1"/>
      <c r="B331" s="45" t="s">
        <v>489</v>
      </c>
      <c r="C331" s="15" t="s">
        <v>490</v>
      </c>
      <c r="D331" s="108" t="e">
        <f>'70.02.00'!D331+'70.05.00'!D331+'70.06.00'!D331+'70.08.00'!D331+'70.09.00'!D331</f>
        <v>#REF!</v>
      </c>
    </row>
    <row r="332" spans="1:4" s="30" customFormat="1" ht="12.75" hidden="1">
      <c r="A332" s="1"/>
      <c r="B332" s="45" t="s">
        <v>491</v>
      </c>
      <c r="C332" s="15" t="s">
        <v>492</v>
      </c>
      <c r="D332" s="108" t="e">
        <f>'70.02.00'!D332+'70.05.00'!D332+'70.06.00'!D332+'70.08.00'!D332+'70.09.00'!D332</f>
        <v>#REF!</v>
      </c>
    </row>
    <row r="333" spans="1:4" s="30" customFormat="1" ht="12.75" hidden="1">
      <c r="A333" s="1"/>
      <c r="B333" s="45" t="s">
        <v>493</v>
      </c>
      <c r="C333" s="15" t="s">
        <v>494</v>
      </c>
      <c r="D333" s="108" t="e">
        <f>'70.02.00'!D333+'70.05.00'!D333+'70.06.00'!D333+'70.08.00'!D333+'70.09.00'!D333</f>
        <v>#REF!</v>
      </c>
    </row>
    <row r="334" spans="1:4" s="30" customFormat="1" ht="12.75" hidden="1">
      <c r="A334" s="1"/>
      <c r="B334" s="45" t="s">
        <v>495</v>
      </c>
      <c r="C334" s="15" t="s">
        <v>496</v>
      </c>
      <c r="D334" s="108" t="e">
        <f>'70.02.00'!D334+'70.05.00'!D334+'70.06.00'!D334+'70.08.00'!D334+'70.09.00'!D334</f>
        <v>#REF!</v>
      </c>
    </row>
    <row r="335" spans="1:4" s="30" customFormat="1" ht="12.75" hidden="1">
      <c r="A335" s="1"/>
      <c r="B335" s="44" t="s">
        <v>497</v>
      </c>
      <c r="C335" s="15" t="s">
        <v>498</v>
      </c>
      <c r="D335" s="108" t="e">
        <f>SUM(D336:D344)</f>
        <v>#REF!</v>
      </c>
    </row>
    <row r="336" spans="1:4" s="30" customFormat="1" ht="12.75" hidden="1">
      <c r="A336" s="1"/>
      <c r="B336" s="45" t="s">
        <v>499</v>
      </c>
      <c r="C336" s="15" t="s">
        <v>500</v>
      </c>
      <c r="D336" s="108" t="e">
        <f>'70.02.00'!D336+'70.05.00'!D336+'70.06.00'!D336+'70.08.00'!D336+'70.09.00'!D336</f>
        <v>#REF!</v>
      </c>
    </row>
    <row r="337" spans="1:4" s="30" customFormat="1" ht="12.75" hidden="1">
      <c r="A337" s="1"/>
      <c r="B337" s="45" t="s">
        <v>501</v>
      </c>
      <c r="C337" s="15" t="s">
        <v>502</v>
      </c>
      <c r="D337" s="108" t="e">
        <f>'70.02.00'!D337+'70.05.00'!D337+'70.06.00'!D337+'70.08.00'!D337+'70.09.00'!D337</f>
        <v>#REF!</v>
      </c>
    </row>
    <row r="338" spans="1:4" s="30" customFormat="1" ht="12.75" hidden="1">
      <c r="A338" s="1"/>
      <c r="B338" s="45" t="s">
        <v>503</v>
      </c>
      <c r="C338" s="15" t="s">
        <v>504</v>
      </c>
      <c r="D338" s="108" t="e">
        <f>'70.02.00'!D338+'70.05.00'!D338+'70.06.00'!D338+'70.08.00'!D338+'70.09.00'!D338</f>
        <v>#REF!</v>
      </c>
    </row>
    <row r="339" spans="1:4" s="30" customFormat="1" ht="12.75" hidden="1">
      <c r="A339" s="1"/>
      <c r="B339" s="45" t="s">
        <v>505</v>
      </c>
      <c r="C339" s="15" t="s">
        <v>506</v>
      </c>
      <c r="D339" s="108" t="e">
        <f>'70.02.00'!D339+'70.05.00'!D339+'70.06.00'!D339+'70.08.00'!D339+'70.09.00'!D339</f>
        <v>#REF!</v>
      </c>
    </row>
    <row r="340" spans="1:4" s="30" customFormat="1" ht="12.75" hidden="1">
      <c r="A340" s="1"/>
      <c r="B340" s="45" t="s">
        <v>507</v>
      </c>
      <c r="C340" s="15" t="s">
        <v>508</v>
      </c>
      <c r="D340" s="108" t="e">
        <f>'70.02.00'!D340+'70.05.00'!D340+'70.06.00'!D340+'70.08.00'!D340+'70.09.00'!D340</f>
        <v>#REF!</v>
      </c>
    </row>
    <row r="341" spans="1:4" s="30" customFormat="1" ht="12.75" hidden="1">
      <c r="A341" s="1"/>
      <c r="B341" s="45" t="s">
        <v>509</v>
      </c>
      <c r="C341" s="15" t="s">
        <v>510</v>
      </c>
      <c r="D341" s="108" t="e">
        <f>'70.02.00'!D341+'70.05.00'!D341+'70.06.00'!D341+'70.08.00'!D341+'70.09.00'!D341</f>
        <v>#REF!</v>
      </c>
    </row>
    <row r="342" spans="1:4" s="30" customFormat="1" ht="12.75" hidden="1">
      <c r="A342" s="1"/>
      <c r="B342" s="45" t="s">
        <v>511</v>
      </c>
      <c r="C342" s="15" t="s">
        <v>512</v>
      </c>
      <c r="D342" s="108" t="e">
        <f>'70.02.00'!D342+'70.05.00'!D342+'70.06.00'!D342+'70.08.00'!D342+'70.09.00'!D342</f>
        <v>#REF!</v>
      </c>
    </row>
    <row r="343" spans="1:4" s="30" customFormat="1" ht="12.75" hidden="1">
      <c r="A343" s="1"/>
      <c r="B343" s="45" t="s">
        <v>513</v>
      </c>
      <c r="C343" s="15" t="s">
        <v>514</v>
      </c>
      <c r="D343" s="108" t="e">
        <f>'70.02.00'!D343+'70.05.00'!D343+'70.06.00'!D343+'70.08.00'!D343+'70.09.00'!D343</f>
        <v>#REF!</v>
      </c>
    </row>
    <row r="344" spans="1:4" s="30" customFormat="1" ht="12.75" hidden="1">
      <c r="A344" s="1"/>
      <c r="B344" s="45">
        <v>6229</v>
      </c>
      <c r="C344" s="15" t="s">
        <v>515</v>
      </c>
      <c r="D344" s="108" t="e">
        <f>'70.02.00'!D344+'70.05.00'!D344+'70.06.00'!D344+'70.08.00'!D344+'70.09.00'!D344</f>
        <v>#REF!</v>
      </c>
    </row>
    <row r="345" spans="1:4" s="30" customFormat="1" ht="12.75" hidden="1">
      <c r="A345" s="1"/>
      <c r="B345" s="44" t="s">
        <v>516</v>
      </c>
      <c r="C345" s="15" t="s">
        <v>517</v>
      </c>
      <c r="D345" s="108" t="e">
        <f>SUM(D346:D353)</f>
        <v>#REF!</v>
      </c>
    </row>
    <row r="346" spans="1:4" s="30" customFormat="1" ht="12.75" hidden="1">
      <c r="A346" s="1"/>
      <c r="B346" s="45" t="s">
        <v>518</v>
      </c>
      <c r="C346" s="15" t="s">
        <v>519</v>
      </c>
      <c r="D346" s="108" t="e">
        <f>'70.02.00'!D346+'70.05.00'!D346+'70.06.00'!D346+'70.08.00'!D346+'70.09.00'!D346</f>
        <v>#REF!</v>
      </c>
    </row>
    <row r="347" spans="1:4" s="30" customFormat="1" ht="12.75" hidden="1">
      <c r="A347" s="1"/>
      <c r="B347" s="45" t="s">
        <v>520</v>
      </c>
      <c r="C347" s="15" t="s">
        <v>521</v>
      </c>
      <c r="D347" s="108" t="e">
        <f>'70.02.00'!D347+'70.05.00'!D347+'70.06.00'!D347+'70.08.00'!D347+'70.09.00'!D347</f>
        <v>#REF!</v>
      </c>
    </row>
    <row r="348" spans="1:4" s="30" customFormat="1" ht="12.75" hidden="1">
      <c r="A348" s="1"/>
      <c r="B348" s="45" t="s">
        <v>522</v>
      </c>
      <c r="C348" s="15" t="s">
        <v>523</v>
      </c>
      <c r="D348" s="108" t="e">
        <f>'70.02.00'!D348+'70.05.00'!D348+'70.06.00'!D348+'70.08.00'!D348+'70.09.00'!D348</f>
        <v>#REF!</v>
      </c>
    </row>
    <row r="349" spans="1:4" s="30" customFormat="1" ht="12.75" hidden="1">
      <c r="A349" s="1"/>
      <c r="B349" s="45" t="s">
        <v>524</v>
      </c>
      <c r="C349" s="15" t="s">
        <v>525</v>
      </c>
      <c r="D349" s="108" t="e">
        <f>'70.02.00'!D349+'70.05.00'!D349+'70.06.00'!D349+'70.08.00'!D349+'70.09.00'!D349</f>
        <v>#REF!</v>
      </c>
    </row>
    <row r="350" spans="1:4" s="30" customFormat="1" ht="12.75" hidden="1">
      <c r="A350" s="1"/>
      <c r="B350" s="45" t="s">
        <v>526</v>
      </c>
      <c r="C350" s="15" t="s">
        <v>527</v>
      </c>
      <c r="D350" s="108" t="e">
        <f>'70.02.00'!D350+'70.05.00'!D350+'70.06.00'!D350+'70.08.00'!D350+'70.09.00'!D350</f>
        <v>#REF!</v>
      </c>
    </row>
    <row r="351" spans="1:4" s="30" customFormat="1" ht="12.75" hidden="1">
      <c r="A351" s="1"/>
      <c r="B351" s="45" t="s">
        <v>528</v>
      </c>
      <c r="C351" s="15" t="s">
        <v>529</v>
      </c>
      <c r="D351" s="108" t="e">
        <f>'70.02.00'!D351+'70.05.00'!D351+'70.06.00'!D351+'70.08.00'!D351+'70.09.00'!D351</f>
        <v>#REF!</v>
      </c>
    </row>
    <row r="352" spans="1:4" s="30" customFormat="1" ht="12.75" hidden="1">
      <c r="A352" s="1"/>
      <c r="B352" s="45">
        <v>6238</v>
      </c>
      <c r="C352" s="15" t="s">
        <v>530</v>
      </c>
      <c r="D352" s="108" t="e">
        <f>'70.02.00'!D352+'70.05.00'!D352+'70.06.00'!D352+'70.08.00'!D352+'70.09.00'!D352</f>
        <v>#REF!</v>
      </c>
    </row>
    <row r="353" spans="1:4" s="30" customFormat="1" ht="12.75" hidden="1">
      <c r="A353" s="1"/>
      <c r="B353" s="45" t="s">
        <v>531</v>
      </c>
      <c r="C353" s="15" t="s">
        <v>532</v>
      </c>
      <c r="D353" s="108" t="e">
        <f>'70.02.00'!D353+'70.05.00'!D353+'70.06.00'!D353+'70.08.00'!D353+'70.09.00'!D353</f>
        <v>#REF!</v>
      </c>
    </row>
    <row r="354" spans="1:4" s="30" customFormat="1" ht="12.75" hidden="1">
      <c r="A354" s="1"/>
      <c r="B354" s="44" t="s">
        <v>533</v>
      </c>
      <c r="C354" s="15" t="s">
        <v>534</v>
      </c>
      <c r="D354" s="108" t="e">
        <f>SUM(D355:D356)</f>
        <v>#REF!</v>
      </c>
    </row>
    <row r="355" spans="1:4" s="30" customFormat="1" ht="12.75" hidden="1">
      <c r="A355" s="1"/>
      <c r="B355" s="45" t="s">
        <v>535</v>
      </c>
      <c r="C355" s="15" t="s">
        <v>536</v>
      </c>
      <c r="D355" s="108" t="e">
        <f>'70.02.00'!D355+'70.05.00'!D355+'70.06.00'!D355+'70.08.00'!D355+'70.09.00'!D355</f>
        <v>#REF!</v>
      </c>
    </row>
    <row r="356" spans="1:4" s="30" customFormat="1" ht="12.75" hidden="1">
      <c r="A356" s="1"/>
      <c r="B356" s="45" t="s">
        <v>537</v>
      </c>
      <c r="C356" s="15" t="s">
        <v>538</v>
      </c>
      <c r="D356" s="108" t="e">
        <f>'70.02.00'!D356+'70.05.00'!D356+'70.06.00'!D356+'70.08.00'!D356+'70.09.00'!D356</f>
        <v>#REF!</v>
      </c>
    </row>
    <row r="357" spans="1:4" s="30" customFormat="1" ht="12.75" hidden="1">
      <c r="A357" s="1"/>
      <c r="B357" s="44" t="s">
        <v>539</v>
      </c>
      <c r="C357" s="15" t="s">
        <v>540</v>
      </c>
      <c r="D357" s="108" t="e">
        <f>SUM(D358:D364)</f>
        <v>#REF!</v>
      </c>
    </row>
    <row r="358" spans="1:4" s="30" customFormat="1" ht="12.75" hidden="1">
      <c r="A358" s="1"/>
      <c r="B358" s="45" t="s">
        <v>541</v>
      </c>
      <c r="C358" s="15" t="s">
        <v>542</v>
      </c>
      <c r="D358" s="108" t="e">
        <f>'70.02.00'!D358+'70.05.00'!D358+'70.06.00'!D358+'70.08.00'!D358+'70.09.00'!D358</f>
        <v>#REF!</v>
      </c>
    </row>
    <row r="359" spans="1:4" s="30" customFormat="1" ht="12.75" hidden="1">
      <c r="A359" s="1"/>
      <c r="B359" s="45" t="s">
        <v>543</v>
      </c>
      <c r="C359" s="15" t="s">
        <v>544</v>
      </c>
      <c r="D359" s="108" t="e">
        <f>'70.02.00'!D359+'70.05.00'!D359+'70.06.00'!D359+'70.08.00'!D359+'70.09.00'!D359</f>
        <v>#REF!</v>
      </c>
    </row>
    <row r="360" spans="1:4" s="30" customFormat="1" ht="12.75" hidden="1">
      <c r="A360" s="1"/>
      <c r="B360" s="45" t="s">
        <v>545</v>
      </c>
      <c r="C360" s="15" t="s">
        <v>546</v>
      </c>
      <c r="D360" s="108" t="e">
        <f>'70.02.00'!D360+'70.05.00'!D360+'70.06.00'!D360+'70.08.00'!D360+'70.09.00'!D360</f>
        <v>#REF!</v>
      </c>
    </row>
    <row r="361" spans="1:4" s="30" customFormat="1" ht="12.75" hidden="1">
      <c r="A361" s="1"/>
      <c r="B361" s="45" t="s">
        <v>547</v>
      </c>
      <c r="C361" s="15" t="s">
        <v>548</v>
      </c>
      <c r="D361" s="108" t="e">
        <f>'70.02.00'!D361+'70.05.00'!D361+'70.06.00'!D361+'70.08.00'!D361+'70.09.00'!D361</f>
        <v>#REF!</v>
      </c>
    </row>
    <row r="362" spans="1:4" s="30" customFormat="1" ht="12.75" hidden="1">
      <c r="A362" s="1"/>
      <c r="B362" s="45">
        <v>6295</v>
      </c>
      <c r="C362" s="15" t="s">
        <v>549</v>
      </c>
      <c r="D362" s="108" t="e">
        <f>'70.02.00'!D362+'70.05.00'!D362+'70.06.00'!D362+'70.08.00'!D362+'70.09.00'!D362</f>
        <v>#REF!</v>
      </c>
    </row>
    <row r="363" spans="1:4" s="30" customFormat="1" ht="38.25" hidden="1">
      <c r="A363" s="1"/>
      <c r="B363" s="45">
        <v>6296</v>
      </c>
      <c r="C363" s="15" t="s">
        <v>550</v>
      </c>
      <c r="D363" s="108" t="e">
        <f>'70.02.00'!D363+'70.05.00'!D363+'70.06.00'!D363+'70.08.00'!D363+'70.09.00'!D363</f>
        <v>#REF!</v>
      </c>
    </row>
    <row r="364" spans="1:4" s="30" customFormat="1" ht="25.5" hidden="1">
      <c r="A364" s="1"/>
      <c r="B364" s="45" t="s">
        <v>551</v>
      </c>
      <c r="C364" s="15" t="s">
        <v>552</v>
      </c>
      <c r="D364" s="108" t="e">
        <f>'70.02.00'!D364+'70.05.00'!D364+'70.06.00'!D364+'70.08.00'!D364+'70.09.00'!D364</f>
        <v>#REF!</v>
      </c>
    </row>
    <row r="365" spans="1:4" s="30" customFormat="1" ht="12.75" hidden="1">
      <c r="A365" s="1"/>
      <c r="B365" s="46" t="s">
        <v>553</v>
      </c>
      <c r="C365" s="47" t="s">
        <v>554</v>
      </c>
      <c r="D365" s="107" t="e">
        <f>SUM(D366:D367)</f>
        <v>#REF!</v>
      </c>
    </row>
    <row r="366" spans="1:4" s="30" customFormat="1" ht="12.75" hidden="1">
      <c r="A366" s="1"/>
      <c r="B366" s="44" t="s">
        <v>555</v>
      </c>
      <c r="C366" s="15" t="s">
        <v>556</v>
      </c>
      <c r="D366" s="108" t="e">
        <f>'70.02.00'!D366+'70.05.00'!D366+'70.06.00'!D366+'70.08.00'!D366+'70.09.00'!D366</f>
        <v>#REF!</v>
      </c>
    </row>
    <row r="367" spans="1:4" s="30" customFormat="1" ht="12.75" hidden="1">
      <c r="A367" s="1"/>
      <c r="B367" s="44" t="s">
        <v>557</v>
      </c>
      <c r="C367" s="15" t="s">
        <v>558</v>
      </c>
      <c r="D367" s="108" t="e">
        <f>'70.02.00'!D367+'70.05.00'!D367+'70.06.00'!D367+'70.08.00'!D367+'70.09.00'!D367</f>
        <v>#REF!</v>
      </c>
    </row>
    <row r="368" spans="1:4" s="30" customFormat="1" ht="12.75" hidden="1">
      <c r="A368" s="1"/>
      <c r="B368" s="46" t="s">
        <v>559</v>
      </c>
      <c r="C368" s="47" t="s">
        <v>560</v>
      </c>
      <c r="D368" s="107" t="e">
        <f>SUM(D369)</f>
        <v>#REF!</v>
      </c>
    </row>
    <row r="369" spans="1:4" s="30" customFormat="1" ht="25.5" hidden="1">
      <c r="A369" s="1"/>
      <c r="B369" s="44">
        <v>6420</v>
      </c>
      <c r="C369" s="15" t="s">
        <v>561</v>
      </c>
      <c r="D369" s="108" t="e">
        <f>SUM(D370:D371)</f>
        <v>#REF!</v>
      </c>
    </row>
    <row r="370" spans="1:4" s="30" customFormat="1" ht="12.75" hidden="1">
      <c r="A370" s="1"/>
      <c r="B370" s="48">
        <v>6421</v>
      </c>
      <c r="C370" s="15" t="s">
        <v>562</v>
      </c>
      <c r="D370" s="108" t="e">
        <f>'70.02.00'!D370+'70.05.00'!D370+'70.06.00'!D370+'70.08.00'!D370+'70.09.00'!D370</f>
        <v>#REF!</v>
      </c>
    </row>
    <row r="371" spans="1:4" s="30" customFormat="1" ht="12.75" hidden="1">
      <c r="A371" s="1"/>
      <c r="B371" s="48">
        <v>6422</v>
      </c>
      <c r="C371" s="15" t="s">
        <v>563</v>
      </c>
      <c r="D371" s="108" t="e">
        <f>'70.02.00'!D371+'70.05.00'!D371+'70.06.00'!D371+'70.08.00'!D371+'70.09.00'!D371</f>
        <v>#REF!</v>
      </c>
    </row>
    <row r="372" spans="1:4" s="30" customFormat="1" ht="25.5" hidden="1">
      <c r="A372" s="1"/>
      <c r="B372" s="49">
        <v>6500</v>
      </c>
      <c r="C372" s="47" t="s">
        <v>564</v>
      </c>
      <c r="D372" s="107" t="e">
        <f>SUM(D373:D374)</f>
        <v>#REF!</v>
      </c>
    </row>
    <row r="373" spans="1:4" s="30" customFormat="1" ht="12.75" hidden="1">
      <c r="A373" s="1"/>
      <c r="B373" s="44">
        <v>6510</v>
      </c>
      <c r="C373" s="15" t="s">
        <v>565</v>
      </c>
      <c r="D373" s="108" t="e">
        <f>'70.02.00'!D373+'70.05.00'!D373+'70.06.00'!D373+'70.08.00'!D373+'70.09.00'!D373</f>
        <v>#REF!</v>
      </c>
    </row>
    <row r="374" spans="1:4" s="30" customFormat="1" ht="25.5" hidden="1">
      <c r="A374" s="1"/>
      <c r="B374" s="44">
        <v>6520</v>
      </c>
      <c r="C374" s="15" t="s">
        <v>566</v>
      </c>
      <c r="D374" s="108" t="e">
        <f>'70.02.00'!D374+'70.05.00'!D374+'70.06.00'!D374+'70.08.00'!D374+'70.09.00'!D374</f>
        <v>#REF!</v>
      </c>
    </row>
    <row r="375" spans="1:4" s="30" customFormat="1" ht="12.75" hidden="1">
      <c r="A375" s="1"/>
      <c r="B375" s="46" t="s">
        <v>567</v>
      </c>
      <c r="C375" s="47" t="s">
        <v>568</v>
      </c>
      <c r="D375" s="107" t="e">
        <f>D376+D387</f>
        <v>#REF!</v>
      </c>
    </row>
    <row r="376" spans="1:4" s="30" customFormat="1" ht="12.75" hidden="1">
      <c r="A376" s="1"/>
      <c r="B376" s="46" t="s">
        <v>569</v>
      </c>
      <c r="C376" s="47" t="s">
        <v>570</v>
      </c>
      <c r="D376" s="107" t="e">
        <f>D377+D378+D383</f>
        <v>#REF!</v>
      </c>
    </row>
    <row r="377" spans="1:4" s="30" customFormat="1" ht="12.75" hidden="1">
      <c r="A377" s="1"/>
      <c r="B377" s="44" t="s">
        <v>571</v>
      </c>
      <c r="C377" s="15" t="s">
        <v>572</v>
      </c>
      <c r="D377" s="108" t="e">
        <f>'70.02.00'!D377+'70.05.00'!D377+'70.06.00'!D377+'70.08.00'!D377+'70.09.00'!D377</f>
        <v>#REF!</v>
      </c>
    </row>
    <row r="378" spans="1:4" s="30" customFormat="1" ht="12.75" hidden="1">
      <c r="A378" s="1"/>
      <c r="B378" s="44" t="s">
        <v>573</v>
      </c>
      <c r="C378" s="15" t="s">
        <v>574</v>
      </c>
      <c r="D378" s="108" t="e">
        <f>SUM(D379:D382)</f>
        <v>#REF!</v>
      </c>
    </row>
    <row r="379" spans="1:4" s="30" customFormat="1" ht="12.75" hidden="1">
      <c r="A379" s="1"/>
      <c r="B379" s="45" t="s">
        <v>575</v>
      </c>
      <c r="C379" s="15" t="s">
        <v>576</v>
      </c>
      <c r="D379" s="108" t="e">
        <f>'70.02.00'!D379+'70.05.00'!D379+'70.06.00'!D379+'70.08.00'!D379+'70.09.00'!D379</f>
        <v>#REF!</v>
      </c>
    </row>
    <row r="380" spans="1:4" s="30" customFormat="1" ht="12.75" hidden="1">
      <c r="A380" s="1"/>
      <c r="B380" s="45" t="s">
        <v>577</v>
      </c>
      <c r="C380" s="15" t="s">
        <v>578</v>
      </c>
      <c r="D380" s="108" t="e">
        <f>'70.02.00'!D380+'70.05.00'!D380+'70.06.00'!D380+'70.08.00'!D380+'70.09.00'!D380</f>
        <v>#REF!</v>
      </c>
    </row>
    <row r="381" spans="1:4" s="30" customFormat="1" ht="12.75" hidden="1">
      <c r="A381" s="1"/>
      <c r="B381" s="45" t="s">
        <v>579</v>
      </c>
      <c r="C381" s="15" t="s">
        <v>580</v>
      </c>
      <c r="D381" s="108" t="e">
        <f>'70.02.00'!D381+'70.05.00'!D381+'70.06.00'!D381+'70.08.00'!D381+'70.09.00'!D381</f>
        <v>#REF!</v>
      </c>
    </row>
    <row r="382" spans="1:4" s="30" customFormat="1" ht="25.5" hidden="1">
      <c r="A382" s="1"/>
      <c r="B382" s="45" t="s">
        <v>581</v>
      </c>
      <c r="C382" s="15" t="s">
        <v>582</v>
      </c>
      <c r="D382" s="108" t="e">
        <f>'70.02.00'!D382+'70.05.00'!D382+'70.06.00'!D382+'70.08.00'!D382+'70.09.00'!D382</f>
        <v>#REF!</v>
      </c>
    </row>
    <row r="383" spans="1:4" s="30" customFormat="1" ht="12.75" hidden="1">
      <c r="A383" s="1"/>
      <c r="B383" s="44">
        <v>7630</v>
      </c>
      <c r="C383" s="15" t="s">
        <v>583</v>
      </c>
      <c r="D383" s="108" t="e">
        <f>SUM(D384:D386)</f>
        <v>#REF!</v>
      </c>
    </row>
    <row r="384" spans="1:4" s="30" customFormat="1" ht="12.75" hidden="1">
      <c r="A384" s="1"/>
      <c r="B384" s="45">
        <v>7631</v>
      </c>
      <c r="C384" s="15" t="s">
        <v>584</v>
      </c>
      <c r="D384" s="108" t="e">
        <f>'70.02.00'!D384+'70.05.00'!D384+'70.06.00'!D384+'70.08.00'!D384+'70.09.00'!D384</f>
        <v>#REF!</v>
      </c>
    </row>
    <row r="385" spans="1:4" s="30" customFormat="1" ht="12.75" hidden="1">
      <c r="A385" s="1"/>
      <c r="B385" s="45">
        <v>7632</v>
      </c>
      <c r="C385" s="15" t="s">
        <v>585</v>
      </c>
      <c r="D385" s="108" t="e">
        <f>'70.02.00'!D385+'70.05.00'!D385+'70.06.00'!D385+'70.08.00'!D385+'70.09.00'!D385</f>
        <v>#REF!</v>
      </c>
    </row>
    <row r="386" spans="1:4" s="30" customFormat="1" ht="25.5" hidden="1">
      <c r="A386" s="1"/>
      <c r="B386" s="45">
        <v>7639</v>
      </c>
      <c r="C386" s="15" t="s">
        <v>586</v>
      </c>
      <c r="D386" s="108" t="e">
        <f>'70.02.00'!D386+'70.05.00'!D386+'70.06.00'!D386+'70.08.00'!D386+'70.09.00'!D386</f>
        <v>#REF!</v>
      </c>
    </row>
    <row r="387" spans="1:4" s="30" customFormat="1" ht="12.75" hidden="1">
      <c r="A387" s="1"/>
      <c r="B387" s="46" t="s">
        <v>587</v>
      </c>
      <c r="C387" s="47" t="s">
        <v>588</v>
      </c>
      <c r="D387" s="107" t="e">
        <f>D388+D392+D393</f>
        <v>#REF!</v>
      </c>
    </row>
    <row r="388" spans="1:4" s="30" customFormat="1" ht="12.75" hidden="1">
      <c r="A388" s="1"/>
      <c r="B388" s="44" t="s">
        <v>589</v>
      </c>
      <c r="C388" s="15" t="s">
        <v>590</v>
      </c>
      <c r="D388" s="108" t="e">
        <f>SUM(D389:D391)</f>
        <v>#REF!</v>
      </c>
    </row>
    <row r="389" spans="1:4" s="30" customFormat="1" ht="12.75" hidden="1">
      <c r="A389" s="1"/>
      <c r="B389" s="45" t="s">
        <v>591</v>
      </c>
      <c r="C389" s="15" t="s">
        <v>592</v>
      </c>
      <c r="D389" s="108" t="e">
        <f>'70.02.00'!D389+'70.05.00'!D389+'70.06.00'!D389+'70.08.00'!D389+'70.09.00'!D389</f>
        <v>#REF!</v>
      </c>
    </row>
    <row r="390" spans="1:4" s="30" customFormat="1" ht="12.75" hidden="1">
      <c r="A390" s="1"/>
      <c r="B390" s="45" t="s">
        <v>593</v>
      </c>
      <c r="C390" s="15" t="s">
        <v>594</v>
      </c>
      <c r="D390" s="108" t="e">
        <f>'70.02.00'!D390+'70.05.00'!D390+'70.06.00'!D390+'70.08.00'!D390+'70.09.00'!D390</f>
        <v>#REF!</v>
      </c>
    </row>
    <row r="391" spans="1:4" s="30" customFormat="1" ht="12.75" hidden="1">
      <c r="A391" s="1"/>
      <c r="B391" s="45" t="s">
        <v>595</v>
      </c>
      <c r="C391" s="15" t="s">
        <v>596</v>
      </c>
      <c r="D391" s="108" t="e">
        <f>'70.02.00'!D391+'70.05.00'!D391+'70.06.00'!D391+'70.08.00'!D391+'70.09.00'!D391</f>
        <v>#REF!</v>
      </c>
    </row>
    <row r="392" spans="1:4" s="30" customFormat="1" ht="12.75" hidden="1">
      <c r="A392" s="1"/>
      <c r="B392" s="44" t="s">
        <v>597</v>
      </c>
      <c r="C392" s="15" t="s">
        <v>598</v>
      </c>
      <c r="D392" s="108" t="e">
        <f>'70.02.00'!D392+'70.05.00'!D392+'70.06.00'!D392+'70.08.00'!D392+'70.09.00'!D392</f>
        <v>#REF!</v>
      </c>
    </row>
    <row r="393" spans="1:4" s="30" customFormat="1" ht="12.75" hidden="1">
      <c r="A393" s="1"/>
      <c r="B393" s="44">
        <v>7730</v>
      </c>
      <c r="C393" s="15" t="s">
        <v>599</v>
      </c>
      <c r="D393" s="108" t="e">
        <f>'70.02.00'!D393+'70.05.00'!D393+'70.06.00'!D393+'70.08.00'!D393+'70.09.00'!D393</f>
        <v>#REF!</v>
      </c>
    </row>
    <row r="394" spans="1:4" s="30" customFormat="1" ht="12.75">
      <c r="A394" s="1"/>
      <c r="B394" s="46" t="s">
        <v>600</v>
      </c>
      <c r="C394" s="47" t="s">
        <v>601</v>
      </c>
      <c r="D394" s="107" t="e">
        <f>D395+D401+D409+D414</f>
        <v>#REF!</v>
      </c>
    </row>
    <row r="395" spans="1:4" s="30" customFormat="1" ht="12.75">
      <c r="A395" s="1"/>
      <c r="B395" s="46" t="s">
        <v>602</v>
      </c>
      <c r="C395" s="47" t="s">
        <v>603</v>
      </c>
      <c r="D395" s="107" t="e">
        <f>D396+D397</f>
        <v>#REF!</v>
      </c>
    </row>
    <row r="396" spans="1:4" s="30" customFormat="1" ht="25.5" hidden="1">
      <c r="A396" s="1"/>
      <c r="B396" s="44" t="s">
        <v>604</v>
      </c>
      <c r="C396" s="15" t="s">
        <v>605</v>
      </c>
      <c r="D396" s="108" t="e">
        <f>'70.02.00'!D396+'70.05.00'!D396+'70.06.00'!D396+'70.08.00'!D396+'70.09.00'!D396</f>
        <v>#REF!</v>
      </c>
    </row>
    <row r="397" spans="1:4" s="30" customFormat="1" ht="12.75" customHeight="1">
      <c r="A397" s="1"/>
      <c r="B397" s="44" t="s">
        <v>606</v>
      </c>
      <c r="C397" s="15" t="s">
        <v>607</v>
      </c>
      <c r="D397" s="108" t="e">
        <f>SUM(D398:D400)</f>
        <v>#REF!</v>
      </c>
    </row>
    <row r="398" spans="1:4" s="30" customFormat="1" ht="25.5">
      <c r="A398" s="1"/>
      <c r="B398" s="45" t="s">
        <v>608</v>
      </c>
      <c r="C398" s="15" t="s">
        <v>609</v>
      </c>
      <c r="D398" s="108" t="e">
        <f>'70.02.00'!D398+'70.05.00'!D398+'70.06.00'!D398+'70.08.00'!D398+'70.09.00'!D398</f>
        <v>#REF!</v>
      </c>
    </row>
    <row r="399" spans="1:4" s="30" customFormat="1" ht="25.5" hidden="1">
      <c r="A399" s="1"/>
      <c r="B399" s="45" t="s">
        <v>610</v>
      </c>
      <c r="C399" s="15" t="s">
        <v>611</v>
      </c>
      <c r="D399" s="108" t="e">
        <f>'70.02.00'!D399+'70.05.00'!D399+'70.06.00'!D399+'70.08.00'!D399+'70.09.00'!D399</f>
        <v>#REF!</v>
      </c>
    </row>
    <row r="400" spans="1:4" s="30" customFormat="1" ht="25.5" hidden="1">
      <c r="A400" s="1"/>
      <c r="B400" s="45" t="s">
        <v>612</v>
      </c>
      <c r="C400" s="15" t="s">
        <v>613</v>
      </c>
      <c r="D400" s="108" t="e">
        <f>'70.02.00'!D400+'70.05.00'!D400+'70.06.00'!D400+'70.08.00'!D400+'70.09.00'!D400</f>
        <v>#REF!</v>
      </c>
    </row>
    <row r="401" spans="1:4" s="30" customFormat="1" ht="12.75">
      <c r="A401" s="1"/>
      <c r="B401" s="46" t="s">
        <v>614</v>
      </c>
      <c r="C401" s="47" t="s">
        <v>615</v>
      </c>
      <c r="D401" s="107" t="e">
        <f>D402+D403+D404</f>
        <v>#REF!</v>
      </c>
    </row>
    <row r="402" spans="1:4" s="30" customFormat="1" ht="12.75" hidden="1">
      <c r="A402" s="1"/>
      <c r="B402" s="44" t="s">
        <v>616</v>
      </c>
      <c r="C402" s="15" t="s">
        <v>617</v>
      </c>
      <c r="D402" s="108" t="e">
        <f>'70.02.00'!D402+'70.05.00'!D402+'70.06.00'!D402+'70.08.00'!D402+'70.09.00'!D402</f>
        <v>#REF!</v>
      </c>
    </row>
    <row r="403" spans="1:4" s="30" customFormat="1" ht="25.5" customHeight="1">
      <c r="A403" s="1"/>
      <c r="B403" s="44" t="s">
        <v>618</v>
      </c>
      <c r="C403" s="15" t="s">
        <v>619</v>
      </c>
      <c r="D403" s="108" t="e">
        <f>'70.02.00'!D403+'70.05.00'!D403+'70.06.00'!D403+'70.08.00'!D403+'70.09.00'!D403</f>
        <v>#REF!</v>
      </c>
    </row>
    <row r="404" spans="1:4" s="30" customFormat="1" ht="25.5">
      <c r="A404" s="1"/>
      <c r="B404" s="44">
        <v>7350</v>
      </c>
      <c r="C404" s="15" t="s">
        <v>620</v>
      </c>
      <c r="D404" s="108" t="e">
        <f>SUM(D405:D408)</f>
        <v>#REF!</v>
      </c>
    </row>
    <row r="405" spans="1:4" s="30" customFormat="1" ht="38.25" hidden="1">
      <c r="A405" s="1"/>
      <c r="B405" s="45">
        <v>7351</v>
      </c>
      <c r="C405" s="15" t="s">
        <v>621</v>
      </c>
      <c r="D405" s="108" t="e">
        <f>'70.02.00'!D405+'70.05.00'!D405+'70.06.00'!D405+'70.08.00'!D405+'70.09.00'!D405</f>
        <v>#REF!</v>
      </c>
    </row>
    <row r="406" spans="1:4" s="30" customFormat="1" ht="38.25" hidden="1">
      <c r="A406" s="1"/>
      <c r="B406" s="45">
        <v>7352</v>
      </c>
      <c r="C406" s="15" t="s">
        <v>622</v>
      </c>
      <c r="D406" s="108" t="e">
        <f>'70.02.00'!D406+'70.05.00'!D406+'70.06.00'!D406+'70.08.00'!D406+'70.09.00'!D406</f>
        <v>#REF!</v>
      </c>
    </row>
    <row r="407" spans="1:4" s="30" customFormat="1" ht="51">
      <c r="A407" s="1"/>
      <c r="B407" s="45">
        <v>7353</v>
      </c>
      <c r="C407" s="15" t="s">
        <v>623</v>
      </c>
      <c r="D407" s="108" t="e">
        <f>'70.02.00'!D407+'70.05.00'!D407+'70.06.00'!D407+'70.08.00'!D407+'70.09.00'!D407</f>
        <v>#REF!</v>
      </c>
    </row>
    <row r="408" spans="1:4" s="30" customFormat="1" ht="51" hidden="1">
      <c r="A408" s="1"/>
      <c r="B408" s="45">
        <v>7354</v>
      </c>
      <c r="C408" s="15" t="s">
        <v>624</v>
      </c>
      <c r="D408" s="108" t="e">
        <f>'70.02.00'!D408+'70.05.00'!D408+'70.06.00'!D408+'70.08.00'!D408+'70.09.00'!D408</f>
        <v>#REF!</v>
      </c>
    </row>
    <row r="409" spans="1:4" s="30" customFormat="1" ht="12.75" hidden="1">
      <c r="A409" s="1"/>
      <c r="B409" s="46" t="s">
        <v>625</v>
      </c>
      <c r="C409" s="47" t="s">
        <v>626</v>
      </c>
      <c r="D409" s="107" t="e">
        <f>D410+D411</f>
        <v>#REF!</v>
      </c>
    </row>
    <row r="410" spans="1:4" s="30" customFormat="1" ht="12.75" hidden="1">
      <c r="A410" s="1"/>
      <c r="B410" s="44">
        <v>7460</v>
      </c>
      <c r="C410" s="15" t="s">
        <v>627</v>
      </c>
      <c r="D410" s="108" t="e">
        <f>'70.02.00'!D410+'70.05.00'!D410+'70.06.00'!D410+'70.08.00'!D410+'70.09.00'!D410</f>
        <v>#REF!</v>
      </c>
    </row>
    <row r="411" spans="1:4" s="30" customFormat="1" ht="25.5" hidden="1">
      <c r="A411" s="1"/>
      <c r="B411" s="44">
        <v>7470</v>
      </c>
      <c r="C411" s="15" t="s">
        <v>628</v>
      </c>
      <c r="D411" s="108" t="e">
        <f>SUM(D412:D413)</f>
        <v>#REF!</v>
      </c>
    </row>
    <row r="412" spans="1:4" s="30" customFormat="1" ht="38.25" hidden="1">
      <c r="A412" s="1"/>
      <c r="B412" s="45">
        <v>7471</v>
      </c>
      <c r="C412" s="15" t="s">
        <v>629</v>
      </c>
      <c r="D412" s="108" t="e">
        <f>'70.02.00'!D412+'70.05.00'!D412+'70.06.00'!D412+'70.08.00'!D412+'70.09.00'!D412</f>
        <v>#REF!</v>
      </c>
    </row>
    <row r="413" spans="1:4" s="30" customFormat="1" ht="38.25" hidden="1">
      <c r="A413" s="1"/>
      <c r="B413" s="45">
        <v>7472</v>
      </c>
      <c r="C413" s="15" t="s">
        <v>630</v>
      </c>
      <c r="D413" s="108" t="e">
        <f>'70.02.00'!D413+'70.05.00'!D413+'70.06.00'!D413+'70.08.00'!D413+'70.09.00'!D413</f>
        <v>#REF!</v>
      </c>
    </row>
    <row r="414" spans="1:4" s="30" customFormat="1" ht="12.75">
      <c r="A414" s="1"/>
      <c r="B414" s="46" t="s">
        <v>631</v>
      </c>
      <c r="C414" s="47" t="s">
        <v>632</v>
      </c>
      <c r="D414" s="107" t="e">
        <f>D415</f>
        <v>#REF!</v>
      </c>
    </row>
    <row r="415" spans="1:4" s="30" customFormat="1" ht="38.25">
      <c r="A415" s="1"/>
      <c r="B415" s="44" t="s">
        <v>633</v>
      </c>
      <c r="C415" s="15" t="s">
        <v>634</v>
      </c>
      <c r="D415" s="108" t="e">
        <f>'70.02.00'!D415+'70.05.00'!D415+'70.06.00'!D415+'70.08.00'!D415+'70.09.00'!D415</f>
        <v>#REF!</v>
      </c>
    </row>
    <row r="416" spans="1:4" s="30" customFormat="1" ht="13.5">
      <c r="A416" s="1"/>
      <c r="B416" s="55" t="s">
        <v>635</v>
      </c>
      <c r="C416" s="54" t="s">
        <v>636</v>
      </c>
      <c r="D416" s="109" t="e">
        <f>D417+D456</f>
        <v>#REF!</v>
      </c>
    </row>
    <row r="417" spans="1:4" s="30" customFormat="1" ht="12.75">
      <c r="A417" s="1"/>
      <c r="B417" s="49">
        <v>5000</v>
      </c>
      <c r="C417" s="47" t="s">
        <v>637</v>
      </c>
      <c r="D417" s="107" t="e">
        <f>D418+D427</f>
        <v>#REF!</v>
      </c>
    </row>
    <row r="418" spans="1:4" s="30" customFormat="1" ht="12.75">
      <c r="A418" s="1"/>
      <c r="B418" s="46" t="s">
        <v>638</v>
      </c>
      <c r="C418" s="47" t="s">
        <v>639</v>
      </c>
      <c r="D418" s="107" t="e">
        <f>D419+D420+D423+D424+D425+D426</f>
        <v>#REF!</v>
      </c>
    </row>
    <row r="419" spans="1:4" s="30" customFormat="1" ht="12.75" hidden="1">
      <c r="A419" s="1"/>
      <c r="B419" s="44" t="s">
        <v>640</v>
      </c>
      <c r="C419" s="15" t="s">
        <v>641</v>
      </c>
      <c r="D419" s="108" t="e">
        <f>'70.02.00'!D419+'70.05.00'!D419+'70.06.00'!D419+'70.08.00'!D419+'70.09.00'!D419</f>
        <v>#REF!</v>
      </c>
    </row>
    <row r="420" spans="1:4" s="30" customFormat="1" ht="12.75">
      <c r="A420" s="1"/>
      <c r="B420" s="44">
        <v>5120</v>
      </c>
      <c r="C420" s="15" t="s">
        <v>642</v>
      </c>
      <c r="D420" s="108" t="e">
        <f>SUM(D421:D422)</f>
        <v>#REF!</v>
      </c>
    </row>
    <row r="421" spans="1:4" s="30" customFormat="1" ht="12.75">
      <c r="A421" s="1"/>
      <c r="B421" s="45" t="s">
        <v>643</v>
      </c>
      <c r="C421" s="15" t="s">
        <v>644</v>
      </c>
      <c r="D421" s="108" t="e">
        <f>'70.02.00'!D421+'70.05.00'!D421+'70.06.00'!D421+'70.08.00'!D421+'70.09.00'!D421</f>
        <v>#REF!</v>
      </c>
    </row>
    <row r="422" spans="1:4" s="30" customFormat="1" ht="12.75" hidden="1">
      <c r="A422" s="1"/>
      <c r="B422" s="45" t="s">
        <v>645</v>
      </c>
      <c r="C422" s="15" t="s">
        <v>646</v>
      </c>
      <c r="D422" s="108" t="e">
        <f>'70.02.00'!D422+'70.05.00'!D422+'70.06.00'!D422+'70.08.00'!D422+'70.09.00'!D422</f>
        <v>#REF!</v>
      </c>
    </row>
    <row r="423" spans="1:4" s="30" customFormat="1" ht="12.75" hidden="1">
      <c r="A423" s="1"/>
      <c r="B423" s="44" t="s">
        <v>647</v>
      </c>
      <c r="C423" s="15" t="s">
        <v>648</v>
      </c>
      <c r="D423" s="108" t="e">
        <f>'70.02.00'!D423+'70.05.00'!D423+'70.06.00'!D423+'70.08.00'!D423+'70.09.00'!D423</f>
        <v>#REF!</v>
      </c>
    </row>
    <row r="424" spans="1:4" s="30" customFormat="1" ht="12.75" hidden="1">
      <c r="A424" s="1"/>
      <c r="B424" s="44" t="s">
        <v>649</v>
      </c>
      <c r="C424" s="15" t="s">
        <v>650</v>
      </c>
      <c r="D424" s="108" t="e">
        <f>'70.02.00'!D424+'70.05.00'!D424+'70.06.00'!D424+'70.08.00'!D424+'70.09.00'!D424</f>
        <v>#REF!</v>
      </c>
    </row>
    <row r="425" spans="1:4" s="30" customFormat="1" ht="12.75" hidden="1">
      <c r="A425" s="1"/>
      <c r="B425" s="44" t="s">
        <v>651</v>
      </c>
      <c r="C425" s="15" t="s">
        <v>652</v>
      </c>
      <c r="D425" s="108" t="e">
        <f>'70.02.00'!D425+'70.05.00'!D425+'70.06.00'!D425+'70.08.00'!D425+'70.09.00'!D425</f>
        <v>#REF!</v>
      </c>
    </row>
    <row r="426" spans="1:4" s="30" customFormat="1" ht="12.75" hidden="1">
      <c r="A426" s="1"/>
      <c r="B426" s="44" t="s">
        <v>653</v>
      </c>
      <c r="C426" s="15" t="s">
        <v>654</v>
      </c>
      <c r="D426" s="108" t="e">
        <f>'70.02.00'!D426+'70.05.00'!D426+'70.06.00'!D426+'70.08.00'!D426+'70.09.00'!D426</f>
        <v>#REF!</v>
      </c>
    </row>
    <row r="427" spans="1:4" s="30" customFormat="1" ht="12.75">
      <c r="A427" s="1"/>
      <c r="B427" s="46" t="s">
        <v>655</v>
      </c>
      <c r="C427" s="47" t="s">
        <v>656</v>
      </c>
      <c r="D427" s="107" t="e">
        <f>D428+D438+D439+D449+D450+D451+D455</f>
        <v>#REF!</v>
      </c>
    </row>
    <row r="428" spans="1:4" s="30" customFormat="1" ht="12.75" hidden="1">
      <c r="A428" s="1"/>
      <c r="B428" s="44" t="s">
        <v>657</v>
      </c>
      <c r="C428" s="15" t="s">
        <v>658</v>
      </c>
      <c r="D428" s="108" t="e">
        <f>SUM(D429:D437)</f>
        <v>#REF!</v>
      </c>
    </row>
    <row r="429" spans="1:4" s="30" customFormat="1" ht="12.75" hidden="1">
      <c r="A429" s="1"/>
      <c r="B429" s="45" t="s">
        <v>659</v>
      </c>
      <c r="C429" s="15" t="s">
        <v>660</v>
      </c>
      <c r="D429" s="108" t="e">
        <f>'70.02.00'!D429+'70.05.00'!D429+'70.06.00'!D429+'70.08.00'!D429+'70.09.00'!D429</f>
        <v>#REF!</v>
      </c>
    </row>
    <row r="430" spans="1:4" s="30" customFormat="1" ht="12.75" hidden="1">
      <c r="A430" s="1"/>
      <c r="B430" s="45" t="s">
        <v>661</v>
      </c>
      <c r="C430" s="15" t="s">
        <v>662</v>
      </c>
      <c r="D430" s="108" t="e">
        <f>'70.02.00'!D430+'70.05.00'!D430+'70.06.00'!D430+'70.08.00'!D430+'70.09.00'!D430</f>
        <v>#REF!</v>
      </c>
    </row>
    <row r="431" spans="1:4" s="30" customFormat="1" ht="12.75" hidden="1">
      <c r="A431" s="1"/>
      <c r="B431" s="45" t="s">
        <v>663</v>
      </c>
      <c r="C431" s="15" t="s">
        <v>664</v>
      </c>
      <c r="D431" s="108" t="e">
        <f>'70.02.00'!D431+'70.05.00'!D431+'70.06.00'!D431+'70.08.00'!D431+'70.09.00'!D431</f>
        <v>#REF!</v>
      </c>
    </row>
    <row r="432" spans="1:4" s="30" customFormat="1" ht="12.75" hidden="1">
      <c r="A432" s="1"/>
      <c r="B432" s="45" t="s">
        <v>665</v>
      </c>
      <c r="C432" s="15" t="s">
        <v>666</v>
      </c>
      <c r="D432" s="108" t="e">
        <f>'70.02.00'!D432+'70.05.00'!D432+'70.06.00'!D432+'70.08.00'!D432+'70.09.00'!D432</f>
        <v>#REF!</v>
      </c>
    </row>
    <row r="433" spans="1:4" s="30" customFormat="1" ht="12.75" hidden="1">
      <c r="A433" s="1"/>
      <c r="B433" s="45" t="s">
        <v>667</v>
      </c>
      <c r="C433" s="15" t="s">
        <v>668</v>
      </c>
      <c r="D433" s="108" t="e">
        <f>'70.02.00'!D433+'70.05.00'!D433+'70.06.00'!D433+'70.08.00'!D433+'70.09.00'!D433</f>
        <v>#REF!</v>
      </c>
    </row>
    <row r="434" spans="1:4" s="30" customFormat="1" ht="12.75" hidden="1">
      <c r="A434" s="1"/>
      <c r="B434" s="45" t="s">
        <v>669</v>
      </c>
      <c r="C434" s="15" t="s">
        <v>670</v>
      </c>
      <c r="D434" s="108" t="e">
        <f>'70.02.00'!D434+'70.05.00'!D434+'70.06.00'!D434+'70.08.00'!D434+'70.09.00'!D434</f>
        <v>#REF!</v>
      </c>
    </row>
    <row r="435" spans="1:4" s="30" customFormat="1" ht="12.75" hidden="1">
      <c r="A435" s="1"/>
      <c r="B435" s="45" t="s">
        <v>671</v>
      </c>
      <c r="C435" s="15" t="s">
        <v>672</v>
      </c>
      <c r="D435" s="108" t="e">
        <f>'70.02.00'!D435+'70.05.00'!D435+'70.06.00'!D435+'70.08.00'!D435+'70.09.00'!D435</f>
        <v>#REF!</v>
      </c>
    </row>
    <row r="436" spans="1:4" s="30" customFormat="1" ht="12.75" hidden="1">
      <c r="A436" s="1"/>
      <c r="B436" s="45" t="s">
        <v>673</v>
      </c>
      <c r="C436" s="15" t="s">
        <v>674</v>
      </c>
      <c r="D436" s="108" t="e">
        <f>'70.02.00'!D436+'70.05.00'!D436+'70.06.00'!D436+'70.08.00'!D436+'70.09.00'!D436</f>
        <v>#REF!</v>
      </c>
    </row>
    <row r="437" spans="1:4" s="30" customFormat="1" ht="12.75" hidden="1">
      <c r="A437" s="1"/>
      <c r="B437" s="45" t="s">
        <v>675</v>
      </c>
      <c r="C437" s="15" t="s">
        <v>676</v>
      </c>
      <c r="D437" s="108" t="e">
        <f>'70.02.00'!D437+'70.05.00'!D437+'70.06.00'!D437+'70.08.00'!D437+'70.09.00'!D437</f>
        <v>#REF!</v>
      </c>
    </row>
    <row r="438" spans="1:4" s="30" customFormat="1" ht="12.75" hidden="1">
      <c r="A438" s="1"/>
      <c r="B438" s="44" t="s">
        <v>677</v>
      </c>
      <c r="C438" s="15" t="s">
        <v>678</v>
      </c>
      <c r="D438" s="108" t="e">
        <f>'70.02.00'!D438+'70.05.00'!D438+'70.06.00'!D438+'70.08.00'!D438+'70.09.00'!D438</f>
        <v>#REF!</v>
      </c>
    </row>
    <row r="439" spans="1:4" s="30" customFormat="1" ht="12.75">
      <c r="A439" s="1"/>
      <c r="B439" s="44" t="s">
        <v>679</v>
      </c>
      <c r="C439" s="15" t="s">
        <v>680</v>
      </c>
      <c r="D439" s="108" t="e">
        <f>SUM(D440:D448)</f>
        <v>#REF!</v>
      </c>
    </row>
    <row r="440" spans="1:4" s="30" customFormat="1" ht="12.75" hidden="1">
      <c r="A440" s="1"/>
      <c r="B440" s="45" t="s">
        <v>681</v>
      </c>
      <c r="C440" s="15" t="s">
        <v>682</v>
      </c>
      <c r="D440" s="108" t="e">
        <f>'70.02.00'!D440+'70.05.00'!D440+'70.06.00'!D440+'70.08.00'!D440+'70.09.00'!D440</f>
        <v>#REF!</v>
      </c>
    </row>
    <row r="441" spans="1:4" s="30" customFormat="1" ht="12.75">
      <c r="A441" s="1"/>
      <c r="B441" s="45">
        <v>5232</v>
      </c>
      <c r="C441" s="15" t="s">
        <v>683</v>
      </c>
      <c r="D441" s="108" t="e">
        <f>'70.02.00'!D441+'70.05.00'!D441+'70.06.00'!D441+'70.08.00'!D441+'70.09.00'!D441</f>
        <v>#REF!</v>
      </c>
    </row>
    <row r="442" spans="1:4" s="30" customFormat="1" ht="12.75" hidden="1">
      <c r="A442" s="1"/>
      <c r="B442" s="45" t="s">
        <v>684</v>
      </c>
      <c r="C442" s="15" t="s">
        <v>685</v>
      </c>
      <c r="D442" s="108" t="e">
        <f>'70.02.00'!D442+'70.05.00'!D442+'70.06.00'!D442+'70.08.00'!D442+'70.09.00'!D442</f>
        <v>#REF!</v>
      </c>
    </row>
    <row r="443" spans="1:4" s="30" customFormat="1" ht="12.75" hidden="1">
      <c r="A443" s="1"/>
      <c r="B443" s="45" t="s">
        <v>686</v>
      </c>
      <c r="C443" s="15" t="s">
        <v>687</v>
      </c>
      <c r="D443" s="108" t="e">
        <f>'70.02.00'!D443+'70.05.00'!D443+'70.06.00'!D443+'70.08.00'!D443+'70.09.00'!D443</f>
        <v>#REF!</v>
      </c>
    </row>
    <row r="444" spans="1:4" s="30" customFormat="1" ht="12.75" hidden="1">
      <c r="A444" s="1"/>
      <c r="B444" s="45" t="s">
        <v>688</v>
      </c>
      <c r="C444" s="15" t="s">
        <v>689</v>
      </c>
      <c r="D444" s="108" t="e">
        <f>'70.02.00'!D444+'70.05.00'!D444+'70.06.00'!D444+'70.08.00'!D444+'70.09.00'!D444</f>
        <v>#REF!</v>
      </c>
    </row>
    <row r="445" spans="1:4" s="30" customFormat="1" ht="12.75" hidden="1">
      <c r="A445" s="1"/>
      <c r="B445" s="45" t="s">
        <v>690</v>
      </c>
      <c r="C445" s="15" t="s">
        <v>691</v>
      </c>
      <c r="D445" s="108" t="e">
        <f>'70.02.00'!D445+'70.05.00'!D445+'70.06.00'!D445+'70.08.00'!D445+'70.09.00'!D445</f>
        <v>#REF!</v>
      </c>
    </row>
    <row r="446" spans="1:4" s="30" customFormat="1" ht="12.75" hidden="1">
      <c r="A446" s="1"/>
      <c r="B446" s="45" t="s">
        <v>692</v>
      </c>
      <c r="C446" s="15" t="s">
        <v>693</v>
      </c>
      <c r="D446" s="108" t="e">
        <f>'70.02.00'!D446+'70.05.00'!D446+'70.06.00'!D446+'70.08.00'!D446+'70.09.00'!D446</f>
        <v>#REF!</v>
      </c>
    </row>
    <row r="447" spans="1:4" s="30" customFormat="1" ht="12.75">
      <c r="A447" s="1"/>
      <c r="B447" s="45" t="s">
        <v>694</v>
      </c>
      <c r="C447" s="15" t="s">
        <v>695</v>
      </c>
      <c r="D447" s="108" t="e">
        <f>'70.02.00'!D447+'70.05.00'!D447+'70.06.00'!D447+'70.08.00'!D447+'70.09.00'!D447</f>
        <v>#REF!</v>
      </c>
    </row>
    <row r="448" spans="1:4" s="30" customFormat="1" ht="12.75">
      <c r="A448" s="1"/>
      <c r="B448" s="45" t="s">
        <v>696</v>
      </c>
      <c r="C448" s="15" t="s">
        <v>697</v>
      </c>
      <c r="D448" s="108" t="e">
        <f>'70.02.00'!D448+'70.05.00'!D448+'70.06.00'!D448+'70.08.00'!D448+'70.09.00'!D448</f>
        <v>#REF!</v>
      </c>
    </row>
    <row r="449" spans="1:4" s="30" customFormat="1" ht="12.75" hidden="1">
      <c r="A449" s="1"/>
      <c r="B449" s="44" t="s">
        <v>698</v>
      </c>
      <c r="C449" s="15" t="s">
        <v>699</v>
      </c>
      <c r="D449" s="108" t="e">
        <f>'70.02.00'!D449+'70.05.00'!D449+'70.06.00'!D449+'70.08.00'!D449+'70.09.00'!D449</f>
        <v>#REF!</v>
      </c>
    </row>
    <row r="450" spans="1:4" s="30" customFormat="1" ht="12.75" hidden="1">
      <c r="A450" s="1"/>
      <c r="B450" s="44" t="s">
        <v>700</v>
      </c>
      <c r="C450" s="15" t="s">
        <v>701</v>
      </c>
      <c r="D450" s="108" t="e">
        <f>'70.02.00'!D450+'70.05.00'!D450+'70.06.00'!D450+'70.08.00'!D450+'70.09.00'!D450</f>
        <v>#REF!</v>
      </c>
    </row>
    <row r="451" spans="1:4" s="30" customFormat="1" ht="12.75" hidden="1">
      <c r="A451" s="1"/>
      <c r="B451" s="44" t="s">
        <v>702</v>
      </c>
      <c r="C451" s="15" t="s">
        <v>703</v>
      </c>
      <c r="D451" s="108" t="e">
        <f>SUM(D452:D454)</f>
        <v>#REF!</v>
      </c>
    </row>
    <row r="452" spans="1:4" s="30" customFormat="1" ht="12.75" hidden="1">
      <c r="A452" s="1"/>
      <c r="B452" s="45" t="s">
        <v>704</v>
      </c>
      <c r="C452" s="15" t="s">
        <v>705</v>
      </c>
      <c r="D452" s="108" t="e">
        <f>'70.02.00'!D452+'70.05.00'!D452+'70.06.00'!D452+'70.08.00'!D452+'70.09.00'!D452</f>
        <v>#REF!</v>
      </c>
    </row>
    <row r="453" spans="1:4" s="30" customFormat="1" ht="12.75" hidden="1">
      <c r="A453" s="1"/>
      <c r="B453" s="45" t="s">
        <v>706</v>
      </c>
      <c r="C453" s="15" t="s">
        <v>707</v>
      </c>
      <c r="D453" s="108" t="e">
        <f>'70.02.00'!D453+'70.05.00'!D453+'70.06.00'!D453+'70.08.00'!D453+'70.09.00'!D453</f>
        <v>#REF!</v>
      </c>
    </row>
    <row r="454" spans="1:4" s="30" customFormat="1" ht="12.75" hidden="1">
      <c r="A454" s="1"/>
      <c r="B454" s="45" t="s">
        <v>708</v>
      </c>
      <c r="C454" s="15" t="s">
        <v>709</v>
      </c>
      <c r="D454" s="108" t="e">
        <f>'70.02.00'!D454+'70.05.00'!D454+'70.06.00'!D454+'70.08.00'!D454+'70.09.00'!D454</f>
        <v>#REF!</v>
      </c>
    </row>
    <row r="455" spans="1:4" s="30" customFormat="1" ht="12.75" hidden="1">
      <c r="A455" s="1"/>
      <c r="B455" s="44" t="s">
        <v>710</v>
      </c>
      <c r="C455" s="15" t="s">
        <v>711</v>
      </c>
      <c r="D455" s="108" t="e">
        <f>'70.02.00'!D455+'70.05.00'!D455+'70.06.00'!D455+'70.08.00'!D455+'70.09.00'!D455</f>
        <v>#REF!</v>
      </c>
    </row>
    <row r="456" spans="1:4" s="30" customFormat="1" ht="12.75" hidden="1">
      <c r="A456" s="1"/>
      <c r="B456" s="49">
        <v>9000</v>
      </c>
      <c r="C456" s="47" t="s">
        <v>712</v>
      </c>
      <c r="D456" s="107" t="e">
        <f>D457+D463+D476+D471</f>
        <v>#REF!</v>
      </c>
    </row>
    <row r="457" spans="1:4" s="30" customFormat="1" ht="12.75" hidden="1">
      <c r="A457" s="1"/>
      <c r="B457" s="46" t="s">
        <v>713</v>
      </c>
      <c r="C457" s="47" t="s">
        <v>714</v>
      </c>
      <c r="D457" s="107" t="e">
        <f>D458+D459</f>
        <v>#REF!</v>
      </c>
    </row>
    <row r="458" spans="1:4" s="30" customFormat="1" ht="25.5" hidden="1">
      <c r="A458" s="1"/>
      <c r="B458" s="44" t="s">
        <v>715</v>
      </c>
      <c r="C458" s="15" t="s">
        <v>716</v>
      </c>
      <c r="D458" s="108" t="e">
        <f>'70.02.00'!D458+'70.05.00'!D458+'70.06.00'!D458+'70.08.00'!D458+'70.09.00'!D458</f>
        <v>#REF!</v>
      </c>
    </row>
    <row r="459" spans="1:4" s="30" customFormat="1" ht="12.75" hidden="1">
      <c r="A459" s="1"/>
      <c r="B459" s="44" t="s">
        <v>717</v>
      </c>
      <c r="C459" s="15" t="s">
        <v>718</v>
      </c>
      <c r="D459" s="108" t="e">
        <f>SUM(D460:D462)</f>
        <v>#REF!</v>
      </c>
    </row>
    <row r="460" spans="1:4" s="30" customFormat="1" ht="25.5" hidden="1">
      <c r="A460" s="1"/>
      <c r="B460" s="45">
        <v>9141</v>
      </c>
      <c r="C460" s="15" t="s">
        <v>719</v>
      </c>
      <c r="D460" s="108" t="e">
        <f>'70.02.00'!D460+'70.05.00'!D460+'70.06.00'!D460+'70.08.00'!D460+'70.09.00'!D460</f>
        <v>#REF!</v>
      </c>
    </row>
    <row r="461" spans="1:4" s="30" customFormat="1" ht="25.5" hidden="1">
      <c r="A461" s="1"/>
      <c r="B461" s="45">
        <v>9142</v>
      </c>
      <c r="C461" s="15" t="s">
        <v>720</v>
      </c>
      <c r="D461" s="108" t="e">
        <f>'70.02.00'!D461+'70.05.00'!D461+'70.06.00'!D461+'70.08.00'!D461+'70.09.00'!D461</f>
        <v>#REF!</v>
      </c>
    </row>
    <row r="462" spans="1:4" s="30" customFormat="1" ht="25.5" hidden="1">
      <c r="A462" s="1"/>
      <c r="B462" s="45">
        <v>9149</v>
      </c>
      <c r="C462" s="15" t="s">
        <v>721</v>
      </c>
      <c r="D462" s="108" t="e">
        <f>'70.02.00'!D462+'70.05.00'!D462+'70.06.00'!D462+'70.08.00'!D462+'70.09.00'!D462</f>
        <v>#REF!</v>
      </c>
    </row>
    <row r="463" spans="1:4" s="30" customFormat="1" ht="12.75" hidden="1">
      <c r="A463" s="1"/>
      <c r="B463" s="46" t="s">
        <v>722</v>
      </c>
      <c r="C463" s="47" t="s">
        <v>723</v>
      </c>
      <c r="D463" s="107" t="e">
        <f>D464+D465+D466</f>
        <v>#REF!</v>
      </c>
    </row>
    <row r="464" spans="1:4" s="30" customFormat="1" ht="12.75" hidden="1">
      <c r="A464" s="1"/>
      <c r="B464" s="44" t="s">
        <v>724</v>
      </c>
      <c r="C464" s="15" t="s">
        <v>725</v>
      </c>
      <c r="D464" s="108" t="e">
        <f>'70.02.00'!D464+'70.05.00'!D464+'70.06.00'!D464+'70.08.00'!D464+'70.09.00'!D464</f>
        <v>#REF!</v>
      </c>
    </row>
    <row r="465" spans="1:4" s="30" customFormat="1" ht="25.5" hidden="1">
      <c r="A465" s="1"/>
      <c r="B465" s="44">
        <v>9580</v>
      </c>
      <c r="C465" s="15" t="s">
        <v>726</v>
      </c>
      <c r="D465" s="108" t="e">
        <f>'70.02.00'!D465+'70.05.00'!D465+'70.06.00'!D465+'70.08.00'!D465+'70.09.00'!D465</f>
        <v>#REF!</v>
      </c>
    </row>
    <row r="466" spans="1:4" s="30" customFormat="1" ht="25.5" hidden="1">
      <c r="A466" s="1"/>
      <c r="B466" s="44">
        <v>9590</v>
      </c>
      <c r="C466" s="15" t="s">
        <v>727</v>
      </c>
      <c r="D466" s="108" t="e">
        <f>SUM(D467:D470)</f>
        <v>#REF!</v>
      </c>
    </row>
    <row r="467" spans="1:4" s="30" customFormat="1" ht="38.25" hidden="1">
      <c r="A467" s="1"/>
      <c r="B467" s="45">
        <v>9591</v>
      </c>
      <c r="C467" s="15" t="s">
        <v>728</v>
      </c>
      <c r="D467" s="108" t="e">
        <f>'70.02.00'!D467+'70.05.00'!D467+'70.06.00'!D467+'70.08.00'!D467+'70.09.00'!D467</f>
        <v>#REF!</v>
      </c>
    </row>
    <row r="468" spans="1:4" s="30" customFormat="1" ht="38.25" hidden="1">
      <c r="A468" s="1"/>
      <c r="B468" s="45">
        <v>9592</v>
      </c>
      <c r="C468" s="15" t="s">
        <v>729</v>
      </c>
      <c r="D468" s="108" t="e">
        <f>'70.02.00'!D468+'70.05.00'!D468+'70.06.00'!D468+'70.08.00'!D468+'70.09.00'!D468</f>
        <v>#REF!</v>
      </c>
    </row>
    <row r="469" spans="1:4" s="30" customFormat="1" ht="51" hidden="1">
      <c r="A469" s="1"/>
      <c r="B469" s="45">
        <v>9593</v>
      </c>
      <c r="C469" s="15" t="s">
        <v>730</v>
      </c>
      <c r="D469" s="108" t="e">
        <f>'70.02.00'!D469+'70.05.00'!D469+'70.06.00'!D469+'70.08.00'!D469+'70.09.00'!D469</f>
        <v>#REF!</v>
      </c>
    </row>
    <row r="470" spans="1:4" s="30" customFormat="1" ht="51" hidden="1">
      <c r="A470" s="1"/>
      <c r="B470" s="45">
        <v>9594</v>
      </c>
      <c r="C470" s="15" t="s">
        <v>731</v>
      </c>
      <c r="D470" s="108" t="e">
        <f>'70.02.00'!D470+'70.05.00'!D470+'70.06.00'!D470+'70.08.00'!D470+'70.09.00'!D470</f>
        <v>#REF!</v>
      </c>
    </row>
    <row r="471" spans="1:4" s="30" customFormat="1" ht="12.75" hidden="1">
      <c r="A471" s="1"/>
      <c r="B471" s="49">
        <v>9700</v>
      </c>
      <c r="C471" s="47" t="s">
        <v>732</v>
      </c>
      <c r="D471" s="107" t="e">
        <f>D472+D473</f>
        <v>#REF!</v>
      </c>
    </row>
    <row r="472" spans="1:4" s="30" customFormat="1" ht="12.75" hidden="1">
      <c r="A472" s="1"/>
      <c r="B472" s="44">
        <v>9710</v>
      </c>
      <c r="C472" s="15" t="s">
        <v>733</v>
      </c>
      <c r="D472" s="108" t="e">
        <f>'70.02.00'!D472+'70.05.00'!D472+'70.06.00'!D472+'70.08.00'!D472+'70.09.00'!D472</f>
        <v>#REF!</v>
      </c>
    </row>
    <row r="473" spans="1:4" s="30" customFormat="1" ht="25.5" hidden="1">
      <c r="A473" s="1"/>
      <c r="B473" s="42">
        <v>9720</v>
      </c>
      <c r="C473" s="15" t="s">
        <v>734</v>
      </c>
      <c r="D473" s="108" t="e">
        <f>SUM(D474:D475)</f>
        <v>#REF!</v>
      </c>
    </row>
    <row r="474" spans="1:4" s="30" customFormat="1" ht="38.25" hidden="1">
      <c r="A474" s="1"/>
      <c r="B474" s="45">
        <v>9721</v>
      </c>
      <c r="C474" s="15" t="s">
        <v>735</v>
      </c>
      <c r="D474" s="108" t="e">
        <f>'70.02.00'!D474+'70.05.00'!D474+'70.06.00'!D474+'70.08.00'!D474+'70.09.00'!D474</f>
        <v>#REF!</v>
      </c>
    </row>
    <row r="475" spans="1:4" s="30" customFormat="1" ht="38.25" hidden="1">
      <c r="A475" s="1"/>
      <c r="B475" s="45">
        <v>9722</v>
      </c>
      <c r="C475" s="15" t="s">
        <v>736</v>
      </c>
      <c r="D475" s="108" t="e">
        <f>'70.02.00'!D475+'70.05.00'!D475+'70.06.00'!D475+'70.08.00'!D475+'70.09.00'!D475</f>
        <v>#REF!</v>
      </c>
    </row>
    <row r="476" spans="1:4" s="30" customFormat="1" ht="12.75" hidden="1">
      <c r="A476" s="1"/>
      <c r="B476" s="46" t="s">
        <v>737</v>
      </c>
      <c r="C476" s="47" t="s">
        <v>738</v>
      </c>
      <c r="D476" s="107" t="e">
        <f>D477</f>
        <v>#REF!</v>
      </c>
    </row>
    <row r="477" spans="1:4" s="30" customFormat="1" ht="38.25" hidden="1">
      <c r="A477" s="1"/>
      <c r="B477" s="44" t="s">
        <v>739</v>
      </c>
      <c r="C477" s="15" t="s">
        <v>740</v>
      </c>
      <c r="D477" s="108" t="e">
        <f>'70.02.00'!D477+'70.05.00'!D477+'70.06.00'!D477+'70.08.00'!D477+'70.09.00'!D477</f>
        <v>#REF!</v>
      </c>
    </row>
    <row r="478" spans="1:4" s="30" customFormat="1" ht="25.5">
      <c r="A478" s="1"/>
      <c r="B478" s="11" t="s">
        <v>741</v>
      </c>
      <c r="C478" s="12" t="s">
        <v>742</v>
      </c>
      <c r="D478" s="13" t="e">
        <f>D55-D135</f>
        <v>#REF!</v>
      </c>
    </row>
    <row r="479" spans="1:4" s="30" customFormat="1" ht="12.75" hidden="1">
      <c r="A479" s="1"/>
      <c r="B479" s="11" t="s">
        <v>743</v>
      </c>
      <c r="C479" s="12" t="s">
        <v>744</v>
      </c>
      <c r="D479" s="13" t="e">
        <f>D480+D483+D486+D490</f>
        <v>#REF!</v>
      </c>
    </row>
    <row r="480" spans="1:4" s="30" customFormat="1" ht="12.75" hidden="1">
      <c r="A480" s="1"/>
      <c r="B480" s="14" t="s">
        <v>745</v>
      </c>
      <c r="C480" s="15" t="s">
        <v>746</v>
      </c>
      <c r="D480" s="16" t="e">
        <f>SUM(D481:D482)</f>
        <v>#REF!</v>
      </c>
    </row>
    <row r="481" spans="1:4" s="30" customFormat="1" ht="12.75" hidden="1">
      <c r="A481" s="1"/>
      <c r="B481" s="14" t="s">
        <v>747</v>
      </c>
      <c r="C481" s="15" t="s">
        <v>748</v>
      </c>
      <c r="D481" s="16" t="e">
        <f>'70.02.00'!D481+'70.05.00'!D481+'70.06.00'!D481+'70.08.00'!D481+'70.09.00'!D481</f>
        <v>#REF!</v>
      </c>
    </row>
    <row r="482" spans="1:4" s="30" customFormat="1" ht="12.75" hidden="1">
      <c r="A482" s="1"/>
      <c r="B482" s="14" t="s">
        <v>749</v>
      </c>
      <c r="C482" s="15" t="s">
        <v>750</v>
      </c>
      <c r="D482" s="16" t="e">
        <f>'70.02.00'!D482+'70.05.00'!D482+'70.06.00'!D482+'70.08.00'!D482+'70.09.00'!D482</f>
        <v>#REF!</v>
      </c>
    </row>
    <row r="483" spans="1:4" s="30" customFormat="1" ht="12.75" hidden="1">
      <c r="A483" s="1"/>
      <c r="B483" s="14" t="s">
        <v>751</v>
      </c>
      <c r="C483" s="15" t="s">
        <v>752</v>
      </c>
      <c r="D483" s="16" t="e">
        <f>SUM(D484:D485)</f>
        <v>#REF!</v>
      </c>
    </row>
    <row r="484" spans="1:4" s="30" customFormat="1" ht="12.75" hidden="1">
      <c r="A484" s="1"/>
      <c r="B484" s="14" t="s">
        <v>753</v>
      </c>
      <c r="C484" s="15" t="s">
        <v>754</v>
      </c>
      <c r="D484" s="16" t="e">
        <f>'70.02.00'!D484+'70.05.00'!D484+'70.06.00'!D484+'70.08.00'!D484+'70.09.00'!D484</f>
        <v>#REF!</v>
      </c>
    </row>
    <row r="485" spans="1:4" s="30" customFormat="1" ht="12.75" hidden="1">
      <c r="A485" s="1"/>
      <c r="B485" s="14" t="s">
        <v>755</v>
      </c>
      <c r="C485" s="15" t="s">
        <v>756</v>
      </c>
      <c r="D485" s="16" t="e">
        <f>'70.02.00'!D485+'70.05.00'!D485+'70.06.00'!D485+'70.08.00'!D485+'70.09.00'!D485</f>
        <v>#REF!</v>
      </c>
    </row>
    <row r="486" spans="1:4" s="30" customFormat="1" ht="12.75" hidden="1">
      <c r="A486" s="1"/>
      <c r="B486" s="17" t="s">
        <v>757</v>
      </c>
      <c r="C486" s="18" t="s">
        <v>758</v>
      </c>
      <c r="D486" s="16" t="e">
        <f>SUM(D487:D489)</f>
        <v>#REF!</v>
      </c>
    </row>
    <row r="487" spans="1:4" s="30" customFormat="1" ht="25.5" hidden="1">
      <c r="A487" s="1"/>
      <c r="B487" s="17" t="s">
        <v>759</v>
      </c>
      <c r="C487" s="19" t="s">
        <v>760</v>
      </c>
      <c r="D487" s="16" t="e">
        <f>'70.02.00'!D487+'70.05.00'!D487+'70.06.00'!D487+'70.08.00'!D487+'70.09.00'!D487</f>
        <v>#REF!</v>
      </c>
    </row>
    <row r="488" spans="1:4" s="30" customFormat="1" ht="25.5" hidden="1">
      <c r="A488" s="1"/>
      <c r="B488" s="17" t="s">
        <v>761</v>
      </c>
      <c r="C488" s="19" t="s">
        <v>762</v>
      </c>
      <c r="D488" s="16" t="e">
        <f>'70.02.00'!D488+'70.05.00'!D488+'70.06.00'!D488+'70.08.00'!D488+'70.09.00'!D488</f>
        <v>#REF!</v>
      </c>
    </row>
    <row r="489" spans="1:4" s="30" customFormat="1" ht="12.75" hidden="1">
      <c r="A489" s="1"/>
      <c r="B489" s="17" t="s">
        <v>763</v>
      </c>
      <c r="C489" s="19" t="s">
        <v>764</v>
      </c>
      <c r="D489" s="16" t="e">
        <f>'70.02.00'!D489+'70.05.00'!D489+'70.06.00'!D489+'70.08.00'!D489+'70.09.00'!D489</f>
        <v>#REF!</v>
      </c>
    </row>
    <row r="490" spans="1:4" s="30" customFormat="1" ht="12.75" hidden="1">
      <c r="A490" s="1"/>
      <c r="B490" s="14" t="s">
        <v>765</v>
      </c>
      <c r="C490" s="15" t="s">
        <v>766</v>
      </c>
      <c r="D490" s="16" t="e">
        <f>'70.02.00'!D490+'70.05.00'!D490+'70.06.00'!D490+'70.08.00'!D490+'70.09.00'!D490</f>
        <v>#REF!</v>
      </c>
    </row>
    <row r="491" spans="1:4">
      <c r="B491" s="20"/>
    </row>
    <row r="492" spans="1:4" s="30" customFormat="1" ht="12.75">
      <c r="A492" s="1"/>
      <c r="B492" s="90" t="s">
        <v>850</v>
      </c>
      <c r="C492" s="2"/>
      <c r="D492" s="1"/>
    </row>
    <row r="493" spans="1:4" s="30" customFormat="1" ht="12.75">
      <c r="A493" s="1"/>
      <c r="B493" s="90" t="s">
        <v>854</v>
      </c>
      <c r="C493" s="2"/>
      <c r="D493" s="1"/>
    </row>
    <row r="494" spans="1:4" s="30" customFormat="1" ht="12.75">
      <c r="A494" s="1"/>
      <c r="B494" s="90"/>
      <c r="C494" s="2"/>
      <c r="D494" s="1"/>
    </row>
    <row r="495" spans="1:4" s="30" customFormat="1" ht="12.75">
      <c r="A495" s="1"/>
      <c r="B495" s="97" t="s">
        <v>976</v>
      </c>
      <c r="C495" s="36" t="s">
        <v>774</v>
      </c>
      <c r="D495" s="1"/>
    </row>
    <row r="496" spans="1:4" s="30" customFormat="1" ht="12.75">
      <c r="A496" s="1"/>
      <c r="B496" s="6" t="s">
        <v>784</v>
      </c>
      <c r="C496" s="6" t="s">
        <v>6</v>
      </c>
      <c r="D496" s="1"/>
    </row>
    <row r="497" spans="1:4" s="30" customFormat="1" ht="12.75">
      <c r="A497" s="1"/>
      <c r="B497" s="1"/>
      <c r="C497" s="1"/>
      <c r="D497" s="1"/>
    </row>
    <row r="498" spans="1:4" s="30" customFormat="1" ht="12.75">
      <c r="A498" s="1"/>
      <c r="B498" s="36" t="s">
        <v>1034</v>
      </c>
      <c r="C498" s="1"/>
      <c r="D498" s="1"/>
    </row>
    <row r="499" spans="1:4" s="30" customFormat="1" ht="12.75">
      <c r="A499" s="1"/>
      <c r="B499" s="6" t="s">
        <v>8</v>
      </c>
      <c r="C499" s="1"/>
      <c r="D499" s="1"/>
    </row>
    <row r="500" spans="1:4" s="30" customFormat="1" ht="12.75">
      <c r="A500" s="1"/>
      <c r="B500" s="1"/>
      <c r="C500" s="1"/>
      <c r="D500" s="1"/>
    </row>
    <row r="501" spans="1:4" s="30" customFormat="1" ht="12.75">
      <c r="A501" s="1"/>
      <c r="B501" s="127" t="s">
        <v>767</v>
      </c>
      <c r="C501" s="128"/>
      <c r="D501" s="128"/>
    </row>
    <row r="502" spans="1:4" s="30" customFormat="1" ht="12.75">
      <c r="A502" s="1"/>
      <c r="B502" s="128"/>
      <c r="C502" s="128"/>
      <c r="D502" s="128"/>
    </row>
    <row r="503" spans="1:4" s="30" customFormat="1" ht="12.75">
      <c r="A503" s="1"/>
      <c r="B503" s="56"/>
      <c r="C503" s="56"/>
      <c r="D503" s="56"/>
    </row>
    <row r="504" spans="1:4" s="30" customFormat="1" ht="12.75">
      <c r="A504" s="1"/>
      <c r="B504" s="57"/>
      <c r="C504" s="57"/>
      <c r="D504" s="57"/>
    </row>
    <row r="505" spans="1:4" s="30" customFormat="1" ht="12.75">
      <c r="A505" s="1"/>
      <c r="B505" s="56"/>
      <c r="C505" s="56"/>
      <c r="D505" s="56"/>
    </row>
    <row r="506" spans="1:4" ht="15.75">
      <c r="B506" s="24"/>
      <c r="C506" s="24"/>
      <c r="D506" s="24"/>
    </row>
    <row r="507" spans="1:4" ht="15.75">
      <c r="B507" s="24"/>
      <c r="C507" s="24"/>
      <c r="D507" s="24"/>
    </row>
    <row r="508" spans="1:4" ht="15.75">
      <c r="B508" s="24"/>
      <c r="C508" s="25"/>
      <c r="D508" s="24"/>
    </row>
    <row r="509" spans="1:4" ht="15.75">
      <c r="B509" s="24"/>
      <c r="C509" s="25"/>
      <c r="D509" s="24"/>
    </row>
    <row r="510" spans="1:4" ht="15.75">
      <c r="B510" s="24"/>
      <c r="C510" s="26"/>
      <c r="D510" s="24"/>
    </row>
    <row r="511" spans="1:4" ht="15.75">
      <c r="B511" s="27"/>
      <c r="C511" s="28"/>
      <c r="D511" s="24"/>
    </row>
    <row r="720" spans="1:1" ht="15.75">
      <c r="A720" s="28"/>
    </row>
    <row r="721" spans="1:1" ht="15.75">
      <c r="A721" s="28"/>
    </row>
    <row r="722" spans="1:1" ht="15.75">
      <c r="A722" s="28"/>
    </row>
    <row r="723" spans="1:1" ht="15.75">
      <c r="A723" s="28"/>
    </row>
    <row r="724" spans="1:1" ht="15.75">
      <c r="A724" s="28"/>
    </row>
    <row r="725" spans="1:1" ht="15.75">
      <c r="A725" s="28"/>
    </row>
    <row r="726" spans="1:1" ht="15.75">
      <c r="A726" s="28"/>
    </row>
    <row r="727" spans="1:1" ht="15.75">
      <c r="A727" s="28"/>
    </row>
    <row r="728" spans="1:1" ht="15.75">
      <c r="A728" s="28"/>
    </row>
    <row r="729" spans="1:1" ht="15.75">
      <c r="A729" s="28"/>
    </row>
  </sheetData>
  <mergeCells count="8">
    <mergeCell ref="B36:C36"/>
    <mergeCell ref="B501:D502"/>
    <mergeCell ref="B22:D22"/>
    <mergeCell ref="B23:D23"/>
    <mergeCell ref="B24:D24"/>
    <mergeCell ref="C37:D37"/>
    <mergeCell ref="C38:D38"/>
    <mergeCell ref="C39:D39"/>
  </mergeCells>
  <conditionalFormatting sqref="C30:C32">
    <cfRule type="cellIs" dxfId="147" priority="2" stopIfTrue="1" operator="equal">
      <formula>0</formula>
    </cfRule>
  </conditionalFormatting>
  <conditionalFormatting sqref="C29:D29">
    <cfRule type="cellIs" dxfId="146" priority="1" stopIfTrue="1" operator="equal">
      <formula>0</formula>
    </cfRule>
  </conditionalFormatting>
  <pageMargins left="0.59055118110236215" right="0.51181102362204722" top="0.74803149606299213" bottom="0.74803149606299213" header="0.31496062992125984" footer="0.31496062992125984"/>
  <pageSetup paperSize="9" scale="87" fitToHeight="0" orientation="portrait" verticalDpi="0" r:id="rId1"/>
  <headerFooter differentFirst="1">
    <oddFooter>&amp;C&amp;P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sheetPr>
    <tabColor rgb="FFFFC000"/>
    <pageSetUpPr fitToPage="1"/>
  </sheetPr>
  <dimension ref="B1:D716"/>
  <sheetViews>
    <sheetView topLeftCell="A43"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8"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29" t="s">
        <v>842</v>
      </c>
    </row>
    <row r="10" spans="2:4">
      <c r="B10" s="65"/>
      <c r="D10" s="89" t="s">
        <v>843</v>
      </c>
    </row>
    <row r="11" spans="2:4">
      <c r="B11" s="65"/>
      <c r="D11" s="6" t="s">
        <v>5</v>
      </c>
    </row>
    <row r="12" spans="2:4">
      <c r="B12" s="65"/>
      <c r="D12" s="6"/>
    </row>
    <row r="13" spans="2:4">
      <c r="B13" s="65"/>
      <c r="D13" s="6"/>
    </row>
    <row r="14" spans="2:4">
      <c r="B14" s="65"/>
      <c r="D14" s="6"/>
    </row>
    <row r="15" spans="2:4">
      <c r="B15" s="65"/>
      <c r="C15" s="36" t="s">
        <v>847</v>
      </c>
      <c r="D15" s="35" t="s">
        <v>769</v>
      </c>
    </row>
    <row r="16" spans="2:4">
      <c r="B16" s="65"/>
      <c r="C16" s="1" t="s">
        <v>848</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 customHeight="1">
      <c r="B25" s="131" t="s">
        <v>779</v>
      </c>
      <c r="C25" s="131"/>
      <c r="D25" s="131"/>
    </row>
    <row r="26" spans="2:4" s="31" customFormat="1" ht="15" customHeight="1">
      <c r="B26" s="131" t="s">
        <v>10</v>
      </c>
      <c r="C26" s="131"/>
      <c r="D26" s="131"/>
    </row>
    <row r="27" spans="2:4" s="31" customFormat="1" ht="15" customHeight="1">
      <c r="B27" s="131" t="s">
        <v>783</v>
      </c>
      <c r="C27" s="131"/>
      <c r="D27" s="131"/>
    </row>
    <row r="28" spans="2:4" ht="15" customHeight="1">
      <c r="B28" s="131" t="s">
        <v>838</v>
      </c>
      <c r="C28" s="131"/>
      <c r="D28" s="131"/>
    </row>
    <row r="29" spans="2:4">
      <c r="C29" s="73"/>
    </row>
    <row r="30" spans="2:4">
      <c r="C30" s="73"/>
    </row>
    <row r="31" spans="2:4">
      <c r="D31" s="38" t="s">
        <v>11</v>
      </c>
    </row>
    <row r="33" spans="2:4">
      <c r="B33" s="74" t="s">
        <v>780</v>
      </c>
      <c r="C33" s="75" t="s">
        <v>789</v>
      </c>
      <c r="D33" s="75" t="s">
        <v>790</v>
      </c>
    </row>
    <row r="34" spans="2:4">
      <c r="B34" s="76" t="s">
        <v>781</v>
      </c>
      <c r="C34" s="79" t="s">
        <v>791</v>
      </c>
      <c r="D34" s="63"/>
    </row>
    <row r="35" spans="2:4" ht="25.5">
      <c r="B35" s="77" t="s">
        <v>782</v>
      </c>
      <c r="C35" s="79" t="s">
        <v>794</v>
      </c>
      <c r="D35" s="79" t="s">
        <v>795</v>
      </c>
    </row>
    <row r="36" spans="2:4" ht="25.5">
      <c r="B36" s="78" t="s">
        <v>13</v>
      </c>
      <c r="C36" s="79" t="s">
        <v>787</v>
      </c>
      <c r="D36" s="63" t="s">
        <v>788</v>
      </c>
    </row>
    <row r="37" spans="2:4">
      <c r="B37" s="78" t="s">
        <v>14</v>
      </c>
      <c r="C37" s="61" t="s">
        <v>775</v>
      </c>
      <c r="D37" s="63" t="s">
        <v>776</v>
      </c>
    </row>
    <row r="38" spans="2:4" ht="25.5">
      <c r="B38" s="78" t="s">
        <v>12</v>
      </c>
      <c r="C38" s="75" t="s">
        <v>785</v>
      </c>
      <c r="D38" s="75"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3"/>
      <c r="C47" s="3"/>
    </row>
    <row r="48" spans="2:4">
      <c r="B48" s="80"/>
      <c r="C48" s="80"/>
    </row>
    <row r="49" spans="2:4">
      <c r="B49" s="80"/>
      <c r="C49" s="80"/>
    </row>
    <row r="50" spans="2:4" ht="14.25">
      <c r="C50" s="67" t="s">
        <v>17</v>
      </c>
    </row>
    <row r="51" spans="2:4">
      <c r="C51" s="38" t="s">
        <v>839</v>
      </c>
    </row>
    <row r="53" spans="2:4" ht="51">
      <c r="B53" s="42" t="s">
        <v>18</v>
      </c>
      <c r="C53" s="42" t="s">
        <v>19</v>
      </c>
      <c r="D53" s="42" t="s">
        <v>771</v>
      </c>
    </row>
    <row r="54" spans="2:4">
      <c r="B54" s="44">
        <v>1</v>
      </c>
      <c r="C54" s="44">
        <v>2</v>
      </c>
      <c r="D54" s="44">
        <v>3</v>
      </c>
    </row>
    <row r="55" spans="2:4">
      <c r="B55" s="50" t="s">
        <v>20</v>
      </c>
      <c r="C55" s="12" t="s">
        <v>21</v>
      </c>
      <c r="D55" s="13">
        <f>D56+D98+D113+D132</f>
        <v>2651</v>
      </c>
    </row>
    <row r="56" spans="2:4" hidden="1">
      <c r="B56" s="46" t="s">
        <v>22</v>
      </c>
      <c r="C56" s="47" t="s">
        <v>23</v>
      </c>
      <c r="D56" s="13">
        <f>D57+D84</f>
        <v>0</v>
      </c>
    </row>
    <row r="57" spans="2:4" ht="25.5" hidden="1">
      <c r="B57" s="14">
        <v>21300</v>
      </c>
      <c r="C57" s="15" t="s">
        <v>24</v>
      </c>
      <c r="D57" s="16">
        <f>D58+D59+D60+D61+D65+D66+D69+D75</f>
        <v>0</v>
      </c>
    </row>
    <row r="58" spans="2:4" ht="25.5" hidden="1">
      <c r="B58" s="44" t="s">
        <v>25</v>
      </c>
      <c r="C58" s="15" t="s">
        <v>26</v>
      </c>
      <c r="D58" s="16"/>
    </row>
    <row r="59" spans="2:4" ht="25.5" hidden="1">
      <c r="B59" s="44" t="s">
        <v>27</v>
      </c>
      <c r="C59" s="15" t="s">
        <v>28</v>
      </c>
      <c r="D59" s="16"/>
    </row>
    <row r="60" spans="2:4" ht="25.5" hidden="1">
      <c r="B60" s="44" t="s">
        <v>29</v>
      </c>
      <c r="C60" s="15" t="s">
        <v>30</v>
      </c>
      <c r="D60" s="16"/>
    </row>
    <row r="61" spans="2:4" hidden="1">
      <c r="B61" s="44" t="s">
        <v>31</v>
      </c>
      <c r="C61" s="15" t="s">
        <v>32</v>
      </c>
      <c r="D61" s="16">
        <f>SUM(D62:D64)</f>
        <v>0</v>
      </c>
    </row>
    <row r="62" spans="2:4" hidden="1">
      <c r="B62" s="45" t="s">
        <v>33</v>
      </c>
      <c r="C62" s="15" t="s">
        <v>34</v>
      </c>
      <c r="D62" s="16"/>
    </row>
    <row r="63" spans="2:4" hidden="1">
      <c r="B63" s="45" t="s">
        <v>35</v>
      </c>
      <c r="C63" s="15" t="s">
        <v>36</v>
      </c>
      <c r="D63" s="16"/>
    </row>
    <row r="64" spans="2:4" hidden="1">
      <c r="B64" s="45" t="s">
        <v>37</v>
      </c>
      <c r="C64" s="15" t="s">
        <v>38</v>
      </c>
      <c r="D64" s="16"/>
    </row>
    <row r="65" spans="2:4" hidden="1">
      <c r="B65" s="44" t="s">
        <v>39</v>
      </c>
      <c r="C65" s="15" t="s">
        <v>40</v>
      </c>
      <c r="D65" s="16"/>
    </row>
    <row r="66" spans="2:4" hidden="1">
      <c r="B66" s="44" t="s">
        <v>41</v>
      </c>
      <c r="C66" s="15" t="s">
        <v>42</v>
      </c>
      <c r="D66" s="16">
        <f>SUM(D67:D68)</f>
        <v>0</v>
      </c>
    </row>
    <row r="67" spans="2:4" hidden="1">
      <c r="B67" s="45" t="s">
        <v>43</v>
      </c>
      <c r="C67" s="15" t="s">
        <v>44</v>
      </c>
      <c r="D67" s="16"/>
    </row>
    <row r="68" spans="2:4" ht="25.5" hidden="1">
      <c r="B68" s="45" t="s">
        <v>45</v>
      </c>
      <c r="C68" s="15" t="s">
        <v>46</v>
      </c>
      <c r="D68" s="16"/>
    </row>
    <row r="69" spans="2:4" hidden="1">
      <c r="B69" s="44" t="s">
        <v>47</v>
      </c>
      <c r="C69" s="15" t="s">
        <v>48</v>
      </c>
      <c r="D69" s="16">
        <f>SUM(D70:D74)</f>
        <v>0</v>
      </c>
    </row>
    <row r="70" spans="2:4" hidden="1">
      <c r="B70" s="45" t="s">
        <v>49</v>
      </c>
      <c r="C70" s="15" t="s">
        <v>50</v>
      </c>
      <c r="D70" s="16"/>
    </row>
    <row r="71" spans="2:4" hidden="1">
      <c r="B71" s="45" t="s">
        <v>51</v>
      </c>
      <c r="C71" s="15" t="s">
        <v>52</v>
      </c>
      <c r="D71" s="16"/>
    </row>
    <row r="72" spans="2:4" hidden="1">
      <c r="B72" s="45" t="s">
        <v>53</v>
      </c>
      <c r="C72" s="15" t="s">
        <v>54</v>
      </c>
      <c r="D72" s="16"/>
    </row>
    <row r="73" spans="2:4" hidden="1">
      <c r="B73" s="45" t="s">
        <v>55</v>
      </c>
      <c r="C73" s="15" t="s">
        <v>56</v>
      </c>
      <c r="D73" s="16"/>
    </row>
    <row r="74" spans="2:4" hidden="1">
      <c r="B74" s="45" t="s">
        <v>57</v>
      </c>
      <c r="C74" s="15" t="s">
        <v>58</v>
      </c>
      <c r="D74" s="16"/>
    </row>
    <row r="75" spans="2:4" hidden="1">
      <c r="B75" s="44" t="s">
        <v>59</v>
      </c>
      <c r="C75" s="15" t="s">
        <v>60</v>
      </c>
      <c r="D75" s="16">
        <f>SUM(D76:D83)</f>
        <v>0</v>
      </c>
    </row>
    <row r="76" spans="2:4" hidden="1">
      <c r="B76" s="45" t="s">
        <v>61</v>
      </c>
      <c r="C76" s="15" t="s">
        <v>62</v>
      </c>
      <c r="D76" s="16"/>
    </row>
    <row r="77" spans="2:4" ht="25.5" hidden="1">
      <c r="B77" s="45" t="s">
        <v>63</v>
      </c>
      <c r="C77" s="15" t="s">
        <v>64</v>
      </c>
      <c r="D77" s="16"/>
    </row>
    <row r="78" spans="2:4" hidden="1">
      <c r="B78" s="45" t="s">
        <v>65</v>
      </c>
      <c r="C78" s="15" t="s">
        <v>66</v>
      </c>
      <c r="D78" s="16"/>
    </row>
    <row r="79" spans="2:4" hidden="1">
      <c r="B79" s="45" t="s">
        <v>67</v>
      </c>
      <c r="C79" s="15" t="s">
        <v>68</v>
      </c>
      <c r="D79" s="16"/>
    </row>
    <row r="80" spans="2:4" hidden="1">
      <c r="B80" s="45" t="s">
        <v>69</v>
      </c>
      <c r="C80" s="15" t="s">
        <v>70</v>
      </c>
      <c r="D80" s="16"/>
    </row>
    <row r="81" spans="2:4" hidden="1">
      <c r="B81" s="45" t="s">
        <v>71</v>
      </c>
      <c r="C81" s="15" t="s">
        <v>72</v>
      </c>
      <c r="D81" s="16"/>
    </row>
    <row r="82" spans="2:4" ht="38.25" hidden="1">
      <c r="B82" s="45">
        <v>21397</v>
      </c>
      <c r="C82" s="15" t="s">
        <v>73</v>
      </c>
      <c r="D82" s="16"/>
    </row>
    <row r="83" spans="2:4" hidden="1">
      <c r="B83" s="45" t="s">
        <v>74</v>
      </c>
      <c r="C83" s="15" t="s">
        <v>75</v>
      </c>
      <c r="D83" s="16"/>
    </row>
    <row r="84" spans="2:4" ht="25.5" hidden="1">
      <c r="B84" s="14">
        <v>21400</v>
      </c>
      <c r="C84" s="15" t="s">
        <v>76</v>
      </c>
      <c r="D84" s="16">
        <f>D85+D89+D95</f>
        <v>0</v>
      </c>
    </row>
    <row r="85" spans="2:4" ht="25.5" hidden="1">
      <c r="B85" s="44">
        <v>21410</v>
      </c>
      <c r="C85" s="15" t="s">
        <v>77</v>
      </c>
      <c r="D85" s="16">
        <f>SUM(D86:D88)</f>
        <v>0</v>
      </c>
    </row>
    <row r="86" spans="2:4" hidden="1">
      <c r="B86" s="45" t="s">
        <v>78</v>
      </c>
      <c r="C86" s="15" t="s">
        <v>79</v>
      </c>
      <c r="D86" s="16"/>
    </row>
    <row r="87" spans="2:4" hidden="1">
      <c r="B87" s="45" t="s">
        <v>80</v>
      </c>
      <c r="C87" s="15" t="s">
        <v>81</v>
      </c>
      <c r="D87" s="16"/>
    </row>
    <row r="88" spans="2:4" hidden="1">
      <c r="B88" s="45" t="s">
        <v>82</v>
      </c>
      <c r="C88" s="15" t="s">
        <v>83</v>
      </c>
      <c r="D88" s="16"/>
    </row>
    <row r="89" spans="2:4" hidden="1">
      <c r="B89" s="44">
        <v>21420</v>
      </c>
      <c r="C89" s="15" t="s">
        <v>84</v>
      </c>
      <c r="D89" s="16">
        <f>SUM(D90:D94)</f>
        <v>0</v>
      </c>
    </row>
    <row r="90" spans="2:4" ht="25.5" hidden="1">
      <c r="B90" s="45" t="s">
        <v>85</v>
      </c>
      <c r="C90" s="15" t="s">
        <v>86</v>
      </c>
      <c r="D90" s="16"/>
    </row>
    <row r="91" spans="2:4" hidden="1">
      <c r="B91" s="45" t="s">
        <v>87</v>
      </c>
      <c r="C91" s="15" t="s">
        <v>88</v>
      </c>
      <c r="D91" s="16"/>
    </row>
    <row r="92" spans="2:4" ht="25.5" hidden="1">
      <c r="B92" s="45">
        <v>21424</v>
      </c>
      <c r="C92" s="15" t="s">
        <v>89</v>
      </c>
      <c r="D92" s="16"/>
    </row>
    <row r="93" spans="2:4" hidden="1">
      <c r="B93" s="45">
        <v>21425</v>
      </c>
      <c r="C93" s="15" t="s">
        <v>90</v>
      </c>
      <c r="D93" s="16"/>
    </row>
    <row r="94" spans="2:4" hidden="1">
      <c r="B94" s="45" t="s">
        <v>91</v>
      </c>
      <c r="C94" s="15" t="s">
        <v>92</v>
      </c>
      <c r="D94" s="16"/>
    </row>
    <row r="95" spans="2:4" hidden="1">
      <c r="B95" s="44">
        <v>21490</v>
      </c>
      <c r="C95" s="15" t="s">
        <v>93</v>
      </c>
      <c r="D95" s="16">
        <f>SUM(D96:D97)</f>
        <v>0</v>
      </c>
    </row>
    <row r="96" spans="2:4" hidden="1">
      <c r="B96" s="45" t="s">
        <v>94</v>
      </c>
      <c r="C96" s="15" t="s">
        <v>95</v>
      </c>
      <c r="D96" s="16"/>
    </row>
    <row r="97" spans="2:4" hidden="1">
      <c r="B97" s="45" t="s">
        <v>96</v>
      </c>
      <c r="C97" s="15" t="s">
        <v>97</v>
      </c>
      <c r="D97" s="16"/>
    </row>
    <row r="98" spans="2:4">
      <c r="B98" s="46" t="s">
        <v>98</v>
      </c>
      <c r="C98" s="47" t="s">
        <v>99</v>
      </c>
      <c r="D98" s="13">
        <f>D99+D111</f>
        <v>2651</v>
      </c>
    </row>
    <row r="99" spans="2:4" hidden="1">
      <c r="B99" s="14">
        <v>21100</v>
      </c>
      <c r="C99" s="15" t="s">
        <v>100</v>
      </c>
      <c r="D99" s="16">
        <f>D100+D101+D102+D103+D104+D105+D106</f>
        <v>0</v>
      </c>
    </row>
    <row r="100" spans="2:4" ht="25.5" hidden="1">
      <c r="B100" s="44" t="s">
        <v>101</v>
      </c>
      <c r="C100" s="15" t="s">
        <v>102</v>
      </c>
      <c r="D100" s="16"/>
    </row>
    <row r="101" spans="2:4" ht="25.5" hidden="1">
      <c r="B101" s="44" t="s">
        <v>103</v>
      </c>
      <c r="C101" s="15" t="s">
        <v>104</v>
      </c>
      <c r="D101" s="16"/>
    </row>
    <row r="102" spans="2:4" ht="25.5" hidden="1">
      <c r="B102" s="44" t="s">
        <v>105</v>
      </c>
      <c r="C102" s="15" t="s">
        <v>106</v>
      </c>
      <c r="D102" s="16"/>
    </row>
    <row r="103" spans="2:4" ht="25.5" hidden="1">
      <c r="B103" s="44" t="s">
        <v>107</v>
      </c>
      <c r="C103" s="15" t="s">
        <v>108</v>
      </c>
      <c r="D103" s="16"/>
    </row>
    <row r="104" spans="2:4" ht="38.25" hidden="1">
      <c r="B104" s="44" t="s">
        <v>109</v>
      </c>
      <c r="C104" s="15" t="s">
        <v>110</v>
      </c>
      <c r="D104" s="16"/>
    </row>
    <row r="105" spans="2:4" ht="38.25" hidden="1">
      <c r="B105" s="44" t="s">
        <v>111</v>
      </c>
      <c r="C105" s="15" t="s">
        <v>112</v>
      </c>
      <c r="D105" s="16"/>
    </row>
    <row r="106" spans="2:4" ht="38.25" hidden="1">
      <c r="B106" s="44" t="s">
        <v>113</v>
      </c>
      <c r="C106" s="15" t="s">
        <v>114</v>
      </c>
      <c r="D106" s="16">
        <f>SUM(D107:D110)</f>
        <v>0</v>
      </c>
    </row>
    <row r="107" spans="2:4" ht="38.25" hidden="1">
      <c r="B107" s="45">
        <v>21191</v>
      </c>
      <c r="C107" s="15" t="s">
        <v>115</v>
      </c>
      <c r="D107" s="16"/>
    </row>
    <row r="108" spans="2:4" hidden="1">
      <c r="B108" s="45">
        <v>21192</v>
      </c>
      <c r="C108" s="15" t="s">
        <v>116</v>
      </c>
      <c r="D108" s="16"/>
    </row>
    <row r="109" spans="2:4" ht="38.25" hidden="1">
      <c r="B109" s="45">
        <v>21193</v>
      </c>
      <c r="C109" s="15" t="s">
        <v>117</v>
      </c>
      <c r="D109" s="16"/>
    </row>
    <row r="110" spans="2:4" ht="25.5" hidden="1">
      <c r="B110" s="45">
        <v>21194</v>
      </c>
      <c r="C110" s="15" t="s">
        <v>118</v>
      </c>
      <c r="D110" s="16"/>
    </row>
    <row r="111" spans="2:4">
      <c r="B111" s="14">
        <v>21200</v>
      </c>
      <c r="C111" s="15" t="s">
        <v>119</v>
      </c>
      <c r="D111" s="16">
        <f>D112</f>
        <v>2651</v>
      </c>
    </row>
    <row r="112" spans="2:4">
      <c r="B112" s="44">
        <v>21210</v>
      </c>
      <c r="C112" s="15" t="s">
        <v>119</v>
      </c>
      <c r="D112" s="16">
        <v>2651</v>
      </c>
    </row>
    <row r="113" spans="2:4" ht="25.5" hidden="1">
      <c r="B113" s="49" t="s">
        <v>120</v>
      </c>
      <c r="C113" s="47" t="s">
        <v>121</v>
      </c>
      <c r="D113" s="13">
        <f>D114+D121+D126</f>
        <v>0</v>
      </c>
    </row>
    <row r="114" spans="2:4" hidden="1">
      <c r="B114" s="49">
        <v>18000</v>
      </c>
      <c r="C114" s="47" t="s">
        <v>122</v>
      </c>
      <c r="D114" s="13">
        <f>D115+D120</f>
        <v>0</v>
      </c>
    </row>
    <row r="115" spans="2:4" hidden="1">
      <c r="B115" s="49" t="s">
        <v>123</v>
      </c>
      <c r="C115" s="47" t="s">
        <v>124</v>
      </c>
      <c r="D115" s="13">
        <f>D116</f>
        <v>0</v>
      </c>
    </row>
    <row r="116" spans="2:4" hidden="1">
      <c r="B116" s="44" t="s">
        <v>125</v>
      </c>
      <c r="C116" s="15" t="s">
        <v>126</v>
      </c>
      <c r="D116" s="16">
        <f>SUM(D117:D119)</f>
        <v>0</v>
      </c>
    </row>
    <row r="117" spans="2:4" ht="25.5" hidden="1">
      <c r="B117" s="45" t="s">
        <v>127</v>
      </c>
      <c r="C117" s="15" t="s">
        <v>128</v>
      </c>
      <c r="D117" s="16"/>
    </row>
    <row r="118" spans="2:4" ht="25.5" hidden="1">
      <c r="B118" s="45" t="s">
        <v>129</v>
      </c>
      <c r="C118" s="15" t="s">
        <v>130</v>
      </c>
      <c r="D118" s="16"/>
    </row>
    <row r="119" spans="2:4" hidden="1">
      <c r="B119" s="45">
        <v>18139</v>
      </c>
      <c r="C119" s="15" t="s">
        <v>131</v>
      </c>
      <c r="D119" s="16"/>
    </row>
    <row r="120" spans="2:4" hidden="1">
      <c r="B120" s="14">
        <v>18400</v>
      </c>
      <c r="C120" s="15" t="s">
        <v>132</v>
      </c>
      <c r="D120" s="16"/>
    </row>
    <row r="121" spans="2:4" hidden="1">
      <c r="B121" s="49">
        <v>19000</v>
      </c>
      <c r="C121" s="47" t="s">
        <v>133</v>
      </c>
      <c r="D121" s="13">
        <f>D122</f>
        <v>0</v>
      </c>
    </row>
    <row r="122" spans="2:4" hidden="1">
      <c r="B122" s="49" t="s">
        <v>134</v>
      </c>
      <c r="C122" s="47" t="s">
        <v>135</v>
      </c>
      <c r="D122" s="13">
        <f>SUM(D123:D125)</f>
        <v>0</v>
      </c>
    </row>
    <row r="123" spans="2:4" ht="25.5" hidden="1">
      <c r="B123" s="44">
        <v>19550</v>
      </c>
      <c r="C123" s="15" t="s">
        <v>136</v>
      </c>
      <c r="D123" s="16"/>
    </row>
    <row r="124" spans="2:4" ht="25.5" hidden="1">
      <c r="B124" s="44">
        <v>19560</v>
      </c>
      <c r="C124" s="15" t="s">
        <v>137</v>
      </c>
      <c r="D124" s="16"/>
    </row>
    <row r="125" spans="2:4" ht="38.25" hidden="1">
      <c r="B125" s="44">
        <v>19570</v>
      </c>
      <c r="C125" s="15" t="s">
        <v>138</v>
      </c>
      <c r="D125" s="16"/>
    </row>
    <row r="126" spans="2:4" ht="25.5" hidden="1">
      <c r="B126" s="49">
        <v>17000</v>
      </c>
      <c r="C126" s="47" t="s">
        <v>139</v>
      </c>
      <c r="D126" s="13">
        <f>SUM(D127)</f>
        <v>0</v>
      </c>
    </row>
    <row r="127" spans="2:4" ht="38.25" hidden="1">
      <c r="B127" s="49">
        <v>17100</v>
      </c>
      <c r="C127" s="47" t="s">
        <v>140</v>
      </c>
      <c r="D127" s="13">
        <f>SUM(D128:D131)</f>
        <v>0</v>
      </c>
    </row>
    <row r="128" spans="2:4" ht="38.25" hidden="1">
      <c r="B128" s="44">
        <v>17110</v>
      </c>
      <c r="C128" s="15" t="s">
        <v>141</v>
      </c>
      <c r="D128" s="16"/>
    </row>
    <row r="129" spans="2:4" ht="38.25" hidden="1">
      <c r="B129" s="44">
        <v>17120</v>
      </c>
      <c r="C129" s="15" t="s">
        <v>142</v>
      </c>
      <c r="D129" s="16"/>
    </row>
    <row r="130" spans="2:4" ht="76.5" hidden="1">
      <c r="B130" s="44">
        <v>17130</v>
      </c>
      <c r="C130" s="15" t="s">
        <v>143</v>
      </c>
      <c r="D130" s="16"/>
    </row>
    <row r="131" spans="2:4" ht="76.5" hidden="1">
      <c r="B131" s="44">
        <v>17140</v>
      </c>
      <c r="C131" s="15" t="s">
        <v>144</v>
      </c>
      <c r="D131" s="16"/>
    </row>
    <row r="132" spans="2:4" hidden="1">
      <c r="B132" s="49">
        <v>21700</v>
      </c>
      <c r="C132" s="47" t="s">
        <v>145</v>
      </c>
      <c r="D132" s="13">
        <f>D133+D134</f>
        <v>0</v>
      </c>
    </row>
    <row r="133" spans="2:4" hidden="1">
      <c r="B133" s="44">
        <v>21710</v>
      </c>
      <c r="C133" s="15" t="s">
        <v>146</v>
      </c>
      <c r="D133" s="16"/>
    </row>
    <row r="134" spans="2:4" hidden="1">
      <c r="B134" s="44">
        <v>21720</v>
      </c>
      <c r="C134" s="15" t="s">
        <v>147</v>
      </c>
      <c r="D134" s="16"/>
    </row>
    <row r="135" spans="2:4">
      <c r="B135" s="51" t="s">
        <v>148</v>
      </c>
      <c r="C135" s="12" t="s">
        <v>149</v>
      </c>
      <c r="D135" s="13">
        <f>D136+D416</f>
        <v>2651</v>
      </c>
    </row>
    <row r="136" spans="2:4" ht="27">
      <c r="B136" s="53" t="s">
        <v>150</v>
      </c>
      <c r="C136" s="54" t="s">
        <v>151</v>
      </c>
      <c r="D136" s="106">
        <f>D137+D272+D290+D375+D394</f>
        <v>2651</v>
      </c>
    </row>
    <row r="137" spans="2:4" hidden="1">
      <c r="B137" s="52" t="s">
        <v>152</v>
      </c>
      <c r="C137" s="47" t="s">
        <v>153</v>
      </c>
      <c r="D137" s="13">
        <f>D138+D172</f>
        <v>0</v>
      </c>
    </row>
    <row r="138" spans="2:4" hidden="1">
      <c r="B138" s="46" t="s">
        <v>154</v>
      </c>
      <c r="C138" s="47" t="s">
        <v>155</v>
      </c>
      <c r="D138" s="107">
        <f>D139+D160</f>
        <v>0</v>
      </c>
    </row>
    <row r="139" spans="2:4" hidden="1">
      <c r="B139" s="46" t="s">
        <v>156</v>
      </c>
      <c r="C139" s="47" t="s">
        <v>157</v>
      </c>
      <c r="D139" s="107">
        <f>D140+D148+D158+D159</f>
        <v>0</v>
      </c>
    </row>
    <row r="140" spans="2:4" hidden="1">
      <c r="B140" s="44" t="s">
        <v>158</v>
      </c>
      <c r="C140" s="15" t="s">
        <v>159</v>
      </c>
      <c r="D140" s="108">
        <f>SUM(D141:D147)</f>
        <v>0</v>
      </c>
    </row>
    <row r="141" spans="2:4" hidden="1">
      <c r="B141" s="45" t="s">
        <v>160</v>
      </c>
      <c r="C141" s="15" t="s">
        <v>161</v>
      </c>
      <c r="D141" s="108"/>
    </row>
    <row r="142" spans="2:4" hidden="1">
      <c r="B142" s="45" t="s">
        <v>162</v>
      </c>
      <c r="C142" s="15" t="s">
        <v>163</v>
      </c>
      <c r="D142" s="108"/>
    </row>
    <row r="143" spans="2:4" ht="25.5" hidden="1">
      <c r="B143" s="45" t="s">
        <v>164</v>
      </c>
      <c r="C143" s="15" t="s">
        <v>165</v>
      </c>
      <c r="D143" s="108"/>
    </row>
    <row r="144" spans="2: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t="25.5"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38.2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t="25.5"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t="25.5"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t="25.5"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t="25.5"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51"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t="25.5"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51"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38.2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2651</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38.2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t="25.5"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51" hidden="1">
      <c r="B412" s="45">
        <v>7471</v>
      </c>
      <c r="C412" s="15" t="s">
        <v>629</v>
      </c>
      <c r="D412" s="108"/>
    </row>
    <row r="413" spans="2:4" ht="51" hidden="1">
      <c r="B413" s="45">
        <v>7472</v>
      </c>
      <c r="C413" s="15" t="s">
        <v>630</v>
      </c>
      <c r="D413" s="108"/>
    </row>
    <row r="414" spans="2:4">
      <c r="B414" s="46" t="s">
        <v>631</v>
      </c>
      <c r="C414" s="47" t="s">
        <v>632</v>
      </c>
      <c r="D414" s="107">
        <f>D415</f>
        <v>2651</v>
      </c>
    </row>
    <row r="415" spans="2:4" ht="51">
      <c r="B415" s="44" t="s">
        <v>633</v>
      </c>
      <c r="C415" s="15" t="s">
        <v>634</v>
      </c>
      <c r="D415" s="108">
        <v>2651</v>
      </c>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t="25.5"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t="25.5"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51" hidden="1">
      <c r="B474" s="45">
        <v>9721</v>
      </c>
      <c r="C474" s="15" t="s">
        <v>735</v>
      </c>
      <c r="D474" s="108"/>
    </row>
    <row r="475" spans="2:4" ht="51" hidden="1">
      <c r="B475" s="45">
        <v>9722</v>
      </c>
      <c r="C475" s="15" t="s">
        <v>736</v>
      </c>
      <c r="D475" s="108"/>
    </row>
    <row r="476" spans="2:4" hidden="1">
      <c r="B476" s="46" t="s">
        <v>737</v>
      </c>
      <c r="C476" s="47" t="s">
        <v>738</v>
      </c>
      <c r="D476" s="107">
        <f>D477</f>
        <v>0</v>
      </c>
    </row>
    <row r="477" spans="2:4" ht="51"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1" t="s">
        <v>845</v>
      </c>
    </row>
    <row r="493" spans="2:4">
      <c r="B493" s="21"/>
    </row>
    <row r="494" spans="2:4">
      <c r="B494" s="36" t="s">
        <v>846</v>
      </c>
      <c r="C494" s="36" t="s">
        <v>774</v>
      </c>
    </row>
    <row r="495" spans="2:4">
      <c r="B495" s="6" t="s">
        <v>784</v>
      </c>
      <c r="C495" s="6" t="s">
        <v>6</v>
      </c>
    </row>
    <row r="496" spans="2:4" ht="12.75" customHeight="1"/>
    <row r="497" spans="2:4">
      <c r="B497" s="36" t="s">
        <v>1041</v>
      </c>
    </row>
    <row r="498" spans="2:4">
      <c r="B498" s="6" t="s">
        <v>8</v>
      </c>
    </row>
    <row r="499" spans="2:4" ht="12.75" customHeight="1"/>
    <row r="500" spans="2:4">
      <c r="B500" s="127" t="s">
        <v>767</v>
      </c>
      <c r="C500" s="128"/>
      <c r="D500" s="128"/>
    </row>
    <row r="501" spans="2:4">
      <c r="B501" s="128"/>
      <c r="C501" s="128"/>
      <c r="D501" s="128"/>
    </row>
    <row r="502" spans="2:4" ht="15.75">
      <c r="B502" s="68"/>
      <c r="C502" s="31"/>
    </row>
    <row r="503" spans="2:4" ht="15.75">
      <c r="B503" s="68"/>
      <c r="C503" s="31"/>
    </row>
    <row r="504" spans="2:4" ht="15.75">
      <c r="B504" s="68"/>
      <c r="C504" s="31"/>
    </row>
    <row r="505" spans="2:4" ht="18.75">
      <c r="B505" s="7"/>
      <c r="D505" s="7"/>
    </row>
    <row r="506" spans="2:4" ht="15.75">
      <c r="B506" s="24"/>
      <c r="C506" s="24"/>
      <c r="D506" s="24"/>
    </row>
    <row r="507" spans="2:4" ht="15.75">
      <c r="B507" s="22"/>
      <c r="C507" s="22"/>
      <c r="D507" s="22"/>
    </row>
    <row r="508" spans="2:4" ht="15.75">
      <c r="B508" s="23"/>
      <c r="C508" s="23"/>
      <c r="D508" s="23"/>
    </row>
    <row r="509" spans="2:4" ht="15.75">
      <c r="B509" s="22"/>
      <c r="C509" s="22"/>
      <c r="D509" s="22"/>
    </row>
    <row r="510" spans="2:4" ht="15.75">
      <c r="B510" s="24"/>
      <c r="C510" s="24"/>
      <c r="D510" s="24"/>
    </row>
    <row r="511" spans="2:4" ht="15.75">
      <c r="B511" s="24"/>
      <c r="C511" s="24"/>
      <c r="D511" s="24"/>
    </row>
    <row r="512" spans="2:4" ht="15.75">
      <c r="B512" s="24"/>
      <c r="C512" s="24"/>
      <c r="D512" s="24"/>
    </row>
    <row r="513" spans="2:4" ht="15.75">
      <c r="B513" s="24"/>
      <c r="C513" s="24"/>
      <c r="D513" s="24"/>
    </row>
    <row r="514" spans="2:4" ht="15.75">
      <c r="B514" s="24"/>
      <c r="C514" s="25"/>
      <c r="D514" s="24"/>
    </row>
    <row r="515" spans="2:4" ht="15.75">
      <c r="B515" s="69"/>
      <c r="C515" s="25"/>
      <c r="D515" s="24"/>
    </row>
    <row r="516" spans="2:4" ht="15.75">
      <c r="B516" s="27"/>
      <c r="C516" s="26"/>
      <c r="D516" s="24"/>
    </row>
    <row r="517" spans="2:4" ht="18.75">
      <c r="B517" s="70"/>
      <c r="C517" s="71"/>
      <c r="D517" s="70"/>
    </row>
    <row r="705" spans="2:4" s="28" customFormat="1" ht="15.75">
      <c r="B705" s="1"/>
      <c r="C705" s="1"/>
      <c r="D705" s="1"/>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70" customFormat="1" ht="18.75">
      <c r="B716" s="1"/>
      <c r="C716" s="1"/>
      <c r="D716" s="1"/>
    </row>
  </sheetData>
  <mergeCells count="6">
    <mergeCell ref="B500:D501"/>
    <mergeCell ref="B25:D25"/>
    <mergeCell ref="B26:D26"/>
    <mergeCell ref="B27:D27"/>
    <mergeCell ref="B28:D28"/>
    <mergeCell ref="B46:C46"/>
  </mergeCells>
  <conditionalFormatting sqref="B36:B39 B33">
    <cfRule type="cellIs" dxfId="94" priority="6" stopIfTrue="1" operator="equal">
      <formula>0</formula>
    </cfRule>
  </conditionalFormatting>
  <conditionalFormatting sqref="C39">
    <cfRule type="cellIs" dxfId="93" priority="5" stopIfTrue="1" operator="equal">
      <formula>0</formula>
    </cfRule>
  </conditionalFormatting>
  <conditionalFormatting sqref="C37">
    <cfRule type="cellIs" dxfId="92" priority="4" stopIfTrue="1" operator="equal">
      <formula>0</formula>
    </cfRule>
  </conditionalFormatting>
  <conditionalFormatting sqref="C36">
    <cfRule type="cellIs" dxfId="91" priority="3" stopIfTrue="1" operator="equal">
      <formula>0</formula>
    </cfRule>
  </conditionalFormatting>
  <conditionalFormatting sqref="C38:D38">
    <cfRule type="cellIs" dxfId="90" priority="2" stopIfTrue="1" operator="equal">
      <formula>0</formula>
    </cfRule>
  </conditionalFormatting>
  <conditionalFormatting sqref="C33:C35 D33 D35">
    <cfRule type="cellIs" dxfId="89" priority="1" stopIfTrue="1" operator="equal">
      <formula>0</formula>
    </cfRule>
  </conditionalFormatting>
  <pageMargins left="0.59055118110236227" right="0.51181102362204722" top="0.74803149606299213" bottom="0.74803149606299213"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11.xml><?xml version="1.0" encoding="utf-8"?>
<worksheet xmlns="http://schemas.openxmlformats.org/spreadsheetml/2006/main" xmlns:r="http://schemas.openxmlformats.org/officeDocument/2006/relationships">
  <sheetPr>
    <tabColor theme="3" tint="0.39997558519241921"/>
    <pageSetUpPr fitToPage="1"/>
  </sheetPr>
  <dimension ref="A1:F729"/>
  <sheetViews>
    <sheetView topLeftCell="A10" zoomScaleNormal="100" zoomScaleSheetLayoutView="100" workbookViewId="0">
      <selection activeCell="A492" sqref="A492:XFD493"/>
    </sheetView>
  </sheetViews>
  <sheetFormatPr defaultRowHeight="15"/>
  <cols>
    <col min="1" max="1" width="3.7109375" style="1" customWidth="1"/>
    <col min="2" max="2" width="15.5703125" style="1" customWidth="1"/>
    <col min="3" max="3" width="62.42578125" style="2" customWidth="1"/>
    <col min="4" max="4" width="12" style="1" customWidth="1"/>
  </cols>
  <sheetData>
    <row r="1" spans="1:4" s="30" customFormat="1" ht="12.75">
      <c r="A1" s="1"/>
      <c r="B1" s="1"/>
      <c r="C1" s="2"/>
      <c r="D1" s="29" t="s">
        <v>0</v>
      </c>
    </row>
    <row r="2" spans="1:4" s="30" customFormat="1" ht="12.75">
      <c r="A2" s="1"/>
      <c r="B2" s="1"/>
      <c r="C2" s="2"/>
      <c r="D2" s="29" t="s">
        <v>1</v>
      </c>
    </row>
    <row r="3" spans="1:4" s="30" customFormat="1" ht="12.75">
      <c r="A3" s="1"/>
      <c r="B3" s="1"/>
      <c r="C3" s="2"/>
      <c r="D3" s="29" t="s">
        <v>2</v>
      </c>
    </row>
    <row r="4" spans="1:4" s="30" customFormat="1" ht="12.75">
      <c r="A4" s="1"/>
      <c r="B4" s="1"/>
      <c r="C4" s="2"/>
      <c r="D4" s="29" t="s">
        <v>3</v>
      </c>
    </row>
    <row r="5" spans="1:4" s="30" customFormat="1" ht="12.75">
      <c r="A5" s="1"/>
      <c r="B5" s="29"/>
      <c r="C5" s="2"/>
      <c r="D5" s="1"/>
    </row>
    <row r="6" spans="1:4" s="30" customFormat="1" ht="12.75">
      <c r="A6" s="1"/>
      <c r="B6" s="29"/>
      <c r="C6" s="3"/>
      <c r="D6" s="1"/>
    </row>
    <row r="7" spans="1:4" s="33" customFormat="1" ht="15.75">
      <c r="A7" s="31"/>
      <c r="B7" s="4"/>
      <c r="C7" s="32"/>
      <c r="D7" s="4" t="s">
        <v>4</v>
      </c>
    </row>
    <row r="8" spans="1:4" s="30" customFormat="1" ht="12.75">
      <c r="A8" s="1"/>
      <c r="B8" s="29"/>
      <c r="C8" s="1"/>
      <c r="D8" s="1"/>
    </row>
    <row r="9" spans="1:4" s="30" customFormat="1" ht="12.75">
      <c r="A9" s="1"/>
      <c r="B9" s="29"/>
      <c r="C9" s="1"/>
      <c r="D9" s="1"/>
    </row>
    <row r="10" spans="1:4" s="30" customFormat="1" ht="12.75">
      <c r="A10" s="1"/>
      <c r="B10" s="29"/>
      <c r="C10" s="1"/>
      <c r="D10" s="89" t="s">
        <v>869</v>
      </c>
    </row>
    <row r="11" spans="1:4" s="30" customFormat="1" ht="12.75">
      <c r="A11" s="1"/>
      <c r="B11" s="29"/>
      <c r="C11" s="1"/>
      <c r="D11" s="6" t="s">
        <v>5</v>
      </c>
    </row>
    <row r="12" spans="1:4" s="30" customFormat="1" ht="12.75">
      <c r="A12" s="1"/>
      <c r="B12" s="29"/>
      <c r="C12" s="1"/>
      <c r="D12" s="6"/>
    </row>
    <row r="13" spans="1:4" s="30" customFormat="1" ht="12.75">
      <c r="A13" s="1"/>
      <c r="B13" s="29"/>
      <c r="C13" s="1"/>
      <c r="D13" s="6"/>
    </row>
    <row r="14" spans="1:4" s="30" customFormat="1" ht="12.75">
      <c r="A14" s="1"/>
      <c r="B14" s="29"/>
      <c r="C14" s="1"/>
      <c r="D14" s="6"/>
    </row>
    <row r="15" spans="1:4" s="30" customFormat="1" ht="12.75">
      <c r="A15" s="1"/>
      <c r="B15" s="29"/>
      <c r="C15" s="36" t="s">
        <v>870</v>
      </c>
      <c r="D15" s="35" t="s">
        <v>769</v>
      </c>
    </row>
    <row r="16" spans="1:4" s="30" customFormat="1" ht="12.75">
      <c r="A16" s="1"/>
      <c r="B16" s="29"/>
      <c r="C16" s="1" t="s">
        <v>863</v>
      </c>
      <c r="D16" s="6" t="s">
        <v>6</v>
      </c>
    </row>
    <row r="17" spans="1:4" s="30" customFormat="1" ht="12.75">
      <c r="A17" s="1"/>
      <c r="B17" s="29"/>
      <c r="C17" s="1"/>
      <c r="D17" s="6"/>
    </row>
    <row r="18" spans="1:4" s="30" customFormat="1" ht="12.75">
      <c r="A18" s="1"/>
      <c r="B18" s="29"/>
      <c r="C18" s="1"/>
      <c r="D18" s="89" t="s">
        <v>1034</v>
      </c>
    </row>
    <row r="19" spans="1:4" s="30" customFormat="1" ht="12.75">
      <c r="A19" s="1"/>
      <c r="B19" s="29"/>
      <c r="C19" s="34" t="s">
        <v>7</v>
      </c>
      <c r="D19" s="6" t="s">
        <v>8</v>
      </c>
    </row>
    <row r="20" spans="1:4" s="30" customFormat="1" ht="12.75">
      <c r="A20" s="1"/>
      <c r="B20" s="29"/>
      <c r="C20" s="1"/>
      <c r="D20" s="29"/>
    </row>
    <row r="21" spans="1:4" s="30" customFormat="1" ht="12.75">
      <c r="A21" s="1"/>
      <c r="B21" s="29"/>
      <c r="C21" s="1"/>
      <c r="D21" s="29"/>
    </row>
    <row r="22" spans="1:4" s="33" customFormat="1" ht="15" customHeight="1">
      <c r="A22" s="31"/>
      <c r="B22" s="129" t="s">
        <v>9</v>
      </c>
      <c r="C22" s="129"/>
      <c r="D22" s="129"/>
    </row>
    <row r="23" spans="1:4" s="33" customFormat="1" ht="15" customHeight="1">
      <c r="A23" s="31"/>
      <c r="B23" s="129" t="s">
        <v>10</v>
      </c>
      <c r="C23" s="129"/>
      <c r="D23" s="129"/>
    </row>
    <row r="24" spans="1:4" s="33" customFormat="1" ht="15" customHeight="1">
      <c r="A24" s="31"/>
      <c r="B24" s="129" t="s">
        <v>768</v>
      </c>
      <c r="C24" s="129"/>
      <c r="D24" s="129"/>
    </row>
    <row r="25" spans="1:4" s="30" customFormat="1" ht="12.75">
      <c r="A25" s="1"/>
      <c r="B25" s="37"/>
      <c r="C25" s="37"/>
      <c r="D25" s="37"/>
    </row>
    <row r="26" spans="1:4" s="30" customFormat="1" ht="12.75">
      <c r="A26" s="1"/>
      <c r="B26" s="1"/>
      <c r="C26" s="2"/>
      <c r="D26" s="1"/>
    </row>
    <row r="27" spans="1:4" s="30" customFormat="1" ht="12.75">
      <c r="A27" s="1"/>
      <c r="B27" s="1"/>
      <c r="C27" s="2"/>
      <c r="D27" s="38" t="s">
        <v>11</v>
      </c>
    </row>
    <row r="28" spans="1:4" s="30" customFormat="1" ht="12.75">
      <c r="A28" s="1"/>
      <c r="B28" s="1"/>
      <c r="C28" s="2"/>
      <c r="D28" s="1"/>
    </row>
    <row r="29" spans="1:4" s="30" customFormat="1" ht="25.5">
      <c r="A29" s="1"/>
      <c r="B29" s="84" t="s">
        <v>12</v>
      </c>
      <c r="C29" s="75" t="s">
        <v>785</v>
      </c>
      <c r="D29" s="75" t="s">
        <v>786</v>
      </c>
    </row>
    <row r="30" spans="1:4" s="30" customFormat="1" ht="12.75">
      <c r="A30" s="1"/>
      <c r="B30" s="87" t="s">
        <v>13</v>
      </c>
      <c r="C30" s="79" t="s">
        <v>866</v>
      </c>
      <c r="D30" s="63" t="s">
        <v>867</v>
      </c>
    </row>
    <row r="31" spans="1:4" s="30" customFormat="1" ht="12.75">
      <c r="A31" s="1"/>
      <c r="B31" s="87" t="s">
        <v>14</v>
      </c>
      <c r="C31" s="61" t="s">
        <v>775</v>
      </c>
      <c r="D31" s="64" t="s">
        <v>776</v>
      </c>
    </row>
    <row r="32" spans="1:4" s="30" customFormat="1" ht="12.75">
      <c r="A32" s="1"/>
      <c r="B32" s="87" t="s">
        <v>15</v>
      </c>
      <c r="C32" s="61" t="s">
        <v>777</v>
      </c>
      <c r="D32" s="64">
        <v>21</v>
      </c>
    </row>
    <row r="33" spans="1:6" s="30" customFormat="1" ht="12.75">
      <c r="A33" s="1"/>
      <c r="B33" s="39"/>
      <c r="C33" s="40"/>
      <c r="D33" s="2"/>
    </row>
    <row r="34" spans="1:6" s="30" customFormat="1" ht="12.75">
      <c r="A34" s="1"/>
      <c r="B34" s="39"/>
      <c r="C34" s="40"/>
      <c r="D34" s="2"/>
    </row>
    <row r="35" spans="1:6" s="30" customFormat="1" ht="12.75">
      <c r="A35" s="1"/>
      <c r="B35" s="1"/>
      <c r="C35" s="2"/>
      <c r="D35" s="1"/>
    </row>
    <row r="36" spans="1:6" s="30" customFormat="1" ht="12.75">
      <c r="A36" s="1"/>
      <c r="B36" s="126" t="s">
        <v>16</v>
      </c>
      <c r="C36" s="126"/>
      <c r="D36" s="1"/>
    </row>
    <row r="37" spans="1:6" s="30" customFormat="1" ht="12.75">
      <c r="A37" s="5"/>
      <c r="B37" s="9"/>
      <c r="C37" s="130" t="s">
        <v>895</v>
      </c>
      <c r="D37" s="130"/>
      <c r="F37" s="88" t="s">
        <v>896</v>
      </c>
    </row>
    <row r="38" spans="1:6" s="30" customFormat="1" ht="12.75">
      <c r="A38" s="5"/>
      <c r="B38" s="9"/>
      <c r="C38" s="130" t="s">
        <v>899</v>
      </c>
      <c r="D38" s="130"/>
      <c r="F38" s="88" t="s">
        <v>900</v>
      </c>
    </row>
    <row r="39" spans="1:6" s="30" customFormat="1" ht="12.75">
      <c r="A39" s="1"/>
      <c r="B39" s="29"/>
      <c r="C39" s="130" t="s">
        <v>903</v>
      </c>
      <c r="D39" s="130"/>
      <c r="F39" s="88" t="s">
        <v>904</v>
      </c>
    </row>
    <row r="40" spans="1:6" s="30" customFormat="1" ht="12.75">
      <c r="A40" s="5"/>
      <c r="B40" s="8"/>
      <c r="C40" s="130" t="s">
        <v>912</v>
      </c>
      <c r="D40" s="130"/>
      <c r="F40" s="88" t="s">
        <v>905</v>
      </c>
    </row>
    <row r="41" spans="1:6" s="30" customFormat="1" ht="12.75">
      <c r="A41" s="1"/>
      <c r="B41" s="29"/>
      <c r="C41" s="130" t="s">
        <v>915</v>
      </c>
      <c r="D41" s="130"/>
      <c r="F41" s="88" t="s">
        <v>906</v>
      </c>
    </row>
    <row r="42" spans="1:6" s="30" customFormat="1" ht="12.75">
      <c r="A42" s="1"/>
      <c r="B42" s="29"/>
      <c r="C42" s="130" t="s">
        <v>918</v>
      </c>
      <c r="D42" s="130"/>
      <c r="F42" s="88" t="s">
        <v>907</v>
      </c>
    </row>
    <row r="43" spans="1:6" s="30" customFormat="1" ht="12.75">
      <c r="A43" s="5"/>
      <c r="B43" s="8"/>
      <c r="C43" s="130" t="s">
        <v>921</v>
      </c>
      <c r="D43" s="130"/>
      <c r="F43" s="88" t="s">
        <v>908</v>
      </c>
    </row>
    <row r="44" spans="1:6" s="30" customFormat="1" ht="12.75">
      <c r="A44" s="5"/>
      <c r="B44" s="8"/>
      <c r="C44" s="130" t="s">
        <v>922</v>
      </c>
      <c r="D44" s="130"/>
      <c r="F44" s="88" t="s">
        <v>909</v>
      </c>
    </row>
    <row r="45" spans="1:6" s="30" customFormat="1" ht="12.75">
      <c r="A45" s="5"/>
      <c r="B45" s="8"/>
      <c r="C45" s="130"/>
      <c r="D45" s="130"/>
    </row>
    <row r="46" spans="1:6" s="30" customFormat="1" ht="12.75">
      <c r="A46" s="5"/>
      <c r="B46" s="8"/>
      <c r="C46" s="130"/>
      <c r="D46" s="130"/>
    </row>
    <row r="47" spans="1:6" s="30" customFormat="1" ht="12.75">
      <c r="A47" s="5"/>
      <c r="B47" s="8"/>
      <c r="C47" s="8"/>
      <c r="D47" s="5"/>
    </row>
    <row r="48" spans="1:6" s="30" customFormat="1" ht="12.75">
      <c r="A48" s="5"/>
      <c r="B48" s="41"/>
      <c r="C48" s="9"/>
      <c r="D48" s="5"/>
    </row>
    <row r="49" spans="1:4" s="30" customFormat="1" ht="12.75">
      <c r="A49" s="5"/>
      <c r="B49" s="1"/>
      <c r="C49" s="2"/>
      <c r="D49" s="1"/>
    </row>
    <row r="50" spans="1:4" s="30" customFormat="1" ht="12.75">
      <c r="A50" s="1"/>
      <c r="B50" s="1"/>
      <c r="C50" s="37"/>
      <c r="D50" s="1"/>
    </row>
    <row r="51" spans="1:4">
      <c r="C51" s="10" t="s">
        <v>17</v>
      </c>
    </row>
    <row r="52" spans="1:4" s="30" customFormat="1" ht="12.75">
      <c r="A52" s="1"/>
      <c r="B52" s="1"/>
      <c r="C52" s="2"/>
      <c r="D52" s="1"/>
    </row>
    <row r="53" spans="1:4" s="30" customFormat="1" ht="51">
      <c r="A53" s="1"/>
      <c r="B53" s="42" t="s">
        <v>18</v>
      </c>
      <c r="C53" s="42" t="s">
        <v>19</v>
      </c>
      <c r="D53" s="42" t="s">
        <v>772</v>
      </c>
    </row>
    <row r="54" spans="1:4" s="1" customFormat="1" ht="12.75">
      <c r="B54" s="44">
        <v>1</v>
      </c>
      <c r="C54" s="44">
        <v>2</v>
      </c>
      <c r="D54" s="44">
        <v>3</v>
      </c>
    </row>
    <row r="55" spans="1:4" s="30" customFormat="1" ht="12.75">
      <c r="A55" s="1"/>
      <c r="B55" s="50" t="s">
        <v>20</v>
      </c>
      <c r="C55" s="12" t="s">
        <v>21</v>
      </c>
      <c r="D55" s="13">
        <f>D56+D98+D113+D132</f>
        <v>3993066</v>
      </c>
    </row>
    <row r="56" spans="1:4" s="30" customFormat="1" ht="12.75" hidden="1">
      <c r="A56" s="1"/>
      <c r="B56" s="46" t="s">
        <v>22</v>
      </c>
      <c r="C56" s="47" t="s">
        <v>23</v>
      </c>
      <c r="D56" s="13">
        <f>D57+D84</f>
        <v>0</v>
      </c>
    </row>
    <row r="57" spans="1:4" s="30" customFormat="1" ht="12.75" hidden="1">
      <c r="A57" s="1"/>
      <c r="B57" s="14">
        <v>21300</v>
      </c>
      <c r="C57" s="15" t="s">
        <v>773</v>
      </c>
      <c r="D57" s="16">
        <f>D58+D59+D60+D61+D65+D66+D69+D75</f>
        <v>0</v>
      </c>
    </row>
    <row r="58" spans="1:4" s="30" customFormat="1" ht="25.5" hidden="1">
      <c r="A58" s="1"/>
      <c r="B58" s="44" t="s">
        <v>25</v>
      </c>
      <c r="C58" s="15" t="s">
        <v>26</v>
      </c>
      <c r="D58" s="16">
        <f>VARAM_TP_ES!D58+VARAM_TP_HP!D58+KRP_TP!D58+LPR_TP!D58+RPR_TP!D58+VPR_TP!D58+ZPR_TP!D58+VRAA_TP!D58</f>
        <v>0</v>
      </c>
    </row>
    <row r="59" spans="1:4" s="30" customFormat="1" ht="25.5" hidden="1">
      <c r="A59" s="1"/>
      <c r="B59" s="44" t="s">
        <v>27</v>
      </c>
      <c r="C59" s="15" t="s">
        <v>28</v>
      </c>
      <c r="D59" s="16">
        <f>VARAM_TP_ES!D59+VARAM_TP_HP!D59+KRP_TP!D59+LPR_TP!D59+RPR_TP!D59+VPR_TP!D59+ZPR_TP!D59+VRAA_TP!D59</f>
        <v>0</v>
      </c>
    </row>
    <row r="60" spans="1:4" s="30" customFormat="1" ht="25.5" hidden="1">
      <c r="A60" s="1"/>
      <c r="B60" s="44" t="s">
        <v>29</v>
      </c>
      <c r="C60" s="15" t="s">
        <v>30</v>
      </c>
      <c r="D60" s="16">
        <f>VARAM_TP_ES!D60+VARAM_TP_HP!D60+KRP_TP!D60+LPR_TP!D60+RPR_TP!D60+VPR_TP!D60+ZPR_TP!D60+VRAA_TP!D60</f>
        <v>0</v>
      </c>
    </row>
    <row r="61" spans="1:4" s="30" customFormat="1" ht="12.75" hidden="1">
      <c r="A61" s="1"/>
      <c r="B61" s="44" t="s">
        <v>31</v>
      </c>
      <c r="C61" s="15" t="s">
        <v>32</v>
      </c>
      <c r="D61" s="16">
        <f>SUM(D62:D64)</f>
        <v>0</v>
      </c>
    </row>
    <row r="62" spans="1:4" s="30" customFormat="1" ht="12.75" hidden="1">
      <c r="A62" s="1"/>
      <c r="B62" s="45" t="s">
        <v>33</v>
      </c>
      <c r="C62" s="15" t="s">
        <v>34</v>
      </c>
      <c r="D62" s="16">
        <f>VARAM_TP_ES!D62+VARAM_TP_HP!D62+KRP_TP!D62+LPR_TP!D62+RPR_TP!D62+VPR_TP!D62+ZPR_TP!D62+VRAA_TP!D62</f>
        <v>0</v>
      </c>
    </row>
    <row r="63" spans="1:4" s="30" customFormat="1" ht="12.75" hidden="1">
      <c r="A63" s="1"/>
      <c r="B63" s="45" t="s">
        <v>35</v>
      </c>
      <c r="C63" s="15" t="s">
        <v>36</v>
      </c>
      <c r="D63" s="16">
        <f>VARAM_TP_ES!D63+VARAM_TP_HP!D63+KRP_TP!D63+LPR_TP!D63+RPR_TP!D63+VPR_TP!D63+ZPR_TP!D63+VRAA_TP!D63</f>
        <v>0</v>
      </c>
    </row>
    <row r="64" spans="1:4" s="30" customFormat="1" ht="12.75" hidden="1">
      <c r="A64" s="1"/>
      <c r="B64" s="45" t="s">
        <v>37</v>
      </c>
      <c r="C64" s="15" t="s">
        <v>38</v>
      </c>
      <c r="D64" s="16">
        <f>VARAM_TP_ES!D64+VARAM_TP_HP!D64+KRP_TP!D64+LPR_TP!D64+RPR_TP!D64+VPR_TP!D64+ZPR_TP!D64+VRAA_TP!D64</f>
        <v>0</v>
      </c>
    </row>
    <row r="65" spans="1:4" s="30" customFormat="1" ht="12.75" hidden="1">
      <c r="A65" s="1"/>
      <c r="B65" s="44" t="s">
        <v>39</v>
      </c>
      <c r="C65" s="15" t="s">
        <v>40</v>
      </c>
      <c r="D65" s="16">
        <f>VARAM_TP_ES!D65+VARAM_TP_HP!D65+KRP_TP!D65+LPR_TP!D65+RPR_TP!D65+VPR_TP!D65+ZPR_TP!D65+VRAA_TP!D65</f>
        <v>0</v>
      </c>
    </row>
    <row r="66" spans="1:4" s="30" customFormat="1" ht="12.75" hidden="1">
      <c r="A66" s="1"/>
      <c r="B66" s="44" t="s">
        <v>41</v>
      </c>
      <c r="C66" s="15" t="s">
        <v>42</v>
      </c>
      <c r="D66" s="16">
        <f>SUM(D67:D68)</f>
        <v>0</v>
      </c>
    </row>
    <row r="67" spans="1:4" s="30" customFormat="1" ht="12.75" hidden="1">
      <c r="A67" s="1"/>
      <c r="B67" s="45" t="s">
        <v>43</v>
      </c>
      <c r="C67" s="15" t="s">
        <v>44</v>
      </c>
      <c r="D67" s="16">
        <f>VARAM_TP_ES!D67+VARAM_TP_HP!D67+KRP_TP!D67+LPR_TP!D67+RPR_TP!D67+VPR_TP!D67+ZPR_TP!D67+VRAA_TP!D67</f>
        <v>0</v>
      </c>
    </row>
    <row r="68" spans="1:4" s="30" customFormat="1" ht="25.5" hidden="1">
      <c r="A68" s="1"/>
      <c r="B68" s="45" t="s">
        <v>45</v>
      </c>
      <c r="C68" s="15" t="s">
        <v>46</v>
      </c>
      <c r="D68" s="16">
        <f>VARAM_TP_ES!D68+VARAM_TP_HP!D68+KRP_TP!D68+LPR_TP!D68+RPR_TP!D68+VPR_TP!D68+ZPR_TP!D68+VRAA_TP!D68</f>
        <v>0</v>
      </c>
    </row>
    <row r="69" spans="1:4" s="30" customFormat="1" ht="12.75" hidden="1">
      <c r="A69" s="1"/>
      <c r="B69" s="44" t="s">
        <v>47</v>
      </c>
      <c r="C69" s="15" t="s">
        <v>48</v>
      </c>
      <c r="D69" s="16">
        <f>SUM(D70:D74)</f>
        <v>0</v>
      </c>
    </row>
    <row r="70" spans="1:4" s="30" customFormat="1" ht="12.75" hidden="1">
      <c r="A70" s="1"/>
      <c r="B70" s="45" t="s">
        <v>49</v>
      </c>
      <c r="C70" s="15" t="s">
        <v>50</v>
      </c>
      <c r="D70" s="16">
        <f>VARAM_TP_ES!D70+VARAM_TP_HP!D70+KRP_TP!D70+LPR_TP!D70+RPR_TP!D70+VPR_TP!D70+ZPR_TP!D70+VRAA_TP!D70</f>
        <v>0</v>
      </c>
    </row>
    <row r="71" spans="1:4" s="30" customFormat="1" ht="12.75" hidden="1">
      <c r="A71" s="1"/>
      <c r="B71" s="45" t="s">
        <v>51</v>
      </c>
      <c r="C71" s="15" t="s">
        <v>52</v>
      </c>
      <c r="D71" s="16">
        <f>VARAM_TP_ES!D71+VARAM_TP_HP!D71+KRP_TP!D71+LPR_TP!D71+RPR_TP!D71+VPR_TP!D71+ZPR_TP!D71+VRAA_TP!D71</f>
        <v>0</v>
      </c>
    </row>
    <row r="72" spans="1:4" s="30" customFormat="1" ht="12.75" hidden="1">
      <c r="A72" s="1"/>
      <c r="B72" s="45" t="s">
        <v>53</v>
      </c>
      <c r="C72" s="15" t="s">
        <v>54</v>
      </c>
      <c r="D72" s="16">
        <f>VARAM_TP_ES!D72+VARAM_TP_HP!D72+KRP_TP!D72+LPR_TP!D72+RPR_TP!D72+VPR_TP!D72+ZPR_TP!D72+VRAA_TP!D72</f>
        <v>0</v>
      </c>
    </row>
    <row r="73" spans="1:4" s="30" customFormat="1" ht="12.75" hidden="1">
      <c r="A73" s="1"/>
      <c r="B73" s="45" t="s">
        <v>55</v>
      </c>
      <c r="C73" s="15" t="s">
        <v>56</v>
      </c>
      <c r="D73" s="16">
        <f>VARAM_TP_ES!D73+VARAM_TP_HP!D73+KRP_TP!D73+LPR_TP!D73+RPR_TP!D73+VPR_TP!D73+ZPR_TP!D73+VRAA_TP!D73</f>
        <v>0</v>
      </c>
    </row>
    <row r="74" spans="1:4" s="30" customFormat="1" ht="12.75" hidden="1">
      <c r="A74" s="1"/>
      <c r="B74" s="45" t="s">
        <v>57</v>
      </c>
      <c r="C74" s="15" t="s">
        <v>58</v>
      </c>
      <c r="D74" s="16">
        <f>VARAM_TP_ES!D74+VARAM_TP_HP!D74+KRP_TP!D74+LPR_TP!D74+RPR_TP!D74+VPR_TP!D74+ZPR_TP!D74+VRAA_TP!D74</f>
        <v>0</v>
      </c>
    </row>
    <row r="75" spans="1:4" s="30" customFormat="1" ht="12.75" hidden="1">
      <c r="A75" s="1"/>
      <c r="B75" s="44" t="s">
        <v>59</v>
      </c>
      <c r="C75" s="15" t="s">
        <v>60</v>
      </c>
      <c r="D75" s="16">
        <f>SUM(D76:D83)</f>
        <v>0</v>
      </c>
    </row>
    <row r="76" spans="1:4" s="30" customFormat="1" ht="12.75" hidden="1">
      <c r="A76" s="1"/>
      <c r="B76" s="45" t="s">
        <v>61</v>
      </c>
      <c r="C76" s="15" t="s">
        <v>62</v>
      </c>
      <c r="D76" s="16">
        <f>VARAM_TP_ES!D76+VARAM_TP_HP!D76+KRP_TP!D76+LPR_TP!D76+RPR_TP!D76+VPR_TP!D76+ZPR_TP!D76+VRAA_TP!D76</f>
        <v>0</v>
      </c>
    </row>
    <row r="77" spans="1:4" s="30" customFormat="1" ht="25.5" hidden="1">
      <c r="A77" s="1"/>
      <c r="B77" s="45" t="s">
        <v>63</v>
      </c>
      <c r="C77" s="15" t="s">
        <v>64</v>
      </c>
      <c r="D77" s="16">
        <f>VARAM_TP_ES!D77+VARAM_TP_HP!D77+KRP_TP!D77+LPR_TP!D77+RPR_TP!D77+VPR_TP!D77+ZPR_TP!D77+VRAA_TP!D77</f>
        <v>0</v>
      </c>
    </row>
    <row r="78" spans="1:4" s="30" customFormat="1" ht="12.75" hidden="1">
      <c r="A78" s="1"/>
      <c r="B78" s="45" t="s">
        <v>65</v>
      </c>
      <c r="C78" s="15" t="s">
        <v>66</v>
      </c>
      <c r="D78" s="16">
        <f>VARAM_TP_ES!D78+VARAM_TP_HP!D78+KRP_TP!D78+LPR_TP!D78+RPR_TP!D78+VPR_TP!D78+ZPR_TP!D78+VRAA_TP!D78</f>
        <v>0</v>
      </c>
    </row>
    <row r="79" spans="1:4" s="30" customFormat="1" ht="12.75" hidden="1">
      <c r="A79" s="1"/>
      <c r="B79" s="45" t="s">
        <v>67</v>
      </c>
      <c r="C79" s="15" t="s">
        <v>68</v>
      </c>
      <c r="D79" s="16">
        <f>VARAM_TP_ES!D79+VARAM_TP_HP!D79+KRP_TP!D79+LPR_TP!D79+RPR_TP!D79+VPR_TP!D79+ZPR_TP!D79+VRAA_TP!D79</f>
        <v>0</v>
      </c>
    </row>
    <row r="80" spans="1:4" s="30" customFormat="1" ht="12.75" hidden="1">
      <c r="A80" s="1"/>
      <c r="B80" s="45" t="s">
        <v>69</v>
      </c>
      <c r="C80" s="15" t="s">
        <v>70</v>
      </c>
      <c r="D80" s="16">
        <f>VARAM_TP_ES!D80+VARAM_TP_HP!D80+KRP_TP!D80+LPR_TP!D80+RPR_TP!D80+VPR_TP!D80+ZPR_TP!D80+VRAA_TP!D80</f>
        <v>0</v>
      </c>
    </row>
    <row r="81" spans="1:4" s="30" customFormat="1" ht="12.75" hidden="1">
      <c r="A81" s="1"/>
      <c r="B81" s="45" t="s">
        <v>71</v>
      </c>
      <c r="C81" s="15" t="s">
        <v>72</v>
      </c>
      <c r="D81" s="16">
        <f>VARAM_TP_ES!D81+VARAM_TP_HP!D81+KRP_TP!D81+LPR_TP!D81+RPR_TP!D81+VPR_TP!D81+ZPR_TP!D81+VRAA_TP!D81</f>
        <v>0</v>
      </c>
    </row>
    <row r="82" spans="1:4" s="30" customFormat="1" ht="25.5" hidden="1">
      <c r="A82" s="1"/>
      <c r="B82" s="45">
        <v>21397</v>
      </c>
      <c r="C82" s="15" t="s">
        <v>73</v>
      </c>
      <c r="D82" s="16">
        <f>VARAM_TP_ES!D82+VARAM_TP_HP!D82+KRP_TP!D82+LPR_TP!D82+RPR_TP!D82+VPR_TP!D82+ZPR_TP!D82+VRAA_TP!D82</f>
        <v>0</v>
      </c>
    </row>
    <row r="83" spans="1:4" s="30" customFormat="1" ht="12.75" hidden="1">
      <c r="A83" s="1"/>
      <c r="B83" s="45" t="s">
        <v>74</v>
      </c>
      <c r="C83" s="15" t="s">
        <v>75</v>
      </c>
      <c r="D83" s="16">
        <f>VARAM_TP_ES!D83+VARAM_TP_HP!D83+KRP_TP!D83+LPR_TP!D83+RPR_TP!D83+VPR_TP!D83+ZPR_TP!D83+VRAA_TP!D83</f>
        <v>0</v>
      </c>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t="12.75" hidden="1">
      <c r="A86" s="1"/>
      <c r="B86" s="45" t="s">
        <v>78</v>
      </c>
      <c r="C86" s="15" t="s">
        <v>79</v>
      </c>
      <c r="D86" s="16">
        <f>VARAM_TP_ES!D86+VARAM_TP_HP!D86+KRP_TP!D86+LPR_TP!D86+RPR_TP!D86+VPR_TP!D86+ZPR_TP!D86+VRAA_TP!D86</f>
        <v>0</v>
      </c>
    </row>
    <row r="87" spans="1:4" s="30" customFormat="1" ht="12.75" hidden="1">
      <c r="A87" s="1"/>
      <c r="B87" s="45" t="s">
        <v>80</v>
      </c>
      <c r="C87" s="15" t="s">
        <v>81</v>
      </c>
      <c r="D87" s="16">
        <f>VARAM_TP_ES!D87+VARAM_TP_HP!D87+KRP_TP!D87+LPR_TP!D87+RPR_TP!D87+VPR_TP!D87+ZPR_TP!D87+VRAA_TP!D87</f>
        <v>0</v>
      </c>
    </row>
    <row r="88" spans="1:4" s="30" customFormat="1" ht="12.75" hidden="1">
      <c r="A88" s="1"/>
      <c r="B88" s="45" t="s">
        <v>82</v>
      </c>
      <c r="C88" s="15" t="s">
        <v>83</v>
      </c>
      <c r="D88" s="16">
        <f>VARAM_TP_ES!D88+VARAM_TP_HP!D88+KRP_TP!D88+LPR_TP!D88+RPR_TP!D88+VPR_TP!D88+ZPR_TP!D88+VRAA_TP!D88</f>
        <v>0</v>
      </c>
    </row>
    <row r="89" spans="1:4" s="30" customFormat="1" ht="12.75" hidden="1">
      <c r="A89" s="1"/>
      <c r="B89" s="44">
        <v>21420</v>
      </c>
      <c r="C89" s="15" t="s">
        <v>84</v>
      </c>
      <c r="D89" s="16">
        <f>SUM(D90:D94)</f>
        <v>0</v>
      </c>
    </row>
    <row r="90" spans="1:4" s="30" customFormat="1" ht="25.5" hidden="1">
      <c r="A90" s="1"/>
      <c r="B90" s="45" t="s">
        <v>85</v>
      </c>
      <c r="C90" s="15" t="s">
        <v>86</v>
      </c>
      <c r="D90" s="16">
        <f>VARAM_TP_ES!D90+VARAM_TP_HP!D90+KRP_TP!D90+LPR_TP!D90+RPR_TP!D90+VPR_TP!D90+ZPR_TP!D90+VRAA_TP!D90</f>
        <v>0</v>
      </c>
    </row>
    <row r="91" spans="1:4" s="30" customFormat="1" ht="12.75" hidden="1">
      <c r="A91" s="1"/>
      <c r="B91" s="45" t="s">
        <v>87</v>
      </c>
      <c r="C91" s="15" t="s">
        <v>88</v>
      </c>
      <c r="D91" s="16">
        <f>VARAM_TP_ES!D91+VARAM_TP_HP!D91+KRP_TP!D91+LPR_TP!D91+RPR_TP!D91+VPR_TP!D91+ZPR_TP!D91+VRAA_TP!D91</f>
        <v>0</v>
      </c>
    </row>
    <row r="92" spans="1:4" s="30" customFormat="1" ht="25.5" hidden="1">
      <c r="A92" s="1"/>
      <c r="B92" s="45">
        <v>21424</v>
      </c>
      <c r="C92" s="15" t="s">
        <v>89</v>
      </c>
      <c r="D92" s="16">
        <f>VARAM_TP_ES!D92+VARAM_TP_HP!D92+KRP_TP!D92+LPR_TP!D92+RPR_TP!D92+VPR_TP!D92+ZPR_TP!D92+VRAA_TP!D92</f>
        <v>0</v>
      </c>
    </row>
    <row r="93" spans="1:4" s="30" customFormat="1" ht="12.75" hidden="1">
      <c r="A93" s="1"/>
      <c r="B93" s="45">
        <v>21425</v>
      </c>
      <c r="C93" s="15" t="s">
        <v>90</v>
      </c>
      <c r="D93" s="16">
        <f>VARAM_TP_ES!D93+VARAM_TP_HP!D93+KRP_TP!D93+LPR_TP!D93+RPR_TP!D93+VPR_TP!D93+ZPR_TP!D93+VRAA_TP!D93</f>
        <v>0</v>
      </c>
    </row>
    <row r="94" spans="1:4" s="30" customFormat="1" ht="12.75" hidden="1">
      <c r="A94" s="1"/>
      <c r="B94" s="45" t="s">
        <v>91</v>
      </c>
      <c r="C94" s="15" t="s">
        <v>92</v>
      </c>
      <c r="D94" s="16">
        <f>VARAM_TP_ES!D94+VARAM_TP_HP!D94+KRP_TP!D94+LPR_TP!D94+RPR_TP!D94+VPR_TP!D94+ZPR_TP!D94+VRAA_TP!D94</f>
        <v>0</v>
      </c>
    </row>
    <row r="95" spans="1:4" s="30" customFormat="1" ht="12.75" hidden="1">
      <c r="A95" s="1"/>
      <c r="B95" s="44">
        <v>21490</v>
      </c>
      <c r="C95" s="15" t="s">
        <v>93</v>
      </c>
      <c r="D95" s="16">
        <f>SUM(D96:D97)</f>
        <v>0</v>
      </c>
    </row>
    <row r="96" spans="1:4" s="30" customFormat="1" ht="12.75" hidden="1">
      <c r="A96" s="1"/>
      <c r="B96" s="45" t="s">
        <v>94</v>
      </c>
      <c r="C96" s="15" t="s">
        <v>95</v>
      </c>
      <c r="D96" s="16">
        <f>VARAM_TP_ES!D96+VARAM_TP_HP!D96+KRP_TP!D96+LPR_TP!D96+RPR_TP!D96+VPR_TP!D96+ZPR_TP!D96+VRAA_TP!D96</f>
        <v>0</v>
      </c>
    </row>
    <row r="97" spans="1:4" s="30" customFormat="1" ht="12.75" hidden="1">
      <c r="A97" s="1"/>
      <c r="B97" s="45" t="s">
        <v>96</v>
      </c>
      <c r="C97" s="15" t="s">
        <v>97</v>
      </c>
      <c r="D97" s="16">
        <f>VARAM_TP_ES!D97+VARAM_TP_HP!D97+KRP_TP!D97+LPR_TP!D97+RPR_TP!D97+VPR_TP!D97+ZPR_TP!D97+VRAA_TP!D97</f>
        <v>0</v>
      </c>
    </row>
    <row r="98" spans="1:4" s="30" customFormat="1" ht="12.75" hidden="1">
      <c r="A98" s="1"/>
      <c r="B98" s="46" t="s">
        <v>98</v>
      </c>
      <c r="C98" s="47" t="s">
        <v>99</v>
      </c>
      <c r="D98" s="13">
        <f>D99+D111</f>
        <v>0</v>
      </c>
    </row>
    <row r="99" spans="1:4" s="30" customFormat="1" ht="12.75" hidden="1">
      <c r="A99" s="1"/>
      <c r="B99" s="14">
        <v>21100</v>
      </c>
      <c r="C99" s="15" t="s">
        <v>100</v>
      </c>
      <c r="D99" s="16">
        <f>D100+D101+D102+D103+D104+D105+D106</f>
        <v>0</v>
      </c>
    </row>
    <row r="100" spans="1:4" s="30" customFormat="1" ht="25.5" hidden="1">
      <c r="A100" s="1"/>
      <c r="B100" s="44" t="s">
        <v>101</v>
      </c>
      <c r="C100" s="15" t="s">
        <v>102</v>
      </c>
      <c r="D100" s="16">
        <f>VARAM_TP_ES!D100+VARAM_TP_HP!D100+KRP_TP!D100+LPR_TP!D100+RPR_TP!D100+VPR_TP!D100+ZPR_TP!D100+VRAA_TP!D100</f>
        <v>0</v>
      </c>
    </row>
    <row r="101" spans="1:4" s="30" customFormat="1" ht="25.5" hidden="1">
      <c r="A101" s="1"/>
      <c r="B101" s="44" t="s">
        <v>103</v>
      </c>
      <c r="C101" s="15" t="s">
        <v>104</v>
      </c>
      <c r="D101" s="16">
        <f>VARAM_TP_ES!D101+VARAM_TP_HP!D101+KRP_TP!D101+LPR_TP!D101+RPR_TP!D101+VPR_TP!D101+ZPR_TP!D101+VRAA_TP!D101</f>
        <v>0</v>
      </c>
    </row>
    <row r="102" spans="1:4" s="30" customFormat="1" ht="25.5" hidden="1">
      <c r="A102" s="1"/>
      <c r="B102" s="44" t="s">
        <v>105</v>
      </c>
      <c r="C102" s="15" t="s">
        <v>106</v>
      </c>
      <c r="D102" s="16">
        <f>VARAM_TP_ES!D102+VARAM_TP_HP!D102+KRP_TP!D102+LPR_TP!D102+RPR_TP!D102+VPR_TP!D102+ZPR_TP!D102+VRAA_TP!D102</f>
        <v>0</v>
      </c>
    </row>
    <row r="103" spans="1:4" s="30" customFormat="1" ht="25.5" hidden="1">
      <c r="A103" s="1"/>
      <c r="B103" s="44" t="s">
        <v>107</v>
      </c>
      <c r="C103" s="15" t="s">
        <v>108</v>
      </c>
      <c r="D103" s="16">
        <f>VARAM_TP_ES!D103+VARAM_TP_HP!D103+KRP_TP!D103+LPR_TP!D103+RPR_TP!D103+VPR_TP!D103+ZPR_TP!D103+VRAA_TP!D103</f>
        <v>0</v>
      </c>
    </row>
    <row r="104" spans="1:4" s="30" customFormat="1" ht="38.25" hidden="1">
      <c r="A104" s="1"/>
      <c r="B104" s="44" t="s">
        <v>109</v>
      </c>
      <c r="C104" s="15" t="s">
        <v>110</v>
      </c>
      <c r="D104" s="16">
        <f>VARAM_TP_ES!D104+VARAM_TP_HP!D104+KRP_TP!D104+LPR_TP!D104+RPR_TP!D104+VPR_TP!D104+ZPR_TP!D104+VRAA_TP!D104</f>
        <v>0</v>
      </c>
    </row>
    <row r="105" spans="1:4" s="30" customFormat="1" ht="38.25" hidden="1">
      <c r="A105" s="1"/>
      <c r="B105" s="44" t="s">
        <v>111</v>
      </c>
      <c r="C105" s="15" t="s">
        <v>112</v>
      </c>
      <c r="D105" s="16">
        <f>VARAM_TP_ES!D105+VARAM_TP_HP!D105+KRP_TP!D105+LPR_TP!D105+RPR_TP!D105+VPR_TP!D105+ZPR_TP!D105+VRAA_TP!D105</f>
        <v>0</v>
      </c>
    </row>
    <row r="106" spans="1:4" s="30" customFormat="1" ht="38.25" hidden="1">
      <c r="A106" s="1"/>
      <c r="B106" s="44" t="s">
        <v>113</v>
      </c>
      <c r="C106" s="15" t="s">
        <v>114</v>
      </c>
      <c r="D106" s="16">
        <f>SUM(D107:D110)</f>
        <v>0</v>
      </c>
    </row>
    <row r="107" spans="1:4" s="30" customFormat="1" ht="38.25" hidden="1">
      <c r="A107" s="1"/>
      <c r="B107" s="45">
        <v>21191</v>
      </c>
      <c r="C107" s="15" t="s">
        <v>115</v>
      </c>
      <c r="D107" s="16">
        <f>VARAM_TP_ES!D107+VARAM_TP_HP!D107+KRP_TP!D107+LPR_TP!D107+RPR_TP!D107+VPR_TP!D107+ZPR_TP!D107+VRAA_TP!D107</f>
        <v>0</v>
      </c>
    </row>
    <row r="108" spans="1:4" s="30" customFormat="1" ht="12.75" hidden="1">
      <c r="A108" s="1"/>
      <c r="B108" s="45">
        <v>21192</v>
      </c>
      <c r="C108" s="15" t="s">
        <v>116</v>
      </c>
      <c r="D108" s="16">
        <f>VARAM_TP_ES!D108+VARAM_TP_HP!D108+KRP_TP!D108+LPR_TP!D108+RPR_TP!D108+VPR_TP!D108+ZPR_TP!D108+VRAA_TP!D108</f>
        <v>0</v>
      </c>
    </row>
    <row r="109" spans="1:4" s="30" customFormat="1" ht="38.25" hidden="1">
      <c r="A109" s="1"/>
      <c r="B109" s="45">
        <v>21193</v>
      </c>
      <c r="C109" s="15" t="s">
        <v>117</v>
      </c>
      <c r="D109" s="16">
        <f>VARAM_TP_ES!D109+VARAM_TP_HP!D109+KRP_TP!D109+LPR_TP!D109+RPR_TP!D109+VPR_TP!D109+ZPR_TP!D109+VRAA_TP!D109</f>
        <v>0</v>
      </c>
    </row>
    <row r="110" spans="1:4" s="30" customFormat="1" ht="25.5" hidden="1">
      <c r="A110" s="1"/>
      <c r="B110" s="45">
        <v>21194</v>
      </c>
      <c r="C110" s="15" t="s">
        <v>118</v>
      </c>
      <c r="D110" s="16">
        <f>VARAM_TP_ES!D110+VARAM_TP_HP!D110+KRP_TP!D110+LPR_TP!D110+RPR_TP!D110+VPR_TP!D110+ZPR_TP!D110+VRAA_TP!D110</f>
        <v>0</v>
      </c>
    </row>
    <row r="111" spans="1:4" s="30" customFormat="1" ht="12.75" hidden="1">
      <c r="A111" s="1"/>
      <c r="B111" s="14">
        <v>21200</v>
      </c>
      <c r="C111" s="15" t="s">
        <v>119</v>
      </c>
      <c r="D111" s="16">
        <f>D112</f>
        <v>0</v>
      </c>
    </row>
    <row r="112" spans="1:4" s="30" customFormat="1" ht="12.75" hidden="1">
      <c r="A112" s="1"/>
      <c r="B112" s="44">
        <v>21210</v>
      </c>
      <c r="C112" s="15" t="s">
        <v>119</v>
      </c>
      <c r="D112" s="16">
        <f>VARAM_TP_ES!D112+VARAM_TP_HP!D112+KRP_TP!D112+LPR_TP!D112+RPR_TP!D112+VPR_TP!D112+ZPR_TP!D112+VRAA_TP!D112</f>
        <v>0</v>
      </c>
    </row>
    <row r="113" spans="1:4" s="30" customFormat="1" ht="25.5" hidden="1">
      <c r="A113" s="1"/>
      <c r="B113" s="49" t="s">
        <v>120</v>
      </c>
      <c r="C113" s="47" t="s">
        <v>121</v>
      </c>
      <c r="D113" s="13">
        <f>D114+D121+D126</f>
        <v>0</v>
      </c>
    </row>
    <row r="114" spans="1:4" s="30" customFormat="1" ht="12.75" hidden="1">
      <c r="A114" s="1"/>
      <c r="B114" s="49">
        <v>18000</v>
      </c>
      <c r="C114" s="47" t="s">
        <v>122</v>
      </c>
      <c r="D114" s="13">
        <f>D115+D120</f>
        <v>0</v>
      </c>
    </row>
    <row r="115" spans="1:4" s="30" customFormat="1" ht="12.75" hidden="1">
      <c r="A115" s="1"/>
      <c r="B115" s="49" t="s">
        <v>123</v>
      </c>
      <c r="C115" s="47" t="s">
        <v>124</v>
      </c>
      <c r="D115" s="13">
        <f>D116</f>
        <v>0</v>
      </c>
    </row>
    <row r="116" spans="1:4" s="30" customFormat="1" ht="12.75" hidden="1">
      <c r="A116" s="1"/>
      <c r="B116" s="44" t="s">
        <v>125</v>
      </c>
      <c r="C116" s="15" t="s">
        <v>126</v>
      </c>
      <c r="D116" s="16">
        <f>SUM(D117:D119)</f>
        <v>0</v>
      </c>
    </row>
    <row r="117" spans="1:4" s="30" customFormat="1" ht="25.5" hidden="1">
      <c r="A117" s="1"/>
      <c r="B117" s="45" t="s">
        <v>127</v>
      </c>
      <c r="C117" s="15" t="s">
        <v>128</v>
      </c>
      <c r="D117" s="16">
        <f>VARAM_TP_ES!D117+VARAM_TP_HP!D117+KRP_TP!D117+LPR_TP!D117+RPR_TP!D117+VPR_TP!D117+ZPR_TP!D117+VRAA_TP!D117</f>
        <v>0</v>
      </c>
    </row>
    <row r="118" spans="1:4" s="30" customFormat="1" ht="25.5" hidden="1">
      <c r="A118" s="1"/>
      <c r="B118" s="45" t="s">
        <v>129</v>
      </c>
      <c r="C118" s="15" t="s">
        <v>130</v>
      </c>
      <c r="D118" s="16">
        <f>VARAM_TP_ES!D118+VARAM_TP_HP!D118+KRP_TP!D118+LPR_TP!D118+RPR_TP!D118+VPR_TP!D118+ZPR_TP!D118+VRAA_TP!D118</f>
        <v>0</v>
      </c>
    </row>
    <row r="119" spans="1:4" s="30" customFormat="1" ht="12.75" hidden="1">
      <c r="A119" s="1"/>
      <c r="B119" s="45">
        <v>18139</v>
      </c>
      <c r="C119" s="15" t="s">
        <v>131</v>
      </c>
      <c r="D119" s="16">
        <f>VARAM_TP_ES!D119+VARAM_TP_HP!D119+KRP_TP!D119+LPR_TP!D119+RPR_TP!D119+VPR_TP!D119+ZPR_TP!D119+VRAA_TP!D119</f>
        <v>0</v>
      </c>
    </row>
    <row r="120" spans="1:4" s="30" customFormat="1" ht="12.75" hidden="1">
      <c r="A120" s="1"/>
      <c r="B120" s="14">
        <v>18400</v>
      </c>
      <c r="C120" s="15" t="s">
        <v>132</v>
      </c>
      <c r="D120" s="16">
        <f>VARAM_TP_ES!D120+VARAM_TP_HP!D120+KRP_TP!D120+LPR_TP!D120+RPR_TP!D120+VPR_TP!D120+ZPR_TP!D120+VRAA_TP!D120</f>
        <v>0</v>
      </c>
    </row>
    <row r="121" spans="1:4" s="30" customFormat="1" ht="12.75" hidden="1">
      <c r="A121" s="1"/>
      <c r="B121" s="49">
        <v>19000</v>
      </c>
      <c r="C121" s="47" t="s">
        <v>133</v>
      </c>
      <c r="D121" s="13">
        <f>D122</f>
        <v>0</v>
      </c>
    </row>
    <row r="122" spans="1:4" s="30" customFormat="1" ht="12.75" hidden="1">
      <c r="A122" s="1"/>
      <c r="B122" s="49" t="s">
        <v>134</v>
      </c>
      <c r="C122" s="47" t="s">
        <v>135</v>
      </c>
      <c r="D122" s="13">
        <f>SUM(D123:D125)</f>
        <v>0</v>
      </c>
    </row>
    <row r="123" spans="1:4" s="30" customFormat="1" ht="12.75" hidden="1">
      <c r="A123" s="1"/>
      <c r="B123" s="44">
        <v>19550</v>
      </c>
      <c r="C123" s="15" t="s">
        <v>136</v>
      </c>
      <c r="D123" s="16">
        <f>VARAM_TP_ES!D123+VARAM_TP_HP!D123+KRP_TP!D123+LPR_TP!D123+RPR_TP!D123+VPR_TP!D123+ZPR_TP!D123+VRAA_TP!D123</f>
        <v>0</v>
      </c>
    </row>
    <row r="124" spans="1:4" s="30" customFormat="1" ht="25.5" hidden="1">
      <c r="A124" s="1"/>
      <c r="B124" s="44">
        <v>19560</v>
      </c>
      <c r="C124" s="15" t="s">
        <v>137</v>
      </c>
      <c r="D124" s="16">
        <f>VARAM_TP_ES!D124+VARAM_TP_HP!D124+KRP_TP!D124+LPR_TP!D124+RPR_TP!D124+VPR_TP!D124+ZPR_TP!D124+VRAA_TP!D124</f>
        <v>0</v>
      </c>
    </row>
    <row r="125" spans="1:4" s="30" customFormat="1" ht="38.25" hidden="1">
      <c r="A125" s="1"/>
      <c r="B125" s="44">
        <v>19570</v>
      </c>
      <c r="C125" s="15" t="s">
        <v>138</v>
      </c>
      <c r="D125" s="16">
        <f>VARAM_TP_ES!D125+VARAM_TP_HP!D125+KRP_TP!D125+LPR_TP!D125+RPR_TP!D125+VPR_TP!D125+ZPR_TP!D125+VRAA_TP!D125</f>
        <v>0</v>
      </c>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f>VARAM_TP_ES!D128+VARAM_TP_HP!D128+KRP_TP!D128+LPR_TP!D128+RPR_TP!D128+VPR_TP!D128+ZPR_TP!D128+VRAA_TP!D128</f>
        <v>0</v>
      </c>
    </row>
    <row r="129" spans="1:4" s="30" customFormat="1" ht="38.25" hidden="1">
      <c r="A129" s="1"/>
      <c r="B129" s="44">
        <v>17120</v>
      </c>
      <c r="C129" s="15" t="s">
        <v>142</v>
      </c>
      <c r="D129" s="16">
        <f>VARAM_TP_ES!D129+VARAM_TP_HP!D129+KRP_TP!D129+LPR_TP!D129+RPR_TP!D129+VPR_TP!D129+ZPR_TP!D129+VRAA_TP!D129</f>
        <v>0</v>
      </c>
    </row>
    <row r="130" spans="1:4" s="30" customFormat="1" ht="63.75" hidden="1">
      <c r="A130" s="1"/>
      <c r="B130" s="44">
        <v>17130</v>
      </c>
      <c r="C130" s="15" t="s">
        <v>143</v>
      </c>
      <c r="D130" s="16">
        <f>VARAM_TP_ES!D130+VARAM_TP_HP!D130+KRP_TP!D130+LPR_TP!D130+RPR_TP!D130+VPR_TP!D130+ZPR_TP!D130+VRAA_TP!D130</f>
        <v>0</v>
      </c>
    </row>
    <row r="131" spans="1:4" s="30" customFormat="1" ht="63.75" hidden="1">
      <c r="A131" s="1"/>
      <c r="B131" s="44">
        <v>17140</v>
      </c>
      <c r="C131" s="15" t="s">
        <v>144</v>
      </c>
      <c r="D131" s="16">
        <f>VARAM_TP_ES!D131+VARAM_TP_HP!D131+KRP_TP!D131+LPR_TP!D131+RPR_TP!D131+VPR_TP!D131+ZPR_TP!D131+VRAA_TP!D131</f>
        <v>0</v>
      </c>
    </row>
    <row r="132" spans="1:4" s="30" customFormat="1" ht="12.75">
      <c r="A132" s="1"/>
      <c r="B132" s="49">
        <v>21700</v>
      </c>
      <c r="C132" s="47" t="s">
        <v>145</v>
      </c>
      <c r="D132" s="13">
        <f>D133+D134</f>
        <v>3993066</v>
      </c>
    </row>
    <row r="133" spans="1:4" s="30" customFormat="1" ht="12.75">
      <c r="A133" s="1"/>
      <c r="B133" s="44">
        <v>21710</v>
      </c>
      <c r="C133" s="15" t="s">
        <v>146</v>
      </c>
      <c r="D133" s="16">
        <f>VARAM_TP_ES!D133+VARAM_TP_HP!D133+KRP_TP!D133+LPR_TP!D133+RPR_TP!D133+VPR_TP!D133+ZPR_TP!D133+VRAA_TP!D133</f>
        <v>3993066</v>
      </c>
    </row>
    <row r="134" spans="1:4" s="30" customFormat="1" ht="12.75" hidden="1">
      <c r="A134" s="1"/>
      <c r="B134" s="44">
        <v>21720</v>
      </c>
      <c r="C134" s="15" t="s">
        <v>147</v>
      </c>
      <c r="D134" s="16">
        <f>VARAM_TP_ES!D134+VARAM_TP_HP!D134+KRP_TP!D134+LPR_TP!D134+RPR_TP!D134+VPR_TP!D134+ZPR_TP!D134+VRAA_TP!D134</f>
        <v>0</v>
      </c>
    </row>
    <row r="135" spans="1:4" s="30" customFormat="1" ht="12.75">
      <c r="A135" s="1"/>
      <c r="B135" s="51" t="s">
        <v>148</v>
      </c>
      <c r="C135" s="12" t="s">
        <v>149</v>
      </c>
      <c r="D135" s="13">
        <f>D136+D416</f>
        <v>3993066</v>
      </c>
    </row>
    <row r="136" spans="1:4" s="30" customFormat="1" ht="27">
      <c r="A136" s="1"/>
      <c r="B136" s="53" t="s">
        <v>150</v>
      </c>
      <c r="C136" s="54" t="s">
        <v>151</v>
      </c>
      <c r="D136" s="106">
        <f>D137+D272+D290+D375+D394</f>
        <v>3965428</v>
      </c>
    </row>
    <row r="137" spans="1:4" s="30" customFormat="1" ht="12.75">
      <c r="A137" s="1"/>
      <c r="B137" s="52" t="s">
        <v>152</v>
      </c>
      <c r="C137" s="47" t="s">
        <v>153</v>
      </c>
      <c r="D137" s="13">
        <f>D138+D172</f>
        <v>3737663</v>
      </c>
    </row>
    <row r="138" spans="1:4" s="30" customFormat="1" ht="12.75">
      <c r="A138" s="1"/>
      <c r="B138" s="46" t="s">
        <v>154</v>
      </c>
      <c r="C138" s="47" t="s">
        <v>155</v>
      </c>
      <c r="D138" s="107">
        <f>D139+D160</f>
        <v>2693906</v>
      </c>
    </row>
    <row r="139" spans="1:4" s="30" customFormat="1" ht="12.75">
      <c r="A139" s="1"/>
      <c r="B139" s="46" t="s">
        <v>156</v>
      </c>
      <c r="C139" s="47" t="s">
        <v>157</v>
      </c>
      <c r="D139" s="107">
        <f>D140+D148+D158+D159</f>
        <v>2148084</v>
      </c>
    </row>
    <row r="140" spans="1:4" s="30" customFormat="1" ht="12.75">
      <c r="A140" s="1"/>
      <c r="B140" s="44" t="s">
        <v>158</v>
      </c>
      <c r="C140" s="15" t="s">
        <v>159</v>
      </c>
      <c r="D140" s="108">
        <f>SUM(D141:D147)</f>
        <v>2066584</v>
      </c>
    </row>
    <row r="141" spans="1:4" s="30" customFormat="1" ht="12.75" hidden="1">
      <c r="A141" s="1"/>
      <c r="B141" s="45" t="s">
        <v>160</v>
      </c>
      <c r="C141" s="15" t="s">
        <v>161</v>
      </c>
      <c r="D141" s="108">
        <f>VARAM_TP_ES!D141+VARAM_TP_HP!D141+KRP_TP!D141+LPR_TP!D141+RPR_TP!D141+VPR_TP!D141+ZPR_TP!D141+VRAA_TP!D141</f>
        <v>0</v>
      </c>
    </row>
    <row r="142" spans="1:4" s="30" customFormat="1" ht="12.75" hidden="1">
      <c r="A142" s="1"/>
      <c r="B142" s="45" t="s">
        <v>162</v>
      </c>
      <c r="C142" s="15" t="s">
        <v>163</v>
      </c>
      <c r="D142" s="108">
        <f>VARAM_TP_ES!D142+VARAM_TP_HP!D142+KRP_TP!D142+LPR_TP!D142+RPR_TP!D142+VPR_TP!D142+ZPR_TP!D142+VRAA_TP!D142</f>
        <v>0</v>
      </c>
    </row>
    <row r="143" spans="1:4" s="30" customFormat="1" ht="25.5" hidden="1">
      <c r="A143" s="1"/>
      <c r="B143" s="45" t="s">
        <v>164</v>
      </c>
      <c r="C143" s="15" t="s">
        <v>165</v>
      </c>
      <c r="D143" s="108">
        <f>VARAM_TP_ES!D143+VARAM_TP_HP!D143+KRP_TP!D143+LPR_TP!D143+RPR_TP!D143+VPR_TP!D143+ZPR_TP!D143+VRAA_TP!D143</f>
        <v>0</v>
      </c>
    </row>
    <row r="144" spans="1:4" s="30" customFormat="1" ht="12.75">
      <c r="A144" s="1"/>
      <c r="B144" s="45" t="s">
        <v>166</v>
      </c>
      <c r="C144" s="15" t="s">
        <v>167</v>
      </c>
      <c r="D144" s="108">
        <f>VARAM_TP_ES!D144+VARAM_TP_HP!D144+KRP_TP!D144+LPR_TP!D144+RPR_TP!D144+VPR_TP!D144+ZPR_TP!D144+VRAA_TP!D144</f>
        <v>1732747</v>
      </c>
    </row>
    <row r="145" spans="1:4" s="30" customFormat="1" ht="12.75" hidden="1">
      <c r="A145" s="1"/>
      <c r="B145" s="45" t="s">
        <v>168</v>
      </c>
      <c r="C145" s="15" t="s">
        <v>169</v>
      </c>
      <c r="D145" s="108">
        <f>VARAM_TP_ES!D145+VARAM_TP_HP!D145+KRP_TP!D145+LPR_TP!D145+RPR_TP!D145+VPR_TP!D145+ZPR_TP!D145+VRAA_TP!D145</f>
        <v>0</v>
      </c>
    </row>
    <row r="146" spans="1:4" s="30" customFormat="1" ht="12.75" hidden="1">
      <c r="A146" s="1"/>
      <c r="B146" s="45">
        <v>1116</v>
      </c>
      <c r="C146" s="15" t="s">
        <v>170</v>
      </c>
      <c r="D146" s="108">
        <f>VARAM_TP_ES!D146+VARAM_TP_HP!D146+KRP_TP!D146+LPR_TP!D146+RPR_TP!D146+VPR_TP!D146+ZPR_TP!D146+VRAA_TP!D146</f>
        <v>0</v>
      </c>
    </row>
    <row r="147" spans="1:4" s="30" customFormat="1" ht="12.75">
      <c r="A147" s="1"/>
      <c r="B147" s="45" t="s">
        <v>171</v>
      </c>
      <c r="C147" s="15" t="s">
        <v>172</v>
      </c>
      <c r="D147" s="108">
        <f>VARAM_TP_ES!D147+VARAM_TP_HP!D147+KRP_TP!D147+LPR_TP!D147+RPR_TP!D147+VPR_TP!D147+ZPR_TP!D147+VRAA_TP!D147</f>
        <v>333837</v>
      </c>
    </row>
    <row r="148" spans="1:4" s="30" customFormat="1" ht="12.75">
      <c r="A148" s="1"/>
      <c r="B148" s="44" t="s">
        <v>173</v>
      </c>
      <c r="C148" s="15" t="s">
        <v>174</v>
      </c>
      <c r="D148" s="108">
        <f>SUM(D149:D157)</f>
        <v>51500</v>
      </c>
    </row>
    <row r="149" spans="1:4" s="30" customFormat="1" ht="12.75" hidden="1">
      <c r="A149" s="1"/>
      <c r="B149" s="45" t="s">
        <v>175</v>
      </c>
      <c r="C149" s="15" t="s">
        <v>176</v>
      </c>
      <c r="D149" s="108">
        <f>VARAM_TP_ES!D149+VARAM_TP_HP!D149+KRP_TP!D149+LPR_TP!D149+RPR_TP!D149+VPR_TP!D149+ZPR_TP!D149+VRAA_TP!D149</f>
        <v>0</v>
      </c>
    </row>
    <row r="150" spans="1:4" s="30" customFormat="1" ht="12.75" hidden="1">
      <c r="A150" s="1"/>
      <c r="B150" s="45" t="s">
        <v>177</v>
      </c>
      <c r="C150" s="15" t="s">
        <v>178</v>
      </c>
      <c r="D150" s="108">
        <f>VARAM_TP_ES!D150+VARAM_TP_HP!D150+KRP_TP!D150+LPR_TP!D150+RPR_TP!D150+VPR_TP!D150+ZPR_TP!D150+VRAA_TP!D150</f>
        <v>0</v>
      </c>
    </row>
    <row r="151" spans="1:4" s="30" customFormat="1" ht="12.75" hidden="1">
      <c r="A151" s="1"/>
      <c r="B151" s="45" t="s">
        <v>179</v>
      </c>
      <c r="C151" s="15" t="s">
        <v>180</v>
      </c>
      <c r="D151" s="108">
        <f>VARAM_TP_ES!D151+VARAM_TP_HP!D151+KRP_TP!D151+LPR_TP!D151+RPR_TP!D151+VPR_TP!D151+ZPR_TP!D151+VRAA_TP!D151</f>
        <v>0</v>
      </c>
    </row>
    <row r="152" spans="1:4" s="30" customFormat="1" ht="12.75" hidden="1">
      <c r="A152" s="1"/>
      <c r="B152" s="45" t="s">
        <v>181</v>
      </c>
      <c r="C152" s="15" t="s">
        <v>182</v>
      </c>
      <c r="D152" s="108">
        <f>VARAM_TP_ES!D152+VARAM_TP_HP!D152+KRP_TP!D152+LPR_TP!D152+RPR_TP!D152+VPR_TP!D152+ZPR_TP!D152+VRAA_TP!D152</f>
        <v>0</v>
      </c>
    </row>
    <row r="153" spans="1:4" s="30" customFormat="1" ht="12.75" hidden="1">
      <c r="A153" s="1"/>
      <c r="B153" s="45" t="s">
        <v>183</v>
      </c>
      <c r="C153" s="15" t="s">
        <v>184</v>
      </c>
      <c r="D153" s="108">
        <f>VARAM_TP_ES!D153+VARAM_TP_HP!D153+KRP_TP!D153+LPR_TP!D153+RPR_TP!D153+VPR_TP!D153+ZPR_TP!D153+VRAA_TP!D153</f>
        <v>0</v>
      </c>
    </row>
    <row r="154" spans="1:4" s="30" customFormat="1" ht="12.75">
      <c r="A154" s="1"/>
      <c r="B154" s="45" t="s">
        <v>185</v>
      </c>
      <c r="C154" s="15" t="s">
        <v>186</v>
      </c>
      <c r="D154" s="108">
        <f>VARAM_TP_ES!D154+VARAM_TP_HP!D154+KRP_TP!D154+LPR_TP!D154+RPR_TP!D154+VPR_TP!D154+ZPR_TP!D154+VRAA_TP!D154</f>
        <v>41000</v>
      </c>
    </row>
    <row r="155" spans="1:4" s="30" customFormat="1" ht="12.75">
      <c r="A155" s="1"/>
      <c r="B155" s="45" t="s">
        <v>187</v>
      </c>
      <c r="C155" s="15" t="s">
        <v>188</v>
      </c>
      <c r="D155" s="108">
        <f>VARAM_TP_ES!D155+VARAM_TP_HP!D155+KRP_TP!D155+LPR_TP!D155+RPR_TP!D155+VPR_TP!D155+ZPR_TP!D155+VRAA_TP!D155</f>
        <v>10500</v>
      </c>
    </row>
    <row r="156" spans="1:4" s="30" customFormat="1" ht="12.75" hidden="1">
      <c r="A156" s="1"/>
      <c r="B156" s="45" t="s">
        <v>189</v>
      </c>
      <c r="C156" s="15" t="s">
        <v>190</v>
      </c>
      <c r="D156" s="108">
        <f>VARAM_TP_ES!D156+VARAM_TP_HP!D156+KRP_TP!D156+LPR_TP!D156+RPR_TP!D156+VPR_TP!D156+ZPR_TP!D156+VRAA_TP!D156</f>
        <v>0</v>
      </c>
    </row>
    <row r="157" spans="1:4" s="30" customFormat="1" ht="12.75" hidden="1">
      <c r="A157" s="1"/>
      <c r="B157" s="45" t="s">
        <v>191</v>
      </c>
      <c r="C157" s="15" t="s">
        <v>192</v>
      </c>
      <c r="D157" s="108">
        <f>VARAM_TP_ES!D157+VARAM_TP_HP!D157+KRP_TP!D157+LPR_TP!D157+RPR_TP!D157+VPR_TP!D157+ZPR_TP!D157+VRAA_TP!D157</f>
        <v>0</v>
      </c>
    </row>
    <row r="158" spans="1:4" s="30" customFormat="1" ht="25.5">
      <c r="A158" s="1"/>
      <c r="B158" s="44" t="s">
        <v>193</v>
      </c>
      <c r="C158" s="15" t="s">
        <v>194</v>
      </c>
      <c r="D158" s="108">
        <f>VARAM_TP_ES!D158+VARAM_TP_HP!D158+KRP_TP!D158+LPR_TP!D158+RPR_TP!D158+VPR_TP!D158+ZPR_TP!D158+VRAA_TP!D158</f>
        <v>30000</v>
      </c>
    </row>
    <row r="159" spans="1:4" s="30" customFormat="1" ht="12.75" hidden="1">
      <c r="A159" s="1"/>
      <c r="B159" s="44" t="s">
        <v>195</v>
      </c>
      <c r="C159" s="15" t="s">
        <v>196</v>
      </c>
      <c r="D159" s="108">
        <f>VARAM_TP_ES!D159+VARAM_TP_HP!D159+KRP_TP!D159+LPR_TP!D159+RPR_TP!D159+VPR_TP!D159+ZPR_TP!D159+VRAA_TP!D159</f>
        <v>0</v>
      </c>
    </row>
    <row r="160" spans="1:4" s="30" customFormat="1" ht="25.5">
      <c r="A160" s="1"/>
      <c r="B160" s="46" t="s">
        <v>197</v>
      </c>
      <c r="C160" s="47" t="s">
        <v>198</v>
      </c>
      <c r="D160" s="107">
        <f>D161+D162+D171</f>
        <v>545822</v>
      </c>
    </row>
    <row r="161" spans="1:4" s="30" customFormat="1" ht="12.75">
      <c r="A161" s="1"/>
      <c r="B161" s="44" t="s">
        <v>199</v>
      </c>
      <c r="C161" s="15" t="s">
        <v>200</v>
      </c>
      <c r="D161" s="108">
        <f>VARAM_TP_ES!D161+VARAM_TP_HP!D161+KRP_TP!D161+LPR_TP!D161+RPR_TP!D161+VPR_TP!D161+ZPR_TP!D161+VRAA_TP!D161</f>
        <v>509416</v>
      </c>
    </row>
    <row r="162" spans="1:4" s="30" customFormat="1" ht="12.75">
      <c r="A162" s="1"/>
      <c r="B162" s="44" t="s">
        <v>201</v>
      </c>
      <c r="C162" s="15" t="s">
        <v>202</v>
      </c>
      <c r="D162" s="108">
        <f>SUM(D163:D170)</f>
        <v>36406</v>
      </c>
    </row>
    <row r="163" spans="1:4" s="30" customFormat="1" ht="25.5">
      <c r="A163" s="1"/>
      <c r="B163" s="45" t="s">
        <v>203</v>
      </c>
      <c r="C163" s="15" t="s">
        <v>204</v>
      </c>
      <c r="D163" s="108">
        <f>VARAM_TP_ES!D163+VARAM_TP_HP!D163+KRP_TP!D163+LPR_TP!D163+RPR_TP!D163+VPR_TP!D163+ZPR_TP!D163+VRAA_TP!D163</f>
        <v>26962</v>
      </c>
    </row>
    <row r="164" spans="1:4" s="30" customFormat="1" ht="12.75" hidden="1">
      <c r="A164" s="1"/>
      <c r="B164" s="45" t="s">
        <v>205</v>
      </c>
      <c r="C164" s="15" t="s">
        <v>206</v>
      </c>
      <c r="D164" s="108">
        <f>VARAM_TP_ES!D164+VARAM_TP_HP!D164+KRP_TP!D164+LPR_TP!D164+RPR_TP!D164+VPR_TP!D164+ZPR_TP!D164+VRAA_TP!D164</f>
        <v>0</v>
      </c>
    </row>
    <row r="165" spans="1:4" s="30" customFormat="1" ht="12.75" hidden="1">
      <c r="A165" s="1"/>
      <c r="B165" s="45" t="s">
        <v>207</v>
      </c>
      <c r="C165" s="15" t="s">
        <v>208</v>
      </c>
      <c r="D165" s="108">
        <f>VARAM_TP_ES!D165+VARAM_TP_HP!D165+KRP_TP!D165+LPR_TP!D165+RPR_TP!D165+VPR_TP!D165+ZPR_TP!D165+VRAA_TP!D165</f>
        <v>0</v>
      </c>
    </row>
    <row r="166" spans="1:4" s="30" customFormat="1" ht="12.75" hidden="1">
      <c r="A166" s="1"/>
      <c r="B166" s="45" t="s">
        <v>209</v>
      </c>
      <c r="C166" s="15" t="s">
        <v>210</v>
      </c>
      <c r="D166" s="108">
        <f>VARAM_TP_ES!D166+VARAM_TP_HP!D166+KRP_TP!D166+LPR_TP!D166+RPR_TP!D166+VPR_TP!D166+ZPR_TP!D166+VRAA_TP!D166</f>
        <v>0</v>
      </c>
    </row>
    <row r="167" spans="1:4" s="30" customFormat="1" ht="12.75" hidden="1">
      <c r="A167" s="1"/>
      <c r="B167" s="45" t="s">
        <v>211</v>
      </c>
      <c r="C167" s="15" t="s">
        <v>212</v>
      </c>
      <c r="D167" s="108">
        <f>VARAM_TP_ES!D167+VARAM_TP_HP!D167+KRP_TP!D167+LPR_TP!D167+RPR_TP!D167+VPR_TP!D167+ZPR_TP!D167+VRAA_TP!D167</f>
        <v>0</v>
      </c>
    </row>
    <row r="168" spans="1:4" s="30" customFormat="1" ht="12.75" hidden="1">
      <c r="A168" s="1"/>
      <c r="B168" s="45" t="s">
        <v>213</v>
      </c>
      <c r="C168" s="15" t="s">
        <v>214</v>
      </c>
      <c r="D168" s="108">
        <f>VARAM_TP_ES!D168+VARAM_TP_HP!D168+KRP_TP!D168+LPR_TP!D168+RPR_TP!D168+VPR_TP!D168+ZPR_TP!D168+VRAA_TP!D168</f>
        <v>0</v>
      </c>
    </row>
    <row r="169" spans="1:4" s="30" customFormat="1" ht="25.5">
      <c r="A169" s="1"/>
      <c r="B169" s="45" t="s">
        <v>215</v>
      </c>
      <c r="C169" s="15" t="s">
        <v>216</v>
      </c>
      <c r="D169" s="108">
        <f>VARAM_TP_ES!D169+VARAM_TP_HP!D169+KRP_TP!D169+LPR_TP!D169+RPR_TP!D169+VPR_TP!D169+ZPR_TP!D169+VRAA_TP!D169</f>
        <v>8683</v>
      </c>
    </row>
    <row r="170" spans="1:4" s="30" customFormat="1" ht="25.5">
      <c r="A170" s="1"/>
      <c r="B170" s="45" t="s">
        <v>217</v>
      </c>
      <c r="C170" s="15" t="s">
        <v>218</v>
      </c>
      <c r="D170" s="108">
        <f>VARAM_TP_ES!D170+VARAM_TP_HP!D170+KRP_TP!D170+LPR_TP!D170+RPR_TP!D170+VPR_TP!D170+ZPR_TP!D170+VRAA_TP!D170</f>
        <v>761</v>
      </c>
    </row>
    <row r="171" spans="1:4" s="30" customFormat="1" ht="12.75" hidden="1">
      <c r="A171" s="1"/>
      <c r="B171" s="44" t="s">
        <v>219</v>
      </c>
      <c r="C171" s="15" t="s">
        <v>220</v>
      </c>
      <c r="D171" s="108">
        <f>VARAM_TP_ES!D171+VARAM_TP_HP!D171+KRP_TP!D171+LPR_TP!D171+RPR_TP!D171+VPR_TP!D171+ZPR_TP!D171+VRAA_TP!D171</f>
        <v>0</v>
      </c>
    </row>
    <row r="172" spans="1:4" s="30" customFormat="1" ht="12.75">
      <c r="A172" s="1"/>
      <c r="B172" s="47" t="s">
        <v>221</v>
      </c>
      <c r="C172" s="47" t="s">
        <v>222</v>
      </c>
      <c r="D172" s="107">
        <f>D173+D180+D231+D261+D262+D271</f>
        <v>1043757</v>
      </c>
    </row>
    <row r="173" spans="1:4" s="30" customFormat="1" ht="12.75">
      <c r="A173" s="1"/>
      <c r="B173" s="46" t="s">
        <v>223</v>
      </c>
      <c r="C173" s="47" t="s">
        <v>224</v>
      </c>
      <c r="D173" s="107">
        <f>D174+D177</f>
        <v>122025</v>
      </c>
    </row>
    <row r="174" spans="1:4" s="30" customFormat="1" ht="12.75">
      <c r="A174" s="1"/>
      <c r="B174" s="44" t="s">
        <v>225</v>
      </c>
      <c r="C174" s="15" t="s">
        <v>226</v>
      </c>
      <c r="D174" s="108">
        <f>SUM(D175:D176)</f>
        <v>8744</v>
      </c>
    </row>
    <row r="175" spans="1:4" s="30" customFormat="1" ht="12.75">
      <c r="A175" s="1"/>
      <c r="B175" s="45" t="s">
        <v>227</v>
      </c>
      <c r="C175" s="15" t="s">
        <v>228</v>
      </c>
      <c r="D175" s="108">
        <f>VARAM_TP_ES!D175+VARAM_TP_HP!D175+KRP_TP!D175+LPR_TP!D175+RPR_TP!D175+VPR_TP!D175+ZPR_TP!D175+VRAA_TP!D175</f>
        <v>4836</v>
      </c>
    </row>
    <row r="176" spans="1:4" s="30" customFormat="1" ht="12.75">
      <c r="A176" s="1"/>
      <c r="B176" s="45" t="s">
        <v>229</v>
      </c>
      <c r="C176" s="15" t="s">
        <v>230</v>
      </c>
      <c r="D176" s="108">
        <f>VARAM_TP_ES!D176+VARAM_TP_HP!D176+KRP_TP!D176+LPR_TP!D176+RPR_TP!D176+VPR_TP!D176+ZPR_TP!D176+VRAA_TP!D176</f>
        <v>3908</v>
      </c>
    </row>
    <row r="177" spans="1:4" s="30" customFormat="1" ht="12.75">
      <c r="A177" s="1"/>
      <c r="B177" s="44" t="s">
        <v>231</v>
      </c>
      <c r="C177" s="15" t="s">
        <v>232</v>
      </c>
      <c r="D177" s="108">
        <f>SUM(D178:D179)</f>
        <v>113281</v>
      </c>
    </row>
    <row r="178" spans="1:4" s="30" customFormat="1" ht="12.75">
      <c r="A178" s="1"/>
      <c r="B178" s="45" t="s">
        <v>233</v>
      </c>
      <c r="C178" s="15" t="s">
        <v>228</v>
      </c>
      <c r="D178" s="108">
        <f>VARAM_TP_ES!D178+VARAM_TP_HP!D178+KRP_TP!D178+LPR_TP!D178+RPR_TP!D178+VPR_TP!D178+ZPR_TP!D178+VRAA_TP!D178</f>
        <v>16690</v>
      </c>
    </row>
    <row r="179" spans="1:4" s="30" customFormat="1" ht="12.75">
      <c r="A179" s="1"/>
      <c r="B179" s="45" t="s">
        <v>234</v>
      </c>
      <c r="C179" s="15" t="s">
        <v>230</v>
      </c>
      <c r="D179" s="108">
        <f>VARAM_TP_ES!D179+VARAM_TP_HP!D179+KRP_TP!D179+LPR_TP!D179+RPR_TP!D179+VPR_TP!D179+ZPR_TP!D179+VRAA_TP!D179</f>
        <v>96591</v>
      </c>
    </row>
    <row r="180" spans="1:4" s="30" customFormat="1" ht="12.75">
      <c r="A180" s="1"/>
      <c r="B180" s="46" t="s">
        <v>235</v>
      </c>
      <c r="C180" s="47" t="s">
        <v>236</v>
      </c>
      <c r="D180" s="107">
        <f>D181+D184+D190+D200+D209+D213+D219+D226</f>
        <v>878046</v>
      </c>
    </row>
    <row r="181" spans="1:4" s="30" customFormat="1" ht="12.75">
      <c r="A181" s="1"/>
      <c r="B181" s="44" t="s">
        <v>237</v>
      </c>
      <c r="C181" s="15" t="s">
        <v>238</v>
      </c>
      <c r="D181" s="108">
        <f>SUM(D182:D183)</f>
        <v>35092</v>
      </c>
    </row>
    <row r="182" spans="1:4" s="30" customFormat="1" ht="25.5">
      <c r="A182" s="1"/>
      <c r="B182" s="45" t="s">
        <v>239</v>
      </c>
      <c r="C182" s="15" t="s">
        <v>240</v>
      </c>
      <c r="D182" s="108">
        <f>VARAM_TP_ES!D182+VARAM_TP_HP!D182+KRP_TP!D182+LPR_TP!D182+RPR_TP!D182+VPR_TP!D182+ZPR_TP!D182+VRAA_TP!D182</f>
        <v>27341</v>
      </c>
    </row>
    <row r="183" spans="1:4" s="30" customFormat="1" ht="12.75">
      <c r="A183" s="1"/>
      <c r="B183" s="45" t="s">
        <v>241</v>
      </c>
      <c r="C183" s="15" t="s">
        <v>242</v>
      </c>
      <c r="D183" s="108">
        <f>VARAM_TP_ES!D183+VARAM_TP_HP!D183+KRP_TP!D183+LPR_TP!D183+RPR_TP!D183+VPR_TP!D183+ZPR_TP!D183+VRAA_TP!D183</f>
        <v>7751</v>
      </c>
    </row>
    <row r="184" spans="1:4" s="30" customFormat="1" ht="12.75">
      <c r="A184" s="1"/>
      <c r="B184" s="44" t="s">
        <v>243</v>
      </c>
      <c r="C184" s="15" t="s">
        <v>244</v>
      </c>
      <c r="D184" s="108">
        <f>SUM(D185:D189)</f>
        <v>42602</v>
      </c>
    </row>
    <row r="185" spans="1:4" s="30" customFormat="1" ht="12.75">
      <c r="A185" s="1"/>
      <c r="B185" s="45" t="s">
        <v>245</v>
      </c>
      <c r="C185" s="15" t="s">
        <v>246</v>
      </c>
      <c r="D185" s="108">
        <f>VARAM_TP_ES!D185+VARAM_TP_HP!D185+KRP_TP!D185+LPR_TP!D185+RPR_TP!D185+VPR_TP!D185+ZPR_TP!D185+VRAA_TP!D185</f>
        <v>4269</v>
      </c>
    </row>
    <row r="186" spans="1:4" s="30" customFormat="1" ht="12.75">
      <c r="A186" s="1"/>
      <c r="B186" s="45" t="s">
        <v>247</v>
      </c>
      <c r="C186" s="15" t="s">
        <v>248</v>
      </c>
      <c r="D186" s="108">
        <f>VARAM_TP_ES!D186+VARAM_TP_HP!D186+KRP_TP!D186+LPR_TP!D186+RPR_TP!D186+VPR_TP!D186+ZPR_TP!D186+VRAA_TP!D186</f>
        <v>2269</v>
      </c>
    </row>
    <row r="187" spans="1:4" s="30" customFormat="1" ht="12.75">
      <c r="A187" s="1"/>
      <c r="B187" s="45" t="s">
        <v>249</v>
      </c>
      <c r="C187" s="15" t="s">
        <v>250</v>
      </c>
      <c r="D187" s="108">
        <f>VARAM_TP_ES!D187+VARAM_TP_HP!D187+KRP_TP!D187+LPR_TP!D187+RPR_TP!D187+VPR_TP!D187+ZPR_TP!D187+VRAA_TP!D187</f>
        <v>20166</v>
      </c>
    </row>
    <row r="188" spans="1:4" s="30" customFormat="1" ht="25.5" hidden="1">
      <c r="A188" s="1"/>
      <c r="B188" s="45">
        <v>2224</v>
      </c>
      <c r="C188" s="15" t="s">
        <v>251</v>
      </c>
      <c r="D188" s="108">
        <f>VARAM_TP_ES!D188+VARAM_TP_HP!D188+KRP_TP!D188+LPR_TP!D188+RPR_TP!D188+VPR_TP!D188+ZPR_TP!D188+VRAA_TP!D188</f>
        <v>0</v>
      </c>
    </row>
    <row r="189" spans="1:4" s="30" customFormat="1" ht="12.75">
      <c r="A189" s="1"/>
      <c r="B189" s="45" t="s">
        <v>252</v>
      </c>
      <c r="C189" s="15" t="s">
        <v>253</v>
      </c>
      <c r="D189" s="108">
        <f>VARAM_TP_ES!D189+VARAM_TP_HP!D189+KRP_TP!D189+LPR_TP!D189+RPR_TP!D189+VPR_TP!D189+ZPR_TP!D189+VRAA_TP!D189</f>
        <v>15898</v>
      </c>
    </row>
    <row r="190" spans="1:4" s="30" customFormat="1" ht="25.5">
      <c r="A190" s="1"/>
      <c r="B190" s="44" t="s">
        <v>254</v>
      </c>
      <c r="C190" s="15" t="s">
        <v>255</v>
      </c>
      <c r="D190" s="108">
        <f>SUM(D191:D199)</f>
        <v>126856</v>
      </c>
    </row>
    <row r="191" spans="1:4" s="30" customFormat="1" ht="12.75">
      <c r="A191" s="1"/>
      <c r="B191" s="45" t="s">
        <v>256</v>
      </c>
      <c r="C191" s="15" t="s">
        <v>257</v>
      </c>
      <c r="D191" s="108">
        <f>VARAM_TP_ES!D191+VARAM_TP_HP!D191+KRP_TP!D191+LPR_TP!D191+RPR_TP!D191+VPR_TP!D191+ZPR_TP!D191+VRAA_TP!D191</f>
        <v>40558</v>
      </c>
    </row>
    <row r="192" spans="1:4" s="30" customFormat="1" ht="12.75" hidden="1">
      <c r="A192" s="1"/>
      <c r="B192" s="45">
        <v>2232</v>
      </c>
      <c r="C192" s="15" t="s">
        <v>258</v>
      </c>
      <c r="D192" s="108">
        <f>VARAM_TP_ES!D192+VARAM_TP_HP!D192+KRP_TP!D192+LPR_TP!D192+RPR_TP!D192+VPR_TP!D192+ZPR_TP!D192+VRAA_TP!D192</f>
        <v>0</v>
      </c>
    </row>
    <row r="193" spans="1:4" s="30" customFormat="1" ht="12.75" hidden="1">
      <c r="A193" s="1"/>
      <c r="B193" s="45" t="s">
        <v>259</v>
      </c>
      <c r="C193" s="15" t="s">
        <v>260</v>
      </c>
      <c r="D193" s="108">
        <f>VARAM_TP_ES!D193+VARAM_TP_HP!D193+KRP_TP!D193+LPR_TP!D193+RPR_TP!D193+VPR_TP!D193+ZPR_TP!D193+VRAA_TP!D193</f>
        <v>0</v>
      </c>
    </row>
    <row r="194" spans="1:4" s="30" customFormat="1" ht="12.75">
      <c r="A194" s="1"/>
      <c r="B194" s="45" t="s">
        <v>261</v>
      </c>
      <c r="C194" s="15" t="s">
        <v>262</v>
      </c>
      <c r="D194" s="108">
        <f>VARAM_TP_ES!D194+VARAM_TP_HP!D194+KRP_TP!D194+LPR_TP!D194+RPR_TP!D194+VPR_TP!D194+ZPR_TP!D194+VRAA_TP!D194</f>
        <v>218</v>
      </c>
    </row>
    <row r="195" spans="1:4" s="30" customFormat="1" ht="12.75" hidden="1">
      <c r="A195" s="1"/>
      <c r="B195" s="45">
        <v>2235</v>
      </c>
      <c r="C195" s="15" t="s">
        <v>263</v>
      </c>
      <c r="D195" s="108">
        <f>VARAM_TP_ES!D195+VARAM_TP_HP!D195+KRP_TP!D195+LPR_TP!D195+RPR_TP!D195+VPR_TP!D195+ZPR_TP!D195+VRAA_TP!D195</f>
        <v>0</v>
      </c>
    </row>
    <row r="196" spans="1:4" s="30" customFormat="1" ht="12.75" hidden="1">
      <c r="A196" s="1"/>
      <c r="B196" s="45" t="s">
        <v>264</v>
      </c>
      <c r="C196" s="15" t="s">
        <v>265</v>
      </c>
      <c r="D196" s="108">
        <f>VARAM_TP_ES!D196+VARAM_TP_HP!D196+KRP_TP!D196+LPR_TP!D196+RPR_TP!D196+VPR_TP!D196+ZPR_TP!D196+VRAA_TP!D196</f>
        <v>0</v>
      </c>
    </row>
    <row r="197" spans="1:4" s="30" customFormat="1" ht="25.5" hidden="1">
      <c r="A197" s="1"/>
      <c r="B197" s="45" t="s">
        <v>266</v>
      </c>
      <c r="C197" s="15" t="s">
        <v>267</v>
      </c>
      <c r="D197" s="108">
        <f>VARAM_TP_ES!D197+VARAM_TP_HP!D197+KRP_TP!D197+LPR_TP!D197+RPR_TP!D197+VPR_TP!D197+ZPR_TP!D197+VRAA_TP!D197</f>
        <v>0</v>
      </c>
    </row>
    <row r="198" spans="1:4" s="30" customFormat="1" ht="25.5" hidden="1">
      <c r="A198" s="1"/>
      <c r="B198" s="45" t="s">
        <v>268</v>
      </c>
      <c r="C198" s="15" t="s">
        <v>269</v>
      </c>
      <c r="D198" s="108">
        <f>VARAM_TP_ES!D198+VARAM_TP_HP!D198+KRP_TP!D198+LPR_TP!D198+RPR_TP!D198+VPR_TP!D198+ZPR_TP!D198+VRAA_TP!D198</f>
        <v>0</v>
      </c>
    </row>
    <row r="199" spans="1:4" s="30" customFormat="1" ht="12.75">
      <c r="A199" s="1"/>
      <c r="B199" s="45" t="s">
        <v>270</v>
      </c>
      <c r="C199" s="15" t="s">
        <v>271</v>
      </c>
      <c r="D199" s="108">
        <f>VARAM_TP_ES!D199+VARAM_TP_HP!D199+KRP_TP!D199+LPR_TP!D199+RPR_TP!D199+VPR_TP!D199+ZPR_TP!D199+VRAA_TP!D199</f>
        <v>86080</v>
      </c>
    </row>
    <row r="200" spans="1:4" s="30" customFormat="1" ht="12.75">
      <c r="A200" s="1"/>
      <c r="B200" s="44" t="s">
        <v>272</v>
      </c>
      <c r="C200" s="15" t="s">
        <v>273</v>
      </c>
      <c r="D200" s="108">
        <f>SUM(D201:D208)</f>
        <v>24123</v>
      </c>
    </row>
    <row r="201" spans="1:4" s="30" customFormat="1" ht="12.75" hidden="1">
      <c r="A201" s="1"/>
      <c r="B201" s="45" t="s">
        <v>274</v>
      </c>
      <c r="C201" s="15" t="s">
        <v>275</v>
      </c>
      <c r="D201" s="108">
        <f>VARAM_TP_ES!D201+VARAM_TP_HP!D201+KRP_TP!D201+LPR_TP!D201+RPR_TP!D201+VPR_TP!D201+ZPR_TP!D201+VRAA_TP!D201</f>
        <v>0</v>
      </c>
    </row>
    <row r="202" spans="1:4" s="30" customFormat="1" ht="12.75" hidden="1">
      <c r="A202" s="1"/>
      <c r="B202" s="45" t="s">
        <v>276</v>
      </c>
      <c r="C202" s="15" t="s">
        <v>277</v>
      </c>
      <c r="D202" s="108">
        <f>VARAM_TP_ES!D202+VARAM_TP_HP!D202+KRP_TP!D202+LPR_TP!D202+RPR_TP!D202+VPR_TP!D202+ZPR_TP!D202+VRAA_TP!D202</f>
        <v>0</v>
      </c>
    </row>
    <row r="203" spans="1:4" s="30" customFormat="1" ht="12.75">
      <c r="A203" s="1"/>
      <c r="B203" s="45" t="s">
        <v>278</v>
      </c>
      <c r="C203" s="15" t="s">
        <v>279</v>
      </c>
      <c r="D203" s="108">
        <f>VARAM_TP_ES!D203+VARAM_TP_HP!D203+KRP_TP!D203+LPR_TP!D203+RPR_TP!D203+VPR_TP!D203+ZPR_TP!D203+VRAA_TP!D203</f>
        <v>13390</v>
      </c>
    </row>
    <row r="204" spans="1:4" s="30" customFormat="1" ht="12.75">
      <c r="A204" s="1"/>
      <c r="B204" s="45" t="s">
        <v>280</v>
      </c>
      <c r="C204" s="15" t="s">
        <v>281</v>
      </c>
      <c r="D204" s="108">
        <f>VARAM_TP_ES!D204+VARAM_TP_HP!D204+KRP_TP!D204+LPR_TP!D204+RPR_TP!D204+VPR_TP!D204+ZPR_TP!D204+VRAA_TP!D204</f>
        <v>10733</v>
      </c>
    </row>
    <row r="205" spans="1:4" s="30" customFormat="1" ht="12.75" hidden="1">
      <c r="A205" s="1"/>
      <c r="B205" s="45" t="s">
        <v>282</v>
      </c>
      <c r="C205" s="15" t="s">
        <v>283</v>
      </c>
      <c r="D205" s="108">
        <f>VARAM_TP_ES!D205+VARAM_TP_HP!D205+KRP_TP!D205+LPR_TP!D205+RPR_TP!D205+VPR_TP!D205+ZPR_TP!D205+VRAA_TP!D205</f>
        <v>0</v>
      </c>
    </row>
    <row r="206" spans="1:4" s="30" customFormat="1" ht="12.75" hidden="1">
      <c r="A206" s="1"/>
      <c r="B206" s="45">
        <v>2247</v>
      </c>
      <c r="C206" s="15" t="s">
        <v>284</v>
      </c>
      <c r="D206" s="108">
        <f>VARAM_TP_ES!D206+VARAM_TP_HP!D206+KRP_TP!D206+LPR_TP!D206+RPR_TP!D206+VPR_TP!D206+ZPR_TP!D206+VRAA_TP!D206</f>
        <v>0</v>
      </c>
    </row>
    <row r="207" spans="1:4" s="30" customFormat="1" ht="12.75" hidden="1">
      <c r="A207" s="1"/>
      <c r="B207" s="45">
        <v>2248</v>
      </c>
      <c r="C207" s="15" t="s">
        <v>285</v>
      </c>
      <c r="D207" s="108">
        <f>VARAM_TP_ES!D207+VARAM_TP_HP!D207+KRP_TP!D207+LPR_TP!D207+RPR_TP!D207+VPR_TP!D207+ZPR_TP!D207+VRAA_TP!D207</f>
        <v>0</v>
      </c>
    </row>
    <row r="208" spans="1:4" s="30" customFormat="1" ht="12.75" hidden="1">
      <c r="A208" s="1"/>
      <c r="B208" s="45" t="s">
        <v>286</v>
      </c>
      <c r="C208" s="15" t="s">
        <v>287</v>
      </c>
      <c r="D208" s="108">
        <f>VARAM_TP_ES!D208+VARAM_TP_HP!D208+KRP_TP!D208+LPR_TP!D208+RPR_TP!D208+VPR_TP!D208+ZPR_TP!D208+VRAA_TP!D208</f>
        <v>0</v>
      </c>
    </row>
    <row r="209" spans="1:4" s="30" customFormat="1" ht="12.75">
      <c r="A209" s="1"/>
      <c r="B209" s="44" t="s">
        <v>288</v>
      </c>
      <c r="C209" s="15" t="s">
        <v>289</v>
      </c>
      <c r="D209" s="108">
        <f>SUM(D210:D212)</f>
        <v>4179</v>
      </c>
    </row>
    <row r="210" spans="1:4" s="30" customFormat="1" ht="12.75">
      <c r="A210" s="1"/>
      <c r="B210" s="45">
        <v>2251</v>
      </c>
      <c r="C210" s="15" t="s">
        <v>290</v>
      </c>
      <c r="D210" s="108">
        <f>VARAM_TP_ES!D210+VARAM_TP_HP!D210+KRP_TP!D210+LPR_TP!D210+RPR_TP!D210+VPR_TP!D210+ZPR_TP!D210+VRAA_TP!D210</f>
        <v>4179</v>
      </c>
    </row>
    <row r="211" spans="1:4" s="30" customFormat="1" ht="12.75" hidden="1">
      <c r="A211" s="1"/>
      <c r="B211" s="45">
        <v>2252</v>
      </c>
      <c r="C211" s="15" t="s">
        <v>291</v>
      </c>
      <c r="D211" s="108">
        <f>VARAM_TP_ES!D211+VARAM_TP_HP!D211+KRP_TP!D211+LPR_TP!D211+RPR_TP!D211+VPR_TP!D211+ZPR_TP!D211+VRAA_TP!D211</f>
        <v>0</v>
      </c>
    </row>
    <row r="212" spans="1:4" s="30" customFormat="1" ht="12.75" hidden="1">
      <c r="A212" s="1"/>
      <c r="B212" s="45">
        <v>2259</v>
      </c>
      <c r="C212" s="15" t="s">
        <v>292</v>
      </c>
      <c r="D212" s="108">
        <f>VARAM_TP_ES!D212+VARAM_TP_HP!D212+KRP_TP!D212+LPR_TP!D212+RPR_TP!D212+VPR_TP!D212+ZPR_TP!D212+VRAA_TP!D212</f>
        <v>0</v>
      </c>
    </row>
    <row r="213" spans="1:4" s="30" customFormat="1" ht="12.75">
      <c r="A213" s="1"/>
      <c r="B213" s="44" t="s">
        <v>293</v>
      </c>
      <c r="C213" s="15" t="s">
        <v>294</v>
      </c>
      <c r="D213" s="108">
        <f>SUM(D214:D218)</f>
        <v>89973</v>
      </c>
    </row>
    <row r="214" spans="1:4" s="30" customFormat="1" ht="12.75">
      <c r="A214" s="1"/>
      <c r="B214" s="45" t="s">
        <v>295</v>
      </c>
      <c r="C214" s="15" t="s">
        <v>296</v>
      </c>
      <c r="D214" s="108">
        <f>VARAM_TP_ES!D214+VARAM_TP_HP!D214+KRP_TP!D214+LPR_TP!D214+RPR_TP!D214+VPR_TP!D214+ZPR_TP!D214+VRAA_TP!D214</f>
        <v>87864</v>
      </c>
    </row>
    <row r="215" spans="1:4" s="30" customFormat="1" ht="12.75">
      <c r="A215" s="1"/>
      <c r="B215" s="45" t="s">
        <v>297</v>
      </c>
      <c r="C215" s="15" t="s">
        <v>298</v>
      </c>
      <c r="D215" s="108">
        <f>VARAM_TP_ES!D215+VARAM_TP_HP!D215+KRP_TP!D215+LPR_TP!D215+RPR_TP!D215+VPR_TP!D215+ZPR_TP!D215+VRAA_TP!D215</f>
        <v>2109</v>
      </c>
    </row>
    <row r="216" spans="1:4" s="30" customFormat="1" ht="12.75" hidden="1">
      <c r="A216" s="1"/>
      <c r="B216" s="45" t="s">
        <v>299</v>
      </c>
      <c r="C216" s="15" t="s">
        <v>300</v>
      </c>
      <c r="D216" s="108">
        <f>VARAM_TP_ES!D216+VARAM_TP_HP!D216+KRP_TP!D216+LPR_TP!D216+RPR_TP!D216+VPR_TP!D216+ZPR_TP!D216+VRAA_TP!D216</f>
        <v>0</v>
      </c>
    </row>
    <row r="217" spans="1:4" s="30" customFormat="1" ht="12.75" hidden="1">
      <c r="A217" s="1"/>
      <c r="B217" s="45" t="s">
        <v>301</v>
      </c>
      <c r="C217" s="15" t="s">
        <v>302</v>
      </c>
      <c r="D217" s="108">
        <f>VARAM_TP_ES!D217+VARAM_TP_HP!D217+KRP_TP!D217+LPR_TP!D217+RPR_TP!D217+VPR_TP!D217+ZPR_TP!D217+VRAA_TP!D217</f>
        <v>0</v>
      </c>
    </row>
    <row r="218" spans="1:4" s="30" customFormat="1" ht="12.75" hidden="1">
      <c r="A218" s="1"/>
      <c r="B218" s="45" t="s">
        <v>303</v>
      </c>
      <c r="C218" s="15" t="s">
        <v>304</v>
      </c>
      <c r="D218" s="108">
        <f>VARAM_TP_ES!D218+VARAM_TP_HP!D218+KRP_TP!D218+LPR_TP!D218+RPR_TP!D218+VPR_TP!D218+ZPR_TP!D218+VRAA_TP!D218</f>
        <v>0</v>
      </c>
    </row>
    <row r="219" spans="1:4" s="30" customFormat="1" ht="12.75">
      <c r="A219" s="1"/>
      <c r="B219" s="44" t="s">
        <v>305</v>
      </c>
      <c r="C219" s="15" t="s">
        <v>306</v>
      </c>
      <c r="D219" s="108">
        <f>SUM(D220:D225)</f>
        <v>555221</v>
      </c>
    </row>
    <row r="220" spans="1:4" s="30" customFormat="1" ht="12.75" hidden="1">
      <c r="A220" s="1"/>
      <c r="B220" s="45" t="s">
        <v>307</v>
      </c>
      <c r="C220" s="15" t="s">
        <v>308</v>
      </c>
      <c r="D220" s="108">
        <f>VARAM_TP_ES!D220+VARAM_TP_HP!D220+KRP_TP!D220+LPR_TP!D220+RPR_TP!D220+VPR_TP!D220+ZPR_TP!D220+VRAA_TP!D220</f>
        <v>0</v>
      </c>
    </row>
    <row r="221" spans="1:4" s="30" customFormat="1" ht="12.75" hidden="1">
      <c r="A221" s="1"/>
      <c r="B221" s="45">
        <v>2272</v>
      </c>
      <c r="C221" s="15" t="s">
        <v>309</v>
      </c>
      <c r="D221" s="108">
        <f>VARAM_TP_ES!D221+VARAM_TP_HP!D221+KRP_TP!D221+LPR_TP!D221+RPR_TP!D221+VPR_TP!D221+ZPR_TP!D221+VRAA_TP!D221</f>
        <v>0</v>
      </c>
    </row>
    <row r="222" spans="1:4" s="30" customFormat="1" ht="12.75" hidden="1">
      <c r="A222" s="1"/>
      <c r="B222" s="45" t="s">
        <v>310</v>
      </c>
      <c r="C222" s="15" t="s">
        <v>311</v>
      </c>
      <c r="D222" s="108">
        <f>VARAM_TP_ES!D222+VARAM_TP_HP!D222+KRP_TP!D222+LPR_TP!D222+RPR_TP!D222+VPR_TP!D222+ZPR_TP!D222+VRAA_TP!D222</f>
        <v>0</v>
      </c>
    </row>
    <row r="223" spans="1:4" s="30" customFormat="1" ht="12.75">
      <c r="A223" s="1"/>
      <c r="B223" s="45" t="s">
        <v>312</v>
      </c>
      <c r="C223" s="15" t="s">
        <v>313</v>
      </c>
      <c r="D223" s="108">
        <f>VARAM_TP_ES!D223+VARAM_TP_HP!D223+KRP_TP!D223+LPR_TP!D223+RPR_TP!D223+VPR_TP!D223+ZPR_TP!D223+VRAA_TP!D223</f>
        <v>21343</v>
      </c>
    </row>
    <row r="224" spans="1:4" s="30" customFormat="1" ht="12.75" hidden="1">
      <c r="A224" s="1"/>
      <c r="B224" s="45">
        <v>2278</v>
      </c>
      <c r="C224" s="15" t="s">
        <v>314</v>
      </c>
      <c r="D224" s="108">
        <f>VARAM_TP_ES!D224+VARAM_TP_HP!D224+KRP_TP!D224+LPR_TP!D224+RPR_TP!D224+VPR_TP!D224+ZPR_TP!D224+VRAA_TP!D224</f>
        <v>0</v>
      </c>
    </row>
    <row r="225" spans="1:4" s="30" customFormat="1" ht="12.75">
      <c r="A225" s="1"/>
      <c r="B225" s="45" t="s">
        <v>315</v>
      </c>
      <c r="C225" s="15" t="s">
        <v>316</v>
      </c>
      <c r="D225" s="108">
        <f>VARAM_TP_ES!D225+VARAM_TP_HP!D225+KRP_TP!D225+LPR_TP!D225+RPR_TP!D225+VPR_TP!D225+ZPR_TP!D225+VRAA_TP!D225</f>
        <v>533878</v>
      </c>
    </row>
    <row r="226" spans="1:4" s="30" customFormat="1" ht="12.75" hidden="1">
      <c r="A226" s="1"/>
      <c r="B226" s="44" t="s">
        <v>317</v>
      </c>
      <c r="C226" s="15" t="s">
        <v>318</v>
      </c>
      <c r="D226" s="108">
        <f>SUM(D227:D230)</f>
        <v>0</v>
      </c>
    </row>
    <row r="227" spans="1:4" s="30" customFormat="1" ht="12.75" hidden="1">
      <c r="A227" s="1"/>
      <c r="B227" s="45" t="s">
        <v>319</v>
      </c>
      <c r="C227" s="15" t="s">
        <v>320</v>
      </c>
      <c r="D227" s="108">
        <f>VARAM_TP_ES!D227+VARAM_TP_HP!D227+KRP_TP!D227+LPR_TP!D227+RPR_TP!D227+VPR_TP!D227+ZPR_TP!D227+VRAA_TP!D227</f>
        <v>0</v>
      </c>
    </row>
    <row r="228" spans="1:4" s="30" customFormat="1" ht="12.75" hidden="1">
      <c r="A228" s="1"/>
      <c r="B228" s="45" t="s">
        <v>321</v>
      </c>
      <c r="C228" s="15" t="s">
        <v>322</v>
      </c>
      <c r="D228" s="108">
        <f>VARAM_TP_ES!D228+VARAM_TP_HP!D228+KRP_TP!D228+LPR_TP!D228+RPR_TP!D228+VPR_TP!D228+ZPR_TP!D228+VRAA_TP!D228</f>
        <v>0</v>
      </c>
    </row>
    <row r="229" spans="1:4" s="30" customFormat="1" ht="12.75" hidden="1">
      <c r="A229" s="1"/>
      <c r="B229" s="45" t="s">
        <v>323</v>
      </c>
      <c r="C229" s="15" t="s">
        <v>324</v>
      </c>
      <c r="D229" s="108">
        <f>VARAM_TP_ES!D229+VARAM_TP_HP!D229+KRP_TP!D229+LPR_TP!D229+RPR_TP!D229+VPR_TP!D229+ZPR_TP!D229+VRAA_TP!D229</f>
        <v>0</v>
      </c>
    </row>
    <row r="230" spans="1:4" s="30" customFormat="1" ht="25.5" hidden="1">
      <c r="A230" s="1"/>
      <c r="B230" s="45">
        <v>2284</v>
      </c>
      <c r="C230" s="15" t="s">
        <v>325</v>
      </c>
      <c r="D230" s="108">
        <f>VARAM_TP_ES!D230+VARAM_TP_HP!D230+KRP_TP!D230+LPR_TP!D230+RPR_TP!D230+VPR_TP!D230+ZPR_TP!D230+VRAA_TP!D230</f>
        <v>0</v>
      </c>
    </row>
    <row r="231" spans="1:4" s="30" customFormat="1" ht="25.5">
      <c r="A231" s="1"/>
      <c r="B231" s="46" t="s">
        <v>326</v>
      </c>
      <c r="C231" s="47" t="s">
        <v>327</v>
      </c>
      <c r="D231" s="107">
        <f>D232+D237+D241+D242+D246+D247+D255+D256+D260</f>
        <v>43686</v>
      </c>
    </row>
    <row r="232" spans="1:4" s="30" customFormat="1" ht="12.75">
      <c r="A232" s="1"/>
      <c r="B232" s="44" t="s">
        <v>328</v>
      </c>
      <c r="C232" s="15" t="s">
        <v>329</v>
      </c>
      <c r="D232" s="108">
        <f>SUM(D233:D236)</f>
        <v>34804</v>
      </c>
    </row>
    <row r="233" spans="1:4" s="30" customFormat="1" ht="12.75">
      <c r="A233" s="1"/>
      <c r="B233" s="45" t="s">
        <v>330</v>
      </c>
      <c r="C233" s="15" t="s">
        <v>331</v>
      </c>
      <c r="D233" s="108">
        <f>VARAM_TP_ES!D233+VARAM_TP_HP!D233+KRP_TP!D233+LPR_TP!D233+RPR_TP!D233+VPR_TP!D233+ZPR_TP!D233+VRAA_TP!D233</f>
        <v>15920</v>
      </c>
    </row>
    <row r="234" spans="1:4" s="30" customFormat="1" ht="12.75">
      <c r="A234" s="1"/>
      <c r="B234" s="45" t="s">
        <v>332</v>
      </c>
      <c r="C234" s="15" t="s">
        <v>333</v>
      </c>
      <c r="D234" s="108">
        <f>VARAM_TP_ES!D234+VARAM_TP_HP!D234+KRP_TP!D234+LPR_TP!D234+RPR_TP!D234+VPR_TP!D234+ZPR_TP!D234+VRAA_TP!D234</f>
        <v>18884</v>
      </c>
    </row>
    <row r="235" spans="1:4" s="30" customFormat="1" ht="12.75" hidden="1">
      <c r="A235" s="1"/>
      <c r="B235" s="45" t="s">
        <v>334</v>
      </c>
      <c r="C235" s="15" t="s">
        <v>335</v>
      </c>
      <c r="D235" s="108">
        <f>VARAM_TP_ES!D235+VARAM_TP_HP!D235+KRP_TP!D235+LPR_TP!D235+RPR_TP!D235+VPR_TP!D235+ZPR_TP!D235+VRAA_TP!D235</f>
        <v>0</v>
      </c>
    </row>
    <row r="236" spans="1:4" s="30" customFormat="1" ht="12.75" hidden="1">
      <c r="A236" s="1"/>
      <c r="B236" s="45" t="s">
        <v>336</v>
      </c>
      <c r="C236" s="15" t="s">
        <v>337</v>
      </c>
      <c r="D236" s="108">
        <f>VARAM_TP_ES!D236+VARAM_TP_HP!D236+KRP_TP!D236+LPR_TP!D236+RPR_TP!D236+VPR_TP!D236+ZPR_TP!D236+VRAA_TP!D236</f>
        <v>0</v>
      </c>
    </row>
    <row r="237" spans="1:4" s="30" customFormat="1" ht="12.75">
      <c r="A237" s="1"/>
      <c r="B237" s="44" t="s">
        <v>338</v>
      </c>
      <c r="C237" s="15" t="s">
        <v>339</v>
      </c>
      <c r="D237" s="108">
        <f>SUM(D238:D240)</f>
        <v>8149</v>
      </c>
    </row>
    <row r="238" spans="1:4" s="30" customFormat="1" ht="12.75" hidden="1">
      <c r="A238" s="1"/>
      <c r="B238" s="45" t="s">
        <v>340</v>
      </c>
      <c r="C238" s="15" t="s">
        <v>341</v>
      </c>
      <c r="D238" s="108">
        <f>VARAM_TP_ES!D238+VARAM_TP_HP!D238+KRP_TP!D238+LPR_TP!D238+RPR_TP!D238+VPR_TP!D238+ZPR_TP!D238+VRAA_TP!D238</f>
        <v>0</v>
      </c>
    </row>
    <row r="239" spans="1:4" s="30" customFormat="1" ht="12.75">
      <c r="A239" s="1"/>
      <c r="B239" s="45" t="s">
        <v>342</v>
      </c>
      <c r="C239" s="15" t="s">
        <v>343</v>
      </c>
      <c r="D239" s="108">
        <f>VARAM_TP_ES!D239+VARAM_TP_HP!D239+KRP_TP!D239+LPR_TP!D239+RPR_TP!D239+VPR_TP!D239+ZPR_TP!D239+VRAA_TP!D239</f>
        <v>8149</v>
      </c>
    </row>
    <row r="240" spans="1:4" s="30" customFormat="1" ht="12.75" hidden="1">
      <c r="A240" s="1"/>
      <c r="B240" s="45" t="s">
        <v>344</v>
      </c>
      <c r="C240" s="15" t="s">
        <v>345</v>
      </c>
      <c r="D240" s="108">
        <f>VARAM_TP_ES!D240+VARAM_TP_HP!D240+KRP_TP!D240+LPR_TP!D240+RPR_TP!D240+VPR_TP!D240+ZPR_TP!D240+VRAA_TP!D240</f>
        <v>0</v>
      </c>
    </row>
    <row r="241" spans="1:4" s="30" customFormat="1" ht="12.75" hidden="1">
      <c r="A241" s="1"/>
      <c r="B241" s="44" t="s">
        <v>346</v>
      </c>
      <c r="C241" s="15" t="s">
        <v>347</v>
      </c>
      <c r="D241" s="108">
        <f>VARAM_TP_ES!D241+VARAM_TP_HP!D241+KRP_TP!D241+LPR_TP!D241+RPR_TP!D241+VPR_TP!D241+ZPR_TP!D241+VRAA_TP!D241</f>
        <v>0</v>
      </c>
    </row>
    <row r="242" spans="1:4" s="30" customFormat="1" ht="25.5" hidden="1">
      <c r="A242" s="1"/>
      <c r="B242" s="44" t="s">
        <v>348</v>
      </c>
      <c r="C242" s="15" t="s">
        <v>349</v>
      </c>
      <c r="D242" s="108">
        <f>SUM(D243:D245)</f>
        <v>0</v>
      </c>
    </row>
    <row r="243" spans="1:4" s="30" customFormat="1" ht="12.75" hidden="1">
      <c r="A243" s="1"/>
      <c r="B243" s="45" t="s">
        <v>350</v>
      </c>
      <c r="C243" s="15" t="s">
        <v>351</v>
      </c>
      <c r="D243" s="108">
        <f>VARAM_TP_ES!D243+VARAM_TP_HP!D243+KRP_TP!D243+LPR_TP!D243+RPR_TP!D243+VPR_TP!D243+ZPR_TP!D243+VRAA_TP!D243</f>
        <v>0</v>
      </c>
    </row>
    <row r="244" spans="1:4" s="30" customFormat="1" ht="12.75" hidden="1">
      <c r="A244" s="1"/>
      <c r="B244" s="45" t="s">
        <v>352</v>
      </c>
      <c r="C244" s="15" t="s">
        <v>353</v>
      </c>
      <c r="D244" s="108">
        <f>VARAM_TP_ES!D244+VARAM_TP_HP!D244+KRP_TP!D244+LPR_TP!D244+RPR_TP!D244+VPR_TP!D244+ZPR_TP!D244+VRAA_TP!D244</f>
        <v>0</v>
      </c>
    </row>
    <row r="245" spans="1:4" s="30" customFormat="1" ht="12.75" hidden="1">
      <c r="A245" s="1"/>
      <c r="B245" s="45" t="s">
        <v>354</v>
      </c>
      <c r="C245" s="15" t="s">
        <v>355</v>
      </c>
      <c r="D245" s="108">
        <f>VARAM_TP_ES!D245+VARAM_TP_HP!D245+KRP_TP!D245+LPR_TP!D245+RPR_TP!D245+VPR_TP!D245+ZPR_TP!D245+VRAA_TP!D245</f>
        <v>0</v>
      </c>
    </row>
    <row r="246" spans="1:4" s="30" customFormat="1" ht="12.75" hidden="1">
      <c r="A246" s="1"/>
      <c r="B246" s="44" t="s">
        <v>356</v>
      </c>
      <c r="C246" s="15" t="s">
        <v>357</v>
      </c>
      <c r="D246" s="108">
        <f>VARAM_TP_ES!D246+VARAM_TP_HP!D246+KRP_TP!D246+LPR_TP!D246+RPR_TP!D246+VPR_TP!D246+ZPR_TP!D246+VRAA_TP!D246</f>
        <v>0</v>
      </c>
    </row>
    <row r="247" spans="1:4" s="30" customFormat="1" ht="12.75" hidden="1">
      <c r="A247" s="1"/>
      <c r="B247" s="44" t="s">
        <v>358</v>
      </c>
      <c r="C247" s="15" t="s">
        <v>359</v>
      </c>
      <c r="D247" s="108">
        <f>SUM(D248:D254)</f>
        <v>0</v>
      </c>
    </row>
    <row r="248" spans="1:4" s="30" customFormat="1" ht="12.75" hidden="1">
      <c r="A248" s="1"/>
      <c r="B248" s="45" t="s">
        <v>360</v>
      </c>
      <c r="C248" s="15" t="s">
        <v>361</v>
      </c>
      <c r="D248" s="108">
        <f>VARAM_TP_ES!D248+VARAM_TP_HP!D248+KRP_TP!D248+LPR_TP!D248+RPR_TP!D248+VPR_TP!D248+ZPR_TP!D248+VRAA_TP!D248</f>
        <v>0</v>
      </c>
    </row>
    <row r="249" spans="1:4" s="30" customFormat="1" ht="12.75" hidden="1">
      <c r="A249" s="1"/>
      <c r="B249" s="45" t="s">
        <v>362</v>
      </c>
      <c r="C249" s="15" t="s">
        <v>363</v>
      </c>
      <c r="D249" s="108">
        <f>VARAM_TP_ES!D249+VARAM_TP_HP!D249+KRP_TP!D249+LPR_TP!D249+RPR_TP!D249+VPR_TP!D249+ZPR_TP!D249+VRAA_TP!D249</f>
        <v>0</v>
      </c>
    </row>
    <row r="250" spans="1:4" s="30" customFormat="1" ht="12.75" hidden="1">
      <c r="A250" s="1"/>
      <c r="B250" s="45" t="s">
        <v>364</v>
      </c>
      <c r="C250" s="15" t="s">
        <v>365</v>
      </c>
      <c r="D250" s="108">
        <f>VARAM_TP_ES!D250+VARAM_TP_HP!D250+KRP_TP!D250+LPR_TP!D250+RPR_TP!D250+VPR_TP!D250+ZPR_TP!D250+VRAA_TP!D250</f>
        <v>0</v>
      </c>
    </row>
    <row r="251" spans="1:4" s="30" customFormat="1" ht="12.75" hidden="1">
      <c r="A251" s="1"/>
      <c r="B251" s="45" t="s">
        <v>366</v>
      </c>
      <c r="C251" s="15" t="s">
        <v>367</v>
      </c>
      <c r="D251" s="108">
        <f>VARAM_TP_ES!D251+VARAM_TP_HP!D251+KRP_TP!D251+LPR_TP!D251+RPR_TP!D251+VPR_TP!D251+ZPR_TP!D251+VRAA_TP!D251</f>
        <v>0</v>
      </c>
    </row>
    <row r="252" spans="1:4" s="30" customFormat="1" ht="12.75" hidden="1">
      <c r="A252" s="1"/>
      <c r="B252" s="45" t="s">
        <v>368</v>
      </c>
      <c r="C252" s="15" t="s">
        <v>369</v>
      </c>
      <c r="D252" s="108">
        <f>VARAM_TP_ES!D252+VARAM_TP_HP!D252+KRP_TP!D252+LPR_TP!D252+RPR_TP!D252+VPR_TP!D252+ZPR_TP!D252+VRAA_TP!D252</f>
        <v>0</v>
      </c>
    </row>
    <row r="253" spans="1:4" s="30" customFormat="1" ht="25.5" hidden="1">
      <c r="A253" s="1"/>
      <c r="B253" s="45">
        <v>2366</v>
      </c>
      <c r="C253" s="15" t="s">
        <v>370</v>
      </c>
      <c r="D253" s="108">
        <f>VARAM_TP_ES!D253+VARAM_TP_HP!D253+KRP_TP!D253+LPR_TP!D253+RPR_TP!D253+VPR_TP!D253+ZPR_TP!D253+VRAA_TP!D253</f>
        <v>0</v>
      </c>
    </row>
    <row r="254" spans="1:4" s="30" customFormat="1" ht="25.5" hidden="1">
      <c r="A254" s="1"/>
      <c r="B254" s="45" t="s">
        <v>371</v>
      </c>
      <c r="C254" s="15" t="s">
        <v>372</v>
      </c>
      <c r="D254" s="108">
        <f>VARAM_TP_ES!D254+VARAM_TP_HP!D254+KRP_TP!D254+LPR_TP!D254+RPR_TP!D254+VPR_TP!D254+ZPR_TP!D254+VRAA_TP!D254</f>
        <v>0</v>
      </c>
    </row>
    <row r="255" spans="1:4" s="30" customFormat="1" ht="12.75" hidden="1">
      <c r="A255" s="1"/>
      <c r="B255" s="44" t="s">
        <v>373</v>
      </c>
      <c r="C255" s="15" t="s">
        <v>374</v>
      </c>
      <c r="D255" s="108">
        <f>VARAM_TP_ES!D255+VARAM_TP_HP!D255+KRP_TP!D255+LPR_TP!D255+RPR_TP!D255+VPR_TP!D255+ZPR_TP!D255+VRAA_TP!D255</f>
        <v>0</v>
      </c>
    </row>
    <row r="256" spans="1:4" s="30" customFormat="1" ht="12.75" hidden="1">
      <c r="A256" s="1"/>
      <c r="B256" s="44" t="s">
        <v>375</v>
      </c>
      <c r="C256" s="15" t="s">
        <v>376</v>
      </c>
      <c r="D256" s="108">
        <f>SUM(D257:D259)</f>
        <v>0</v>
      </c>
    </row>
    <row r="257" spans="1:4" s="30" customFormat="1" ht="12.75" hidden="1">
      <c r="A257" s="1"/>
      <c r="B257" s="45" t="s">
        <v>377</v>
      </c>
      <c r="C257" s="15" t="s">
        <v>378</v>
      </c>
      <c r="D257" s="108">
        <f>VARAM_TP_ES!D257+VARAM_TP_HP!D257+KRP_TP!D257+LPR_TP!D257+RPR_TP!D257+VPR_TP!D257+ZPR_TP!D257+VRAA_TP!D257</f>
        <v>0</v>
      </c>
    </row>
    <row r="258" spans="1:4" s="30" customFormat="1" ht="12.75" hidden="1">
      <c r="A258" s="1"/>
      <c r="B258" s="45" t="s">
        <v>379</v>
      </c>
      <c r="C258" s="15" t="s">
        <v>380</v>
      </c>
      <c r="D258" s="108">
        <f>VARAM_TP_ES!D258+VARAM_TP_HP!D258+KRP_TP!D258+LPR_TP!D258+RPR_TP!D258+VPR_TP!D258+ZPR_TP!D258+VRAA_TP!D258</f>
        <v>0</v>
      </c>
    </row>
    <row r="259" spans="1:4" s="30" customFormat="1" ht="12.75" hidden="1">
      <c r="A259" s="1"/>
      <c r="B259" s="45" t="s">
        <v>381</v>
      </c>
      <c r="C259" s="15" t="s">
        <v>382</v>
      </c>
      <c r="D259" s="108">
        <f>VARAM_TP_ES!D259+VARAM_TP_HP!D259+KRP_TP!D259+LPR_TP!D259+RPR_TP!D259+VPR_TP!D259+ZPR_TP!D259+VRAA_TP!D259</f>
        <v>0</v>
      </c>
    </row>
    <row r="260" spans="1:4" s="30" customFormat="1" ht="12.75">
      <c r="A260" s="1"/>
      <c r="B260" s="44" t="s">
        <v>383</v>
      </c>
      <c r="C260" s="15" t="s">
        <v>384</v>
      </c>
      <c r="D260" s="108">
        <f>VARAM_TP_ES!D260+VARAM_TP_HP!D260+KRP_TP!D260+LPR_TP!D260+RPR_TP!D260+VPR_TP!D260+ZPR_TP!D260+VRAA_TP!D260</f>
        <v>733</v>
      </c>
    </row>
    <row r="261" spans="1:4" s="30" customFormat="1" ht="12.75" hidden="1">
      <c r="A261" s="1"/>
      <c r="B261" s="46" t="s">
        <v>385</v>
      </c>
      <c r="C261" s="47" t="s">
        <v>386</v>
      </c>
      <c r="D261" s="107">
        <f>VARAM_TP_ES!D261+VARAM_TP_HP!D261+KRP_TP!D261+LPR_TP!D261+RPR_TP!D261+VPR_TP!D261+ZPR_TP!D261+VRAA_TP!D261</f>
        <v>0</v>
      </c>
    </row>
    <row r="262" spans="1:4" s="30" customFormat="1" ht="12.75" hidden="1">
      <c r="A262" s="1"/>
      <c r="B262" s="46" t="s">
        <v>387</v>
      </c>
      <c r="C262" s="47" t="s">
        <v>388</v>
      </c>
      <c r="D262" s="107">
        <f>D263+D270</f>
        <v>0</v>
      </c>
    </row>
    <row r="263" spans="1:4" s="30" customFormat="1" ht="12.75" hidden="1">
      <c r="A263" s="1"/>
      <c r="B263" s="44" t="s">
        <v>389</v>
      </c>
      <c r="C263" s="15" t="s">
        <v>390</v>
      </c>
      <c r="D263" s="108">
        <f>SUM(D264:D269)</f>
        <v>0</v>
      </c>
    </row>
    <row r="264" spans="1:4" s="30" customFormat="1" ht="12.75" hidden="1">
      <c r="A264" s="1"/>
      <c r="B264" s="45" t="s">
        <v>391</v>
      </c>
      <c r="C264" s="15" t="s">
        <v>392</v>
      </c>
      <c r="D264" s="108">
        <f>VARAM_TP_ES!D264+VARAM_TP_HP!D264+KRP_TP!D264+LPR_TP!D264+RPR_TP!D264+VPR_TP!D264+ZPR_TP!D264+VRAA_TP!D264</f>
        <v>0</v>
      </c>
    </row>
    <row r="265" spans="1:4" s="30" customFormat="1" ht="25.5" hidden="1">
      <c r="A265" s="1"/>
      <c r="B265" s="45" t="s">
        <v>393</v>
      </c>
      <c r="C265" s="15" t="s">
        <v>394</v>
      </c>
      <c r="D265" s="108">
        <f>VARAM_TP_ES!D265+VARAM_TP_HP!D265+KRP_TP!D265+LPR_TP!D265+RPR_TP!D265+VPR_TP!D265+ZPR_TP!D265+VRAA_TP!D265</f>
        <v>0</v>
      </c>
    </row>
    <row r="266" spans="1:4" s="30" customFormat="1" ht="25.5" hidden="1">
      <c r="A266" s="1"/>
      <c r="B266" s="45" t="s">
        <v>395</v>
      </c>
      <c r="C266" s="15" t="s">
        <v>396</v>
      </c>
      <c r="D266" s="108">
        <f>VARAM_TP_ES!D266+VARAM_TP_HP!D266+KRP_TP!D266+LPR_TP!D266+RPR_TP!D266+VPR_TP!D266+ZPR_TP!D266+VRAA_TP!D266</f>
        <v>0</v>
      </c>
    </row>
    <row r="267" spans="1:4" s="30" customFormat="1" ht="12.75" hidden="1">
      <c r="A267" s="1"/>
      <c r="B267" s="45" t="s">
        <v>397</v>
      </c>
      <c r="C267" s="15" t="s">
        <v>398</v>
      </c>
      <c r="D267" s="108">
        <f>VARAM_TP_ES!D267+VARAM_TP_HP!D267+KRP_TP!D267+LPR_TP!D267+RPR_TP!D267+VPR_TP!D267+ZPR_TP!D267+VRAA_TP!D267</f>
        <v>0</v>
      </c>
    </row>
    <row r="268" spans="1:4" s="30" customFormat="1" ht="25.5" hidden="1">
      <c r="A268" s="1"/>
      <c r="B268" s="45">
        <v>2516</v>
      </c>
      <c r="C268" s="15" t="s">
        <v>399</v>
      </c>
      <c r="D268" s="108">
        <f>VARAM_TP_ES!D268+VARAM_TP_HP!D268+KRP_TP!D268+LPR_TP!D268+RPR_TP!D268+VPR_TP!D268+ZPR_TP!D268+VRAA_TP!D268</f>
        <v>0</v>
      </c>
    </row>
    <row r="269" spans="1:4" s="30" customFormat="1" ht="12.75" hidden="1">
      <c r="A269" s="1"/>
      <c r="B269" s="45" t="s">
        <v>400</v>
      </c>
      <c r="C269" s="15" t="s">
        <v>401</v>
      </c>
      <c r="D269" s="108">
        <f>VARAM_TP_ES!D269+VARAM_TP_HP!D269+KRP_TP!D269+LPR_TP!D269+RPR_TP!D269+VPR_TP!D269+ZPR_TP!D269+VRAA_TP!D269</f>
        <v>0</v>
      </c>
    </row>
    <row r="270" spans="1:4" s="30" customFormat="1" ht="12.75" hidden="1">
      <c r="A270" s="1"/>
      <c r="B270" s="44">
        <v>2520</v>
      </c>
      <c r="C270" s="15" t="s">
        <v>402</v>
      </c>
      <c r="D270" s="108">
        <f>VARAM_TP_ES!D270+VARAM_TP_HP!D270+KRP_TP!D270+LPR_TP!D270+RPR_TP!D270+VPR_TP!D270+ZPR_TP!D270+VRAA_TP!D270</f>
        <v>0</v>
      </c>
    </row>
    <row r="271" spans="1:4" s="30" customFormat="1" ht="25.5" hidden="1">
      <c r="A271" s="1"/>
      <c r="B271" s="49">
        <v>2800</v>
      </c>
      <c r="C271" s="47" t="s">
        <v>403</v>
      </c>
      <c r="D271" s="107">
        <f>VARAM_TP_ES!D271+VARAM_TP_HP!D271+KRP_TP!D271+LPR_TP!D271+RPR_TP!D271+VPR_TP!D271+ZPR_TP!D271+VRAA_TP!D271</f>
        <v>0</v>
      </c>
    </row>
    <row r="272" spans="1:4" s="30" customFormat="1" ht="12.75" hidden="1">
      <c r="A272" s="1"/>
      <c r="B272" s="49">
        <v>4000</v>
      </c>
      <c r="C272" s="47" t="s">
        <v>404</v>
      </c>
      <c r="D272" s="107">
        <f>D273+D276+D280</f>
        <v>0</v>
      </c>
    </row>
    <row r="273" spans="1:4" s="30" customFormat="1" ht="12.75" hidden="1">
      <c r="A273" s="1"/>
      <c r="B273" s="46" t="s">
        <v>405</v>
      </c>
      <c r="C273" s="47" t="s">
        <v>406</v>
      </c>
      <c r="D273" s="107">
        <f>D274+D275</f>
        <v>0</v>
      </c>
    </row>
    <row r="274" spans="1:4" s="30" customFormat="1" ht="25.5" hidden="1">
      <c r="A274" s="1"/>
      <c r="B274" s="44" t="s">
        <v>407</v>
      </c>
      <c r="C274" s="15" t="s">
        <v>408</v>
      </c>
      <c r="D274" s="108">
        <f>VARAM_TP_ES!D274+VARAM_TP_HP!D274+KRP_TP!D274+LPR_TP!D274+RPR_TP!D274+VPR_TP!D274+ZPR_TP!D274+VRAA_TP!D274</f>
        <v>0</v>
      </c>
    </row>
    <row r="275" spans="1:4" s="30" customFormat="1" ht="25.5" hidden="1">
      <c r="A275" s="1"/>
      <c r="B275" s="44" t="s">
        <v>409</v>
      </c>
      <c r="C275" s="15" t="s">
        <v>410</v>
      </c>
      <c r="D275" s="108">
        <f>VARAM_TP_ES!D275+VARAM_TP_HP!D275+KRP_TP!D275+LPR_TP!D275+RPR_TP!D275+VPR_TP!D275+ZPR_TP!D275+VRAA_TP!D275</f>
        <v>0</v>
      </c>
    </row>
    <row r="276" spans="1:4" s="30" customFormat="1" ht="12.75" hidden="1">
      <c r="A276" s="1"/>
      <c r="B276" s="46" t="s">
        <v>411</v>
      </c>
      <c r="C276" s="47" t="s">
        <v>412</v>
      </c>
      <c r="D276" s="107">
        <f>SUM(D277:D279)</f>
        <v>0</v>
      </c>
    </row>
    <row r="277" spans="1:4" s="30" customFormat="1" ht="25.5" hidden="1">
      <c r="A277" s="1"/>
      <c r="B277" s="44" t="s">
        <v>413</v>
      </c>
      <c r="C277" s="15" t="s">
        <v>414</v>
      </c>
      <c r="D277" s="108">
        <f>VARAM_TP_ES!D277+VARAM_TP_HP!D277+KRP_TP!D277+LPR_TP!D277+RPR_TP!D277+VPR_TP!D277+ZPR_TP!D277+VRAA_TP!D277</f>
        <v>0</v>
      </c>
    </row>
    <row r="278" spans="1:4" s="30" customFormat="1" ht="25.5" hidden="1">
      <c r="A278" s="1"/>
      <c r="B278" s="44">
        <v>4240</v>
      </c>
      <c r="C278" s="15" t="s">
        <v>415</v>
      </c>
      <c r="D278" s="108">
        <f>VARAM_TP_ES!D278+VARAM_TP_HP!D278+KRP_TP!D278+LPR_TP!D278+RPR_TP!D278+VPR_TP!D278+ZPR_TP!D278+VRAA_TP!D278</f>
        <v>0</v>
      </c>
    </row>
    <row r="279" spans="1:4" s="30" customFormat="1" ht="12.75" hidden="1">
      <c r="A279" s="1"/>
      <c r="B279" s="44">
        <v>4250</v>
      </c>
      <c r="C279" s="15" t="s">
        <v>416</v>
      </c>
      <c r="D279" s="108">
        <f>VARAM_TP_ES!D279+VARAM_TP_HP!D279+KRP_TP!D279+LPR_TP!D279+RPR_TP!D279+VPR_TP!D279+ZPR_TP!D279+VRAA_TP!D279</f>
        <v>0</v>
      </c>
    </row>
    <row r="280" spans="1:4" s="30" customFormat="1" ht="12.75" hidden="1">
      <c r="A280" s="1"/>
      <c r="B280" s="46" t="s">
        <v>417</v>
      </c>
      <c r="C280" s="47" t="s">
        <v>418</v>
      </c>
      <c r="D280" s="107">
        <f>D281+D284</f>
        <v>0</v>
      </c>
    </row>
    <row r="281" spans="1:4" s="30" customFormat="1" ht="12.75" hidden="1">
      <c r="A281" s="1"/>
      <c r="B281" s="44" t="s">
        <v>419</v>
      </c>
      <c r="C281" s="15" t="s">
        <v>420</v>
      </c>
      <c r="D281" s="108">
        <f>SUM(D282:D283)</f>
        <v>0</v>
      </c>
    </row>
    <row r="282" spans="1:4" s="30" customFormat="1" ht="25.5" hidden="1">
      <c r="A282" s="1"/>
      <c r="B282" s="45" t="s">
        <v>421</v>
      </c>
      <c r="C282" s="15" t="s">
        <v>422</v>
      </c>
      <c r="D282" s="108">
        <f>VARAM_TP_ES!D282+VARAM_TP_HP!D282+KRP_TP!D282+LPR_TP!D282+RPR_TP!D282+VPR_TP!D282+ZPR_TP!D282+VRAA_TP!D282</f>
        <v>0</v>
      </c>
    </row>
    <row r="283" spans="1:4" s="30" customFormat="1" ht="25.5" hidden="1">
      <c r="A283" s="1"/>
      <c r="B283" s="45" t="s">
        <v>423</v>
      </c>
      <c r="C283" s="15" t="s">
        <v>424</v>
      </c>
      <c r="D283" s="108">
        <f>VARAM_TP_ES!D283+VARAM_TP_HP!D283+KRP_TP!D283+LPR_TP!D283+RPR_TP!D283+VPR_TP!D283+ZPR_TP!D283+VRAA_TP!D283</f>
        <v>0</v>
      </c>
    </row>
    <row r="284" spans="1:4" s="30" customFormat="1" ht="12.75" hidden="1">
      <c r="A284" s="1"/>
      <c r="B284" s="44" t="s">
        <v>425</v>
      </c>
      <c r="C284" s="15" t="s">
        <v>426</v>
      </c>
      <c r="D284" s="108">
        <f>SUM(D285:D289)</f>
        <v>0</v>
      </c>
    </row>
    <row r="285" spans="1:4" s="30" customFormat="1" ht="25.5" hidden="1">
      <c r="A285" s="1"/>
      <c r="B285" s="45">
        <v>4331</v>
      </c>
      <c r="C285" s="15" t="s">
        <v>427</v>
      </c>
      <c r="D285" s="108">
        <f>VARAM_TP_ES!D285+VARAM_TP_HP!D285+KRP_TP!D285+LPR_TP!D285+RPR_TP!D285+VPR_TP!D285+ZPR_TP!D285+VRAA_TP!D285</f>
        <v>0</v>
      </c>
    </row>
    <row r="286" spans="1:4" s="30" customFormat="1" ht="25.5" hidden="1">
      <c r="A286" s="1"/>
      <c r="B286" s="45">
        <v>4332</v>
      </c>
      <c r="C286" s="15" t="s">
        <v>428</v>
      </c>
      <c r="D286" s="108">
        <f>VARAM_TP_ES!D286+VARAM_TP_HP!D286+KRP_TP!D286+LPR_TP!D286+RPR_TP!D286+VPR_TP!D286+ZPR_TP!D286+VRAA_TP!D286</f>
        <v>0</v>
      </c>
    </row>
    <row r="287" spans="1:4" s="30" customFormat="1" ht="25.5" hidden="1">
      <c r="A287" s="1"/>
      <c r="B287" s="45">
        <v>4333</v>
      </c>
      <c r="C287" s="15" t="s">
        <v>429</v>
      </c>
      <c r="D287" s="108">
        <f>VARAM_TP_ES!D287+VARAM_TP_HP!D287+KRP_TP!D287+LPR_TP!D287+RPR_TP!D287+VPR_TP!D287+ZPR_TP!D287+VRAA_TP!D287</f>
        <v>0</v>
      </c>
    </row>
    <row r="288" spans="1:4" s="30" customFormat="1" ht="25.5" hidden="1">
      <c r="A288" s="1"/>
      <c r="B288" s="45">
        <v>4334</v>
      </c>
      <c r="C288" s="15" t="s">
        <v>430</v>
      </c>
      <c r="D288" s="108">
        <f>VARAM_TP_ES!D288+VARAM_TP_HP!D288+KRP_TP!D288+LPR_TP!D288+RPR_TP!D288+VPR_TP!D288+ZPR_TP!D288+VRAA_TP!D288</f>
        <v>0</v>
      </c>
    </row>
    <row r="289" spans="1:4" s="30" customFormat="1" ht="12.75" hidden="1">
      <c r="A289" s="1"/>
      <c r="B289" s="45">
        <v>4339</v>
      </c>
      <c r="C289" s="15" t="s">
        <v>431</v>
      </c>
      <c r="D289" s="108">
        <f>VARAM_TP_ES!D289+VARAM_TP_HP!D289+KRP_TP!D289+LPR_TP!D289+RPR_TP!D289+VPR_TP!D289+ZPR_TP!D289+VRAA_TP!D289</f>
        <v>0</v>
      </c>
    </row>
    <row r="290" spans="1:4" s="30" customFormat="1" ht="12.75" hidden="1">
      <c r="A290" s="1"/>
      <c r="B290" s="49" t="s">
        <v>432</v>
      </c>
      <c r="C290" s="47" t="s">
        <v>433</v>
      </c>
      <c r="D290" s="107">
        <f>D291+D326</f>
        <v>0</v>
      </c>
    </row>
    <row r="291" spans="1:4" s="30" customFormat="1" ht="12.75" hidden="1">
      <c r="A291" s="1"/>
      <c r="B291" s="46" t="s">
        <v>434</v>
      </c>
      <c r="C291" s="47" t="s">
        <v>435</v>
      </c>
      <c r="D291" s="107">
        <f>D292+D300+D321+D324+D325</f>
        <v>0</v>
      </c>
    </row>
    <row r="292" spans="1:4" s="30" customFormat="1" ht="12.75" hidden="1">
      <c r="A292" s="1"/>
      <c r="B292" s="46" t="s">
        <v>436</v>
      </c>
      <c r="C292" s="47" t="s">
        <v>437</v>
      </c>
      <c r="D292" s="107">
        <f>D293+D296+D297</f>
        <v>0</v>
      </c>
    </row>
    <row r="293" spans="1:4" s="30" customFormat="1" ht="25.5" hidden="1">
      <c r="A293" s="1"/>
      <c r="B293" s="44" t="s">
        <v>438</v>
      </c>
      <c r="C293" s="15" t="s">
        <v>439</v>
      </c>
      <c r="D293" s="108">
        <f>SUM(D294:D295)</f>
        <v>0</v>
      </c>
    </row>
    <row r="294" spans="1:4" s="30" customFormat="1" ht="25.5" hidden="1">
      <c r="A294" s="1"/>
      <c r="B294" s="45">
        <v>3111</v>
      </c>
      <c r="C294" s="15" t="s">
        <v>440</v>
      </c>
      <c r="D294" s="108">
        <f>VARAM_TP_ES!D294+VARAM_TP_HP!D294+KRP_TP!D294+LPR_TP!D294+RPR_TP!D294+VPR_TP!D294+ZPR_TP!D294+VRAA_TP!D294</f>
        <v>0</v>
      </c>
    </row>
    <row r="295" spans="1:4" s="30" customFormat="1" ht="25.5" hidden="1">
      <c r="A295" s="1"/>
      <c r="B295" s="45">
        <v>3112</v>
      </c>
      <c r="C295" s="15" t="s">
        <v>441</v>
      </c>
      <c r="D295" s="108">
        <f>VARAM_TP_ES!D295+VARAM_TP_HP!D295+KRP_TP!D295+LPR_TP!D295+RPR_TP!D295+VPR_TP!D295+ZPR_TP!D295+VRAA_TP!D295</f>
        <v>0</v>
      </c>
    </row>
    <row r="296" spans="1:4" s="30" customFormat="1" ht="12.75" hidden="1">
      <c r="A296" s="1"/>
      <c r="B296" s="44">
        <v>3150</v>
      </c>
      <c r="C296" s="15" t="s">
        <v>442</v>
      </c>
      <c r="D296" s="108">
        <f>VARAM_TP_ES!D296+VARAM_TP_HP!D296+KRP_TP!D296+LPR_TP!D296+RPR_TP!D296+VPR_TP!D296+ZPR_TP!D296+VRAA_TP!D296</f>
        <v>0</v>
      </c>
    </row>
    <row r="297" spans="1:4" s="30" customFormat="1" ht="25.5" hidden="1">
      <c r="A297" s="1"/>
      <c r="B297" s="44" t="s">
        <v>443</v>
      </c>
      <c r="C297" s="15" t="s">
        <v>444</v>
      </c>
      <c r="D297" s="108">
        <f>SUM(D298:D299)</f>
        <v>0</v>
      </c>
    </row>
    <row r="298" spans="1:4" s="30" customFormat="1" ht="12.75" hidden="1">
      <c r="A298" s="1"/>
      <c r="B298" s="45">
        <v>3191</v>
      </c>
      <c r="C298" s="15" t="s">
        <v>445</v>
      </c>
      <c r="D298" s="108">
        <f>VARAM_TP_ES!D298+VARAM_TP_HP!D298+KRP_TP!D298+LPR_TP!D298+RPR_TP!D298+VPR_TP!D298+ZPR_TP!D298+VRAA_TP!D298</f>
        <v>0</v>
      </c>
    </row>
    <row r="299" spans="1:4" s="30" customFormat="1" ht="12.75" hidden="1">
      <c r="A299" s="1"/>
      <c r="B299" s="45">
        <v>3192</v>
      </c>
      <c r="C299" s="15" t="s">
        <v>446</v>
      </c>
      <c r="D299" s="108">
        <f>VARAM_TP_ES!D299+VARAM_TP_HP!D299+KRP_TP!D299+LPR_TP!D299+RPR_TP!D299+VPR_TP!D299+ZPR_TP!D299+VRAA_TP!D299</f>
        <v>0</v>
      </c>
    </row>
    <row r="300" spans="1:4" s="30" customFormat="1" ht="12.75" hidden="1">
      <c r="A300" s="1"/>
      <c r="B300" s="46" t="s">
        <v>447</v>
      </c>
      <c r="C300" s="47" t="s">
        <v>448</v>
      </c>
      <c r="D300" s="107">
        <f>D301+D304+D307+D312+D315</f>
        <v>0</v>
      </c>
    </row>
    <row r="301" spans="1:4" s="30" customFormat="1" ht="25.5" hidden="1">
      <c r="A301" s="1"/>
      <c r="B301" s="44" t="s">
        <v>449</v>
      </c>
      <c r="C301" s="15" t="s">
        <v>450</v>
      </c>
      <c r="D301" s="108">
        <f>SUM(D302:D303)</f>
        <v>0</v>
      </c>
    </row>
    <row r="302" spans="1:4" s="30" customFormat="1" ht="12.75" hidden="1">
      <c r="A302" s="1"/>
      <c r="B302" s="45">
        <v>3211</v>
      </c>
      <c r="C302" s="15" t="s">
        <v>451</v>
      </c>
      <c r="D302" s="108">
        <f>VARAM_TP_ES!D302+VARAM_TP_HP!D302+KRP_TP!D302+LPR_TP!D302+RPR_TP!D302+VPR_TP!D302+ZPR_TP!D302+VRAA_TP!D302</f>
        <v>0</v>
      </c>
    </row>
    <row r="303" spans="1:4" s="30" customFormat="1" ht="12.75" hidden="1">
      <c r="A303" s="1"/>
      <c r="B303" s="45">
        <v>3212</v>
      </c>
      <c r="C303" s="15" t="s">
        <v>452</v>
      </c>
      <c r="D303" s="108">
        <f>VARAM_TP_ES!D303+VARAM_TP_HP!D303+KRP_TP!D303+LPR_TP!D303+RPR_TP!D303+VPR_TP!D303+ZPR_TP!D303+VRAA_TP!D303</f>
        <v>0</v>
      </c>
    </row>
    <row r="304" spans="1:4" s="30" customFormat="1" ht="12.75" hidden="1">
      <c r="A304" s="1"/>
      <c r="B304" s="44" t="s">
        <v>453</v>
      </c>
      <c r="C304" s="15" t="s">
        <v>454</v>
      </c>
      <c r="D304" s="108">
        <f>SUM(D305:D306)</f>
        <v>0</v>
      </c>
    </row>
    <row r="305" spans="1:4" s="30" customFormat="1" ht="12.75" hidden="1">
      <c r="A305" s="1"/>
      <c r="B305" s="45">
        <v>3231</v>
      </c>
      <c r="C305" s="15" t="s">
        <v>455</v>
      </c>
      <c r="D305" s="108">
        <f>VARAM_TP_ES!D305+VARAM_TP_HP!D305+KRP_TP!D305+LPR_TP!D305+RPR_TP!D305+VPR_TP!D305+ZPR_TP!D305+VRAA_TP!D305</f>
        <v>0</v>
      </c>
    </row>
    <row r="306" spans="1:4" s="30" customFormat="1" ht="12.75" hidden="1">
      <c r="A306" s="1"/>
      <c r="B306" s="45">
        <v>3232</v>
      </c>
      <c r="C306" s="15" t="s">
        <v>456</v>
      </c>
      <c r="D306" s="108">
        <f>VARAM_TP_ES!D306+VARAM_TP_HP!D306+KRP_TP!D306+LPR_TP!D306+RPR_TP!D306+VPR_TP!D306+ZPR_TP!D306+VRAA_TP!D306</f>
        <v>0</v>
      </c>
    </row>
    <row r="307" spans="1:4" s="30" customFormat="1" ht="25.5" hidden="1">
      <c r="A307" s="1"/>
      <c r="B307" s="44" t="s">
        <v>457</v>
      </c>
      <c r="C307" s="15" t="s">
        <v>458</v>
      </c>
      <c r="D307" s="108">
        <f>SUM(D308:D311)</f>
        <v>0</v>
      </c>
    </row>
    <row r="308" spans="1:4" s="30" customFormat="1" ht="12.75" hidden="1">
      <c r="A308" s="1"/>
      <c r="B308" s="45">
        <v>3261</v>
      </c>
      <c r="C308" s="15" t="s">
        <v>459</v>
      </c>
      <c r="D308" s="108">
        <f>VARAM_TP_ES!D308+VARAM_TP_HP!D308+KRP_TP!D308+LPR_TP!D308+RPR_TP!D308+VPR_TP!D308+ZPR_TP!D308+VRAA_TP!D308</f>
        <v>0</v>
      </c>
    </row>
    <row r="309" spans="1:4" s="30" customFormat="1" ht="25.5" hidden="1">
      <c r="A309" s="1"/>
      <c r="B309" s="45">
        <v>3262</v>
      </c>
      <c r="C309" s="15" t="s">
        <v>460</v>
      </c>
      <c r="D309" s="108">
        <f>VARAM_TP_ES!D309+VARAM_TP_HP!D309+KRP_TP!D309+LPR_TP!D309+RPR_TP!D309+VPR_TP!D309+ZPR_TP!D309+VRAA_TP!D309</f>
        <v>0</v>
      </c>
    </row>
    <row r="310" spans="1:4" s="30" customFormat="1" ht="12.75" hidden="1">
      <c r="A310" s="1"/>
      <c r="B310" s="45">
        <v>3263</v>
      </c>
      <c r="C310" s="15" t="s">
        <v>461</v>
      </c>
      <c r="D310" s="108">
        <f>VARAM_TP_ES!D310+VARAM_TP_HP!D310+KRP_TP!D310+LPR_TP!D310+RPR_TP!D310+VPR_TP!D310+ZPR_TP!D310+VRAA_TP!D310</f>
        <v>0</v>
      </c>
    </row>
    <row r="311" spans="1:4" s="30" customFormat="1" ht="25.5" hidden="1">
      <c r="A311" s="1"/>
      <c r="B311" s="45">
        <v>3264</v>
      </c>
      <c r="C311" s="15" t="s">
        <v>462</v>
      </c>
      <c r="D311" s="108">
        <f>VARAM_TP_ES!D311+VARAM_TP_HP!D311+KRP_TP!D311+LPR_TP!D311+RPR_TP!D311+VPR_TP!D311+ZPR_TP!D311+VRAA_TP!D311</f>
        <v>0</v>
      </c>
    </row>
    <row r="312" spans="1:4" s="30" customFormat="1" ht="12.75" hidden="1">
      <c r="A312" s="1"/>
      <c r="B312" s="44">
        <v>3280</v>
      </c>
      <c r="C312" s="15" t="s">
        <v>463</v>
      </c>
      <c r="D312" s="108">
        <f>SUM(D313:D314)</f>
        <v>0</v>
      </c>
    </row>
    <row r="313" spans="1:4" s="30" customFormat="1" ht="12.75" hidden="1">
      <c r="A313" s="1"/>
      <c r="B313" s="45">
        <v>3281</v>
      </c>
      <c r="C313" s="15" t="s">
        <v>464</v>
      </c>
      <c r="D313" s="108">
        <f>VARAM_TP_ES!D313+VARAM_TP_HP!D313+KRP_TP!D313+LPR_TP!D313+RPR_TP!D313+VPR_TP!D313+ZPR_TP!D313+VRAA_TP!D313</f>
        <v>0</v>
      </c>
    </row>
    <row r="314" spans="1:4" s="30" customFormat="1" ht="12.75" hidden="1">
      <c r="A314" s="1"/>
      <c r="B314" s="45">
        <v>3282</v>
      </c>
      <c r="C314" s="15" t="s">
        <v>465</v>
      </c>
      <c r="D314" s="108">
        <f>VARAM_TP_ES!D314+VARAM_TP_HP!D314+KRP_TP!D314+LPR_TP!D314+RPR_TP!D314+VPR_TP!D314+ZPR_TP!D314+VRAA_TP!D314</f>
        <v>0</v>
      </c>
    </row>
    <row r="315" spans="1:4" s="30" customFormat="1" ht="51" hidden="1">
      <c r="A315" s="1"/>
      <c r="B315" s="44">
        <v>3290</v>
      </c>
      <c r="C315" s="15" t="s">
        <v>466</v>
      </c>
      <c r="D315" s="108">
        <f>SUM(D316:D320)</f>
        <v>0</v>
      </c>
    </row>
    <row r="316" spans="1:4" s="30" customFormat="1" ht="38.25" hidden="1">
      <c r="A316" s="1"/>
      <c r="B316" s="45">
        <v>3291</v>
      </c>
      <c r="C316" s="15" t="s">
        <v>467</v>
      </c>
      <c r="D316" s="108">
        <f>VARAM_TP_ES!D316+VARAM_TP_HP!D316+KRP_TP!D316+LPR_TP!D316+RPR_TP!D316+VPR_TP!D316+ZPR_TP!D316+VRAA_TP!D316</f>
        <v>0</v>
      </c>
    </row>
    <row r="317" spans="1:4" s="30" customFormat="1" ht="38.25" hidden="1">
      <c r="A317" s="1"/>
      <c r="B317" s="45">
        <v>3292</v>
      </c>
      <c r="C317" s="15" t="s">
        <v>468</v>
      </c>
      <c r="D317" s="108">
        <f>VARAM_TP_ES!D317+VARAM_TP_HP!D317+KRP_TP!D317+LPR_TP!D317+RPR_TP!D317+VPR_TP!D317+ZPR_TP!D317+VRAA_TP!D317</f>
        <v>0</v>
      </c>
    </row>
    <row r="318" spans="1:4" s="30" customFormat="1" ht="38.25" hidden="1">
      <c r="A318" s="1"/>
      <c r="B318" s="45">
        <v>3293</v>
      </c>
      <c r="C318" s="15" t="s">
        <v>469</v>
      </c>
      <c r="D318" s="108">
        <f>VARAM_TP_ES!D318+VARAM_TP_HP!D318+KRP_TP!D318+LPR_TP!D318+RPR_TP!D318+VPR_TP!D318+ZPR_TP!D318+VRAA_TP!D318</f>
        <v>0</v>
      </c>
    </row>
    <row r="319" spans="1:4" s="30" customFormat="1" ht="38.25" hidden="1">
      <c r="A319" s="1"/>
      <c r="B319" s="45">
        <v>3294</v>
      </c>
      <c r="C319" s="15" t="s">
        <v>470</v>
      </c>
      <c r="D319" s="108">
        <f>VARAM_TP_ES!D319+VARAM_TP_HP!D319+KRP_TP!D319+LPR_TP!D319+RPR_TP!D319+VPR_TP!D319+ZPR_TP!D319+VRAA_TP!D319</f>
        <v>0</v>
      </c>
    </row>
    <row r="320" spans="1:4" s="30" customFormat="1" ht="38.25" hidden="1">
      <c r="A320" s="1"/>
      <c r="B320" s="45">
        <v>3295</v>
      </c>
      <c r="C320" s="15" t="s">
        <v>471</v>
      </c>
      <c r="D320" s="108">
        <f>VARAM_TP_ES!D320+VARAM_TP_HP!D320+KRP_TP!D320+LPR_TP!D320+RPR_TP!D320+VPR_TP!D320+ZPR_TP!D320+VRAA_TP!D320</f>
        <v>0</v>
      </c>
    </row>
    <row r="321" spans="1:4" s="30" customFormat="1" ht="25.5" hidden="1">
      <c r="A321" s="1"/>
      <c r="B321" s="46" t="s">
        <v>472</v>
      </c>
      <c r="C321" s="47" t="s">
        <v>473</v>
      </c>
      <c r="D321" s="107">
        <f>SUM(D322:D323)</f>
        <v>0</v>
      </c>
    </row>
    <row r="322" spans="1:4" s="30" customFormat="1" ht="25.5" hidden="1">
      <c r="A322" s="1"/>
      <c r="B322" s="44">
        <v>3310</v>
      </c>
      <c r="C322" s="15" t="s">
        <v>474</v>
      </c>
      <c r="D322" s="108">
        <f>VARAM_TP_ES!D322+VARAM_TP_HP!D322+KRP_TP!D322+LPR_TP!D322+RPR_TP!D322+VPR_TP!D322+ZPR_TP!D322+VRAA_TP!D322</f>
        <v>0</v>
      </c>
    </row>
    <row r="323" spans="1:4" s="30" customFormat="1" ht="25.5" hidden="1">
      <c r="A323" s="1"/>
      <c r="B323" s="44">
        <v>3320</v>
      </c>
      <c r="C323" s="15" t="s">
        <v>475</v>
      </c>
      <c r="D323" s="108">
        <f>VARAM_TP_ES!D323+VARAM_TP_HP!D323+KRP_TP!D323+LPR_TP!D323+RPR_TP!D323+VPR_TP!D323+ZPR_TP!D323+VRAA_TP!D323</f>
        <v>0</v>
      </c>
    </row>
    <row r="324" spans="1:4" s="30" customFormat="1" ht="51" hidden="1">
      <c r="A324" s="1"/>
      <c r="B324" s="49">
        <v>3500</v>
      </c>
      <c r="C324" s="47" t="s">
        <v>476</v>
      </c>
      <c r="D324" s="107">
        <f>VARAM_TP_ES!D324+VARAM_TP_HP!D324+KRP_TP!D324+LPR_TP!D324+RPR_TP!D324+VPR_TP!D324+ZPR_TP!D324+VRAA_TP!D324</f>
        <v>0</v>
      </c>
    </row>
    <row r="325" spans="1:4" s="30" customFormat="1" ht="25.5" hidden="1">
      <c r="A325" s="1"/>
      <c r="B325" s="46" t="s">
        <v>477</v>
      </c>
      <c r="C325" s="47" t="s">
        <v>478</v>
      </c>
      <c r="D325" s="107">
        <f>VARAM_TP_ES!D325+VARAM_TP_HP!D325+KRP_TP!D325+LPR_TP!D325+RPR_TP!D325+VPR_TP!D325+ZPR_TP!D325+VRAA_TP!D325</f>
        <v>0</v>
      </c>
    </row>
    <row r="326" spans="1:4" s="30" customFormat="1" ht="12.75" hidden="1">
      <c r="A326" s="1"/>
      <c r="B326" s="46" t="s">
        <v>479</v>
      </c>
      <c r="C326" s="47" t="s">
        <v>480</v>
      </c>
      <c r="D326" s="107">
        <f>D327+D365+D368+D372</f>
        <v>0</v>
      </c>
    </row>
    <row r="327" spans="1:4" s="30" customFormat="1" ht="12.75" hidden="1">
      <c r="A327" s="1"/>
      <c r="B327" s="46" t="s">
        <v>481</v>
      </c>
      <c r="C327" s="47" t="s">
        <v>482</v>
      </c>
      <c r="D327" s="107">
        <f>D328+D335+D345+D354+D357</f>
        <v>0</v>
      </c>
    </row>
    <row r="328" spans="1:4" s="30" customFormat="1" ht="12.75" hidden="1">
      <c r="A328" s="1"/>
      <c r="B328" s="44" t="s">
        <v>483</v>
      </c>
      <c r="C328" s="15" t="s">
        <v>484</v>
      </c>
      <c r="D328" s="108">
        <f>SUM(D329:D334)</f>
        <v>0</v>
      </c>
    </row>
    <row r="329" spans="1:4" s="30" customFormat="1" ht="12.75" hidden="1">
      <c r="A329" s="1"/>
      <c r="B329" s="45" t="s">
        <v>485</v>
      </c>
      <c r="C329" s="15" t="s">
        <v>486</v>
      </c>
      <c r="D329" s="108">
        <f>VARAM_TP_ES!D329+VARAM_TP_HP!D329+KRP_TP!D329+LPR_TP!D329+RPR_TP!D329+VPR_TP!D329+ZPR_TP!D329+VRAA_TP!D329</f>
        <v>0</v>
      </c>
    </row>
    <row r="330" spans="1:4" s="30" customFormat="1" ht="12.75" hidden="1">
      <c r="A330" s="1"/>
      <c r="B330" s="45" t="s">
        <v>487</v>
      </c>
      <c r="C330" s="15" t="s">
        <v>488</v>
      </c>
      <c r="D330" s="108">
        <f>VARAM_TP_ES!D330+VARAM_TP_HP!D330+KRP_TP!D330+LPR_TP!D330+RPR_TP!D330+VPR_TP!D330+ZPR_TP!D330+VRAA_TP!D330</f>
        <v>0</v>
      </c>
    </row>
    <row r="331" spans="1:4" s="30" customFormat="1" ht="12.75" hidden="1">
      <c r="A331" s="1"/>
      <c r="B331" s="45" t="s">
        <v>489</v>
      </c>
      <c r="C331" s="15" t="s">
        <v>490</v>
      </c>
      <c r="D331" s="108">
        <f>VARAM_TP_ES!D331+VARAM_TP_HP!D331+KRP_TP!D331+LPR_TP!D331+RPR_TP!D331+VPR_TP!D331+ZPR_TP!D331+VRAA_TP!D331</f>
        <v>0</v>
      </c>
    </row>
    <row r="332" spans="1:4" s="30" customFormat="1" ht="12.75" hidden="1">
      <c r="A332" s="1"/>
      <c r="B332" s="45" t="s">
        <v>491</v>
      </c>
      <c r="C332" s="15" t="s">
        <v>492</v>
      </c>
      <c r="D332" s="108">
        <f>VARAM_TP_ES!D332+VARAM_TP_HP!D332+KRP_TP!D332+LPR_TP!D332+RPR_TP!D332+VPR_TP!D332+ZPR_TP!D332+VRAA_TP!D332</f>
        <v>0</v>
      </c>
    </row>
    <row r="333" spans="1:4" s="30" customFormat="1" ht="12.75" hidden="1">
      <c r="A333" s="1"/>
      <c r="B333" s="45" t="s">
        <v>493</v>
      </c>
      <c r="C333" s="15" t="s">
        <v>494</v>
      </c>
      <c r="D333" s="108">
        <f>VARAM_TP_ES!D333+VARAM_TP_HP!D333+KRP_TP!D333+LPR_TP!D333+RPR_TP!D333+VPR_TP!D333+ZPR_TP!D333+VRAA_TP!D333</f>
        <v>0</v>
      </c>
    </row>
    <row r="334" spans="1:4" s="30" customFormat="1" ht="12.75" hidden="1">
      <c r="A334" s="1"/>
      <c r="B334" s="45" t="s">
        <v>495</v>
      </c>
      <c r="C334" s="15" t="s">
        <v>496</v>
      </c>
      <c r="D334" s="108">
        <f>VARAM_TP_ES!D334+VARAM_TP_HP!D334+KRP_TP!D334+LPR_TP!D334+RPR_TP!D334+VPR_TP!D334+ZPR_TP!D334+VRAA_TP!D334</f>
        <v>0</v>
      </c>
    </row>
    <row r="335" spans="1:4" s="30" customFormat="1" ht="12.75" hidden="1">
      <c r="A335" s="1"/>
      <c r="B335" s="44" t="s">
        <v>497</v>
      </c>
      <c r="C335" s="15" t="s">
        <v>498</v>
      </c>
      <c r="D335" s="108">
        <f>SUM(D336:D344)</f>
        <v>0</v>
      </c>
    </row>
    <row r="336" spans="1:4" s="30" customFormat="1" ht="12.75" hidden="1">
      <c r="A336" s="1"/>
      <c r="B336" s="45" t="s">
        <v>499</v>
      </c>
      <c r="C336" s="15" t="s">
        <v>500</v>
      </c>
      <c r="D336" s="108">
        <f>VARAM_TP_ES!D336+VARAM_TP_HP!D336+KRP_TP!D336+LPR_TP!D336+RPR_TP!D336+VPR_TP!D336+ZPR_TP!D336+VRAA_TP!D336</f>
        <v>0</v>
      </c>
    </row>
    <row r="337" spans="1:4" s="30" customFormat="1" ht="12.75" hidden="1">
      <c r="A337" s="1"/>
      <c r="B337" s="45" t="s">
        <v>501</v>
      </c>
      <c r="C337" s="15" t="s">
        <v>502</v>
      </c>
      <c r="D337" s="108">
        <f>VARAM_TP_ES!D337+VARAM_TP_HP!D337+KRP_TP!D337+LPR_TP!D337+RPR_TP!D337+VPR_TP!D337+ZPR_TP!D337+VRAA_TP!D337</f>
        <v>0</v>
      </c>
    </row>
    <row r="338" spans="1:4" s="30" customFormat="1" ht="12.75" hidden="1">
      <c r="A338" s="1"/>
      <c r="B338" s="45" t="s">
        <v>503</v>
      </c>
      <c r="C338" s="15" t="s">
        <v>504</v>
      </c>
      <c r="D338" s="108">
        <f>VARAM_TP_ES!D338+VARAM_TP_HP!D338+KRP_TP!D338+LPR_TP!D338+RPR_TP!D338+VPR_TP!D338+ZPR_TP!D338+VRAA_TP!D338</f>
        <v>0</v>
      </c>
    </row>
    <row r="339" spans="1:4" s="30" customFormat="1" ht="12.75" hidden="1">
      <c r="A339" s="1"/>
      <c r="B339" s="45" t="s">
        <v>505</v>
      </c>
      <c r="C339" s="15" t="s">
        <v>506</v>
      </c>
      <c r="D339" s="108">
        <f>VARAM_TP_ES!D339+VARAM_TP_HP!D339+KRP_TP!D339+LPR_TP!D339+RPR_TP!D339+VPR_TP!D339+ZPR_TP!D339+VRAA_TP!D339</f>
        <v>0</v>
      </c>
    </row>
    <row r="340" spans="1:4" s="30" customFormat="1" ht="12.75" hidden="1">
      <c r="A340" s="1"/>
      <c r="B340" s="45" t="s">
        <v>507</v>
      </c>
      <c r="C340" s="15" t="s">
        <v>508</v>
      </c>
      <c r="D340" s="108">
        <f>VARAM_TP_ES!D340+VARAM_TP_HP!D340+KRP_TP!D340+LPR_TP!D340+RPR_TP!D340+VPR_TP!D340+ZPR_TP!D340+VRAA_TP!D340</f>
        <v>0</v>
      </c>
    </row>
    <row r="341" spans="1:4" s="30" customFormat="1" ht="12.75" hidden="1">
      <c r="A341" s="1"/>
      <c r="B341" s="45" t="s">
        <v>509</v>
      </c>
      <c r="C341" s="15" t="s">
        <v>510</v>
      </c>
      <c r="D341" s="108">
        <f>VARAM_TP_ES!D341+VARAM_TP_HP!D341+KRP_TP!D341+LPR_TP!D341+RPR_TP!D341+VPR_TP!D341+ZPR_TP!D341+VRAA_TP!D341</f>
        <v>0</v>
      </c>
    </row>
    <row r="342" spans="1:4" s="30" customFormat="1" ht="12.75" hidden="1">
      <c r="A342" s="1"/>
      <c r="B342" s="45" t="s">
        <v>511</v>
      </c>
      <c r="C342" s="15" t="s">
        <v>512</v>
      </c>
      <c r="D342" s="108">
        <f>VARAM_TP_ES!D342+VARAM_TP_HP!D342+KRP_TP!D342+LPR_TP!D342+RPR_TP!D342+VPR_TP!D342+ZPR_TP!D342+VRAA_TP!D342</f>
        <v>0</v>
      </c>
    </row>
    <row r="343" spans="1:4" s="30" customFormat="1" ht="12.75" hidden="1">
      <c r="A343" s="1"/>
      <c r="B343" s="45" t="s">
        <v>513</v>
      </c>
      <c r="C343" s="15" t="s">
        <v>514</v>
      </c>
      <c r="D343" s="108">
        <f>VARAM_TP_ES!D343+VARAM_TP_HP!D343+KRP_TP!D343+LPR_TP!D343+RPR_TP!D343+VPR_TP!D343+ZPR_TP!D343+VRAA_TP!D343</f>
        <v>0</v>
      </c>
    </row>
    <row r="344" spans="1:4" s="30" customFormat="1" ht="12.75" hidden="1">
      <c r="A344" s="1"/>
      <c r="B344" s="45">
        <v>6229</v>
      </c>
      <c r="C344" s="15" t="s">
        <v>515</v>
      </c>
      <c r="D344" s="108">
        <f>VARAM_TP_ES!D344+VARAM_TP_HP!D344+KRP_TP!D344+LPR_TP!D344+RPR_TP!D344+VPR_TP!D344+ZPR_TP!D344+VRAA_TP!D344</f>
        <v>0</v>
      </c>
    </row>
    <row r="345" spans="1:4" s="30" customFormat="1" ht="12.75" hidden="1">
      <c r="A345" s="1"/>
      <c r="B345" s="44" t="s">
        <v>516</v>
      </c>
      <c r="C345" s="15" t="s">
        <v>517</v>
      </c>
      <c r="D345" s="108">
        <f>SUM(D346:D353)</f>
        <v>0</v>
      </c>
    </row>
    <row r="346" spans="1:4" s="30" customFormat="1" ht="12.75" hidden="1">
      <c r="A346" s="1"/>
      <c r="B346" s="45" t="s">
        <v>518</v>
      </c>
      <c r="C346" s="15" t="s">
        <v>519</v>
      </c>
      <c r="D346" s="108">
        <f>VARAM_TP_ES!D346+VARAM_TP_HP!D346+KRP_TP!D346+LPR_TP!D346+RPR_TP!D346+VPR_TP!D346+ZPR_TP!D346+VRAA_TP!D346</f>
        <v>0</v>
      </c>
    </row>
    <row r="347" spans="1:4" s="30" customFormat="1" ht="12.75" hidden="1">
      <c r="A347" s="1"/>
      <c r="B347" s="45" t="s">
        <v>520</v>
      </c>
      <c r="C347" s="15" t="s">
        <v>521</v>
      </c>
      <c r="D347" s="108">
        <f>VARAM_TP_ES!D347+VARAM_TP_HP!D347+KRP_TP!D347+LPR_TP!D347+RPR_TP!D347+VPR_TP!D347+ZPR_TP!D347+VRAA_TP!D347</f>
        <v>0</v>
      </c>
    </row>
    <row r="348" spans="1:4" s="30" customFormat="1" ht="12.75" hidden="1">
      <c r="A348" s="1"/>
      <c r="B348" s="45" t="s">
        <v>522</v>
      </c>
      <c r="C348" s="15" t="s">
        <v>523</v>
      </c>
      <c r="D348" s="108">
        <f>VARAM_TP_ES!D348+VARAM_TP_HP!D348+KRP_TP!D348+LPR_TP!D348+RPR_TP!D348+VPR_TP!D348+ZPR_TP!D348+VRAA_TP!D348</f>
        <v>0</v>
      </c>
    </row>
    <row r="349" spans="1:4" s="30" customFormat="1" ht="12.75" hidden="1">
      <c r="A349" s="1"/>
      <c r="B349" s="45" t="s">
        <v>524</v>
      </c>
      <c r="C349" s="15" t="s">
        <v>525</v>
      </c>
      <c r="D349" s="108">
        <f>VARAM_TP_ES!D349+VARAM_TP_HP!D349+KRP_TP!D349+LPR_TP!D349+RPR_TP!D349+VPR_TP!D349+ZPR_TP!D349+VRAA_TP!D349</f>
        <v>0</v>
      </c>
    </row>
    <row r="350" spans="1:4" s="30" customFormat="1" ht="12.75" hidden="1">
      <c r="A350" s="1"/>
      <c r="B350" s="45" t="s">
        <v>526</v>
      </c>
      <c r="C350" s="15" t="s">
        <v>527</v>
      </c>
      <c r="D350" s="108">
        <f>VARAM_TP_ES!D350+VARAM_TP_HP!D350+KRP_TP!D350+LPR_TP!D350+RPR_TP!D350+VPR_TP!D350+ZPR_TP!D350+VRAA_TP!D350</f>
        <v>0</v>
      </c>
    </row>
    <row r="351" spans="1:4" s="30" customFormat="1" ht="12.75" hidden="1">
      <c r="A351" s="1"/>
      <c r="B351" s="45" t="s">
        <v>528</v>
      </c>
      <c r="C351" s="15" t="s">
        <v>529</v>
      </c>
      <c r="D351" s="108">
        <f>VARAM_TP_ES!D351+VARAM_TP_HP!D351+KRP_TP!D351+LPR_TP!D351+RPR_TP!D351+VPR_TP!D351+ZPR_TP!D351+VRAA_TP!D351</f>
        <v>0</v>
      </c>
    </row>
    <row r="352" spans="1:4" s="30" customFormat="1" ht="12.75" hidden="1">
      <c r="A352" s="1"/>
      <c r="B352" s="45">
        <v>6238</v>
      </c>
      <c r="C352" s="15" t="s">
        <v>530</v>
      </c>
      <c r="D352" s="108">
        <f>VARAM_TP_ES!D352+VARAM_TP_HP!D352+KRP_TP!D352+LPR_TP!D352+RPR_TP!D352+VPR_TP!D352+ZPR_TP!D352+VRAA_TP!D352</f>
        <v>0</v>
      </c>
    </row>
    <row r="353" spans="1:4" s="30" customFormat="1" ht="12.75" hidden="1">
      <c r="A353" s="1"/>
      <c r="B353" s="45" t="s">
        <v>531</v>
      </c>
      <c r="C353" s="15" t="s">
        <v>532</v>
      </c>
      <c r="D353" s="108">
        <f>VARAM_TP_ES!D353+VARAM_TP_HP!D353+KRP_TP!D353+LPR_TP!D353+RPR_TP!D353+VPR_TP!D353+ZPR_TP!D353+VRAA_TP!D353</f>
        <v>0</v>
      </c>
    </row>
    <row r="354" spans="1:4" s="30" customFormat="1" ht="12.75" hidden="1">
      <c r="A354" s="1"/>
      <c r="B354" s="44" t="s">
        <v>533</v>
      </c>
      <c r="C354" s="15" t="s">
        <v>534</v>
      </c>
      <c r="D354" s="108">
        <f>SUM(D355:D356)</f>
        <v>0</v>
      </c>
    </row>
    <row r="355" spans="1:4" s="30" customFormat="1" ht="12.75" hidden="1">
      <c r="A355" s="1"/>
      <c r="B355" s="45" t="s">
        <v>535</v>
      </c>
      <c r="C355" s="15" t="s">
        <v>536</v>
      </c>
      <c r="D355" s="108">
        <f>VARAM_TP_ES!D355+VARAM_TP_HP!D355+KRP_TP!D355+LPR_TP!D355+RPR_TP!D355+VPR_TP!D355+ZPR_TP!D355+VRAA_TP!D355</f>
        <v>0</v>
      </c>
    </row>
    <row r="356" spans="1:4" s="30" customFormat="1" ht="12.75" hidden="1">
      <c r="A356" s="1"/>
      <c r="B356" s="45" t="s">
        <v>537</v>
      </c>
      <c r="C356" s="15" t="s">
        <v>538</v>
      </c>
      <c r="D356" s="108">
        <f>VARAM_TP_ES!D356+VARAM_TP_HP!D356+KRP_TP!D356+LPR_TP!D356+RPR_TP!D356+VPR_TP!D356+ZPR_TP!D356+VRAA_TP!D356</f>
        <v>0</v>
      </c>
    </row>
    <row r="357" spans="1:4" s="30" customFormat="1" ht="12.75" hidden="1">
      <c r="A357" s="1"/>
      <c r="B357" s="44" t="s">
        <v>539</v>
      </c>
      <c r="C357" s="15" t="s">
        <v>540</v>
      </c>
      <c r="D357" s="108">
        <f>SUM(D358:D364)</f>
        <v>0</v>
      </c>
    </row>
    <row r="358" spans="1:4" s="30" customFormat="1" ht="12.75" hidden="1">
      <c r="A358" s="1"/>
      <c r="B358" s="45" t="s">
        <v>541</v>
      </c>
      <c r="C358" s="15" t="s">
        <v>542</v>
      </c>
      <c r="D358" s="108">
        <f>VARAM_TP_ES!D358+VARAM_TP_HP!D358+KRP_TP!D358+LPR_TP!D358+RPR_TP!D358+VPR_TP!D358+ZPR_TP!D358+VRAA_TP!D358</f>
        <v>0</v>
      </c>
    </row>
    <row r="359" spans="1:4" s="30" customFormat="1" ht="12.75" hidden="1">
      <c r="A359" s="1"/>
      <c r="B359" s="45" t="s">
        <v>543</v>
      </c>
      <c r="C359" s="15" t="s">
        <v>544</v>
      </c>
      <c r="D359" s="108">
        <f>VARAM_TP_ES!D359+VARAM_TP_HP!D359+KRP_TP!D359+LPR_TP!D359+RPR_TP!D359+VPR_TP!D359+ZPR_TP!D359+VRAA_TP!D359</f>
        <v>0</v>
      </c>
    </row>
    <row r="360" spans="1:4" s="30" customFormat="1" ht="12.75" hidden="1">
      <c r="A360" s="1"/>
      <c r="B360" s="45" t="s">
        <v>545</v>
      </c>
      <c r="C360" s="15" t="s">
        <v>546</v>
      </c>
      <c r="D360" s="108">
        <f>VARAM_TP_ES!D360+VARAM_TP_HP!D360+KRP_TP!D360+LPR_TP!D360+RPR_TP!D360+VPR_TP!D360+ZPR_TP!D360+VRAA_TP!D360</f>
        <v>0</v>
      </c>
    </row>
    <row r="361" spans="1:4" s="30" customFormat="1" ht="12.75" hidden="1">
      <c r="A361" s="1"/>
      <c r="B361" s="45" t="s">
        <v>547</v>
      </c>
      <c r="C361" s="15" t="s">
        <v>548</v>
      </c>
      <c r="D361" s="108">
        <f>VARAM_TP_ES!D361+VARAM_TP_HP!D361+KRP_TP!D361+LPR_TP!D361+RPR_TP!D361+VPR_TP!D361+ZPR_TP!D361+VRAA_TP!D361</f>
        <v>0</v>
      </c>
    </row>
    <row r="362" spans="1:4" s="30" customFormat="1" ht="12.75" hidden="1">
      <c r="A362" s="1"/>
      <c r="B362" s="45">
        <v>6295</v>
      </c>
      <c r="C362" s="15" t="s">
        <v>549</v>
      </c>
      <c r="D362" s="108">
        <f>VARAM_TP_ES!D362+VARAM_TP_HP!D362+KRP_TP!D362+LPR_TP!D362+RPR_TP!D362+VPR_TP!D362+ZPR_TP!D362+VRAA_TP!D362</f>
        <v>0</v>
      </c>
    </row>
    <row r="363" spans="1:4" s="30" customFormat="1" ht="38.25" hidden="1">
      <c r="A363" s="1"/>
      <c r="B363" s="45">
        <v>6296</v>
      </c>
      <c r="C363" s="15" t="s">
        <v>550</v>
      </c>
      <c r="D363" s="108">
        <f>VARAM_TP_ES!D363+VARAM_TP_HP!D363+KRP_TP!D363+LPR_TP!D363+RPR_TP!D363+VPR_TP!D363+ZPR_TP!D363+VRAA_TP!D363</f>
        <v>0</v>
      </c>
    </row>
    <row r="364" spans="1:4" s="30" customFormat="1" ht="25.5" hidden="1">
      <c r="A364" s="1"/>
      <c r="B364" s="45" t="s">
        <v>551</v>
      </c>
      <c r="C364" s="15" t="s">
        <v>552</v>
      </c>
      <c r="D364" s="108">
        <f>VARAM_TP_ES!D364+VARAM_TP_HP!D364+KRP_TP!D364+LPR_TP!D364+RPR_TP!D364+VPR_TP!D364+ZPR_TP!D364+VRAA_TP!D364</f>
        <v>0</v>
      </c>
    </row>
    <row r="365" spans="1:4" s="30" customFormat="1" ht="12.75" hidden="1">
      <c r="A365" s="1"/>
      <c r="B365" s="46" t="s">
        <v>553</v>
      </c>
      <c r="C365" s="47" t="s">
        <v>554</v>
      </c>
      <c r="D365" s="107">
        <f>SUM(D366:D367)</f>
        <v>0</v>
      </c>
    </row>
    <row r="366" spans="1:4" s="30" customFormat="1" ht="12.75" hidden="1">
      <c r="A366" s="1"/>
      <c r="B366" s="44" t="s">
        <v>555</v>
      </c>
      <c r="C366" s="15" t="s">
        <v>556</v>
      </c>
      <c r="D366" s="108">
        <f>VARAM_TP_ES!D366+VARAM_TP_HP!D366+KRP_TP!D366+LPR_TP!D366+RPR_TP!D366+VPR_TP!D366+ZPR_TP!D366+VRAA_TP!D366</f>
        <v>0</v>
      </c>
    </row>
    <row r="367" spans="1:4" s="30" customFormat="1" ht="12.75" hidden="1">
      <c r="A367" s="1"/>
      <c r="B367" s="44" t="s">
        <v>557</v>
      </c>
      <c r="C367" s="15" t="s">
        <v>558</v>
      </c>
      <c r="D367" s="108">
        <f>VARAM_TP_ES!D367+VARAM_TP_HP!D367+KRP_TP!D367+LPR_TP!D367+RPR_TP!D367+VPR_TP!D367+ZPR_TP!D367+VRAA_TP!D367</f>
        <v>0</v>
      </c>
    </row>
    <row r="368" spans="1:4" s="30" customFormat="1" ht="25.5" hidden="1">
      <c r="A368" s="1"/>
      <c r="B368" s="46" t="s">
        <v>559</v>
      </c>
      <c r="C368" s="47" t="s">
        <v>560</v>
      </c>
      <c r="D368" s="107">
        <f>SUM(D369)</f>
        <v>0</v>
      </c>
    </row>
    <row r="369" spans="1:4" s="30" customFormat="1" ht="25.5" hidden="1">
      <c r="A369" s="1"/>
      <c r="B369" s="44">
        <v>6420</v>
      </c>
      <c r="C369" s="15" t="s">
        <v>561</v>
      </c>
      <c r="D369" s="108">
        <f>SUM(D370:D371)</f>
        <v>0</v>
      </c>
    </row>
    <row r="370" spans="1:4" s="30" customFormat="1" ht="12.75" hidden="1">
      <c r="A370" s="1"/>
      <c r="B370" s="48">
        <v>6421</v>
      </c>
      <c r="C370" s="15" t="s">
        <v>562</v>
      </c>
      <c r="D370" s="108">
        <f>VARAM_TP_ES!D370+VARAM_TP_HP!D370+KRP_TP!D370+LPR_TP!D370+RPR_TP!D370+VPR_TP!D370+ZPR_TP!D370+VRAA_TP!D370</f>
        <v>0</v>
      </c>
    </row>
    <row r="371" spans="1:4" s="30" customFormat="1" ht="12.75" hidden="1">
      <c r="A371" s="1"/>
      <c r="B371" s="48">
        <v>6422</v>
      </c>
      <c r="C371" s="15" t="s">
        <v>563</v>
      </c>
      <c r="D371" s="108">
        <f>VARAM_TP_ES!D371+VARAM_TP_HP!D371+KRP_TP!D371+LPR_TP!D371+RPR_TP!D371+VPR_TP!D371+ZPR_TP!D371+VRAA_TP!D371</f>
        <v>0</v>
      </c>
    </row>
    <row r="372" spans="1:4" s="30" customFormat="1" ht="25.5" hidden="1">
      <c r="A372" s="1"/>
      <c r="B372" s="49">
        <v>6500</v>
      </c>
      <c r="C372" s="47" t="s">
        <v>564</v>
      </c>
      <c r="D372" s="107">
        <f>SUM(D373:D374)</f>
        <v>0</v>
      </c>
    </row>
    <row r="373" spans="1:4" s="30" customFormat="1" ht="25.5" hidden="1">
      <c r="A373" s="1"/>
      <c r="B373" s="44">
        <v>6510</v>
      </c>
      <c r="C373" s="15" t="s">
        <v>565</v>
      </c>
      <c r="D373" s="108">
        <f>VARAM_TP_ES!D373+VARAM_TP_HP!D373+KRP_TP!D373+LPR_TP!D373+RPR_TP!D373+VPR_TP!D373+ZPR_TP!D373+VRAA_TP!D373</f>
        <v>0</v>
      </c>
    </row>
    <row r="374" spans="1:4" s="30" customFormat="1" ht="25.5" hidden="1">
      <c r="A374" s="1"/>
      <c r="B374" s="44">
        <v>6520</v>
      </c>
      <c r="C374" s="15" t="s">
        <v>566</v>
      </c>
      <c r="D374" s="108">
        <f>VARAM_TP_ES!D374+VARAM_TP_HP!D374+KRP_TP!D374+LPR_TP!D374+RPR_TP!D374+VPR_TP!D374+ZPR_TP!D374+VRAA_TP!D374</f>
        <v>0</v>
      </c>
    </row>
    <row r="375" spans="1:4" s="30" customFormat="1" ht="12.75" hidden="1">
      <c r="A375" s="1"/>
      <c r="B375" s="46" t="s">
        <v>567</v>
      </c>
      <c r="C375" s="47" t="s">
        <v>568</v>
      </c>
      <c r="D375" s="107">
        <f>D376+D387</f>
        <v>0</v>
      </c>
    </row>
    <row r="376" spans="1:4" s="30" customFormat="1" ht="12.75" hidden="1">
      <c r="A376" s="1"/>
      <c r="B376" s="46" t="s">
        <v>569</v>
      </c>
      <c r="C376" s="47" t="s">
        <v>570</v>
      </c>
      <c r="D376" s="107">
        <f>D377+D378+D383</f>
        <v>0</v>
      </c>
    </row>
    <row r="377" spans="1:4" s="30" customFormat="1" ht="12.75" hidden="1">
      <c r="A377" s="1"/>
      <c r="B377" s="44" t="s">
        <v>571</v>
      </c>
      <c r="C377" s="15" t="s">
        <v>572</v>
      </c>
      <c r="D377" s="108">
        <f>VARAM_TP_ES!D377+VARAM_TP_HP!D377+KRP_TP!D377+LPR_TP!D377+RPR_TP!D377+VPR_TP!D377+ZPR_TP!D377+VRAA_TP!D377</f>
        <v>0</v>
      </c>
    </row>
    <row r="378" spans="1:4" s="30" customFormat="1" ht="12.75" hidden="1">
      <c r="A378" s="1"/>
      <c r="B378" s="44" t="s">
        <v>573</v>
      </c>
      <c r="C378" s="15" t="s">
        <v>574</v>
      </c>
      <c r="D378" s="108">
        <f>SUM(D379:D382)</f>
        <v>0</v>
      </c>
    </row>
    <row r="379" spans="1:4" s="30" customFormat="1" ht="12.75" hidden="1">
      <c r="A379" s="1"/>
      <c r="B379" s="45" t="s">
        <v>575</v>
      </c>
      <c r="C379" s="15" t="s">
        <v>576</v>
      </c>
      <c r="D379" s="108">
        <f>VARAM_TP_ES!D379+VARAM_TP_HP!D379+KRP_TP!D379+LPR_TP!D379+RPR_TP!D379+VPR_TP!D379+ZPR_TP!D379+VRAA_TP!D379</f>
        <v>0</v>
      </c>
    </row>
    <row r="380" spans="1:4" s="30" customFormat="1" ht="12.75" hidden="1">
      <c r="A380" s="1"/>
      <c r="B380" s="45" t="s">
        <v>577</v>
      </c>
      <c r="C380" s="15" t="s">
        <v>578</v>
      </c>
      <c r="D380" s="108">
        <f>VARAM_TP_ES!D380+VARAM_TP_HP!D380+KRP_TP!D380+LPR_TP!D380+RPR_TP!D380+VPR_TP!D380+ZPR_TP!D380+VRAA_TP!D380</f>
        <v>0</v>
      </c>
    </row>
    <row r="381" spans="1:4" s="30" customFormat="1" ht="12.75" hidden="1">
      <c r="A381" s="1"/>
      <c r="B381" s="45" t="s">
        <v>579</v>
      </c>
      <c r="C381" s="15" t="s">
        <v>580</v>
      </c>
      <c r="D381" s="108">
        <f>VARAM_TP_ES!D381+VARAM_TP_HP!D381+KRP_TP!D381+LPR_TP!D381+RPR_TP!D381+VPR_TP!D381+ZPR_TP!D381+VRAA_TP!D381</f>
        <v>0</v>
      </c>
    </row>
    <row r="382" spans="1:4" s="30" customFormat="1" ht="25.5" hidden="1">
      <c r="A382" s="1"/>
      <c r="B382" s="45" t="s">
        <v>581</v>
      </c>
      <c r="C382" s="15" t="s">
        <v>582</v>
      </c>
      <c r="D382" s="108">
        <f>VARAM_TP_ES!D382+VARAM_TP_HP!D382+KRP_TP!D382+LPR_TP!D382+RPR_TP!D382+VPR_TP!D382+ZPR_TP!D382+VRAA_TP!D382</f>
        <v>0</v>
      </c>
    </row>
    <row r="383" spans="1:4" s="30" customFormat="1" ht="12.75" hidden="1">
      <c r="A383" s="1"/>
      <c r="B383" s="44">
        <v>7630</v>
      </c>
      <c r="C383" s="15" t="s">
        <v>583</v>
      </c>
      <c r="D383" s="108">
        <f>SUM(D384:D386)</f>
        <v>0</v>
      </c>
    </row>
    <row r="384" spans="1:4" s="30" customFormat="1" ht="12.75" hidden="1">
      <c r="A384" s="1"/>
      <c r="B384" s="45">
        <v>7631</v>
      </c>
      <c r="C384" s="15" t="s">
        <v>584</v>
      </c>
      <c r="D384" s="108">
        <f>VARAM_TP_ES!D384+VARAM_TP_HP!D384+KRP_TP!D384+LPR_TP!D384+RPR_TP!D384+VPR_TP!D384+ZPR_TP!D384+VRAA_TP!D384</f>
        <v>0</v>
      </c>
    </row>
    <row r="385" spans="1:4" s="30" customFormat="1" ht="25.5" hidden="1">
      <c r="A385" s="1"/>
      <c r="B385" s="45">
        <v>7632</v>
      </c>
      <c r="C385" s="15" t="s">
        <v>585</v>
      </c>
      <c r="D385" s="108">
        <f>VARAM_TP_ES!D385+VARAM_TP_HP!D385+KRP_TP!D385+LPR_TP!D385+RPR_TP!D385+VPR_TP!D385+ZPR_TP!D385+VRAA_TP!D385</f>
        <v>0</v>
      </c>
    </row>
    <row r="386" spans="1:4" s="30" customFormat="1" ht="25.5" hidden="1">
      <c r="A386" s="1"/>
      <c r="B386" s="45">
        <v>7639</v>
      </c>
      <c r="C386" s="15" t="s">
        <v>586</v>
      </c>
      <c r="D386" s="108">
        <f>VARAM_TP_ES!D386+VARAM_TP_HP!D386+KRP_TP!D386+LPR_TP!D386+RPR_TP!D386+VPR_TP!D386+ZPR_TP!D386+VRAA_TP!D386</f>
        <v>0</v>
      </c>
    </row>
    <row r="387" spans="1:4" s="30" customFormat="1" ht="12.75" hidden="1">
      <c r="A387" s="1"/>
      <c r="B387" s="46" t="s">
        <v>587</v>
      </c>
      <c r="C387" s="47" t="s">
        <v>588</v>
      </c>
      <c r="D387" s="107">
        <f>D388+D392+D393</f>
        <v>0</v>
      </c>
    </row>
    <row r="388" spans="1:4" s="30" customFormat="1" ht="12.75" hidden="1">
      <c r="A388" s="1"/>
      <c r="B388" s="44" t="s">
        <v>589</v>
      </c>
      <c r="C388" s="15" t="s">
        <v>590</v>
      </c>
      <c r="D388" s="108">
        <f>SUM(D389:D391)</f>
        <v>0</v>
      </c>
    </row>
    <row r="389" spans="1:4" s="30" customFormat="1" ht="12.75" hidden="1">
      <c r="A389" s="1"/>
      <c r="B389" s="45" t="s">
        <v>591</v>
      </c>
      <c r="C389" s="15" t="s">
        <v>592</v>
      </c>
      <c r="D389" s="108">
        <f>VARAM_TP_ES!D389+VARAM_TP_HP!D389+KRP_TP!D389+LPR_TP!D389+RPR_TP!D389+VPR_TP!D389+ZPR_TP!D389+VRAA_TP!D389</f>
        <v>0</v>
      </c>
    </row>
    <row r="390" spans="1:4" s="30" customFormat="1" ht="12.75" hidden="1">
      <c r="A390" s="1"/>
      <c r="B390" s="45" t="s">
        <v>593</v>
      </c>
      <c r="C390" s="15" t="s">
        <v>594</v>
      </c>
      <c r="D390" s="108">
        <f>VARAM_TP_ES!D390+VARAM_TP_HP!D390+KRP_TP!D390+LPR_TP!D390+RPR_TP!D390+VPR_TP!D390+ZPR_TP!D390+VRAA_TP!D390</f>
        <v>0</v>
      </c>
    </row>
    <row r="391" spans="1:4" s="30" customFormat="1" ht="12.75" hidden="1">
      <c r="A391" s="1"/>
      <c r="B391" s="45" t="s">
        <v>595</v>
      </c>
      <c r="C391" s="15" t="s">
        <v>596</v>
      </c>
      <c r="D391" s="108">
        <f>VARAM_TP_ES!D391+VARAM_TP_HP!D391+KRP_TP!D391+LPR_TP!D391+RPR_TP!D391+VPR_TP!D391+ZPR_TP!D391+VRAA_TP!D391</f>
        <v>0</v>
      </c>
    </row>
    <row r="392" spans="1:4" s="30" customFormat="1" ht="12.75" hidden="1">
      <c r="A392" s="1"/>
      <c r="B392" s="44" t="s">
        <v>597</v>
      </c>
      <c r="C392" s="15" t="s">
        <v>598</v>
      </c>
      <c r="D392" s="108">
        <f>VARAM_TP_ES!D392+VARAM_TP_HP!D392+KRP_TP!D392+LPR_TP!D392+RPR_TP!D392+VPR_TP!D392+ZPR_TP!D392+VRAA_TP!D392</f>
        <v>0</v>
      </c>
    </row>
    <row r="393" spans="1:4" s="30" customFormat="1" ht="12.75" hidden="1">
      <c r="A393" s="1"/>
      <c r="B393" s="44">
        <v>7730</v>
      </c>
      <c r="C393" s="15" t="s">
        <v>599</v>
      </c>
      <c r="D393" s="108">
        <f>VARAM_TP_ES!D393+VARAM_TP_HP!D393+KRP_TP!D393+LPR_TP!D393+RPR_TP!D393+VPR_TP!D393+ZPR_TP!D393+VRAA_TP!D393</f>
        <v>0</v>
      </c>
    </row>
    <row r="394" spans="1:4" s="30" customFormat="1" ht="12.75">
      <c r="A394" s="1"/>
      <c r="B394" s="46" t="s">
        <v>600</v>
      </c>
      <c r="C394" s="47" t="s">
        <v>601</v>
      </c>
      <c r="D394" s="107">
        <f>D395+D401+D409+D414</f>
        <v>227765</v>
      </c>
    </row>
    <row r="395" spans="1:4" s="30" customFormat="1" ht="12.75" hidden="1">
      <c r="A395" s="1"/>
      <c r="B395" s="46" t="s">
        <v>602</v>
      </c>
      <c r="C395" s="47" t="s">
        <v>603</v>
      </c>
      <c r="D395" s="107">
        <f>D396+D397</f>
        <v>0</v>
      </c>
    </row>
    <row r="396" spans="1:4" s="30" customFormat="1" ht="25.5" hidden="1">
      <c r="A396" s="1"/>
      <c r="B396" s="44" t="s">
        <v>604</v>
      </c>
      <c r="C396" s="15" t="s">
        <v>605</v>
      </c>
      <c r="D396" s="108">
        <f>VARAM_TP_ES!D396+VARAM_TP_HP!D396+KRP_TP!D396+LPR_TP!D396+RPR_TP!D396+VPR_TP!D396+ZPR_TP!D396+VRAA_TP!D396</f>
        <v>0</v>
      </c>
    </row>
    <row r="397" spans="1:4" s="30" customFormat="1" ht="25.5" hidden="1">
      <c r="A397" s="1"/>
      <c r="B397" s="44" t="s">
        <v>606</v>
      </c>
      <c r="C397" s="15" t="s">
        <v>607</v>
      </c>
      <c r="D397" s="108">
        <f>SUM(D398:D400)</f>
        <v>0</v>
      </c>
    </row>
    <row r="398" spans="1:4" s="30" customFormat="1" ht="25.5" hidden="1">
      <c r="A398" s="1"/>
      <c r="B398" s="45" t="s">
        <v>608</v>
      </c>
      <c r="C398" s="15" t="s">
        <v>609</v>
      </c>
      <c r="D398" s="108">
        <f>VARAM_TP_ES!D398+VARAM_TP_HP!D398+KRP_TP!D398+LPR_TP!D398+RPR_TP!D398+VPR_TP!D398+ZPR_TP!D398+VRAA_TP!D398</f>
        <v>0</v>
      </c>
    </row>
    <row r="399" spans="1:4" s="30" customFormat="1" ht="25.5" hidden="1">
      <c r="A399" s="1"/>
      <c r="B399" s="45" t="s">
        <v>610</v>
      </c>
      <c r="C399" s="15" t="s">
        <v>611</v>
      </c>
      <c r="D399" s="108">
        <f>VARAM_TP_ES!D399+VARAM_TP_HP!D399+KRP_TP!D399+LPR_TP!D399+RPR_TP!D399+VPR_TP!D399+ZPR_TP!D399+VRAA_TP!D399</f>
        <v>0</v>
      </c>
    </row>
    <row r="400" spans="1:4" s="30" customFormat="1" ht="25.5" hidden="1">
      <c r="A400" s="1"/>
      <c r="B400" s="45" t="s">
        <v>612</v>
      </c>
      <c r="C400" s="15" t="s">
        <v>613</v>
      </c>
      <c r="D400" s="108">
        <f>VARAM_TP_ES!D400+VARAM_TP_HP!D400+KRP_TP!D400+LPR_TP!D400+RPR_TP!D400+VPR_TP!D400+ZPR_TP!D400+VRAA_TP!D400</f>
        <v>0</v>
      </c>
    </row>
    <row r="401" spans="1:4" s="30" customFormat="1" ht="25.5">
      <c r="A401" s="1"/>
      <c r="B401" s="46" t="s">
        <v>614</v>
      </c>
      <c r="C401" s="47" t="s">
        <v>615</v>
      </c>
      <c r="D401" s="107">
        <f>D402+D403+D404</f>
        <v>227765</v>
      </c>
    </row>
    <row r="402" spans="1:4" s="30" customFormat="1" ht="12.75" hidden="1">
      <c r="A402" s="1"/>
      <c r="B402" s="44" t="s">
        <v>616</v>
      </c>
      <c r="C402" s="15" t="s">
        <v>617</v>
      </c>
      <c r="D402" s="108">
        <f>VARAM_TP_ES!D402+VARAM_TP_HP!D402+KRP_TP!D402+LPR_TP!D402+RPR_TP!D402+VPR_TP!D402+ZPR_TP!D402+VRAA_TP!D402</f>
        <v>0</v>
      </c>
    </row>
    <row r="403" spans="1:4" s="30" customFormat="1" ht="38.25" hidden="1">
      <c r="A403" s="1"/>
      <c r="B403" s="44" t="s">
        <v>618</v>
      </c>
      <c r="C403" s="15" t="s">
        <v>619</v>
      </c>
      <c r="D403" s="108">
        <f>VARAM_TP_ES!D403+VARAM_TP_HP!D403+KRP_TP!D403+LPR_TP!D403+RPR_TP!D403+VPR_TP!D403+ZPR_TP!D403+VRAA_TP!D403</f>
        <v>0</v>
      </c>
    </row>
    <row r="404" spans="1:4" s="30" customFormat="1" ht="25.5">
      <c r="A404" s="1"/>
      <c r="B404" s="44">
        <v>7350</v>
      </c>
      <c r="C404" s="15" t="s">
        <v>620</v>
      </c>
      <c r="D404" s="108">
        <f>SUM(D405:D408)</f>
        <v>227765</v>
      </c>
    </row>
    <row r="405" spans="1:4" s="30" customFormat="1" ht="51" hidden="1">
      <c r="A405" s="1"/>
      <c r="B405" s="45">
        <v>7351</v>
      </c>
      <c r="C405" s="15" t="s">
        <v>621</v>
      </c>
      <c r="D405" s="108">
        <f>VARAM_TP_ES!D405+VARAM_TP_HP!D405+KRP_TP!D405+LPR_TP!D405+RPR_TP!D405+VPR_TP!D405+ZPR_TP!D405+VRAA_TP!D405</f>
        <v>0</v>
      </c>
    </row>
    <row r="406" spans="1:4" s="30" customFormat="1" ht="51" hidden="1">
      <c r="A406" s="1"/>
      <c r="B406" s="45">
        <v>7352</v>
      </c>
      <c r="C406" s="15" t="s">
        <v>622</v>
      </c>
      <c r="D406" s="108">
        <f>VARAM_TP_ES!D406+VARAM_TP_HP!D406+KRP_TP!D406+LPR_TP!D406+RPR_TP!D406+VPR_TP!D406+ZPR_TP!D406+VRAA_TP!D406</f>
        <v>0</v>
      </c>
    </row>
    <row r="407" spans="1:4" s="30" customFormat="1" ht="63.75">
      <c r="A407" s="1"/>
      <c r="B407" s="45">
        <v>7353</v>
      </c>
      <c r="C407" s="15" t="s">
        <v>623</v>
      </c>
      <c r="D407" s="108">
        <f>VARAM_TP_ES!D407+VARAM_TP_HP!D407+KRP_TP!D407+LPR_TP!D407+RPR_TP!D407+VPR_TP!D407+ZPR_TP!D407+VRAA_TP!D407</f>
        <v>227765</v>
      </c>
    </row>
    <row r="408" spans="1:4" s="30" customFormat="1" ht="63.75" hidden="1">
      <c r="A408" s="1"/>
      <c r="B408" s="45">
        <v>7354</v>
      </c>
      <c r="C408" s="15" t="s">
        <v>624</v>
      </c>
      <c r="D408" s="108">
        <f>VARAM_TP_ES!D408+VARAM_TP_HP!D408+KRP_TP!D408+LPR_TP!D408+RPR_TP!D408+VPR_TP!D408+ZPR_TP!D408+VRAA_TP!D408</f>
        <v>0</v>
      </c>
    </row>
    <row r="409" spans="1:4" s="30" customFormat="1" ht="12.75" hidden="1">
      <c r="A409" s="1"/>
      <c r="B409" s="46" t="s">
        <v>625</v>
      </c>
      <c r="C409" s="47" t="s">
        <v>626</v>
      </c>
      <c r="D409" s="107">
        <f>D410+D411</f>
        <v>0</v>
      </c>
    </row>
    <row r="410" spans="1:4" s="30" customFormat="1" ht="12.75" hidden="1">
      <c r="A410" s="1"/>
      <c r="B410" s="44">
        <v>7460</v>
      </c>
      <c r="C410" s="15" t="s">
        <v>627</v>
      </c>
      <c r="D410" s="108">
        <f>VARAM_TP_ES!D410+VARAM_TP_HP!D410+KRP_TP!D410+LPR_TP!D410+RPR_TP!D410+VPR_TP!D410+ZPR_TP!D410+VRAA_TP!D410</f>
        <v>0</v>
      </c>
    </row>
    <row r="411" spans="1:4" s="30" customFormat="1" ht="38.25" hidden="1">
      <c r="A411" s="1"/>
      <c r="B411" s="44">
        <v>7470</v>
      </c>
      <c r="C411" s="15" t="s">
        <v>628</v>
      </c>
      <c r="D411" s="108">
        <f>SUM(D412:D413)</f>
        <v>0</v>
      </c>
    </row>
    <row r="412" spans="1:4" s="30" customFormat="1" ht="38.25" hidden="1">
      <c r="A412" s="1"/>
      <c r="B412" s="45">
        <v>7471</v>
      </c>
      <c r="C412" s="15" t="s">
        <v>629</v>
      </c>
      <c r="D412" s="108">
        <f>VARAM_TP_ES!D412+VARAM_TP_HP!D412+KRP_TP!D412+LPR_TP!D412+RPR_TP!D412+VPR_TP!D412+ZPR_TP!D412+VRAA_TP!D412</f>
        <v>0</v>
      </c>
    </row>
    <row r="413" spans="1:4" s="30" customFormat="1" ht="38.25" hidden="1">
      <c r="A413" s="1"/>
      <c r="B413" s="45">
        <v>7472</v>
      </c>
      <c r="C413" s="15" t="s">
        <v>630</v>
      </c>
      <c r="D413" s="108">
        <f>VARAM_TP_ES!D413+VARAM_TP_HP!D413+KRP_TP!D413+LPR_TP!D413+RPR_TP!D413+VPR_TP!D413+ZPR_TP!D413+VRAA_TP!D413</f>
        <v>0</v>
      </c>
    </row>
    <row r="414" spans="1:4" s="30" customFormat="1" ht="12.75" hidden="1">
      <c r="A414" s="1"/>
      <c r="B414" s="46" t="s">
        <v>631</v>
      </c>
      <c r="C414" s="47" t="s">
        <v>632</v>
      </c>
      <c r="D414" s="107">
        <f>D415</f>
        <v>0</v>
      </c>
    </row>
    <row r="415" spans="1:4" s="30" customFormat="1" ht="38.25" hidden="1">
      <c r="A415" s="1"/>
      <c r="B415" s="44" t="s">
        <v>633</v>
      </c>
      <c r="C415" s="15" t="s">
        <v>634</v>
      </c>
      <c r="D415" s="108">
        <f>VARAM_TP_ES!D415+VARAM_TP_HP!D415+KRP_TP!D415+LPR_TP!D415+RPR_TP!D415+VPR_TP!D415+ZPR_TP!D415+VRAA_TP!D415</f>
        <v>0</v>
      </c>
    </row>
    <row r="416" spans="1:4" s="30" customFormat="1" ht="13.5">
      <c r="A416" s="1"/>
      <c r="B416" s="55" t="s">
        <v>635</v>
      </c>
      <c r="C416" s="54" t="s">
        <v>636</v>
      </c>
      <c r="D416" s="109">
        <f>D417+D456</f>
        <v>27638</v>
      </c>
    </row>
    <row r="417" spans="1:4" s="30" customFormat="1" ht="12.75">
      <c r="A417" s="1"/>
      <c r="B417" s="49">
        <v>5000</v>
      </c>
      <c r="C417" s="47" t="s">
        <v>637</v>
      </c>
      <c r="D417" s="107">
        <f>D418+D427</f>
        <v>27638</v>
      </c>
    </row>
    <row r="418" spans="1:4" s="30" customFormat="1" ht="12.75">
      <c r="A418" s="1"/>
      <c r="B418" s="46" t="s">
        <v>638</v>
      </c>
      <c r="C418" s="47" t="s">
        <v>639</v>
      </c>
      <c r="D418" s="107">
        <f>D419+D420+D423+D424+D425+D426</f>
        <v>1423</v>
      </c>
    </row>
    <row r="419" spans="1:4" s="30" customFormat="1" ht="12.75" hidden="1">
      <c r="A419" s="1"/>
      <c r="B419" s="44" t="s">
        <v>640</v>
      </c>
      <c r="C419" s="15" t="s">
        <v>641</v>
      </c>
      <c r="D419" s="108">
        <f>VARAM_TP_ES!D419+VARAM_TP_HP!D419+KRP_TP!D419+LPR_TP!D419+RPR_TP!D419+VPR_TP!D419+ZPR_TP!D419+VRAA_TP!D419</f>
        <v>0</v>
      </c>
    </row>
    <row r="420" spans="1:4" s="30" customFormat="1" ht="12.75">
      <c r="A420" s="1"/>
      <c r="B420" s="44">
        <v>5120</v>
      </c>
      <c r="C420" s="15" t="s">
        <v>642</v>
      </c>
      <c r="D420" s="108">
        <f>SUM(D421:D422)</f>
        <v>1423</v>
      </c>
    </row>
    <row r="421" spans="1:4" s="30" customFormat="1" ht="12.75">
      <c r="A421" s="1"/>
      <c r="B421" s="45" t="s">
        <v>643</v>
      </c>
      <c r="C421" s="15" t="s">
        <v>644</v>
      </c>
      <c r="D421" s="108">
        <f>VARAM_TP_ES!D421+VARAM_TP_HP!D421+KRP_TP!D421+LPR_TP!D421+RPR_TP!D421+VPR_TP!D421+ZPR_TP!D421+VRAA_TP!D421</f>
        <v>1423</v>
      </c>
    </row>
    <row r="422" spans="1:4" s="30" customFormat="1" ht="12.75" hidden="1">
      <c r="A422" s="1"/>
      <c r="B422" s="45" t="s">
        <v>645</v>
      </c>
      <c r="C422" s="15" t="s">
        <v>646</v>
      </c>
      <c r="D422" s="108">
        <f>VARAM_TP_ES!D422+VARAM_TP_HP!D422+KRP_TP!D422+LPR_TP!D422+RPR_TP!D422+VPR_TP!D422+ZPR_TP!D422+VRAA_TP!D422</f>
        <v>0</v>
      </c>
    </row>
    <row r="423" spans="1:4" s="30" customFormat="1" ht="12.75" hidden="1">
      <c r="A423" s="1"/>
      <c r="B423" s="44" t="s">
        <v>647</v>
      </c>
      <c r="C423" s="15" t="s">
        <v>648</v>
      </c>
      <c r="D423" s="108">
        <f>VARAM_TP_ES!D423+VARAM_TP_HP!D423+KRP_TP!D423+LPR_TP!D423+RPR_TP!D423+VPR_TP!D423+ZPR_TP!D423+VRAA_TP!D423</f>
        <v>0</v>
      </c>
    </row>
    <row r="424" spans="1:4" s="30" customFormat="1" ht="12.75" hidden="1">
      <c r="A424" s="1"/>
      <c r="B424" s="44" t="s">
        <v>649</v>
      </c>
      <c r="C424" s="15" t="s">
        <v>650</v>
      </c>
      <c r="D424" s="108">
        <f>VARAM_TP_ES!D424+VARAM_TP_HP!D424+KRP_TP!D424+LPR_TP!D424+RPR_TP!D424+VPR_TP!D424+ZPR_TP!D424+VRAA_TP!D424</f>
        <v>0</v>
      </c>
    </row>
    <row r="425" spans="1:4" s="30" customFormat="1" ht="12.75" hidden="1">
      <c r="A425" s="1"/>
      <c r="B425" s="44" t="s">
        <v>651</v>
      </c>
      <c r="C425" s="15" t="s">
        <v>652</v>
      </c>
      <c r="D425" s="108">
        <f>VARAM_TP_ES!D425+VARAM_TP_HP!D425+KRP_TP!D425+LPR_TP!D425+RPR_TP!D425+VPR_TP!D425+ZPR_TP!D425+VRAA_TP!D425</f>
        <v>0</v>
      </c>
    </row>
    <row r="426" spans="1:4" s="30" customFormat="1" ht="12.75" hidden="1">
      <c r="A426" s="1"/>
      <c r="B426" s="44" t="s">
        <v>653</v>
      </c>
      <c r="C426" s="15" t="s">
        <v>654</v>
      </c>
      <c r="D426" s="108">
        <f>VARAM_TP_ES!D426+VARAM_TP_HP!D426+KRP_TP!D426+LPR_TP!D426+RPR_TP!D426+VPR_TP!D426+ZPR_TP!D426+VRAA_TP!D426</f>
        <v>0</v>
      </c>
    </row>
    <row r="427" spans="1:4" s="30" customFormat="1" ht="12.75">
      <c r="A427" s="1"/>
      <c r="B427" s="46" t="s">
        <v>655</v>
      </c>
      <c r="C427" s="47" t="s">
        <v>656</v>
      </c>
      <c r="D427" s="107">
        <f>D428+D438+D439+D449+D450+D451+D455</f>
        <v>26215</v>
      </c>
    </row>
    <row r="428" spans="1:4" s="30" customFormat="1" ht="12.75" hidden="1">
      <c r="A428" s="1"/>
      <c r="B428" s="44" t="s">
        <v>657</v>
      </c>
      <c r="C428" s="15" t="s">
        <v>658</v>
      </c>
      <c r="D428" s="108">
        <f>SUM(D429:D437)</f>
        <v>0</v>
      </c>
    </row>
    <row r="429" spans="1:4" s="30" customFormat="1" ht="12.75" hidden="1">
      <c r="A429" s="1"/>
      <c r="B429" s="45" t="s">
        <v>659</v>
      </c>
      <c r="C429" s="15" t="s">
        <v>660</v>
      </c>
      <c r="D429" s="108">
        <f>VARAM_TP_ES!D429+VARAM_TP_HP!D429+KRP_TP!D429+LPR_TP!D429+RPR_TP!D429+VPR_TP!D429+ZPR_TP!D429+VRAA_TP!D429</f>
        <v>0</v>
      </c>
    </row>
    <row r="430" spans="1:4" s="30" customFormat="1" ht="12.75" hidden="1">
      <c r="A430" s="1"/>
      <c r="B430" s="45" t="s">
        <v>661</v>
      </c>
      <c r="C430" s="15" t="s">
        <v>662</v>
      </c>
      <c r="D430" s="108">
        <f>VARAM_TP_ES!D430+VARAM_TP_HP!D430+KRP_TP!D430+LPR_TP!D430+RPR_TP!D430+VPR_TP!D430+ZPR_TP!D430+VRAA_TP!D430</f>
        <v>0</v>
      </c>
    </row>
    <row r="431" spans="1:4" s="30" customFormat="1" ht="12.75" hidden="1">
      <c r="A431" s="1"/>
      <c r="B431" s="45" t="s">
        <v>663</v>
      </c>
      <c r="C431" s="15" t="s">
        <v>664</v>
      </c>
      <c r="D431" s="108">
        <f>VARAM_TP_ES!D431+VARAM_TP_HP!D431+KRP_TP!D431+LPR_TP!D431+RPR_TP!D431+VPR_TP!D431+ZPR_TP!D431+VRAA_TP!D431</f>
        <v>0</v>
      </c>
    </row>
    <row r="432" spans="1:4" s="30" customFormat="1" ht="12.75" hidden="1">
      <c r="A432" s="1"/>
      <c r="B432" s="45" t="s">
        <v>665</v>
      </c>
      <c r="C432" s="15" t="s">
        <v>666</v>
      </c>
      <c r="D432" s="108">
        <f>VARAM_TP_ES!D432+VARAM_TP_HP!D432+KRP_TP!D432+LPR_TP!D432+RPR_TP!D432+VPR_TP!D432+ZPR_TP!D432+VRAA_TP!D432</f>
        <v>0</v>
      </c>
    </row>
    <row r="433" spans="1:4" s="30" customFormat="1" ht="12.75" hidden="1">
      <c r="A433" s="1"/>
      <c r="B433" s="45" t="s">
        <v>667</v>
      </c>
      <c r="C433" s="15" t="s">
        <v>668</v>
      </c>
      <c r="D433" s="108">
        <f>VARAM_TP_ES!D433+VARAM_TP_HP!D433+KRP_TP!D433+LPR_TP!D433+RPR_TP!D433+VPR_TP!D433+ZPR_TP!D433+VRAA_TP!D433</f>
        <v>0</v>
      </c>
    </row>
    <row r="434" spans="1:4" s="30" customFormat="1" ht="12.75" hidden="1">
      <c r="A434" s="1"/>
      <c r="B434" s="45" t="s">
        <v>669</v>
      </c>
      <c r="C434" s="15" t="s">
        <v>670</v>
      </c>
      <c r="D434" s="108">
        <f>VARAM_TP_ES!D434+VARAM_TP_HP!D434+KRP_TP!D434+LPR_TP!D434+RPR_TP!D434+VPR_TP!D434+ZPR_TP!D434+VRAA_TP!D434</f>
        <v>0</v>
      </c>
    </row>
    <row r="435" spans="1:4" s="30" customFormat="1" ht="12.75" hidden="1">
      <c r="A435" s="1"/>
      <c r="B435" s="45" t="s">
        <v>671</v>
      </c>
      <c r="C435" s="15" t="s">
        <v>672</v>
      </c>
      <c r="D435" s="108">
        <f>VARAM_TP_ES!D435+VARAM_TP_HP!D435+KRP_TP!D435+LPR_TP!D435+RPR_TP!D435+VPR_TP!D435+ZPR_TP!D435+VRAA_TP!D435</f>
        <v>0</v>
      </c>
    </row>
    <row r="436" spans="1:4" s="30" customFormat="1" ht="12.75" hidden="1">
      <c r="A436" s="1"/>
      <c r="B436" s="45" t="s">
        <v>673</v>
      </c>
      <c r="C436" s="15" t="s">
        <v>674</v>
      </c>
      <c r="D436" s="108">
        <f>VARAM_TP_ES!D436+VARAM_TP_HP!D436+KRP_TP!D436+LPR_TP!D436+RPR_TP!D436+VPR_TP!D436+ZPR_TP!D436+VRAA_TP!D436</f>
        <v>0</v>
      </c>
    </row>
    <row r="437" spans="1:4" s="30" customFormat="1" ht="12.75" hidden="1">
      <c r="A437" s="1"/>
      <c r="B437" s="45" t="s">
        <v>675</v>
      </c>
      <c r="C437" s="15" t="s">
        <v>676</v>
      </c>
      <c r="D437" s="108">
        <f>VARAM_TP_ES!D437+VARAM_TP_HP!D437+KRP_TP!D437+LPR_TP!D437+RPR_TP!D437+VPR_TP!D437+ZPR_TP!D437+VRAA_TP!D437</f>
        <v>0</v>
      </c>
    </row>
    <row r="438" spans="1:4" s="30" customFormat="1" ht="12.75" hidden="1">
      <c r="A438" s="1"/>
      <c r="B438" s="44" t="s">
        <v>677</v>
      </c>
      <c r="C438" s="15" t="s">
        <v>678</v>
      </c>
      <c r="D438" s="108">
        <f>VARAM_TP_ES!D438+VARAM_TP_HP!D438+KRP_TP!D438+LPR_TP!D438+RPR_TP!D438+VPR_TP!D438+ZPR_TP!D438+VRAA_TP!D438</f>
        <v>0</v>
      </c>
    </row>
    <row r="439" spans="1:4" s="30" customFormat="1" ht="12.75">
      <c r="A439" s="1"/>
      <c r="B439" s="44" t="s">
        <v>679</v>
      </c>
      <c r="C439" s="15" t="s">
        <v>680</v>
      </c>
      <c r="D439" s="108">
        <f>SUM(D440:D448)</f>
        <v>26215</v>
      </c>
    </row>
    <row r="440" spans="1:4" s="30" customFormat="1" ht="12.75" hidden="1">
      <c r="A440" s="1"/>
      <c r="B440" s="45" t="s">
        <v>681</v>
      </c>
      <c r="C440" s="15" t="s">
        <v>682</v>
      </c>
      <c r="D440" s="108">
        <f>VARAM_TP_ES!D440+VARAM_TP_HP!D440+KRP_TP!D440+LPR_TP!D440+RPR_TP!D440+VPR_TP!D440+ZPR_TP!D440+VRAA_TP!D440</f>
        <v>0</v>
      </c>
    </row>
    <row r="441" spans="1:4" s="30" customFormat="1" ht="12.75">
      <c r="A441" s="1"/>
      <c r="B441" s="45">
        <v>5232</v>
      </c>
      <c r="C441" s="15" t="s">
        <v>683</v>
      </c>
      <c r="D441" s="108">
        <f>VARAM_TP_ES!D441+VARAM_TP_HP!D441+KRP_TP!D441+LPR_TP!D441+RPR_TP!D441+VPR_TP!D441+ZPR_TP!D441+VRAA_TP!D441</f>
        <v>7000</v>
      </c>
    </row>
    <row r="442" spans="1:4" s="30" customFormat="1" ht="12.75" hidden="1">
      <c r="A442" s="1"/>
      <c r="B442" s="45" t="s">
        <v>684</v>
      </c>
      <c r="C442" s="15" t="s">
        <v>685</v>
      </c>
      <c r="D442" s="108">
        <f>VARAM_TP_ES!D442+VARAM_TP_HP!D442+KRP_TP!D442+LPR_TP!D442+RPR_TP!D442+VPR_TP!D442+ZPR_TP!D442+VRAA_TP!D442</f>
        <v>0</v>
      </c>
    </row>
    <row r="443" spans="1:4" s="30" customFormat="1" ht="12.75" hidden="1">
      <c r="A443" s="1"/>
      <c r="B443" s="45" t="s">
        <v>686</v>
      </c>
      <c r="C443" s="15" t="s">
        <v>687</v>
      </c>
      <c r="D443" s="108">
        <f>VARAM_TP_ES!D443+VARAM_TP_HP!D443+KRP_TP!D443+LPR_TP!D443+RPR_TP!D443+VPR_TP!D443+ZPR_TP!D443+VRAA_TP!D443</f>
        <v>0</v>
      </c>
    </row>
    <row r="444" spans="1:4" s="30" customFormat="1" ht="12.75" hidden="1">
      <c r="A444" s="1"/>
      <c r="B444" s="45" t="s">
        <v>688</v>
      </c>
      <c r="C444" s="15" t="s">
        <v>689</v>
      </c>
      <c r="D444" s="108">
        <f>VARAM_TP_ES!D444+VARAM_TP_HP!D444+KRP_TP!D444+LPR_TP!D444+RPR_TP!D444+VPR_TP!D444+ZPR_TP!D444+VRAA_TP!D444</f>
        <v>0</v>
      </c>
    </row>
    <row r="445" spans="1:4" s="30" customFormat="1" ht="12.75" hidden="1">
      <c r="A445" s="1"/>
      <c r="B445" s="45" t="s">
        <v>690</v>
      </c>
      <c r="C445" s="15" t="s">
        <v>691</v>
      </c>
      <c r="D445" s="108">
        <f>VARAM_TP_ES!D445+VARAM_TP_HP!D445+KRP_TP!D445+LPR_TP!D445+RPR_TP!D445+VPR_TP!D445+ZPR_TP!D445+VRAA_TP!D445</f>
        <v>0</v>
      </c>
    </row>
    <row r="446" spans="1:4" s="30" customFormat="1" ht="12.75" hidden="1">
      <c r="A446" s="1"/>
      <c r="B446" s="45" t="s">
        <v>692</v>
      </c>
      <c r="C446" s="15" t="s">
        <v>693</v>
      </c>
      <c r="D446" s="108">
        <f>VARAM_TP_ES!D446+VARAM_TP_HP!D446+KRP_TP!D446+LPR_TP!D446+RPR_TP!D446+VPR_TP!D446+ZPR_TP!D446+VRAA_TP!D446</f>
        <v>0</v>
      </c>
    </row>
    <row r="447" spans="1:4" s="30" customFormat="1" ht="12.75">
      <c r="A447" s="1"/>
      <c r="B447" s="45" t="s">
        <v>694</v>
      </c>
      <c r="C447" s="15" t="s">
        <v>695</v>
      </c>
      <c r="D447" s="108">
        <f>VARAM_TP_ES!D447+VARAM_TP_HP!D447+KRP_TP!D447+LPR_TP!D447+RPR_TP!D447+VPR_TP!D447+ZPR_TP!D447+VRAA_TP!D447</f>
        <v>19215</v>
      </c>
    </row>
    <row r="448" spans="1:4" s="30" customFormat="1" ht="12.75" hidden="1">
      <c r="A448" s="1"/>
      <c r="B448" s="45" t="s">
        <v>696</v>
      </c>
      <c r="C448" s="15" t="s">
        <v>697</v>
      </c>
      <c r="D448" s="108">
        <f>VARAM_TP_ES!D448+VARAM_TP_HP!D448+KRP_TP!D448+LPR_TP!D448+RPR_TP!D448+VPR_TP!D448+ZPR_TP!D448+VRAA_TP!D448</f>
        <v>0</v>
      </c>
    </row>
    <row r="449" spans="1:4" s="30" customFormat="1" ht="12.75" hidden="1">
      <c r="A449" s="1"/>
      <c r="B449" s="44" t="s">
        <v>698</v>
      </c>
      <c r="C449" s="15" t="s">
        <v>699</v>
      </c>
      <c r="D449" s="108">
        <f>VARAM_TP_ES!D449+VARAM_TP_HP!D449+KRP_TP!D449+LPR_TP!D449+RPR_TP!D449+VPR_TP!D449+ZPR_TP!D449+VRAA_TP!D449</f>
        <v>0</v>
      </c>
    </row>
    <row r="450" spans="1:4" s="30" customFormat="1" ht="12.75" hidden="1">
      <c r="A450" s="1"/>
      <c r="B450" s="44" t="s">
        <v>700</v>
      </c>
      <c r="C450" s="15" t="s">
        <v>701</v>
      </c>
      <c r="D450" s="108">
        <f>VARAM_TP_ES!D450+VARAM_TP_HP!D450+KRP_TP!D450+LPR_TP!D450+RPR_TP!D450+VPR_TP!D450+ZPR_TP!D450+VRAA_TP!D450</f>
        <v>0</v>
      </c>
    </row>
    <row r="451" spans="1:4" s="30" customFormat="1" ht="12.75" hidden="1">
      <c r="A451" s="1"/>
      <c r="B451" s="44" t="s">
        <v>702</v>
      </c>
      <c r="C451" s="15" t="s">
        <v>703</v>
      </c>
      <c r="D451" s="108">
        <f>SUM(D452:D454)</f>
        <v>0</v>
      </c>
    </row>
    <row r="452" spans="1:4" s="30" customFormat="1" ht="12.75" hidden="1">
      <c r="A452" s="1"/>
      <c r="B452" s="45" t="s">
        <v>704</v>
      </c>
      <c r="C452" s="15" t="s">
        <v>705</v>
      </c>
      <c r="D452" s="108">
        <f>VARAM_TP_ES!D452+VARAM_TP_HP!D452+KRP_TP!D452+LPR_TP!D452+RPR_TP!D452+VPR_TP!D452+ZPR_TP!D452+VRAA_TP!D452</f>
        <v>0</v>
      </c>
    </row>
    <row r="453" spans="1:4" s="30" customFormat="1" ht="12.75" hidden="1">
      <c r="A453" s="1"/>
      <c r="B453" s="45" t="s">
        <v>706</v>
      </c>
      <c r="C453" s="15" t="s">
        <v>707</v>
      </c>
      <c r="D453" s="108">
        <f>VARAM_TP_ES!D453+VARAM_TP_HP!D453+KRP_TP!D453+LPR_TP!D453+RPR_TP!D453+VPR_TP!D453+ZPR_TP!D453+VRAA_TP!D453</f>
        <v>0</v>
      </c>
    </row>
    <row r="454" spans="1:4" s="30" customFormat="1" ht="12.75" hidden="1">
      <c r="A454" s="1"/>
      <c r="B454" s="45" t="s">
        <v>708</v>
      </c>
      <c r="C454" s="15" t="s">
        <v>709</v>
      </c>
      <c r="D454" s="108">
        <f>VARAM_TP_ES!D454+VARAM_TP_HP!D454+KRP_TP!D454+LPR_TP!D454+RPR_TP!D454+VPR_TP!D454+ZPR_TP!D454+VRAA_TP!D454</f>
        <v>0</v>
      </c>
    </row>
    <row r="455" spans="1:4" s="30" customFormat="1" ht="12.75" hidden="1">
      <c r="A455" s="1"/>
      <c r="B455" s="44" t="s">
        <v>710</v>
      </c>
      <c r="C455" s="15" t="s">
        <v>711</v>
      </c>
      <c r="D455" s="108">
        <f>VARAM_TP_ES!D455+VARAM_TP_HP!D455+KRP_TP!D455+LPR_TP!D455+RPR_TP!D455+VPR_TP!D455+ZPR_TP!D455+VRAA_TP!D455</f>
        <v>0</v>
      </c>
    </row>
    <row r="456" spans="1:4" s="30" customFormat="1" ht="12.75" hidden="1">
      <c r="A456" s="1"/>
      <c r="B456" s="49">
        <v>9000</v>
      </c>
      <c r="C456" s="47" t="s">
        <v>712</v>
      </c>
      <c r="D456" s="107">
        <f>D457+D463+D476+D471</f>
        <v>0</v>
      </c>
    </row>
    <row r="457" spans="1:4" s="30" customFormat="1" ht="12.75" hidden="1">
      <c r="A457" s="1"/>
      <c r="B457" s="46" t="s">
        <v>713</v>
      </c>
      <c r="C457" s="47" t="s">
        <v>714</v>
      </c>
      <c r="D457" s="107">
        <f>D458+D459</f>
        <v>0</v>
      </c>
    </row>
    <row r="458" spans="1:4" s="30" customFormat="1" ht="25.5" hidden="1">
      <c r="A458" s="1"/>
      <c r="B458" s="44" t="s">
        <v>715</v>
      </c>
      <c r="C458" s="15" t="s">
        <v>716</v>
      </c>
      <c r="D458" s="108">
        <f>VARAM_TP_ES!D458+VARAM_TP_HP!D458+KRP_TP!D458+LPR_TP!D458+RPR_TP!D458+VPR_TP!D458+ZPR_TP!D458+VRAA_TP!D458</f>
        <v>0</v>
      </c>
    </row>
    <row r="459" spans="1:4" s="30" customFormat="1" ht="25.5" hidden="1">
      <c r="A459" s="1"/>
      <c r="B459" s="44" t="s">
        <v>717</v>
      </c>
      <c r="C459" s="15" t="s">
        <v>718</v>
      </c>
      <c r="D459" s="108">
        <f>SUM(D460:D462)</f>
        <v>0</v>
      </c>
    </row>
    <row r="460" spans="1:4" s="30" customFormat="1" ht="25.5" hidden="1">
      <c r="A460" s="1"/>
      <c r="B460" s="45">
        <v>9141</v>
      </c>
      <c r="C460" s="15" t="s">
        <v>719</v>
      </c>
      <c r="D460" s="108">
        <f>VARAM_TP_ES!D460+VARAM_TP_HP!D460+KRP_TP!D460+LPR_TP!D460+RPR_TP!D460+VPR_TP!D460+ZPR_TP!D460+VRAA_TP!D460</f>
        <v>0</v>
      </c>
    </row>
    <row r="461" spans="1:4" s="30" customFormat="1" ht="25.5" hidden="1">
      <c r="A461" s="1"/>
      <c r="B461" s="45">
        <v>9142</v>
      </c>
      <c r="C461" s="15" t="s">
        <v>720</v>
      </c>
      <c r="D461" s="108">
        <f>VARAM_TP_ES!D461+VARAM_TP_HP!D461+KRP_TP!D461+LPR_TP!D461+RPR_TP!D461+VPR_TP!D461+ZPR_TP!D461+VRAA_TP!D461</f>
        <v>0</v>
      </c>
    </row>
    <row r="462" spans="1:4" s="30" customFormat="1" ht="25.5" hidden="1">
      <c r="A462" s="1"/>
      <c r="B462" s="45">
        <v>9149</v>
      </c>
      <c r="C462" s="15" t="s">
        <v>721</v>
      </c>
      <c r="D462" s="108">
        <f>VARAM_TP_ES!D462+VARAM_TP_HP!D462+KRP_TP!D462+LPR_TP!D462+RPR_TP!D462+VPR_TP!D462+ZPR_TP!D462+VRAA_TP!D462</f>
        <v>0</v>
      </c>
    </row>
    <row r="463" spans="1:4" s="30" customFormat="1" ht="25.5" hidden="1">
      <c r="A463" s="1"/>
      <c r="B463" s="46" t="s">
        <v>722</v>
      </c>
      <c r="C463" s="47" t="s">
        <v>723</v>
      </c>
      <c r="D463" s="107">
        <f>D464+D465+D466</f>
        <v>0</v>
      </c>
    </row>
    <row r="464" spans="1:4" s="30" customFormat="1" ht="12.75" hidden="1">
      <c r="A464" s="1"/>
      <c r="B464" s="44" t="s">
        <v>724</v>
      </c>
      <c r="C464" s="15" t="s">
        <v>725</v>
      </c>
      <c r="D464" s="108">
        <f>VARAM_TP_ES!D464+VARAM_TP_HP!D464+KRP_TP!D464+LPR_TP!D464+RPR_TP!D464+VPR_TP!D464+ZPR_TP!D464+VRAA_TP!D464</f>
        <v>0</v>
      </c>
    </row>
    <row r="465" spans="1:4" s="30" customFormat="1" ht="38.25" hidden="1">
      <c r="A465" s="1"/>
      <c r="B465" s="44">
        <v>9580</v>
      </c>
      <c r="C465" s="15" t="s">
        <v>726</v>
      </c>
      <c r="D465" s="108">
        <f>VARAM_TP_ES!D465+VARAM_TP_HP!D465+KRP_TP!D465+LPR_TP!D465+RPR_TP!D465+VPR_TP!D465+ZPR_TP!D465+VRAA_TP!D465</f>
        <v>0</v>
      </c>
    </row>
    <row r="466" spans="1:4" s="30" customFormat="1" ht="38.25" hidden="1">
      <c r="A466" s="1"/>
      <c r="B466" s="44">
        <v>9590</v>
      </c>
      <c r="C466" s="15" t="s">
        <v>727</v>
      </c>
      <c r="D466" s="108">
        <f>SUM(D467:D470)</f>
        <v>0</v>
      </c>
    </row>
    <row r="467" spans="1:4" s="30" customFormat="1" ht="38.25" hidden="1">
      <c r="A467" s="1"/>
      <c r="B467" s="45">
        <v>9591</v>
      </c>
      <c r="C467" s="15" t="s">
        <v>728</v>
      </c>
      <c r="D467" s="108">
        <f>VARAM_TP_ES!D467+VARAM_TP_HP!D467+KRP_TP!D467+LPR_TP!D467+RPR_TP!D467+VPR_TP!D467+ZPR_TP!D467+VRAA_TP!D467</f>
        <v>0</v>
      </c>
    </row>
    <row r="468" spans="1:4" s="30" customFormat="1" ht="38.25" hidden="1">
      <c r="A468" s="1"/>
      <c r="B468" s="45">
        <v>9592</v>
      </c>
      <c r="C468" s="15" t="s">
        <v>729</v>
      </c>
      <c r="D468" s="108">
        <f>VARAM_TP_ES!D468+VARAM_TP_HP!D468+KRP_TP!D468+LPR_TP!D468+RPR_TP!D468+VPR_TP!D468+ZPR_TP!D468+VRAA_TP!D468</f>
        <v>0</v>
      </c>
    </row>
    <row r="469" spans="1:4" s="30" customFormat="1" ht="63.75" hidden="1">
      <c r="A469" s="1"/>
      <c r="B469" s="45">
        <v>9593</v>
      </c>
      <c r="C469" s="15" t="s">
        <v>730</v>
      </c>
      <c r="D469" s="108">
        <f>VARAM_TP_ES!D469+VARAM_TP_HP!D469+KRP_TP!D469+LPR_TP!D469+RPR_TP!D469+VPR_TP!D469+ZPR_TP!D469+VRAA_TP!D469</f>
        <v>0</v>
      </c>
    </row>
    <row r="470" spans="1:4" s="30" customFormat="1" ht="63.75" hidden="1">
      <c r="A470" s="1"/>
      <c r="B470" s="45">
        <v>9594</v>
      </c>
      <c r="C470" s="15" t="s">
        <v>731</v>
      </c>
      <c r="D470" s="108">
        <f>VARAM_TP_ES!D470+VARAM_TP_HP!D470+KRP_TP!D470+LPR_TP!D470+RPR_TP!D470+VPR_TP!D470+ZPR_TP!D470+VRAA_TP!D470</f>
        <v>0</v>
      </c>
    </row>
    <row r="471" spans="1:4" s="30" customFormat="1" ht="12.75" hidden="1">
      <c r="A471" s="1"/>
      <c r="B471" s="49">
        <v>9700</v>
      </c>
      <c r="C471" s="47" t="s">
        <v>732</v>
      </c>
      <c r="D471" s="107">
        <f>D472+D473</f>
        <v>0</v>
      </c>
    </row>
    <row r="472" spans="1:4" s="30" customFormat="1" ht="12.75" hidden="1">
      <c r="A472" s="1"/>
      <c r="B472" s="44">
        <v>9710</v>
      </c>
      <c r="C472" s="15" t="s">
        <v>733</v>
      </c>
      <c r="D472" s="108">
        <f>VARAM_TP_ES!D472+VARAM_TP_HP!D472+KRP_TP!D472+LPR_TP!D472+RPR_TP!D472+VPR_TP!D472+ZPR_TP!D472+VRAA_TP!D472</f>
        <v>0</v>
      </c>
    </row>
    <row r="473" spans="1:4" s="30" customFormat="1" ht="38.25" hidden="1">
      <c r="A473" s="1"/>
      <c r="B473" s="42">
        <v>9720</v>
      </c>
      <c r="C473" s="15" t="s">
        <v>734</v>
      </c>
      <c r="D473" s="108">
        <f>SUM(D474:D475)</f>
        <v>0</v>
      </c>
    </row>
    <row r="474" spans="1:4" s="30" customFormat="1" ht="38.25" hidden="1">
      <c r="A474" s="1"/>
      <c r="B474" s="45">
        <v>9721</v>
      </c>
      <c r="C474" s="15" t="s">
        <v>735</v>
      </c>
      <c r="D474" s="108">
        <f>VARAM_TP_ES!D474+VARAM_TP_HP!D474+KRP_TP!D474+LPR_TP!D474+RPR_TP!D474+VPR_TP!D474+ZPR_TP!D474+VRAA_TP!D474</f>
        <v>0</v>
      </c>
    </row>
    <row r="475" spans="1:4" s="30" customFormat="1" ht="38.25" hidden="1">
      <c r="A475" s="1"/>
      <c r="B475" s="45">
        <v>9722</v>
      </c>
      <c r="C475" s="15" t="s">
        <v>736</v>
      </c>
      <c r="D475" s="108">
        <f>VARAM_TP_ES!D475+VARAM_TP_HP!D475+KRP_TP!D475+LPR_TP!D475+RPR_TP!D475+VPR_TP!D475+ZPR_TP!D475+VRAA_TP!D475</f>
        <v>0</v>
      </c>
    </row>
    <row r="476" spans="1:4" s="30" customFormat="1" ht="12.75" hidden="1">
      <c r="A476" s="1"/>
      <c r="B476" s="46" t="s">
        <v>737</v>
      </c>
      <c r="C476" s="47" t="s">
        <v>738</v>
      </c>
      <c r="D476" s="107">
        <f>D477</f>
        <v>0</v>
      </c>
    </row>
    <row r="477" spans="1:4" s="30" customFormat="1" ht="38.25" hidden="1">
      <c r="A477" s="1"/>
      <c r="B477" s="44" t="s">
        <v>739</v>
      </c>
      <c r="C477" s="15" t="s">
        <v>740</v>
      </c>
      <c r="D477" s="108">
        <f>VARAM_TP_ES!D477+VARAM_TP_HP!D477+KRP_TP!D477+LPR_TP!D477+RPR_TP!D477+VPR_TP!D477+ZPR_TP!D477+VRAA_TP!D477</f>
        <v>0</v>
      </c>
    </row>
    <row r="478" spans="1:4" s="30" customFormat="1" ht="25.5">
      <c r="A478" s="1"/>
      <c r="B478" s="11" t="s">
        <v>741</v>
      </c>
      <c r="C478" s="12" t="s">
        <v>742</v>
      </c>
      <c r="D478" s="13">
        <f>D55-D135</f>
        <v>0</v>
      </c>
    </row>
    <row r="479" spans="1:4" s="30" customFormat="1" ht="12.75" hidden="1">
      <c r="A479" s="1"/>
      <c r="B479" s="11" t="s">
        <v>743</v>
      </c>
      <c r="C479" s="12" t="s">
        <v>744</v>
      </c>
      <c r="D479" s="13">
        <f>D480+D483+D486+D490</f>
        <v>0</v>
      </c>
    </row>
    <row r="480" spans="1:4" s="30" customFormat="1" ht="12.75" hidden="1">
      <c r="A480" s="1"/>
      <c r="B480" s="14" t="s">
        <v>745</v>
      </c>
      <c r="C480" s="15" t="s">
        <v>746</v>
      </c>
      <c r="D480" s="16">
        <f>SUM(D481:D482)</f>
        <v>0</v>
      </c>
    </row>
    <row r="481" spans="1:4" s="30" customFormat="1" ht="12.75" hidden="1">
      <c r="A481" s="1"/>
      <c r="B481" s="14" t="s">
        <v>747</v>
      </c>
      <c r="C481" s="15" t="s">
        <v>748</v>
      </c>
      <c r="D481" s="16">
        <f>VARAM_TP_ES!D481+VARAM_TP_HP!D481+KRP_TP!D481+LPR_TP!D481+RPR_TP!D481+VPR_TP!D481+ZPR_TP!D481+VRAA_TP!D481</f>
        <v>0</v>
      </c>
    </row>
    <row r="482" spans="1:4" s="30" customFormat="1" ht="12.75" hidden="1">
      <c r="A482" s="1"/>
      <c r="B482" s="14" t="s">
        <v>749</v>
      </c>
      <c r="C482" s="15" t="s">
        <v>750</v>
      </c>
      <c r="D482" s="16">
        <f>VARAM_TP_ES!D482+VARAM_TP_HP!D482+KRP_TP!D482+LPR_TP!D482+RPR_TP!D482+VPR_TP!D482+ZPR_TP!D482+VRAA_TP!D482</f>
        <v>0</v>
      </c>
    </row>
    <row r="483" spans="1:4" s="30" customFormat="1" ht="12.75" hidden="1">
      <c r="A483" s="1"/>
      <c r="B483" s="14" t="s">
        <v>751</v>
      </c>
      <c r="C483" s="15" t="s">
        <v>752</v>
      </c>
      <c r="D483" s="16">
        <f>SUM(D484:D485)</f>
        <v>0</v>
      </c>
    </row>
    <row r="484" spans="1:4" s="30" customFormat="1" ht="12.75" hidden="1">
      <c r="A484" s="1"/>
      <c r="B484" s="14" t="s">
        <v>753</v>
      </c>
      <c r="C484" s="15" t="s">
        <v>754</v>
      </c>
      <c r="D484" s="16">
        <f>VARAM_TP_ES!D484+VARAM_TP_HP!D484+KRP_TP!D484+LPR_TP!D484+RPR_TP!D484+VPR_TP!D484+ZPR_TP!D484+VRAA_TP!D484</f>
        <v>0</v>
      </c>
    </row>
    <row r="485" spans="1:4" s="30" customFormat="1" ht="12.75" hidden="1">
      <c r="A485" s="1"/>
      <c r="B485" s="14" t="s">
        <v>755</v>
      </c>
      <c r="C485" s="15" t="s">
        <v>756</v>
      </c>
      <c r="D485" s="16">
        <f>VARAM_TP_ES!D485+VARAM_TP_HP!D485+KRP_TP!D485+LPR_TP!D485+RPR_TP!D485+VPR_TP!D485+ZPR_TP!D485+VRAA_TP!D485</f>
        <v>0</v>
      </c>
    </row>
    <row r="486" spans="1:4" s="30" customFormat="1" ht="12.75" hidden="1">
      <c r="A486" s="1"/>
      <c r="B486" s="17" t="s">
        <v>757</v>
      </c>
      <c r="C486" s="18" t="s">
        <v>758</v>
      </c>
      <c r="D486" s="16">
        <f>SUM(D487:D489)</f>
        <v>0</v>
      </c>
    </row>
    <row r="487" spans="1:4" s="30" customFormat="1" ht="25.5" hidden="1">
      <c r="A487" s="1"/>
      <c r="B487" s="17" t="s">
        <v>759</v>
      </c>
      <c r="C487" s="19" t="s">
        <v>760</v>
      </c>
      <c r="D487" s="16">
        <f>VARAM_TP_ES!D487+VARAM_TP_HP!D487+KRP_TP!D487+LPR_TP!D487+RPR_TP!D487+VPR_TP!D487+ZPR_TP!D487+VRAA_TP!D487</f>
        <v>0</v>
      </c>
    </row>
    <row r="488" spans="1:4" s="30" customFormat="1" ht="25.5" hidden="1">
      <c r="A488" s="1"/>
      <c r="B488" s="17" t="s">
        <v>761</v>
      </c>
      <c r="C488" s="19" t="s">
        <v>762</v>
      </c>
      <c r="D488" s="16">
        <f>VARAM_TP_ES!D488+VARAM_TP_HP!D488+KRP_TP!D488+LPR_TP!D488+RPR_TP!D488+VPR_TP!D488+ZPR_TP!D488+VRAA_TP!D488</f>
        <v>0</v>
      </c>
    </row>
    <row r="489" spans="1:4" s="30" customFormat="1" ht="25.5" hidden="1">
      <c r="A489" s="1"/>
      <c r="B489" s="17" t="s">
        <v>763</v>
      </c>
      <c r="C489" s="19" t="s">
        <v>764</v>
      </c>
      <c r="D489" s="16">
        <f>VARAM_TP_ES!D489+VARAM_TP_HP!D489+KRP_TP!D489+LPR_TP!D489+RPR_TP!D489+VPR_TP!D489+ZPR_TP!D489+VRAA_TP!D489</f>
        <v>0</v>
      </c>
    </row>
    <row r="490" spans="1:4" s="30" customFormat="1" ht="12.75" hidden="1">
      <c r="A490" s="1"/>
      <c r="B490" s="14" t="s">
        <v>765</v>
      </c>
      <c r="C490" s="15" t="s">
        <v>766</v>
      </c>
      <c r="D490" s="16">
        <f>VARAM_TP_ES!D490+VARAM_TP_HP!D490+KRP_TP!D490+LPR_TP!D490+RPR_TP!D490+VPR_TP!D490+ZPR_TP!D490+VRAA_TP!D490</f>
        <v>0</v>
      </c>
    </row>
    <row r="491" spans="1:4">
      <c r="B491" s="20"/>
    </row>
    <row r="492" spans="1:4" s="30" customFormat="1" ht="12.75">
      <c r="A492" s="1"/>
      <c r="B492" s="90" t="s">
        <v>850</v>
      </c>
      <c r="C492" s="2"/>
      <c r="D492" s="1"/>
    </row>
    <row r="493" spans="1:4" s="30" customFormat="1" ht="12.75">
      <c r="A493" s="1"/>
      <c r="B493" s="90" t="s">
        <v>854</v>
      </c>
      <c r="C493" s="2"/>
      <c r="D493" s="1"/>
    </row>
    <row r="494" spans="1:4" s="30" customFormat="1" ht="12.75">
      <c r="A494" s="1"/>
      <c r="B494" s="90"/>
      <c r="C494" s="2"/>
      <c r="D494" s="1"/>
    </row>
    <row r="495" spans="1:4" s="30" customFormat="1" ht="12.75">
      <c r="A495" s="1"/>
      <c r="B495" s="97" t="s">
        <v>925</v>
      </c>
      <c r="C495" s="36" t="s">
        <v>774</v>
      </c>
      <c r="D495" s="1"/>
    </row>
    <row r="496" spans="1:4" s="30" customFormat="1" ht="12.75">
      <c r="A496" s="1"/>
      <c r="B496" s="6" t="s">
        <v>784</v>
      </c>
      <c r="C496" s="6" t="s">
        <v>6</v>
      </c>
      <c r="D496" s="1"/>
    </row>
    <row r="497" spans="1:4" s="30" customFormat="1" ht="12.75">
      <c r="A497" s="1"/>
      <c r="B497" s="1"/>
      <c r="C497" s="1"/>
      <c r="D497" s="1"/>
    </row>
    <row r="498" spans="1:4" s="30" customFormat="1" ht="12.75">
      <c r="A498" s="1"/>
      <c r="B498" s="58" t="s">
        <v>1034</v>
      </c>
      <c r="C498" s="1"/>
      <c r="D498" s="1"/>
    </row>
    <row r="499" spans="1:4" s="30" customFormat="1" ht="12.75">
      <c r="A499" s="1"/>
      <c r="B499" s="6" t="s">
        <v>8</v>
      </c>
      <c r="C499" s="1"/>
      <c r="D499" s="1"/>
    </row>
    <row r="500" spans="1:4" s="30" customFormat="1" ht="12.75">
      <c r="A500" s="1"/>
      <c r="B500" s="1"/>
      <c r="C500" s="1"/>
      <c r="D500" s="1"/>
    </row>
    <row r="501" spans="1:4" s="30" customFormat="1" ht="12.75" customHeight="1">
      <c r="A501" s="1"/>
      <c r="B501" s="127" t="s">
        <v>767</v>
      </c>
      <c r="C501" s="128"/>
      <c r="D501" s="128"/>
    </row>
    <row r="502" spans="1:4" s="30" customFormat="1" ht="12.75">
      <c r="A502" s="1"/>
      <c r="B502" s="128"/>
      <c r="C502" s="128"/>
      <c r="D502" s="128"/>
    </row>
    <row r="503" spans="1:4" s="30" customFormat="1" ht="12.75">
      <c r="A503" s="1"/>
      <c r="B503" s="56"/>
      <c r="C503" s="56"/>
      <c r="D503" s="56"/>
    </row>
    <row r="504" spans="1:4" s="30" customFormat="1" ht="12.75">
      <c r="A504" s="1"/>
      <c r="B504" s="57"/>
      <c r="C504" s="57"/>
      <c r="D504" s="57"/>
    </row>
    <row r="505" spans="1:4" s="30" customFormat="1" ht="12.75">
      <c r="A505" s="1"/>
      <c r="B505" s="56"/>
      <c r="C505" s="56"/>
      <c r="D505" s="56"/>
    </row>
    <row r="506" spans="1:4" ht="15.75">
      <c r="B506" s="24"/>
      <c r="C506" s="24"/>
      <c r="D506" s="24"/>
    </row>
    <row r="507" spans="1:4" ht="15.75">
      <c r="B507" s="24"/>
      <c r="C507" s="24"/>
      <c r="D507" s="24"/>
    </row>
    <row r="508" spans="1:4" ht="15.75">
      <c r="B508" s="24"/>
      <c r="C508" s="25"/>
      <c r="D508" s="24"/>
    </row>
    <row r="509" spans="1:4" ht="15.75">
      <c r="B509" s="24"/>
      <c r="C509" s="25"/>
      <c r="D509" s="24"/>
    </row>
    <row r="510" spans="1:4" ht="15.75">
      <c r="B510" s="24"/>
      <c r="C510" s="26"/>
      <c r="D510" s="24"/>
    </row>
    <row r="511" spans="1:4" ht="15.75">
      <c r="B511" s="27"/>
      <c r="C511" s="28"/>
      <c r="D511" s="24"/>
    </row>
    <row r="720" spans="1:4" ht="15.75">
      <c r="A720" s="28"/>
      <c r="B720"/>
      <c r="C720"/>
      <c r="D720"/>
    </row>
    <row r="721" spans="1:4" ht="15.75">
      <c r="A721" s="28"/>
      <c r="B721"/>
      <c r="C721"/>
      <c r="D721"/>
    </row>
    <row r="722" spans="1:4" ht="15.75">
      <c r="A722" s="28"/>
      <c r="B722"/>
      <c r="C722"/>
      <c r="D722"/>
    </row>
    <row r="723" spans="1:4" ht="15.75">
      <c r="A723" s="28"/>
      <c r="B723"/>
      <c r="C723"/>
      <c r="D723"/>
    </row>
    <row r="724" spans="1:4" ht="15.75">
      <c r="A724" s="28"/>
      <c r="B724"/>
      <c r="C724"/>
      <c r="D724"/>
    </row>
    <row r="725" spans="1:4" ht="15.75">
      <c r="A725" s="28"/>
      <c r="B725"/>
      <c r="C725"/>
      <c r="D725"/>
    </row>
    <row r="726" spans="1:4" ht="15.75">
      <c r="A726" s="28"/>
      <c r="B726"/>
      <c r="C726"/>
      <c r="D726"/>
    </row>
    <row r="727" spans="1:4" ht="15.75">
      <c r="A727" s="28"/>
      <c r="B727"/>
      <c r="C727"/>
      <c r="D727"/>
    </row>
    <row r="728" spans="1:4" ht="15.75">
      <c r="A728" s="28"/>
      <c r="B728"/>
      <c r="C728"/>
      <c r="D728"/>
    </row>
    <row r="729" spans="1:4" ht="15.75">
      <c r="A729" s="28"/>
      <c r="B729"/>
      <c r="C729"/>
      <c r="D729"/>
    </row>
  </sheetData>
  <mergeCells count="15">
    <mergeCell ref="C40:D40"/>
    <mergeCell ref="B501:D502"/>
    <mergeCell ref="B22:D22"/>
    <mergeCell ref="B23:D23"/>
    <mergeCell ref="B24:D24"/>
    <mergeCell ref="B36:C36"/>
    <mergeCell ref="C37:D37"/>
    <mergeCell ref="C38:D38"/>
    <mergeCell ref="C39:D39"/>
    <mergeCell ref="C41:D41"/>
    <mergeCell ref="C42:D42"/>
    <mergeCell ref="C43:D43"/>
    <mergeCell ref="C44:D44"/>
    <mergeCell ref="C45:D45"/>
    <mergeCell ref="C46:D46"/>
  </mergeCells>
  <conditionalFormatting sqref="C31:C32">
    <cfRule type="cellIs" dxfId="88" priority="2" stopIfTrue="1" operator="equal">
      <formula>0</formula>
    </cfRule>
  </conditionalFormatting>
  <conditionalFormatting sqref="C29:C30 D29">
    <cfRule type="cellIs" dxfId="87" priority="1" stopIfTrue="1" operator="equal">
      <formula>0</formula>
    </cfRule>
  </conditionalFormatting>
  <pageMargins left="0.51181102362204722" right="0.51181102362204722" top="0.55118110236220474" bottom="0.55118110236220474" header="0.31496062992125984" footer="0.31496062992125984"/>
  <pageSetup paperSize="9" scale="98" fitToHeight="0" orientation="portrait" verticalDpi="0" r:id="rId1"/>
  <headerFooter differentFirst="1">
    <oddFooter>&amp;C&amp;P</oddFooter>
  </headerFooter>
  <rowBreaks count="1" manualBreakCount="1">
    <brk id="50" max="16383" man="1"/>
  </rowBreaks>
</worksheet>
</file>

<file path=xl/worksheets/sheet12.xml><?xml version="1.0" encoding="utf-8"?>
<worksheet xmlns="http://schemas.openxmlformats.org/spreadsheetml/2006/main" xmlns:r="http://schemas.openxmlformats.org/officeDocument/2006/relationships">
  <sheetPr>
    <tabColor rgb="FFFFC000"/>
    <pageSetUpPr fitToPage="1"/>
  </sheetPr>
  <dimension ref="A1:D717"/>
  <sheetViews>
    <sheetView topLeftCell="A219" zoomScaleNormal="100" zoomScaleSheetLayoutView="100" workbookViewId="0">
      <selection activeCell="A492" sqref="A492:XFD493"/>
    </sheetView>
  </sheetViews>
  <sheetFormatPr defaultColWidth="8.85546875" defaultRowHeight="12.75"/>
  <cols>
    <col min="1" max="1" width="4.5703125" style="1" customWidth="1"/>
    <col min="2" max="2" width="15.42578125" style="1" customWidth="1"/>
    <col min="3" max="3" width="60.28515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869</v>
      </c>
    </row>
    <row r="11" spans="2:4">
      <c r="B11" s="65"/>
      <c r="D11" s="6" t="s">
        <v>5</v>
      </c>
    </row>
    <row r="12" spans="2:4">
      <c r="B12" s="65"/>
      <c r="D12" s="6"/>
    </row>
    <row r="13" spans="2:4">
      <c r="B13" s="65"/>
      <c r="D13" s="6"/>
    </row>
    <row r="14" spans="2:4">
      <c r="B14" s="65"/>
      <c r="D14" s="6"/>
    </row>
    <row r="15" spans="2:4">
      <c r="B15" s="65"/>
      <c r="C15" s="36" t="s">
        <v>870</v>
      </c>
      <c r="D15" s="35" t="s">
        <v>769</v>
      </c>
    </row>
    <row r="16" spans="2:4">
      <c r="B16" s="65"/>
      <c r="C16" s="1" t="s">
        <v>930</v>
      </c>
      <c r="D16" s="6" t="s">
        <v>6</v>
      </c>
    </row>
    <row r="17" spans="2:4">
      <c r="B17" s="65"/>
      <c r="D17" s="6"/>
    </row>
    <row r="18" spans="2:4">
      <c r="B18" s="65"/>
      <c r="D18" s="6"/>
    </row>
    <row r="19" spans="2:4">
      <c r="B19" s="65"/>
      <c r="D19" s="89" t="s">
        <v>1041</v>
      </c>
    </row>
    <row r="20" spans="2:4">
      <c r="B20" s="65"/>
      <c r="C20" s="34" t="s">
        <v>7</v>
      </c>
      <c r="D20" s="6" t="s">
        <v>8</v>
      </c>
    </row>
    <row r="21" spans="2:4">
      <c r="B21" s="65"/>
      <c r="C21" s="66"/>
      <c r="D21" s="21"/>
    </row>
    <row r="22" spans="2:4">
      <c r="B22" s="65"/>
      <c r="C22" s="66"/>
      <c r="D22" s="21"/>
    </row>
    <row r="23" spans="2:4">
      <c r="B23" s="65"/>
      <c r="C23" s="66"/>
      <c r="D23" s="21"/>
    </row>
    <row r="24" spans="2:4">
      <c r="B24" s="65"/>
      <c r="D24" s="29"/>
    </row>
    <row r="25" spans="2:4" s="31" customFormat="1" ht="15" customHeight="1">
      <c r="B25" s="131" t="s">
        <v>779</v>
      </c>
      <c r="C25" s="131"/>
      <c r="D25" s="131"/>
    </row>
    <row r="26" spans="2:4" s="31" customFormat="1" ht="15" customHeight="1">
      <c r="B26" s="131" t="s">
        <v>10</v>
      </c>
      <c r="C26" s="131"/>
      <c r="D26" s="131"/>
    </row>
    <row r="27" spans="2:4" s="31" customFormat="1" ht="15" customHeight="1">
      <c r="B27" s="131" t="s">
        <v>783</v>
      </c>
      <c r="C27" s="131"/>
      <c r="D27" s="131"/>
    </row>
    <row r="28" spans="2:4" ht="15" customHeight="1">
      <c r="B28" s="131" t="s">
        <v>893</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38.25">
      <c r="B35" s="77" t="s">
        <v>782</v>
      </c>
      <c r="C35" s="79" t="s">
        <v>871</v>
      </c>
      <c r="D35" s="79" t="s">
        <v>872</v>
      </c>
    </row>
    <row r="36" spans="2:4">
      <c r="B36" s="78" t="s">
        <v>13</v>
      </c>
      <c r="C36" s="79" t="s">
        <v>866</v>
      </c>
      <c r="D36" s="63" t="s">
        <v>867</v>
      </c>
    </row>
    <row r="37" spans="2:4">
      <c r="B37" s="78" t="s">
        <v>14</v>
      </c>
      <c r="C37" s="75" t="s">
        <v>775</v>
      </c>
      <c r="D37" s="75" t="s">
        <v>776</v>
      </c>
    </row>
    <row r="38" spans="2:4" ht="25.5">
      <c r="B38" s="78" t="s">
        <v>12</v>
      </c>
      <c r="C38" s="79" t="s">
        <v>785</v>
      </c>
      <c r="D38" s="63"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3"/>
      <c r="C47" s="3"/>
    </row>
    <row r="48" spans="2:4">
      <c r="B48" s="80"/>
      <c r="C48" s="80"/>
    </row>
    <row r="49" spans="1:4">
      <c r="B49" s="80"/>
      <c r="C49" s="80"/>
    </row>
    <row r="50" spans="1:4" ht="14.25">
      <c r="C50" s="67" t="s">
        <v>17</v>
      </c>
    </row>
    <row r="51" spans="1:4">
      <c r="C51" s="38" t="s">
        <v>894</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2744250</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63.75" hidden="1">
      <c r="A131" s="1"/>
      <c r="B131" s="44">
        <v>17140</v>
      </c>
      <c r="C131" s="15" t="s">
        <v>144</v>
      </c>
      <c r="D131" s="16"/>
    </row>
    <row r="132" spans="1:4" s="30" customFormat="1">
      <c r="A132" s="1"/>
      <c r="B132" s="49">
        <v>21700</v>
      </c>
      <c r="C132" s="47" t="s">
        <v>145</v>
      </c>
      <c r="D132" s="13">
        <f>D133+D134</f>
        <v>2744250</v>
      </c>
    </row>
    <row r="133" spans="1:4" s="30" customFormat="1">
      <c r="A133" s="1"/>
      <c r="B133" s="44">
        <v>21710</v>
      </c>
      <c r="C133" s="15" t="s">
        <v>146</v>
      </c>
      <c r="D133" s="16">
        <v>2744250</v>
      </c>
    </row>
    <row r="134" spans="1:4" s="30" customFormat="1" hidden="1">
      <c r="A134" s="1"/>
      <c r="B134" s="44">
        <v>21720</v>
      </c>
      <c r="C134" s="15" t="s">
        <v>147</v>
      </c>
      <c r="D134" s="16"/>
    </row>
    <row r="135" spans="1:4" s="30" customFormat="1">
      <c r="A135" s="1"/>
      <c r="B135" s="51" t="s">
        <v>148</v>
      </c>
      <c r="C135" s="12" t="s">
        <v>149</v>
      </c>
      <c r="D135" s="13">
        <f>D136+D416</f>
        <v>2744250</v>
      </c>
    </row>
    <row r="136" spans="1:4" ht="27">
      <c r="B136" s="53" t="s">
        <v>150</v>
      </c>
      <c r="C136" s="54" t="s">
        <v>151</v>
      </c>
      <c r="D136" s="106">
        <f>D137+D272+D290+D375+D394</f>
        <v>2718035</v>
      </c>
    </row>
    <row r="137" spans="1:4">
      <c r="B137" s="52" t="s">
        <v>152</v>
      </c>
      <c r="C137" s="47" t="s">
        <v>153</v>
      </c>
      <c r="D137" s="13">
        <f>D138+D172</f>
        <v>2718035</v>
      </c>
    </row>
    <row r="138" spans="1:4">
      <c r="B138" s="46" t="s">
        <v>154</v>
      </c>
      <c r="C138" s="47" t="s">
        <v>155</v>
      </c>
      <c r="D138" s="107">
        <f>D139+D160</f>
        <v>1897878</v>
      </c>
    </row>
    <row r="139" spans="1:4">
      <c r="B139" s="46" t="s">
        <v>156</v>
      </c>
      <c r="C139" s="47" t="s">
        <v>157</v>
      </c>
      <c r="D139" s="107">
        <f>D140+D148+D158+D159</f>
        <v>1543161</v>
      </c>
    </row>
    <row r="140" spans="1:4">
      <c r="B140" s="44" t="s">
        <v>158</v>
      </c>
      <c r="C140" s="15" t="s">
        <v>159</v>
      </c>
      <c r="D140" s="108">
        <f>SUM(D141:D147)</f>
        <v>1463161</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c r="B144" s="45" t="s">
        <v>166</v>
      </c>
      <c r="C144" s="15" t="s">
        <v>167</v>
      </c>
      <c r="D144" s="108">
        <v>1205713</v>
      </c>
    </row>
    <row r="145" spans="2:4" hidden="1">
      <c r="B145" s="45" t="s">
        <v>168</v>
      </c>
      <c r="C145" s="15" t="s">
        <v>169</v>
      </c>
      <c r="D145" s="108"/>
    </row>
    <row r="146" spans="2:4" hidden="1">
      <c r="B146" s="45">
        <v>1116</v>
      </c>
      <c r="C146" s="15" t="s">
        <v>170</v>
      </c>
      <c r="D146" s="108"/>
    </row>
    <row r="147" spans="2:4">
      <c r="B147" s="45" t="s">
        <v>171</v>
      </c>
      <c r="C147" s="15" t="s">
        <v>172</v>
      </c>
      <c r="D147" s="108">
        <v>257448</v>
      </c>
    </row>
    <row r="148" spans="2:4">
      <c r="B148" s="44" t="s">
        <v>173</v>
      </c>
      <c r="C148" s="15" t="s">
        <v>174</v>
      </c>
      <c r="D148" s="108">
        <f>SUM(D149:D157)</f>
        <v>50000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c r="B154" s="45" t="s">
        <v>185</v>
      </c>
      <c r="C154" s="15" t="s">
        <v>186</v>
      </c>
      <c r="D154" s="108">
        <v>40000</v>
      </c>
    </row>
    <row r="155" spans="2:4">
      <c r="B155" s="45" t="s">
        <v>187</v>
      </c>
      <c r="C155" s="15" t="s">
        <v>188</v>
      </c>
      <c r="D155" s="108">
        <v>10000</v>
      </c>
    </row>
    <row r="156" spans="2:4" hidden="1">
      <c r="B156" s="45" t="s">
        <v>189</v>
      </c>
      <c r="C156" s="15" t="s">
        <v>190</v>
      </c>
      <c r="D156" s="108"/>
    </row>
    <row r="157" spans="2:4" hidden="1">
      <c r="B157" s="45" t="s">
        <v>191</v>
      </c>
      <c r="C157" s="15" t="s">
        <v>192</v>
      </c>
      <c r="D157" s="108"/>
    </row>
    <row r="158" spans="2:4" ht="25.5">
      <c r="B158" s="44" t="s">
        <v>193</v>
      </c>
      <c r="C158" s="15" t="s">
        <v>194</v>
      </c>
      <c r="D158" s="108">
        <v>30000</v>
      </c>
    </row>
    <row r="159" spans="2:4" hidden="1">
      <c r="B159" s="44" t="s">
        <v>195</v>
      </c>
      <c r="C159" s="15" t="s">
        <v>196</v>
      </c>
      <c r="D159" s="108"/>
    </row>
    <row r="160" spans="2:4" ht="25.5">
      <c r="B160" s="46" t="s">
        <v>197</v>
      </c>
      <c r="C160" s="47" t="s">
        <v>198</v>
      </c>
      <c r="D160" s="107">
        <f>D161+D162+D171</f>
        <v>354717</v>
      </c>
    </row>
    <row r="161" spans="2:4">
      <c r="B161" s="44" t="s">
        <v>199</v>
      </c>
      <c r="C161" s="15" t="s">
        <v>200</v>
      </c>
      <c r="D161" s="108">
        <v>354717</v>
      </c>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c r="B172" s="47" t="s">
        <v>221</v>
      </c>
      <c r="C172" s="47" t="s">
        <v>222</v>
      </c>
      <c r="D172" s="107">
        <f>D173+D180+D231+D261+D262+D271</f>
        <v>820157</v>
      </c>
    </row>
    <row r="173" spans="2:4">
      <c r="B173" s="46" t="s">
        <v>223</v>
      </c>
      <c r="C173" s="47" t="s">
        <v>224</v>
      </c>
      <c r="D173" s="107">
        <f>D174+D177</f>
        <v>110000</v>
      </c>
    </row>
    <row r="174" spans="2:4">
      <c r="B174" s="44" t="s">
        <v>225</v>
      </c>
      <c r="C174" s="15" t="s">
        <v>226</v>
      </c>
      <c r="D174" s="108">
        <f>SUM(D175:D176)</f>
        <v>5000</v>
      </c>
    </row>
    <row r="175" spans="2:4">
      <c r="B175" s="45" t="s">
        <v>227</v>
      </c>
      <c r="C175" s="15" t="s">
        <v>228</v>
      </c>
      <c r="D175" s="108">
        <v>3000</v>
      </c>
    </row>
    <row r="176" spans="2:4">
      <c r="B176" s="45" t="s">
        <v>229</v>
      </c>
      <c r="C176" s="15" t="s">
        <v>230</v>
      </c>
      <c r="D176" s="108">
        <v>2000</v>
      </c>
    </row>
    <row r="177" spans="2:4">
      <c r="B177" s="44" t="s">
        <v>231</v>
      </c>
      <c r="C177" s="15" t="s">
        <v>232</v>
      </c>
      <c r="D177" s="108">
        <f>SUM(D178:D179)</f>
        <v>105000</v>
      </c>
    </row>
    <row r="178" spans="2:4">
      <c r="B178" s="45" t="s">
        <v>233</v>
      </c>
      <c r="C178" s="15" t="s">
        <v>228</v>
      </c>
      <c r="D178" s="108">
        <v>15000</v>
      </c>
    </row>
    <row r="179" spans="2:4">
      <c r="B179" s="45" t="s">
        <v>234</v>
      </c>
      <c r="C179" s="15" t="s">
        <v>230</v>
      </c>
      <c r="D179" s="108">
        <v>90000</v>
      </c>
    </row>
    <row r="180" spans="2:4">
      <c r="B180" s="46" t="s">
        <v>235</v>
      </c>
      <c r="C180" s="47" t="s">
        <v>236</v>
      </c>
      <c r="D180" s="107">
        <f>D181+D184+D190+D200+D209+D213+D219+D226</f>
        <v>677419</v>
      </c>
    </row>
    <row r="181" spans="2:4">
      <c r="B181" s="44" t="s">
        <v>237</v>
      </c>
      <c r="C181" s="15" t="s">
        <v>238</v>
      </c>
      <c r="D181" s="108">
        <f>SUM(D182:D183)</f>
        <v>29849</v>
      </c>
    </row>
    <row r="182" spans="2:4" ht="25.5">
      <c r="B182" s="45" t="s">
        <v>239</v>
      </c>
      <c r="C182" s="15" t="s">
        <v>240</v>
      </c>
      <c r="D182" s="108">
        <v>27341</v>
      </c>
    </row>
    <row r="183" spans="2:4">
      <c r="B183" s="45" t="s">
        <v>241</v>
      </c>
      <c r="C183" s="15" t="s">
        <v>242</v>
      </c>
      <c r="D183" s="108">
        <v>2508</v>
      </c>
    </row>
    <row r="184" spans="2:4">
      <c r="B184" s="44" t="s">
        <v>243</v>
      </c>
      <c r="C184" s="15" t="s">
        <v>244</v>
      </c>
      <c r="D184" s="108">
        <f>SUM(D185:D189)</f>
        <v>13652</v>
      </c>
    </row>
    <row r="185" spans="2:4">
      <c r="B185" s="45" t="s">
        <v>245</v>
      </c>
      <c r="C185" s="15" t="s">
        <v>246</v>
      </c>
      <c r="D185" s="108">
        <v>4269</v>
      </c>
    </row>
    <row r="186" spans="2:4">
      <c r="B186" s="45" t="s">
        <v>247</v>
      </c>
      <c r="C186" s="15" t="s">
        <v>248</v>
      </c>
      <c r="D186" s="108">
        <v>2269</v>
      </c>
    </row>
    <row r="187" spans="2:4">
      <c r="B187" s="45" t="s">
        <v>249</v>
      </c>
      <c r="C187" s="15" t="s">
        <v>250</v>
      </c>
      <c r="D187" s="108">
        <v>5691</v>
      </c>
    </row>
    <row r="188" spans="2:4" ht="25.5" hidden="1">
      <c r="B188" s="45">
        <v>2224</v>
      </c>
      <c r="C188" s="15" t="s">
        <v>251</v>
      </c>
      <c r="D188" s="108"/>
    </row>
    <row r="189" spans="2:4">
      <c r="B189" s="45" t="s">
        <v>252</v>
      </c>
      <c r="C189" s="15" t="s">
        <v>253</v>
      </c>
      <c r="D189" s="108">
        <v>1423</v>
      </c>
    </row>
    <row r="190" spans="2:4" ht="25.5">
      <c r="B190" s="44" t="s">
        <v>254</v>
      </c>
      <c r="C190" s="15" t="s">
        <v>255</v>
      </c>
      <c r="D190" s="108">
        <f>SUM(D191:D199)</f>
        <v>68719</v>
      </c>
    </row>
    <row r="191" spans="2:4">
      <c r="B191" s="45" t="s">
        <v>256</v>
      </c>
      <c r="C191" s="15" t="s">
        <v>257</v>
      </c>
      <c r="D191" s="108">
        <v>30313</v>
      </c>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c r="B199" s="45" t="s">
        <v>270</v>
      </c>
      <c r="C199" s="15" t="s">
        <v>271</v>
      </c>
      <c r="D199" s="108">
        <v>38406</v>
      </c>
    </row>
    <row r="200" spans="2:4">
      <c r="B200" s="44" t="s">
        <v>272</v>
      </c>
      <c r="C200" s="15" t="s">
        <v>273</v>
      </c>
      <c r="D200" s="108">
        <f>SUM(D201:D208)</f>
        <v>19256</v>
      </c>
    </row>
    <row r="201" spans="2:4" hidden="1">
      <c r="B201" s="45" t="s">
        <v>274</v>
      </c>
      <c r="C201" s="15" t="s">
        <v>275</v>
      </c>
      <c r="D201" s="108"/>
    </row>
    <row r="202" spans="2:4" hidden="1">
      <c r="B202" s="45" t="s">
        <v>276</v>
      </c>
      <c r="C202" s="15" t="s">
        <v>277</v>
      </c>
      <c r="D202" s="108"/>
    </row>
    <row r="203" spans="2:4">
      <c r="B203" s="45" t="s">
        <v>278</v>
      </c>
      <c r="C203" s="15" t="s">
        <v>279</v>
      </c>
      <c r="D203" s="108">
        <v>11256</v>
      </c>
    </row>
    <row r="204" spans="2:4">
      <c r="B204" s="45" t="s">
        <v>280</v>
      </c>
      <c r="C204" s="15" t="s">
        <v>281</v>
      </c>
      <c r="D204" s="108">
        <v>8000</v>
      </c>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c r="B213" s="44" t="s">
        <v>293</v>
      </c>
      <c r="C213" s="15" t="s">
        <v>294</v>
      </c>
      <c r="D213" s="108">
        <f>SUM(D214:D218)</f>
        <v>55521</v>
      </c>
    </row>
    <row r="214" spans="2:4">
      <c r="B214" s="45" t="s">
        <v>295</v>
      </c>
      <c r="C214" s="15" t="s">
        <v>296</v>
      </c>
      <c r="D214" s="108">
        <v>55521</v>
      </c>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c r="B219" s="44" t="s">
        <v>305</v>
      </c>
      <c r="C219" s="15" t="s">
        <v>306</v>
      </c>
      <c r="D219" s="108">
        <f>SUM(D220:D225)</f>
        <v>490422</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c r="B223" s="45" t="s">
        <v>312</v>
      </c>
      <c r="C223" s="15" t="s">
        <v>313</v>
      </c>
      <c r="D223" s="108">
        <v>21343</v>
      </c>
    </row>
    <row r="224" spans="2:4" s="2" customFormat="1" hidden="1">
      <c r="B224" s="45">
        <v>2278</v>
      </c>
      <c r="C224" s="15" t="s">
        <v>314</v>
      </c>
      <c r="D224" s="108"/>
    </row>
    <row r="225" spans="2:4" s="2" customFormat="1">
      <c r="B225" s="45" t="s">
        <v>315</v>
      </c>
      <c r="C225" s="15" t="s">
        <v>316</v>
      </c>
      <c r="D225" s="108">
        <v>469079</v>
      </c>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c r="B231" s="46" t="s">
        <v>326</v>
      </c>
      <c r="C231" s="47" t="s">
        <v>327</v>
      </c>
      <c r="D231" s="107">
        <f>D232+D237+D241+D242+D246+D247+D255+D256+D260</f>
        <v>32738</v>
      </c>
    </row>
    <row r="232" spans="2:4">
      <c r="B232" s="44" t="s">
        <v>328</v>
      </c>
      <c r="C232" s="15" t="s">
        <v>329</v>
      </c>
      <c r="D232" s="108">
        <f>SUM(D233:D236)</f>
        <v>26238</v>
      </c>
    </row>
    <row r="233" spans="2:4">
      <c r="B233" s="45" t="s">
        <v>330</v>
      </c>
      <c r="C233" s="15" t="s">
        <v>331</v>
      </c>
      <c r="D233" s="108">
        <v>7781</v>
      </c>
    </row>
    <row r="234" spans="2:4">
      <c r="B234" s="45" t="s">
        <v>332</v>
      </c>
      <c r="C234" s="15" t="s">
        <v>333</v>
      </c>
      <c r="D234" s="108">
        <v>18457</v>
      </c>
    </row>
    <row r="235" spans="2:4" hidden="1">
      <c r="B235" s="45" t="s">
        <v>334</v>
      </c>
      <c r="C235" s="15" t="s">
        <v>335</v>
      </c>
      <c r="D235" s="108"/>
    </row>
    <row r="236" spans="2:4" hidden="1">
      <c r="B236" s="45" t="s">
        <v>336</v>
      </c>
      <c r="C236" s="15" t="s">
        <v>337</v>
      </c>
      <c r="D236" s="108"/>
    </row>
    <row r="237" spans="2:4">
      <c r="B237" s="44" t="s">
        <v>338</v>
      </c>
      <c r="C237" s="15" t="s">
        <v>339</v>
      </c>
      <c r="D237" s="108">
        <f>SUM(D238:D240)</f>
        <v>6500</v>
      </c>
    </row>
    <row r="238" spans="2:4" hidden="1">
      <c r="B238" s="45" t="s">
        <v>340</v>
      </c>
      <c r="C238" s="15" t="s">
        <v>341</v>
      </c>
      <c r="D238" s="108"/>
    </row>
    <row r="239" spans="2:4">
      <c r="B239" s="45" t="s">
        <v>342</v>
      </c>
      <c r="C239" s="15" t="s">
        <v>343</v>
      </c>
      <c r="D239" s="108">
        <v>6500</v>
      </c>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c r="B416" s="55" t="s">
        <v>635</v>
      </c>
      <c r="C416" s="54" t="s">
        <v>636</v>
      </c>
      <c r="D416" s="109">
        <f>D417+D456</f>
        <v>26215</v>
      </c>
    </row>
    <row r="417" spans="2:4">
      <c r="B417" s="49">
        <v>5000</v>
      </c>
      <c r="C417" s="47" t="s">
        <v>637</v>
      </c>
      <c r="D417" s="107">
        <f>D418+D427</f>
        <v>26215</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c r="B427" s="46" t="s">
        <v>655</v>
      </c>
      <c r="C427" s="47" t="s">
        <v>656</v>
      </c>
      <c r="D427" s="107">
        <f>D428+D438+D439+D449+D450+D451+D455</f>
        <v>26215</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c r="B439" s="44" t="s">
        <v>679</v>
      </c>
      <c r="C439" s="15" t="s">
        <v>680</v>
      </c>
      <c r="D439" s="108">
        <f>SUM(D440:D448)</f>
        <v>26215</v>
      </c>
    </row>
    <row r="440" spans="2:4" hidden="1">
      <c r="B440" s="45" t="s">
        <v>681</v>
      </c>
      <c r="C440" s="15" t="s">
        <v>682</v>
      </c>
      <c r="D440" s="108"/>
    </row>
    <row r="441" spans="2:4">
      <c r="B441" s="45">
        <v>5232</v>
      </c>
      <c r="C441" s="15" t="s">
        <v>683</v>
      </c>
      <c r="D441" s="108">
        <v>7000</v>
      </c>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c r="B447" s="45" t="s">
        <v>694</v>
      </c>
      <c r="C447" s="15" t="s">
        <v>695</v>
      </c>
      <c r="D447" s="108">
        <v>19215</v>
      </c>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1047</v>
      </c>
    </row>
    <row r="493" spans="2:4">
      <c r="B493" s="90" t="s">
        <v>1048</v>
      </c>
    </row>
    <row r="494" spans="2:4">
      <c r="B494" s="21"/>
    </row>
    <row r="495" spans="2:4">
      <c r="B495" s="58" t="s">
        <v>926</v>
      </c>
      <c r="C495" s="36" t="s">
        <v>774</v>
      </c>
    </row>
    <row r="496" spans="2:4">
      <c r="B496" s="6" t="s">
        <v>784</v>
      </c>
      <c r="C496" s="6" t="s">
        <v>6</v>
      </c>
    </row>
    <row r="497" spans="2:4" ht="12.75" customHeight="1"/>
    <row r="498" spans="2:4">
      <c r="B498" s="58" t="s">
        <v>1041</v>
      </c>
    </row>
    <row r="499" spans="2:4">
      <c r="B499" s="6" t="s">
        <v>8</v>
      </c>
    </row>
    <row r="500" spans="2:4" ht="12.75" customHeight="1"/>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86" priority="3" stopIfTrue="1" operator="equal">
      <formula>0</formula>
    </cfRule>
  </conditionalFormatting>
  <conditionalFormatting sqref="C39">
    <cfRule type="cellIs" dxfId="85" priority="2" stopIfTrue="1" operator="equal">
      <formula>0</formula>
    </cfRule>
  </conditionalFormatting>
  <conditionalFormatting sqref="C33:C38 D33 D37 D35">
    <cfRule type="cellIs" dxfId="84" priority="1" stopIfTrue="1" operator="equal">
      <formula>0</formula>
    </cfRule>
  </conditionalFormatting>
  <pageMargins left="0.51181102362204722" right="0.51181102362204722" top="0.55118110236220474" bottom="0.55118110236220474"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13.xml><?xml version="1.0" encoding="utf-8"?>
<worksheet xmlns="http://schemas.openxmlformats.org/spreadsheetml/2006/main" xmlns:r="http://schemas.openxmlformats.org/officeDocument/2006/relationships">
  <sheetPr>
    <tabColor rgb="FFFFC000"/>
  </sheetPr>
  <dimension ref="A1:D717"/>
  <sheetViews>
    <sheetView topLeftCell="A178" zoomScaleNormal="100" zoomScaleSheetLayoutView="100" workbookViewId="0">
      <selection activeCell="A492" sqref="A492:XFD493"/>
    </sheetView>
  </sheetViews>
  <sheetFormatPr defaultColWidth="8.85546875" defaultRowHeight="12.75"/>
  <cols>
    <col min="1" max="1" width="4.140625" style="1" customWidth="1"/>
    <col min="2" max="2" width="15.28515625" style="1" customWidth="1"/>
    <col min="3" max="3" width="65.140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869</v>
      </c>
    </row>
    <row r="11" spans="2:4">
      <c r="B11" s="65"/>
      <c r="D11" s="6" t="s">
        <v>5</v>
      </c>
    </row>
    <row r="12" spans="2:4">
      <c r="B12" s="65"/>
      <c r="D12" s="6"/>
    </row>
    <row r="13" spans="2:4">
      <c r="B13" s="65"/>
      <c r="D13" s="6"/>
    </row>
    <row r="14" spans="2:4">
      <c r="B14" s="65"/>
      <c r="D14" s="6"/>
    </row>
    <row r="15" spans="2:4">
      <c r="B15" s="65"/>
      <c r="C15" s="36" t="s">
        <v>870</v>
      </c>
      <c r="D15" s="35" t="s">
        <v>769</v>
      </c>
    </row>
    <row r="16" spans="2:4">
      <c r="B16" s="65"/>
      <c r="C16" s="1" t="s">
        <v>892</v>
      </c>
      <c r="D16" s="6" t="s">
        <v>6</v>
      </c>
    </row>
    <row r="17" spans="2:4">
      <c r="B17" s="65"/>
      <c r="D17" s="6"/>
    </row>
    <row r="18" spans="2:4">
      <c r="B18" s="65"/>
      <c r="D18" s="6"/>
    </row>
    <row r="19" spans="2:4">
      <c r="B19" s="65"/>
      <c r="D19" s="89" t="s">
        <v>1041</v>
      </c>
    </row>
    <row r="20" spans="2:4">
      <c r="B20" s="65"/>
      <c r="C20" s="34" t="s">
        <v>7</v>
      </c>
      <c r="D20" s="6" t="s">
        <v>8</v>
      </c>
    </row>
    <row r="21" spans="2:4">
      <c r="B21" s="65"/>
      <c r="C21" s="66"/>
      <c r="D21" s="21"/>
    </row>
    <row r="22" spans="2:4">
      <c r="B22" s="65"/>
      <c r="C22" s="66"/>
      <c r="D22" s="21"/>
    </row>
    <row r="23" spans="2:4">
      <c r="B23" s="65"/>
      <c r="C23" s="66"/>
      <c r="D23" s="21"/>
    </row>
    <row r="24" spans="2:4">
      <c r="B24" s="65"/>
      <c r="D24" s="29"/>
    </row>
    <row r="25" spans="2:4" s="31" customFormat="1" ht="15" customHeight="1">
      <c r="B25" s="131" t="s">
        <v>779</v>
      </c>
      <c r="C25" s="131"/>
      <c r="D25" s="131"/>
    </row>
    <row r="26" spans="2:4" s="31" customFormat="1" ht="15" customHeight="1">
      <c r="B26" s="131" t="s">
        <v>10</v>
      </c>
      <c r="C26" s="131"/>
      <c r="D26" s="131"/>
    </row>
    <row r="27" spans="2:4" s="31" customFormat="1" ht="15" customHeight="1">
      <c r="B27" s="131" t="s">
        <v>783</v>
      </c>
      <c r="C27" s="131"/>
      <c r="D27" s="131"/>
    </row>
    <row r="28" spans="2:4" ht="15" customHeight="1">
      <c r="B28" s="131" t="s">
        <v>897</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873</v>
      </c>
      <c r="D35" s="79" t="s">
        <v>874</v>
      </c>
    </row>
    <row r="36" spans="2:4">
      <c r="B36" s="78" t="s">
        <v>13</v>
      </c>
      <c r="C36" s="79" t="s">
        <v>866</v>
      </c>
      <c r="D36" s="63" t="s">
        <v>867</v>
      </c>
    </row>
    <row r="37" spans="2:4">
      <c r="B37" s="78" t="s">
        <v>14</v>
      </c>
      <c r="C37" s="75" t="s">
        <v>775</v>
      </c>
      <c r="D37" s="75" t="s">
        <v>776</v>
      </c>
    </row>
    <row r="38" spans="2:4">
      <c r="B38" s="78" t="s">
        <v>12</v>
      </c>
      <c r="C38" s="79" t="s">
        <v>785</v>
      </c>
      <c r="D38" s="63"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3"/>
      <c r="C47" s="3"/>
    </row>
    <row r="48" spans="2:4">
      <c r="B48" s="80"/>
      <c r="C48" s="80"/>
    </row>
    <row r="49" spans="1:4">
      <c r="B49" s="80"/>
      <c r="C49" s="80"/>
    </row>
    <row r="50" spans="1:4" ht="14.25">
      <c r="C50" s="67" t="s">
        <v>17</v>
      </c>
    </row>
    <row r="51" spans="1:4">
      <c r="C51" s="38" t="s">
        <v>898</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143305</v>
      </c>
    </row>
    <row r="56" spans="1:4" s="30" customFormat="1" hidden="1">
      <c r="A56" s="1"/>
      <c r="B56" s="46" t="s">
        <v>22</v>
      </c>
      <c r="C56" s="47" t="s">
        <v>23</v>
      </c>
      <c r="D56" s="13">
        <f>D57+D84</f>
        <v>0</v>
      </c>
    </row>
    <row r="57" spans="1:4" s="30" customFormat="1"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25.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25.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63.75" hidden="1">
      <c r="A130" s="1"/>
      <c r="B130" s="44">
        <v>17130</v>
      </c>
      <c r="C130" s="15" t="s">
        <v>143</v>
      </c>
      <c r="D130" s="16"/>
    </row>
    <row r="131" spans="1:4" s="30" customFormat="1" ht="63.75" hidden="1">
      <c r="A131" s="1"/>
      <c r="B131" s="44">
        <v>17140</v>
      </c>
      <c r="C131" s="15" t="s">
        <v>144</v>
      </c>
      <c r="D131" s="16"/>
    </row>
    <row r="132" spans="1:4" s="30" customFormat="1">
      <c r="A132" s="1"/>
      <c r="B132" s="49">
        <v>21700</v>
      </c>
      <c r="C132" s="47" t="s">
        <v>145</v>
      </c>
      <c r="D132" s="13">
        <f>D133+D134</f>
        <v>143305</v>
      </c>
    </row>
    <row r="133" spans="1:4" s="30" customFormat="1">
      <c r="A133" s="1"/>
      <c r="B133" s="44">
        <v>21710</v>
      </c>
      <c r="C133" s="15" t="s">
        <v>146</v>
      </c>
      <c r="D133" s="16">
        <v>143305</v>
      </c>
    </row>
    <row r="134" spans="1:4" s="30" customFormat="1" hidden="1">
      <c r="A134" s="1"/>
      <c r="B134" s="44">
        <v>21720</v>
      </c>
      <c r="C134" s="15" t="s">
        <v>147</v>
      </c>
      <c r="D134" s="16"/>
    </row>
    <row r="135" spans="1:4" s="30" customFormat="1">
      <c r="A135" s="1"/>
      <c r="B135" s="51" t="s">
        <v>148</v>
      </c>
      <c r="C135" s="12" t="s">
        <v>149</v>
      </c>
      <c r="D135" s="13">
        <f>D136+D416</f>
        <v>143305</v>
      </c>
    </row>
    <row r="136" spans="1:4" ht="27">
      <c r="B136" s="53" t="s">
        <v>150</v>
      </c>
      <c r="C136" s="54" t="s">
        <v>151</v>
      </c>
      <c r="D136" s="106">
        <f>D137+D272+D290+D375+D394</f>
        <v>143305</v>
      </c>
    </row>
    <row r="137" spans="1:4">
      <c r="B137" s="52" t="s">
        <v>152</v>
      </c>
      <c r="C137" s="47" t="s">
        <v>153</v>
      </c>
      <c r="D137" s="13">
        <f>D138+D172</f>
        <v>143305</v>
      </c>
    </row>
    <row r="138" spans="1:4">
      <c r="B138" s="46" t="s">
        <v>154</v>
      </c>
      <c r="C138" s="47" t="s">
        <v>155</v>
      </c>
      <c r="D138" s="107">
        <f>D139+D160</f>
        <v>71907</v>
      </c>
    </row>
    <row r="139" spans="1:4">
      <c r="B139" s="46" t="s">
        <v>156</v>
      </c>
      <c r="C139" s="47" t="s">
        <v>157</v>
      </c>
      <c r="D139" s="107">
        <f>D140+D148+D158+D159</f>
        <v>55396</v>
      </c>
    </row>
    <row r="140" spans="1:4">
      <c r="B140" s="44" t="s">
        <v>158</v>
      </c>
      <c r="C140" s="15" t="s">
        <v>159</v>
      </c>
      <c r="D140" s="108">
        <f>SUM(D141:D147)</f>
        <v>53896</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c r="B144" s="45" t="s">
        <v>166</v>
      </c>
      <c r="C144" s="15" t="s">
        <v>167</v>
      </c>
      <c r="D144" s="108">
        <v>27296</v>
      </c>
    </row>
    <row r="145" spans="2:4" hidden="1">
      <c r="B145" s="45" t="s">
        <v>168</v>
      </c>
      <c r="C145" s="15" t="s">
        <v>169</v>
      </c>
      <c r="D145" s="108"/>
    </row>
    <row r="146" spans="2:4" hidden="1">
      <c r="B146" s="45">
        <v>1116</v>
      </c>
      <c r="C146" s="15" t="s">
        <v>170</v>
      </c>
      <c r="D146" s="108"/>
    </row>
    <row r="147" spans="2:4">
      <c r="B147" s="45" t="s">
        <v>171</v>
      </c>
      <c r="C147" s="15" t="s">
        <v>172</v>
      </c>
      <c r="D147" s="108">
        <v>26600</v>
      </c>
    </row>
    <row r="148" spans="2:4">
      <c r="B148" s="44" t="s">
        <v>173</v>
      </c>
      <c r="C148" s="15" t="s">
        <v>174</v>
      </c>
      <c r="D148" s="108">
        <f>SUM(D149:D157)</f>
        <v>1500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c r="B154" s="45" t="s">
        <v>185</v>
      </c>
      <c r="C154" s="15" t="s">
        <v>186</v>
      </c>
      <c r="D154" s="108">
        <v>1000</v>
      </c>
    </row>
    <row r="155" spans="2:4">
      <c r="B155" s="45" t="s">
        <v>187</v>
      </c>
      <c r="C155" s="15" t="s">
        <v>188</v>
      </c>
      <c r="D155" s="108">
        <v>500</v>
      </c>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c r="B160" s="46" t="s">
        <v>197</v>
      </c>
      <c r="C160" s="47" t="s">
        <v>198</v>
      </c>
      <c r="D160" s="107">
        <f>D161+D162+D171</f>
        <v>16511</v>
      </c>
    </row>
    <row r="161" spans="2:4">
      <c r="B161" s="44" t="s">
        <v>199</v>
      </c>
      <c r="C161" s="15" t="s">
        <v>200</v>
      </c>
      <c r="D161" s="108">
        <v>14111</v>
      </c>
    </row>
    <row r="162" spans="2:4">
      <c r="B162" s="44" t="s">
        <v>201</v>
      </c>
      <c r="C162" s="15" t="s">
        <v>202</v>
      </c>
      <c r="D162" s="108">
        <f>SUM(D163:D170)</f>
        <v>2400</v>
      </c>
    </row>
    <row r="163" spans="2:4" ht="25.5">
      <c r="B163" s="45" t="s">
        <v>203</v>
      </c>
      <c r="C163" s="15" t="s">
        <v>204</v>
      </c>
      <c r="D163" s="108">
        <v>1350</v>
      </c>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c r="B169" s="45" t="s">
        <v>215</v>
      </c>
      <c r="C169" s="15" t="s">
        <v>216</v>
      </c>
      <c r="D169" s="108">
        <v>1000</v>
      </c>
    </row>
    <row r="170" spans="2:4" ht="25.5">
      <c r="B170" s="45" t="s">
        <v>217</v>
      </c>
      <c r="C170" s="15" t="s">
        <v>218</v>
      </c>
      <c r="D170" s="108">
        <v>50</v>
      </c>
    </row>
    <row r="171" spans="2:4" hidden="1">
      <c r="B171" s="44" t="s">
        <v>219</v>
      </c>
      <c r="C171" s="15" t="s">
        <v>220</v>
      </c>
      <c r="D171" s="108"/>
    </row>
    <row r="172" spans="2:4">
      <c r="B172" s="47" t="s">
        <v>221</v>
      </c>
      <c r="C172" s="47" t="s">
        <v>222</v>
      </c>
      <c r="D172" s="107">
        <f>D173+D180+D231+D261+D262+D271</f>
        <v>71398</v>
      </c>
    </row>
    <row r="173" spans="2:4">
      <c r="B173" s="46" t="s">
        <v>223</v>
      </c>
      <c r="C173" s="47" t="s">
        <v>224</v>
      </c>
      <c r="D173" s="107">
        <f>D174+D177</f>
        <v>1517</v>
      </c>
    </row>
    <row r="174" spans="2:4">
      <c r="B174" s="44" t="s">
        <v>225</v>
      </c>
      <c r="C174" s="15" t="s">
        <v>226</v>
      </c>
      <c r="D174" s="108">
        <f>SUM(D175:D176)</f>
        <v>350</v>
      </c>
    </row>
    <row r="175" spans="2:4">
      <c r="B175" s="45" t="s">
        <v>227</v>
      </c>
      <c r="C175" s="15" t="s">
        <v>228</v>
      </c>
      <c r="D175" s="108">
        <v>150</v>
      </c>
    </row>
    <row r="176" spans="2:4">
      <c r="B176" s="45" t="s">
        <v>229</v>
      </c>
      <c r="C176" s="15" t="s">
        <v>230</v>
      </c>
      <c r="D176" s="108">
        <v>200</v>
      </c>
    </row>
    <row r="177" spans="2:4">
      <c r="B177" s="44" t="s">
        <v>231</v>
      </c>
      <c r="C177" s="15" t="s">
        <v>232</v>
      </c>
      <c r="D177" s="108">
        <f>SUM(D178:D179)</f>
        <v>1167</v>
      </c>
    </row>
    <row r="178" spans="2:4">
      <c r="B178" s="45" t="s">
        <v>233</v>
      </c>
      <c r="C178" s="15" t="s">
        <v>228</v>
      </c>
      <c r="D178" s="108">
        <v>267</v>
      </c>
    </row>
    <row r="179" spans="2:4">
      <c r="B179" s="45" t="s">
        <v>234</v>
      </c>
      <c r="C179" s="15" t="s">
        <v>230</v>
      </c>
      <c r="D179" s="108">
        <v>900</v>
      </c>
    </row>
    <row r="180" spans="2:4">
      <c r="B180" s="46" t="s">
        <v>235</v>
      </c>
      <c r="C180" s="47" t="s">
        <v>236</v>
      </c>
      <c r="D180" s="107">
        <f>D181+D184+D190+D200+D209+D213+D219+D226</f>
        <v>68856</v>
      </c>
    </row>
    <row r="181" spans="2:4">
      <c r="B181" s="44" t="s">
        <v>237</v>
      </c>
      <c r="C181" s="15" t="s">
        <v>238</v>
      </c>
      <c r="D181" s="108">
        <f>SUM(D182:D183)</f>
        <v>1506</v>
      </c>
    </row>
    <row r="182" spans="2:4" ht="25.5" hidden="1">
      <c r="B182" s="45" t="s">
        <v>239</v>
      </c>
      <c r="C182" s="15" t="s">
        <v>240</v>
      </c>
      <c r="D182" s="108"/>
    </row>
    <row r="183" spans="2:4">
      <c r="B183" s="45" t="s">
        <v>241</v>
      </c>
      <c r="C183" s="15" t="s">
        <v>242</v>
      </c>
      <c r="D183" s="108">
        <v>1506</v>
      </c>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c r="B209" s="44" t="s">
        <v>288</v>
      </c>
      <c r="C209" s="15" t="s">
        <v>289</v>
      </c>
      <c r="D209" s="108">
        <f>SUM(D210:D212)</f>
        <v>2756</v>
      </c>
    </row>
    <row r="210" spans="2:4">
      <c r="B210" s="45">
        <v>2251</v>
      </c>
      <c r="C210" s="15" t="s">
        <v>290</v>
      </c>
      <c r="D210" s="108">
        <v>2756</v>
      </c>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c r="B219" s="44" t="s">
        <v>305</v>
      </c>
      <c r="C219" s="15" t="s">
        <v>306</v>
      </c>
      <c r="D219" s="108">
        <f>SUM(D220:D225)</f>
        <v>64594</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c r="B225" s="45" t="s">
        <v>315</v>
      </c>
      <c r="C225" s="15" t="s">
        <v>316</v>
      </c>
      <c r="D225" s="108">
        <v>64594</v>
      </c>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c r="B231" s="46" t="s">
        <v>326</v>
      </c>
      <c r="C231" s="47" t="s">
        <v>327</v>
      </c>
      <c r="D231" s="107">
        <f>D232+D237+D241+D242+D246+D247+D255+D256+D260</f>
        <v>1025</v>
      </c>
    </row>
    <row r="232" spans="2:4">
      <c r="B232" s="44" t="s">
        <v>328</v>
      </c>
      <c r="C232" s="15" t="s">
        <v>329</v>
      </c>
      <c r="D232" s="108">
        <f>SUM(D233:D236)</f>
        <v>1025</v>
      </c>
    </row>
    <row r="233" spans="2:4">
      <c r="B233" s="45" t="s">
        <v>330</v>
      </c>
      <c r="C233" s="15" t="s">
        <v>331</v>
      </c>
      <c r="D233" s="108">
        <v>1025</v>
      </c>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38.25"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38.25" hidden="1">
      <c r="B405" s="45">
        <v>7351</v>
      </c>
      <c r="C405" s="15" t="s">
        <v>621</v>
      </c>
      <c r="D405" s="108"/>
    </row>
    <row r="406" spans="2:4" ht="38.25"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25.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38.25" hidden="1">
      <c r="B467" s="45">
        <v>9591</v>
      </c>
      <c r="C467" s="15" t="s">
        <v>728</v>
      </c>
      <c r="D467" s="108"/>
    </row>
    <row r="468" spans="2:4" ht="38.25"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25.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idden="1">
      <c r="B489" s="17" t="s">
        <v>763</v>
      </c>
      <c r="C489" s="19" t="s">
        <v>764</v>
      </c>
      <c r="D489" s="16"/>
    </row>
    <row r="490" spans="2:4" hidden="1">
      <c r="B490" s="14" t="s">
        <v>765</v>
      </c>
      <c r="C490" s="15" t="s">
        <v>766</v>
      </c>
      <c r="D490" s="16"/>
    </row>
    <row r="491" spans="2:4" ht="15">
      <c r="B491" s="20"/>
      <c r="C491" s="2"/>
    </row>
    <row r="492" spans="2:4">
      <c r="B492" s="90" t="s">
        <v>1047</v>
      </c>
    </row>
    <row r="493" spans="2:4">
      <c r="B493" s="90" t="s">
        <v>1048</v>
      </c>
    </row>
    <row r="494" spans="2:4">
      <c r="B494" s="21"/>
    </row>
    <row r="495" spans="2:4">
      <c r="B495" s="58" t="s">
        <v>926</v>
      </c>
      <c r="C495" s="36" t="s">
        <v>774</v>
      </c>
    </row>
    <row r="496" spans="2:4">
      <c r="B496" s="6" t="s">
        <v>784</v>
      </c>
      <c r="C496" s="6" t="s">
        <v>6</v>
      </c>
    </row>
    <row r="497" spans="2:4" ht="12.75" customHeight="1"/>
    <row r="498" spans="2:4">
      <c r="B498" s="58" t="s">
        <v>1041</v>
      </c>
    </row>
    <row r="499" spans="2:4">
      <c r="B499" s="6" t="s">
        <v>8</v>
      </c>
    </row>
    <row r="500" spans="2:4" ht="12.75" customHeight="1"/>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83" priority="3" stopIfTrue="1" operator="equal">
      <formula>0</formula>
    </cfRule>
  </conditionalFormatting>
  <conditionalFormatting sqref="C39">
    <cfRule type="cellIs" dxfId="82" priority="2" stopIfTrue="1" operator="equal">
      <formula>0</formula>
    </cfRule>
  </conditionalFormatting>
  <conditionalFormatting sqref="C33:C38 D33 D37 D35">
    <cfRule type="cellIs" dxfId="81" priority="1" stopIfTrue="1" operator="equal">
      <formula>0</formula>
    </cfRule>
  </conditionalFormatting>
  <pageMargins left="0.51181102362204722" right="0.51181102362204722" top="0.55118110236220474" bottom="0.55118110236220474" header="0.31496062992125984" footer="0.31496062992125984"/>
  <pageSetup paperSize="9" scale="93" fitToHeight="2" orientation="portrait" verticalDpi="0" r:id="rId1"/>
  <headerFooter differentFirst="1">
    <oddFooter>&amp;C&amp;P</oddFooter>
  </headerFooter>
  <rowBreaks count="1" manualBreakCount="1">
    <brk id="49" max="16383" man="1"/>
  </rowBreaks>
</worksheet>
</file>

<file path=xl/worksheets/sheet14.xml><?xml version="1.0" encoding="utf-8"?>
<worksheet xmlns="http://schemas.openxmlformats.org/spreadsheetml/2006/main" xmlns:r="http://schemas.openxmlformats.org/officeDocument/2006/relationships">
  <sheetPr>
    <tabColor rgb="FFFFC000"/>
    <pageSetUpPr fitToPage="1"/>
  </sheetPr>
  <dimension ref="A1:D717"/>
  <sheetViews>
    <sheetView topLeftCell="A43"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9.28515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869</v>
      </c>
    </row>
    <row r="11" spans="2:4">
      <c r="B11" s="65"/>
      <c r="D11" s="6" t="s">
        <v>5</v>
      </c>
    </row>
    <row r="12" spans="2:4">
      <c r="B12" s="65"/>
      <c r="D12" s="6"/>
    </row>
    <row r="13" spans="2:4">
      <c r="B13" s="65"/>
      <c r="D13" s="6"/>
    </row>
    <row r="14" spans="2:4">
      <c r="B14" s="65"/>
      <c r="D14" s="6"/>
    </row>
    <row r="15" spans="2:4">
      <c r="B15" s="65"/>
      <c r="C15" s="36" t="s">
        <v>870</v>
      </c>
      <c r="D15" s="35" t="s">
        <v>769</v>
      </c>
    </row>
    <row r="16" spans="2:4">
      <c r="B16" s="65"/>
      <c r="C16" s="1" t="s">
        <v>930</v>
      </c>
      <c r="D16" s="6" t="s">
        <v>6</v>
      </c>
    </row>
    <row r="17" spans="2:4">
      <c r="B17" s="65"/>
      <c r="D17" s="6"/>
    </row>
    <row r="18" spans="2:4">
      <c r="B18" s="65"/>
      <c r="D18" s="6"/>
    </row>
    <row r="19" spans="2:4">
      <c r="B19" s="65"/>
      <c r="D19" s="89" t="s">
        <v>1041</v>
      </c>
    </row>
    <row r="20" spans="2:4">
      <c r="B20" s="65"/>
      <c r="C20" s="34" t="s">
        <v>7</v>
      </c>
      <c r="D20" s="6" t="s">
        <v>8</v>
      </c>
    </row>
    <row r="21" spans="2:4">
      <c r="B21" s="65"/>
      <c r="C21" s="66"/>
      <c r="D21" s="21"/>
    </row>
    <row r="22" spans="2:4">
      <c r="B22" s="65"/>
      <c r="C22" s="66"/>
      <c r="D22" s="21"/>
    </row>
    <row r="23" spans="2:4">
      <c r="B23" s="65"/>
      <c r="C23" s="66"/>
      <c r="D23" s="21"/>
    </row>
    <row r="24" spans="2:4">
      <c r="B24" s="65"/>
      <c r="D24" s="29"/>
    </row>
    <row r="25" spans="2:4" s="31" customFormat="1" ht="15" customHeight="1">
      <c r="B25" s="131" t="s">
        <v>779</v>
      </c>
      <c r="C25" s="131"/>
      <c r="D25" s="131"/>
    </row>
    <row r="26" spans="2:4" s="31" customFormat="1" ht="15" customHeight="1">
      <c r="B26" s="131" t="s">
        <v>10</v>
      </c>
      <c r="C26" s="131"/>
      <c r="D26" s="131"/>
    </row>
    <row r="27" spans="2:4" s="31" customFormat="1" ht="15" customHeight="1">
      <c r="B27" s="131" t="s">
        <v>783</v>
      </c>
      <c r="C27" s="131"/>
      <c r="D27" s="131"/>
    </row>
    <row r="28" spans="2:4" ht="15" customHeight="1">
      <c r="B28" s="131" t="s">
        <v>901</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875</v>
      </c>
      <c r="D35" s="79" t="s">
        <v>876</v>
      </c>
    </row>
    <row r="36" spans="2:4">
      <c r="B36" s="78" t="s">
        <v>13</v>
      </c>
      <c r="C36" s="79" t="s">
        <v>866</v>
      </c>
      <c r="D36" s="63" t="s">
        <v>867</v>
      </c>
    </row>
    <row r="37" spans="2:4">
      <c r="B37" s="78" t="s">
        <v>14</v>
      </c>
      <c r="C37" s="75" t="s">
        <v>775</v>
      </c>
      <c r="D37" s="75" t="s">
        <v>776</v>
      </c>
    </row>
    <row r="38" spans="2:4" ht="25.5">
      <c r="B38" s="78" t="s">
        <v>12</v>
      </c>
      <c r="C38" s="79" t="s">
        <v>785</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3"/>
      <c r="C47" s="3"/>
    </row>
    <row r="48" spans="2:4">
      <c r="B48" s="80"/>
      <c r="C48" s="80"/>
    </row>
    <row r="49" spans="1:4">
      <c r="B49" s="80"/>
      <c r="C49" s="80"/>
    </row>
    <row r="50" spans="1:4" ht="14.25">
      <c r="C50" s="67" t="s">
        <v>17</v>
      </c>
    </row>
    <row r="51" spans="1:4">
      <c r="C51" s="38" t="s">
        <v>902</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42716</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42716</v>
      </c>
    </row>
    <row r="133" spans="1:4" s="30" customFormat="1">
      <c r="A133" s="1"/>
      <c r="B133" s="44">
        <v>21710</v>
      </c>
      <c r="C133" s="15" t="s">
        <v>146</v>
      </c>
      <c r="D133" s="16">
        <v>42716</v>
      </c>
    </row>
    <row r="134" spans="1:4" s="30" customFormat="1" hidden="1">
      <c r="A134" s="1"/>
      <c r="B134" s="44">
        <v>21720</v>
      </c>
      <c r="C134" s="15" t="s">
        <v>147</v>
      </c>
      <c r="D134" s="16"/>
    </row>
    <row r="135" spans="1:4" s="30" customFormat="1">
      <c r="A135" s="1"/>
      <c r="B135" s="51" t="s">
        <v>148</v>
      </c>
      <c r="C135" s="12" t="s">
        <v>149</v>
      </c>
      <c r="D135" s="13">
        <f>D136+D416</f>
        <v>42716</v>
      </c>
    </row>
    <row r="136" spans="1:4" ht="27">
      <c r="B136" s="53" t="s">
        <v>150</v>
      </c>
      <c r="C136" s="54" t="s">
        <v>151</v>
      </c>
      <c r="D136" s="106">
        <f>D137+D272+D290+D375+D394</f>
        <v>42716</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42716</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42716</v>
      </c>
    </row>
    <row r="402" spans="2:4" ht="25.5" hidden="1">
      <c r="B402" s="44" t="s">
        <v>616</v>
      </c>
      <c r="C402" s="15" t="s">
        <v>617</v>
      </c>
      <c r="D402" s="108"/>
    </row>
    <row r="403" spans="2:4" ht="38.25" hidden="1">
      <c r="B403" s="44" t="s">
        <v>618</v>
      </c>
      <c r="C403" s="15" t="s">
        <v>619</v>
      </c>
      <c r="D403" s="108"/>
    </row>
    <row r="404" spans="2:4" ht="25.5">
      <c r="B404" s="44">
        <v>7350</v>
      </c>
      <c r="C404" s="15" t="s">
        <v>620</v>
      </c>
      <c r="D404" s="108">
        <f>SUM(D405:D408)</f>
        <v>42716</v>
      </c>
    </row>
    <row r="405" spans="2:4" ht="51" hidden="1">
      <c r="B405" s="45">
        <v>7351</v>
      </c>
      <c r="C405" s="15" t="s">
        <v>621</v>
      </c>
      <c r="D405" s="108"/>
    </row>
    <row r="406" spans="2:4" ht="51" hidden="1">
      <c r="B406" s="45">
        <v>7352</v>
      </c>
      <c r="C406" s="15" t="s">
        <v>622</v>
      </c>
      <c r="D406" s="108"/>
    </row>
    <row r="407" spans="2:4" ht="63.75">
      <c r="B407" s="45">
        <v>7353</v>
      </c>
      <c r="C407" s="15" t="s">
        <v>623</v>
      </c>
      <c r="D407" s="108">
        <v>42716</v>
      </c>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854</v>
      </c>
    </row>
    <row r="494" spans="2:4">
      <c r="B494" s="21"/>
    </row>
    <row r="495" spans="2:4">
      <c r="B495" s="97" t="s">
        <v>927</v>
      </c>
      <c r="C495" s="36" t="s">
        <v>774</v>
      </c>
    </row>
    <row r="496" spans="2:4">
      <c r="B496" s="6" t="s">
        <v>784</v>
      </c>
      <c r="C496" s="6" t="s">
        <v>6</v>
      </c>
    </row>
    <row r="497" spans="2:4" ht="12.75" customHeight="1"/>
    <row r="498" spans="2:4">
      <c r="B498" s="58" t="s">
        <v>1041</v>
      </c>
    </row>
    <row r="499" spans="2:4">
      <c r="B499" s="6" t="s">
        <v>8</v>
      </c>
    </row>
    <row r="500" spans="2:4" ht="12.75" customHeight="1"/>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80" priority="3" stopIfTrue="1" operator="equal">
      <formula>0</formula>
    </cfRule>
  </conditionalFormatting>
  <conditionalFormatting sqref="C33:C39 D33 D37 D35 D39">
    <cfRule type="cellIs" dxfId="79" priority="1" stopIfTrue="1" operator="equal">
      <formula>0</formula>
    </cfRule>
  </conditionalFormatting>
  <pageMargins left="0.51181102362204722" right="0.51181102362204722" top="0.55118110236220474" bottom="0.55118110236220474"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15.xml><?xml version="1.0" encoding="utf-8"?>
<worksheet xmlns="http://schemas.openxmlformats.org/spreadsheetml/2006/main" xmlns:r="http://schemas.openxmlformats.org/officeDocument/2006/relationships">
  <sheetPr>
    <tabColor rgb="FFFFC000"/>
    <pageSetUpPr fitToPage="1"/>
  </sheetPr>
  <dimension ref="A1:D717"/>
  <sheetViews>
    <sheetView topLeftCell="A52"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9.28515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869</v>
      </c>
    </row>
    <row r="11" spans="2:4">
      <c r="B11" s="65"/>
      <c r="D11" s="6" t="s">
        <v>5</v>
      </c>
    </row>
    <row r="12" spans="2:4">
      <c r="B12" s="65"/>
      <c r="D12" s="6"/>
    </row>
    <row r="13" spans="2:4">
      <c r="B13" s="65"/>
      <c r="D13" s="6"/>
    </row>
    <row r="14" spans="2:4">
      <c r="B14" s="65"/>
      <c r="D14" s="6"/>
    </row>
    <row r="15" spans="2:4">
      <c r="B15" s="65"/>
      <c r="C15" s="36" t="s">
        <v>870</v>
      </c>
      <c r="D15" s="35" t="s">
        <v>769</v>
      </c>
    </row>
    <row r="16" spans="2:4">
      <c r="B16" s="65"/>
      <c r="C16" s="1" t="s">
        <v>930</v>
      </c>
      <c r="D16" s="6" t="s">
        <v>6</v>
      </c>
    </row>
    <row r="17" spans="2:4">
      <c r="B17" s="65"/>
      <c r="D17" s="6"/>
    </row>
    <row r="18" spans="2:4">
      <c r="B18" s="65"/>
      <c r="D18" s="6"/>
    </row>
    <row r="19" spans="2:4">
      <c r="B19" s="65"/>
      <c r="D19" s="89" t="s">
        <v>1041</v>
      </c>
    </row>
    <row r="20" spans="2:4">
      <c r="B20" s="65"/>
      <c r="C20" s="34" t="s">
        <v>7</v>
      </c>
      <c r="D20" s="6" t="s">
        <v>8</v>
      </c>
    </row>
    <row r="21" spans="2:4">
      <c r="B21" s="65"/>
      <c r="C21" s="66"/>
      <c r="D21" s="21"/>
    </row>
    <row r="22" spans="2:4">
      <c r="B22" s="65"/>
      <c r="C22" s="66"/>
      <c r="D22" s="21"/>
    </row>
    <row r="23" spans="2:4">
      <c r="B23" s="65"/>
      <c r="C23" s="66"/>
      <c r="D23" s="21"/>
    </row>
    <row r="24" spans="2:4">
      <c r="B24" s="65"/>
      <c r="D24" s="29"/>
    </row>
    <row r="25" spans="2:4" s="31" customFormat="1" ht="15" customHeight="1">
      <c r="B25" s="131" t="s">
        <v>779</v>
      </c>
      <c r="C25" s="131"/>
      <c r="D25" s="131"/>
    </row>
    <row r="26" spans="2:4" s="31" customFormat="1" ht="15" customHeight="1">
      <c r="B26" s="131" t="s">
        <v>10</v>
      </c>
      <c r="C26" s="131"/>
      <c r="D26" s="131"/>
    </row>
    <row r="27" spans="2:4" s="31" customFormat="1" ht="15" customHeight="1">
      <c r="B27" s="131" t="s">
        <v>783</v>
      </c>
      <c r="C27" s="131"/>
      <c r="D27" s="131"/>
    </row>
    <row r="28" spans="2:4" ht="15" customHeight="1">
      <c r="B28" s="131" t="s">
        <v>910</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877</v>
      </c>
      <c r="D35" s="79" t="s">
        <v>878</v>
      </c>
    </row>
    <row r="36" spans="2:4">
      <c r="B36" s="78" t="s">
        <v>13</v>
      </c>
      <c r="C36" s="79" t="s">
        <v>866</v>
      </c>
      <c r="D36" s="63" t="s">
        <v>867</v>
      </c>
    </row>
    <row r="37" spans="2:4">
      <c r="B37" s="78" t="s">
        <v>14</v>
      </c>
      <c r="C37" s="75" t="s">
        <v>775</v>
      </c>
      <c r="D37" s="75" t="s">
        <v>776</v>
      </c>
    </row>
    <row r="38" spans="2:4" ht="25.5">
      <c r="B38" s="78" t="s">
        <v>12</v>
      </c>
      <c r="C38" s="79" t="s">
        <v>785</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3"/>
      <c r="C47" s="3"/>
    </row>
    <row r="48" spans="2:4">
      <c r="B48" s="80"/>
      <c r="C48" s="80"/>
    </row>
    <row r="49" spans="1:4">
      <c r="B49" s="80"/>
      <c r="C49" s="80"/>
    </row>
    <row r="50" spans="1:4" ht="14.25">
      <c r="C50" s="67" t="s">
        <v>17</v>
      </c>
    </row>
    <row r="51" spans="1:4">
      <c r="C51" s="38" t="s">
        <v>911</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53358</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53358</v>
      </c>
    </row>
    <row r="133" spans="1:4" s="30" customFormat="1">
      <c r="A133" s="1"/>
      <c r="B133" s="44">
        <v>21710</v>
      </c>
      <c r="C133" s="15" t="s">
        <v>146</v>
      </c>
      <c r="D133" s="16">
        <v>53358</v>
      </c>
    </row>
    <row r="134" spans="1:4" s="30" customFormat="1" hidden="1">
      <c r="A134" s="1"/>
      <c r="B134" s="44">
        <v>21720</v>
      </c>
      <c r="C134" s="15" t="s">
        <v>147</v>
      </c>
      <c r="D134" s="16"/>
    </row>
    <row r="135" spans="1:4" s="30" customFormat="1">
      <c r="A135" s="1"/>
      <c r="B135" s="51" t="s">
        <v>148</v>
      </c>
      <c r="C135" s="12" t="s">
        <v>149</v>
      </c>
      <c r="D135" s="13">
        <f>D136+D416</f>
        <v>53358</v>
      </c>
    </row>
    <row r="136" spans="1:4" ht="27">
      <c r="B136" s="53" t="s">
        <v>150</v>
      </c>
      <c r="C136" s="54" t="s">
        <v>151</v>
      </c>
      <c r="D136" s="106">
        <f>D137+D272+D290+D375+D394</f>
        <v>53358</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53358</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53358</v>
      </c>
    </row>
    <row r="402" spans="2:4" ht="25.5" hidden="1">
      <c r="B402" s="44" t="s">
        <v>616</v>
      </c>
      <c r="C402" s="15" t="s">
        <v>617</v>
      </c>
      <c r="D402" s="108"/>
    </row>
    <row r="403" spans="2:4" ht="38.25" hidden="1">
      <c r="B403" s="44" t="s">
        <v>618</v>
      </c>
      <c r="C403" s="15" t="s">
        <v>619</v>
      </c>
      <c r="D403" s="108"/>
    </row>
    <row r="404" spans="2:4" ht="25.5">
      <c r="B404" s="44">
        <v>7350</v>
      </c>
      <c r="C404" s="15" t="s">
        <v>620</v>
      </c>
      <c r="D404" s="108">
        <f>SUM(D405:D408)</f>
        <v>53358</v>
      </c>
    </row>
    <row r="405" spans="2:4" ht="51" hidden="1">
      <c r="B405" s="45">
        <v>7351</v>
      </c>
      <c r="C405" s="15" t="s">
        <v>621</v>
      </c>
      <c r="D405" s="108"/>
    </row>
    <row r="406" spans="2:4" ht="51" hidden="1">
      <c r="B406" s="45">
        <v>7352</v>
      </c>
      <c r="C406" s="15" t="s">
        <v>622</v>
      </c>
      <c r="D406" s="108"/>
    </row>
    <row r="407" spans="2:4" ht="63.75">
      <c r="B407" s="45">
        <v>7353</v>
      </c>
      <c r="C407" s="15" t="s">
        <v>623</v>
      </c>
      <c r="D407" s="108">
        <v>53358</v>
      </c>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854</v>
      </c>
    </row>
    <row r="494" spans="2:4">
      <c r="B494" s="21"/>
    </row>
    <row r="495" spans="2:4">
      <c r="B495" s="97" t="s">
        <v>927</v>
      </c>
      <c r="C495" s="36" t="s">
        <v>774</v>
      </c>
    </row>
    <row r="496" spans="2:4">
      <c r="B496" s="6" t="s">
        <v>784</v>
      </c>
      <c r="C496" s="6" t="s">
        <v>6</v>
      </c>
    </row>
    <row r="497" spans="2:4" ht="12.75" customHeight="1"/>
    <row r="498" spans="2:4">
      <c r="B498" s="58" t="s">
        <v>1041</v>
      </c>
    </row>
    <row r="499" spans="2:4">
      <c r="B499" s="6" t="s">
        <v>8</v>
      </c>
    </row>
    <row r="500" spans="2:4" ht="12.75" customHeight="1"/>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78" priority="3" stopIfTrue="1" operator="equal">
      <formula>0</formula>
    </cfRule>
  </conditionalFormatting>
  <conditionalFormatting sqref="C33:C39 D33 D37 D35 D39">
    <cfRule type="cellIs" dxfId="77" priority="1" stopIfTrue="1" operator="equal">
      <formula>0</formula>
    </cfRule>
  </conditionalFormatting>
  <pageMargins left="0.51181102362204722" right="0.51181102362204722" top="0.55118110236220474" bottom="0.55118110236220474"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16.xml><?xml version="1.0" encoding="utf-8"?>
<worksheet xmlns="http://schemas.openxmlformats.org/spreadsheetml/2006/main" xmlns:r="http://schemas.openxmlformats.org/officeDocument/2006/relationships">
  <sheetPr>
    <tabColor rgb="FFFFC000"/>
    <pageSetUpPr fitToPage="1"/>
  </sheetPr>
  <dimension ref="A1:D717"/>
  <sheetViews>
    <sheetView topLeftCell="A132"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9.28515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869</v>
      </c>
    </row>
    <row r="11" spans="2:4">
      <c r="B11" s="65"/>
      <c r="D11" s="6" t="s">
        <v>5</v>
      </c>
    </row>
    <row r="12" spans="2:4">
      <c r="B12" s="65"/>
      <c r="D12" s="6"/>
    </row>
    <row r="13" spans="2:4">
      <c r="B13" s="65"/>
      <c r="D13" s="6"/>
    </row>
    <row r="14" spans="2:4">
      <c r="B14" s="65"/>
      <c r="D14" s="6"/>
    </row>
    <row r="15" spans="2:4">
      <c r="B15" s="65"/>
      <c r="C15" s="36" t="s">
        <v>870</v>
      </c>
      <c r="D15" s="35" t="s">
        <v>769</v>
      </c>
    </row>
    <row r="16" spans="2:4">
      <c r="B16" s="65"/>
      <c r="C16" s="1" t="s">
        <v>863</v>
      </c>
      <c r="D16" s="6" t="s">
        <v>6</v>
      </c>
    </row>
    <row r="17" spans="2:4">
      <c r="B17" s="65"/>
      <c r="D17" s="6"/>
    </row>
    <row r="18" spans="2:4">
      <c r="B18" s="65"/>
      <c r="D18" s="6"/>
    </row>
    <row r="19" spans="2:4">
      <c r="B19" s="65"/>
      <c r="D19" s="89" t="s">
        <v>1041</v>
      </c>
    </row>
    <row r="20" spans="2:4">
      <c r="B20" s="65"/>
      <c r="C20" s="34" t="s">
        <v>7</v>
      </c>
      <c r="D20" s="6" t="s">
        <v>8</v>
      </c>
    </row>
    <row r="21" spans="2:4">
      <c r="B21" s="65"/>
      <c r="C21" s="66"/>
      <c r="D21" s="21"/>
    </row>
    <row r="22" spans="2:4">
      <c r="B22" s="65"/>
      <c r="C22" s="66"/>
      <c r="D22" s="21"/>
    </row>
    <row r="23" spans="2:4">
      <c r="B23" s="65"/>
      <c r="C23" s="66"/>
      <c r="D23" s="21"/>
    </row>
    <row r="24" spans="2:4">
      <c r="B24" s="65"/>
      <c r="D24" s="29"/>
    </row>
    <row r="25" spans="2:4" s="31" customFormat="1" ht="15" customHeight="1">
      <c r="B25" s="131" t="s">
        <v>779</v>
      </c>
      <c r="C25" s="131"/>
      <c r="D25" s="131"/>
    </row>
    <row r="26" spans="2:4" s="31" customFormat="1" ht="15" customHeight="1">
      <c r="B26" s="131" t="s">
        <v>10</v>
      </c>
      <c r="C26" s="131"/>
      <c r="D26" s="131"/>
    </row>
    <row r="27" spans="2:4" s="31" customFormat="1" ht="15" customHeight="1">
      <c r="B27" s="131" t="s">
        <v>783</v>
      </c>
      <c r="C27" s="131"/>
      <c r="D27" s="131"/>
    </row>
    <row r="28" spans="2:4" ht="15" customHeight="1">
      <c r="B28" s="131" t="s">
        <v>913</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879</v>
      </c>
      <c r="D35" s="79" t="s">
        <v>880</v>
      </c>
    </row>
    <row r="36" spans="2:4">
      <c r="B36" s="78" t="s">
        <v>13</v>
      </c>
      <c r="C36" s="79" t="s">
        <v>866</v>
      </c>
      <c r="D36" s="63" t="s">
        <v>867</v>
      </c>
    </row>
    <row r="37" spans="2:4">
      <c r="B37" s="78" t="s">
        <v>14</v>
      </c>
      <c r="C37" s="75" t="s">
        <v>775</v>
      </c>
      <c r="D37" s="75" t="s">
        <v>776</v>
      </c>
    </row>
    <row r="38" spans="2:4" ht="25.5">
      <c r="B38" s="78" t="s">
        <v>12</v>
      </c>
      <c r="C38" s="79" t="s">
        <v>785</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3"/>
      <c r="C47" s="3"/>
    </row>
    <row r="48" spans="2:4">
      <c r="B48" s="80"/>
      <c r="C48" s="80"/>
    </row>
    <row r="49" spans="1:4">
      <c r="B49" s="80"/>
      <c r="C49" s="80"/>
    </row>
    <row r="50" spans="1:4" ht="14.25">
      <c r="C50" s="67" t="s">
        <v>17</v>
      </c>
    </row>
    <row r="51" spans="1:4">
      <c r="C51" s="38" t="s">
        <v>914</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35572</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35572</v>
      </c>
    </row>
    <row r="133" spans="1:4" s="30" customFormat="1">
      <c r="A133" s="1"/>
      <c r="B133" s="44">
        <v>21710</v>
      </c>
      <c r="C133" s="15" t="s">
        <v>146</v>
      </c>
      <c r="D133" s="16">
        <v>35572</v>
      </c>
    </row>
    <row r="134" spans="1:4" s="30" customFormat="1" hidden="1">
      <c r="A134" s="1"/>
      <c r="B134" s="44">
        <v>21720</v>
      </c>
      <c r="C134" s="15" t="s">
        <v>147</v>
      </c>
      <c r="D134" s="16"/>
    </row>
    <row r="135" spans="1:4" s="30" customFormat="1">
      <c r="A135" s="1"/>
      <c r="B135" s="51" t="s">
        <v>148</v>
      </c>
      <c r="C135" s="12" t="s">
        <v>149</v>
      </c>
      <c r="D135" s="13">
        <f>D136+D416</f>
        <v>35572</v>
      </c>
    </row>
    <row r="136" spans="1:4" ht="27">
      <c r="B136" s="53" t="s">
        <v>150</v>
      </c>
      <c r="C136" s="54" t="s">
        <v>151</v>
      </c>
      <c r="D136" s="106">
        <f>D137+D272+D290+D375+D394</f>
        <v>35572</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35572</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35572</v>
      </c>
    </row>
    <row r="402" spans="2:4" ht="25.5" hidden="1">
      <c r="B402" s="44" t="s">
        <v>616</v>
      </c>
      <c r="C402" s="15" t="s">
        <v>617</v>
      </c>
      <c r="D402" s="108"/>
    </row>
    <row r="403" spans="2:4" ht="38.25" hidden="1">
      <c r="B403" s="44" t="s">
        <v>618</v>
      </c>
      <c r="C403" s="15" t="s">
        <v>619</v>
      </c>
      <c r="D403" s="108"/>
    </row>
    <row r="404" spans="2:4" ht="25.5">
      <c r="B404" s="44">
        <v>7350</v>
      </c>
      <c r="C404" s="15" t="s">
        <v>620</v>
      </c>
      <c r="D404" s="108">
        <f>SUM(D405:D408)</f>
        <v>35572</v>
      </c>
    </row>
    <row r="405" spans="2:4" ht="51" hidden="1">
      <c r="B405" s="45">
        <v>7351</v>
      </c>
      <c r="C405" s="15" t="s">
        <v>621</v>
      </c>
      <c r="D405" s="108"/>
    </row>
    <row r="406" spans="2:4" ht="51" hidden="1">
      <c r="B406" s="45">
        <v>7352</v>
      </c>
      <c r="C406" s="15" t="s">
        <v>622</v>
      </c>
      <c r="D406" s="108"/>
    </row>
    <row r="407" spans="2:4" ht="63.75">
      <c r="B407" s="45">
        <v>7353</v>
      </c>
      <c r="C407" s="15" t="s">
        <v>623</v>
      </c>
      <c r="D407" s="108">
        <v>35572</v>
      </c>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854</v>
      </c>
    </row>
    <row r="494" spans="2:4">
      <c r="B494" s="21"/>
    </row>
    <row r="495" spans="2:4">
      <c r="B495" s="97" t="s">
        <v>927</v>
      </c>
      <c r="C495" s="36" t="s">
        <v>774</v>
      </c>
    </row>
    <row r="496" spans="2:4">
      <c r="B496" s="6" t="s">
        <v>784</v>
      </c>
      <c r="C496" s="6" t="s">
        <v>6</v>
      </c>
    </row>
    <row r="497" spans="2:4" ht="12.75" customHeight="1"/>
    <row r="498" spans="2:4">
      <c r="B498" s="58" t="s">
        <v>1041</v>
      </c>
    </row>
    <row r="499" spans="2:4">
      <c r="B499" s="6" t="s">
        <v>8</v>
      </c>
    </row>
    <row r="500" spans="2:4" ht="12.75" customHeight="1"/>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76" priority="3" stopIfTrue="1" operator="equal">
      <formula>0</formula>
    </cfRule>
  </conditionalFormatting>
  <conditionalFormatting sqref="C33:C39 D33 D37 D35 D39">
    <cfRule type="cellIs" dxfId="75" priority="1" stopIfTrue="1" operator="equal">
      <formula>0</formula>
    </cfRule>
  </conditionalFormatting>
  <pageMargins left="0.51181102362204722" right="0.51181102362204722" top="0.55118110236220474" bottom="0.55118110236220474"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17.xml><?xml version="1.0" encoding="utf-8"?>
<worksheet xmlns="http://schemas.openxmlformats.org/spreadsheetml/2006/main" xmlns:r="http://schemas.openxmlformats.org/officeDocument/2006/relationships">
  <sheetPr>
    <tabColor rgb="FFFFC000"/>
    <pageSetUpPr fitToPage="1"/>
  </sheetPr>
  <dimension ref="A1:D717"/>
  <sheetViews>
    <sheetView topLeftCell="A49"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9.28515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869</v>
      </c>
    </row>
    <row r="11" spans="2:4">
      <c r="B11" s="65"/>
      <c r="D11" s="6" t="s">
        <v>5</v>
      </c>
    </row>
    <row r="12" spans="2:4">
      <c r="B12" s="65"/>
      <c r="D12" s="6"/>
    </row>
    <row r="13" spans="2:4">
      <c r="B13" s="65"/>
      <c r="D13" s="6"/>
    </row>
    <row r="14" spans="2:4">
      <c r="B14" s="65"/>
      <c r="D14" s="6"/>
    </row>
    <row r="15" spans="2:4">
      <c r="B15" s="65"/>
      <c r="C15" s="36" t="s">
        <v>870</v>
      </c>
      <c r="D15" s="35" t="s">
        <v>769</v>
      </c>
    </row>
    <row r="16" spans="2:4">
      <c r="B16" s="65"/>
      <c r="C16" s="1" t="s">
        <v>863</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916</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881</v>
      </c>
      <c r="D35" s="79" t="s">
        <v>882</v>
      </c>
    </row>
    <row r="36" spans="2:4">
      <c r="B36" s="78" t="s">
        <v>13</v>
      </c>
      <c r="C36" s="79" t="s">
        <v>866</v>
      </c>
      <c r="D36" s="63" t="s">
        <v>867</v>
      </c>
    </row>
    <row r="37" spans="2:4">
      <c r="B37" s="78" t="s">
        <v>14</v>
      </c>
      <c r="C37" s="75" t="s">
        <v>775</v>
      </c>
      <c r="D37" s="75" t="s">
        <v>776</v>
      </c>
    </row>
    <row r="38" spans="2:4" ht="25.5">
      <c r="B38" s="78" t="s">
        <v>12</v>
      </c>
      <c r="C38" s="79" t="s">
        <v>785</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917</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42761</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42761</v>
      </c>
    </row>
    <row r="133" spans="1:4" s="30" customFormat="1">
      <c r="A133" s="1"/>
      <c r="B133" s="44">
        <v>21710</v>
      </c>
      <c r="C133" s="15" t="s">
        <v>146</v>
      </c>
      <c r="D133" s="16">
        <v>42761</v>
      </c>
    </row>
    <row r="134" spans="1:4" s="30" customFormat="1" hidden="1">
      <c r="A134" s="1"/>
      <c r="B134" s="44">
        <v>21720</v>
      </c>
      <c r="C134" s="15" t="s">
        <v>147</v>
      </c>
      <c r="D134" s="16"/>
    </row>
    <row r="135" spans="1:4" s="30" customFormat="1">
      <c r="A135" s="1"/>
      <c r="B135" s="51" t="s">
        <v>148</v>
      </c>
      <c r="C135" s="12" t="s">
        <v>149</v>
      </c>
      <c r="D135" s="13">
        <f>D136+D416</f>
        <v>42761</v>
      </c>
    </row>
    <row r="136" spans="1:4" ht="27">
      <c r="B136" s="53" t="s">
        <v>150</v>
      </c>
      <c r="C136" s="54" t="s">
        <v>151</v>
      </c>
      <c r="D136" s="106">
        <f>D137+D272+D290+D375+D394</f>
        <v>42761</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42761</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42761</v>
      </c>
    </row>
    <row r="402" spans="2:4" ht="25.5" hidden="1">
      <c r="B402" s="44" t="s">
        <v>616</v>
      </c>
      <c r="C402" s="15" t="s">
        <v>617</v>
      </c>
      <c r="D402" s="108"/>
    </row>
    <row r="403" spans="2:4" ht="38.25" hidden="1">
      <c r="B403" s="44" t="s">
        <v>618</v>
      </c>
      <c r="C403" s="15" t="s">
        <v>619</v>
      </c>
      <c r="D403" s="108"/>
    </row>
    <row r="404" spans="2:4" ht="25.5">
      <c r="B404" s="44">
        <v>7350</v>
      </c>
      <c r="C404" s="15" t="s">
        <v>620</v>
      </c>
      <c r="D404" s="108">
        <f>SUM(D405:D408)</f>
        <v>42761</v>
      </c>
    </row>
    <row r="405" spans="2:4" ht="51" hidden="1">
      <c r="B405" s="45">
        <v>7351</v>
      </c>
      <c r="C405" s="15" t="s">
        <v>621</v>
      </c>
      <c r="D405" s="108"/>
    </row>
    <row r="406" spans="2:4" ht="51" hidden="1">
      <c r="B406" s="45">
        <v>7352</v>
      </c>
      <c r="C406" s="15" t="s">
        <v>622</v>
      </c>
      <c r="D406" s="108"/>
    </row>
    <row r="407" spans="2:4" ht="63.75">
      <c r="B407" s="45">
        <v>7353</v>
      </c>
      <c r="C407" s="15" t="s">
        <v>623</v>
      </c>
      <c r="D407" s="108">
        <v>42761</v>
      </c>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854</v>
      </c>
    </row>
    <row r="494" spans="2:4">
      <c r="B494" s="21"/>
    </row>
    <row r="495" spans="2:4">
      <c r="B495" s="97" t="s">
        <v>927</v>
      </c>
      <c r="C495" s="36" t="s">
        <v>774</v>
      </c>
    </row>
    <row r="496" spans="2:4">
      <c r="B496" s="6" t="s">
        <v>784</v>
      </c>
      <c r="C496" s="6" t="s">
        <v>6</v>
      </c>
    </row>
    <row r="498" spans="2:4">
      <c r="B498" s="58" t="s">
        <v>1041</v>
      </c>
    </row>
    <row r="499" spans="2:4">
      <c r="B499" s="6" t="s">
        <v>8</v>
      </c>
    </row>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74" priority="3" stopIfTrue="1" operator="equal">
      <formula>0</formula>
    </cfRule>
  </conditionalFormatting>
  <conditionalFormatting sqref="C33:C39 D33 D37 D35 D39">
    <cfRule type="cellIs" dxfId="73" priority="1" stopIfTrue="1" operator="equal">
      <formula>0</formula>
    </cfRule>
  </conditionalFormatting>
  <pageMargins left="0.51181102362204722" right="0.51181102362204722" top="0.55118110236220474" bottom="0.55118110236220474"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18.xml><?xml version="1.0" encoding="utf-8"?>
<worksheet xmlns="http://schemas.openxmlformats.org/spreadsheetml/2006/main" xmlns:r="http://schemas.openxmlformats.org/officeDocument/2006/relationships">
  <sheetPr>
    <tabColor rgb="FFFFC000"/>
    <pageSetUpPr fitToPage="1"/>
  </sheetPr>
  <dimension ref="A1:D717"/>
  <sheetViews>
    <sheetView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9.28515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869</v>
      </c>
    </row>
    <row r="11" spans="2:4">
      <c r="B11" s="65"/>
      <c r="D11" s="6" t="s">
        <v>5</v>
      </c>
    </row>
    <row r="12" spans="2:4">
      <c r="B12" s="65"/>
      <c r="D12" s="6"/>
    </row>
    <row r="13" spans="2:4">
      <c r="B13" s="65"/>
      <c r="D13" s="6"/>
    </row>
    <row r="14" spans="2:4">
      <c r="B14" s="65"/>
      <c r="D14" s="6"/>
    </row>
    <row r="15" spans="2:4">
      <c r="B15" s="65"/>
      <c r="C15" s="36" t="s">
        <v>870</v>
      </c>
      <c r="D15" s="35" t="s">
        <v>769</v>
      </c>
    </row>
    <row r="16" spans="2:4">
      <c r="B16" s="65"/>
      <c r="C16" s="1" t="s">
        <v>863</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919</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883</v>
      </c>
      <c r="D35" s="79" t="s">
        <v>884</v>
      </c>
    </row>
    <row r="36" spans="2:4">
      <c r="B36" s="78" t="s">
        <v>13</v>
      </c>
      <c r="C36" s="79" t="s">
        <v>866</v>
      </c>
      <c r="D36" s="63" t="s">
        <v>867</v>
      </c>
    </row>
    <row r="37" spans="2:4">
      <c r="B37" s="78" t="s">
        <v>14</v>
      </c>
      <c r="C37" s="75" t="s">
        <v>775</v>
      </c>
      <c r="D37" s="75" t="s">
        <v>776</v>
      </c>
    </row>
    <row r="38" spans="2:4" ht="25.5">
      <c r="B38" s="78" t="s">
        <v>12</v>
      </c>
      <c r="C38" s="79" t="s">
        <v>785</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920</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53358</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53358</v>
      </c>
    </row>
    <row r="133" spans="1:4" s="30" customFormat="1">
      <c r="A133" s="1"/>
      <c r="B133" s="44">
        <v>21710</v>
      </c>
      <c r="C133" s="15" t="s">
        <v>146</v>
      </c>
      <c r="D133" s="16">
        <v>53358</v>
      </c>
    </row>
    <row r="134" spans="1:4" s="30" customFormat="1" hidden="1">
      <c r="A134" s="1"/>
      <c r="B134" s="44">
        <v>21720</v>
      </c>
      <c r="C134" s="15" t="s">
        <v>147</v>
      </c>
      <c r="D134" s="16"/>
    </row>
    <row r="135" spans="1:4" s="30" customFormat="1">
      <c r="A135" s="1"/>
      <c r="B135" s="51" t="s">
        <v>148</v>
      </c>
      <c r="C135" s="12" t="s">
        <v>149</v>
      </c>
      <c r="D135" s="13">
        <f>D136+D416</f>
        <v>53358</v>
      </c>
    </row>
    <row r="136" spans="1:4" ht="27">
      <c r="B136" s="53" t="s">
        <v>150</v>
      </c>
      <c r="C136" s="54" t="s">
        <v>151</v>
      </c>
      <c r="D136" s="106">
        <f>D137+D272+D290+D375+D394</f>
        <v>53358</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53358</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53358</v>
      </c>
    </row>
    <row r="402" spans="2:4" ht="25.5" hidden="1">
      <c r="B402" s="44" t="s">
        <v>616</v>
      </c>
      <c r="C402" s="15" t="s">
        <v>617</v>
      </c>
      <c r="D402" s="108"/>
    </row>
    <row r="403" spans="2:4" ht="38.25" hidden="1">
      <c r="B403" s="44" t="s">
        <v>618</v>
      </c>
      <c r="C403" s="15" t="s">
        <v>619</v>
      </c>
      <c r="D403" s="108"/>
    </row>
    <row r="404" spans="2:4" ht="25.5">
      <c r="B404" s="44">
        <v>7350</v>
      </c>
      <c r="C404" s="15" t="s">
        <v>620</v>
      </c>
      <c r="D404" s="108">
        <f>SUM(D405:D408)</f>
        <v>53358</v>
      </c>
    </row>
    <row r="405" spans="2:4" ht="51" hidden="1">
      <c r="B405" s="45">
        <v>7351</v>
      </c>
      <c r="C405" s="15" t="s">
        <v>621</v>
      </c>
      <c r="D405" s="108"/>
    </row>
    <row r="406" spans="2:4" ht="51" hidden="1">
      <c r="B406" s="45">
        <v>7352</v>
      </c>
      <c r="C406" s="15" t="s">
        <v>622</v>
      </c>
      <c r="D406" s="108"/>
    </row>
    <row r="407" spans="2:4" ht="63.75">
      <c r="B407" s="45">
        <v>7353</v>
      </c>
      <c r="C407" s="15" t="s">
        <v>623</v>
      </c>
      <c r="D407" s="108">
        <v>53358</v>
      </c>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854</v>
      </c>
    </row>
    <row r="494" spans="2:4">
      <c r="B494" s="21"/>
    </row>
    <row r="495" spans="2:4">
      <c r="B495" s="97" t="s">
        <v>927</v>
      </c>
      <c r="C495" s="36" t="s">
        <v>774</v>
      </c>
    </row>
    <row r="496" spans="2:4">
      <c r="B496" s="6" t="s">
        <v>784</v>
      </c>
      <c r="C496" s="6" t="s">
        <v>6</v>
      </c>
    </row>
    <row r="498" spans="2:4">
      <c r="B498" s="58" t="s">
        <v>1041</v>
      </c>
    </row>
    <row r="499" spans="2:4">
      <c r="B499" s="6" t="s">
        <v>8</v>
      </c>
    </row>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72" priority="3" stopIfTrue="1" operator="equal">
      <formula>0</formula>
    </cfRule>
  </conditionalFormatting>
  <conditionalFormatting sqref="C33:C39 D33 D37 D35 D39">
    <cfRule type="cellIs" dxfId="71" priority="1" stopIfTrue="1" operator="equal">
      <formula>0</formula>
    </cfRule>
  </conditionalFormatting>
  <pageMargins left="0.51181102362204722" right="0.51181102362204722" top="0.55118110236220474" bottom="0.55118110236220474"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19.xml><?xml version="1.0" encoding="utf-8"?>
<worksheet xmlns="http://schemas.openxmlformats.org/spreadsheetml/2006/main" xmlns:r="http://schemas.openxmlformats.org/officeDocument/2006/relationships">
  <sheetPr>
    <tabColor rgb="FFFFC000"/>
    <pageSetUpPr fitToPage="1"/>
  </sheetPr>
  <dimension ref="A1:D716"/>
  <sheetViews>
    <sheetView topLeftCell="A199" zoomScaleNormal="100" zoomScaleSheetLayoutView="100" workbookViewId="0">
      <selection activeCell="A492" sqref="A492:XFD493"/>
    </sheetView>
  </sheetViews>
  <sheetFormatPr defaultColWidth="8.85546875" defaultRowHeight="12.75"/>
  <cols>
    <col min="1" max="1" width="5.7109375" style="1" customWidth="1"/>
    <col min="2" max="2" width="15.7109375" style="1" customWidth="1"/>
    <col min="3" max="3" width="6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93" t="s">
        <v>890</v>
      </c>
    </row>
    <row r="10" spans="2:4">
      <c r="B10" s="65"/>
      <c r="D10" s="94" t="s">
        <v>868</v>
      </c>
    </row>
    <row r="11" spans="2:4">
      <c r="B11" s="65"/>
      <c r="D11" s="6" t="s">
        <v>5</v>
      </c>
    </row>
    <row r="12" spans="2:4">
      <c r="B12" s="65"/>
      <c r="D12" s="6"/>
    </row>
    <row r="13" spans="2:4">
      <c r="B13" s="65"/>
      <c r="D13" s="6"/>
    </row>
    <row r="14" spans="2:4">
      <c r="B14" s="65"/>
      <c r="D14" s="6"/>
    </row>
    <row r="15" spans="2:4">
      <c r="B15" s="65"/>
      <c r="C15" s="36" t="s">
        <v>891</v>
      </c>
      <c r="D15" s="35" t="s">
        <v>769</v>
      </c>
    </row>
    <row r="16" spans="2:4">
      <c r="B16" s="65"/>
      <c r="C16" s="1" t="s">
        <v>931</v>
      </c>
      <c r="D16" s="6" t="s">
        <v>6</v>
      </c>
    </row>
    <row r="17" spans="2:4">
      <c r="B17" s="65"/>
      <c r="D17" s="6"/>
    </row>
    <row r="18" spans="2:4">
      <c r="B18" s="65"/>
      <c r="D18" s="6"/>
    </row>
    <row r="19" spans="2:4">
      <c r="B19" s="65"/>
      <c r="D19" s="89" t="s">
        <v>1042</v>
      </c>
    </row>
    <row r="20" spans="2:4">
      <c r="B20" s="65"/>
      <c r="C20" s="34" t="s">
        <v>7</v>
      </c>
      <c r="D20" s="6" t="s">
        <v>8</v>
      </c>
    </row>
    <row r="21" spans="2:4">
      <c r="B21" s="65"/>
      <c r="C21" s="66"/>
      <c r="D21" s="21"/>
    </row>
    <row r="22" spans="2:4">
      <c r="B22" s="65"/>
      <c r="C22" s="66"/>
      <c r="D22" s="21"/>
    </row>
    <row r="23" spans="2:4">
      <c r="B23" s="65"/>
      <c r="C23" s="66"/>
      <c r="D23" s="21"/>
    </row>
    <row r="24" spans="2:4">
      <c r="B24" s="65"/>
      <c r="D24" s="29"/>
    </row>
    <row r="25" spans="2:4" s="31" customFormat="1" ht="15" customHeight="1">
      <c r="B25" s="131" t="s">
        <v>779</v>
      </c>
      <c r="C25" s="131"/>
      <c r="D25" s="131"/>
    </row>
    <row r="26" spans="2:4" s="31" customFormat="1" ht="15" customHeight="1">
      <c r="B26" s="131" t="s">
        <v>10</v>
      </c>
      <c r="C26" s="131"/>
      <c r="D26" s="131"/>
    </row>
    <row r="27" spans="2:4" s="31" customFormat="1" ht="15" customHeight="1">
      <c r="B27" s="131" t="s">
        <v>783</v>
      </c>
      <c r="C27" s="131"/>
      <c r="D27" s="131"/>
    </row>
    <row r="28" spans="2:4" ht="15" customHeight="1">
      <c r="B28" s="131" t="s">
        <v>923</v>
      </c>
      <c r="C28" s="131"/>
      <c r="D28" s="131"/>
    </row>
    <row r="29" spans="2:4">
      <c r="C29" s="73"/>
    </row>
    <row r="30" spans="2:4">
      <c r="C30" s="73"/>
    </row>
    <row r="31" spans="2:4">
      <c r="D31" s="38" t="s">
        <v>11</v>
      </c>
    </row>
    <row r="33" spans="2:4">
      <c r="B33" s="74" t="s">
        <v>780</v>
      </c>
      <c r="C33" s="75" t="s">
        <v>885</v>
      </c>
      <c r="D33" s="75" t="s">
        <v>886</v>
      </c>
    </row>
    <row r="34" spans="2:4">
      <c r="B34" s="76" t="s">
        <v>781</v>
      </c>
      <c r="C34" s="79" t="s">
        <v>887</v>
      </c>
      <c r="D34" s="63"/>
    </row>
    <row r="35" spans="2:4" ht="25.5">
      <c r="B35" s="77" t="s">
        <v>782</v>
      </c>
      <c r="C35" s="79" t="s">
        <v>888</v>
      </c>
      <c r="D35" s="79" t="s">
        <v>889</v>
      </c>
    </row>
    <row r="36" spans="2:4">
      <c r="B36" s="78" t="s">
        <v>13</v>
      </c>
      <c r="C36" s="79" t="s">
        <v>866</v>
      </c>
      <c r="D36" s="63" t="s">
        <v>867</v>
      </c>
    </row>
    <row r="37" spans="2:4">
      <c r="B37" s="78" t="s">
        <v>14</v>
      </c>
      <c r="C37" s="75" t="s">
        <v>775</v>
      </c>
      <c r="D37" s="75" t="s">
        <v>776</v>
      </c>
    </row>
    <row r="38" spans="2:4">
      <c r="B38" s="78" t="s">
        <v>12</v>
      </c>
      <c r="C38" s="79" t="s">
        <v>785</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3"/>
      <c r="C47" s="3"/>
    </row>
    <row r="48" spans="2:4">
      <c r="B48" s="80"/>
      <c r="C48" s="80"/>
    </row>
    <row r="49" spans="1:4">
      <c r="B49" s="80"/>
      <c r="C49" s="80"/>
    </row>
    <row r="50" spans="1:4" ht="14.25">
      <c r="C50" s="67" t="s">
        <v>17</v>
      </c>
    </row>
    <row r="51" spans="1:4">
      <c r="C51" s="38" t="s">
        <v>924</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877746</v>
      </c>
    </row>
    <row r="56" spans="1:4" s="30" customFormat="1" hidden="1">
      <c r="A56" s="1"/>
      <c r="B56" s="46" t="s">
        <v>22</v>
      </c>
      <c r="C56" s="47" t="s">
        <v>23</v>
      </c>
      <c r="D56" s="13">
        <f>D57+D84</f>
        <v>0</v>
      </c>
    </row>
    <row r="57" spans="1:4" s="30" customFormat="1"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25.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25.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63.75" hidden="1">
      <c r="A130" s="1"/>
      <c r="B130" s="44">
        <v>17130</v>
      </c>
      <c r="C130" s="15" t="s">
        <v>143</v>
      </c>
      <c r="D130" s="16"/>
    </row>
    <row r="131" spans="1:4" s="30" customFormat="1" ht="63.75" hidden="1">
      <c r="A131" s="1"/>
      <c r="B131" s="44">
        <v>17140</v>
      </c>
      <c r="C131" s="15" t="s">
        <v>144</v>
      </c>
      <c r="D131" s="16"/>
    </row>
    <row r="132" spans="1:4" s="30" customFormat="1">
      <c r="A132" s="1"/>
      <c r="B132" s="49">
        <v>21700</v>
      </c>
      <c r="C132" s="47" t="s">
        <v>145</v>
      </c>
      <c r="D132" s="13">
        <f>D133+D134</f>
        <v>877746</v>
      </c>
    </row>
    <row r="133" spans="1:4" s="30" customFormat="1">
      <c r="A133" s="1"/>
      <c r="B133" s="44">
        <v>21710</v>
      </c>
      <c r="C133" s="15" t="s">
        <v>146</v>
      </c>
      <c r="D133" s="16">
        <v>877746</v>
      </c>
    </row>
    <row r="134" spans="1:4" s="30" customFormat="1" hidden="1">
      <c r="A134" s="1"/>
      <c r="B134" s="44">
        <v>21720</v>
      </c>
      <c r="C134" s="15" t="s">
        <v>147</v>
      </c>
      <c r="D134" s="16"/>
    </row>
    <row r="135" spans="1:4" s="30" customFormat="1">
      <c r="A135" s="1"/>
      <c r="B135" s="51" t="s">
        <v>148</v>
      </c>
      <c r="C135" s="12" t="s">
        <v>149</v>
      </c>
      <c r="D135" s="13">
        <f>D136+D416</f>
        <v>877746</v>
      </c>
    </row>
    <row r="136" spans="1:4" ht="27">
      <c r="B136" s="53" t="s">
        <v>150</v>
      </c>
      <c r="C136" s="54" t="s">
        <v>151</v>
      </c>
      <c r="D136" s="106">
        <f>D137+D272+D290+D375+D394</f>
        <v>876323</v>
      </c>
    </row>
    <row r="137" spans="1:4">
      <c r="B137" s="52" t="s">
        <v>152</v>
      </c>
      <c r="C137" s="47" t="s">
        <v>153</v>
      </c>
      <c r="D137" s="13">
        <f>D138+D172</f>
        <v>876323</v>
      </c>
    </row>
    <row r="138" spans="1:4">
      <c r="B138" s="46" t="s">
        <v>154</v>
      </c>
      <c r="C138" s="47" t="s">
        <v>155</v>
      </c>
      <c r="D138" s="107">
        <f>D139+D160</f>
        <v>724121</v>
      </c>
    </row>
    <row r="139" spans="1:4">
      <c r="B139" s="46" t="s">
        <v>156</v>
      </c>
      <c r="C139" s="47" t="s">
        <v>157</v>
      </c>
      <c r="D139" s="107">
        <f>D140+D148+D158+D159</f>
        <v>549527</v>
      </c>
    </row>
    <row r="140" spans="1:4">
      <c r="B140" s="44" t="s">
        <v>158</v>
      </c>
      <c r="C140" s="15" t="s">
        <v>159</v>
      </c>
      <c r="D140" s="108">
        <f>SUM(D141:D147)</f>
        <v>549527</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c r="B144" s="45" t="s">
        <v>166</v>
      </c>
      <c r="C144" s="15" t="s">
        <v>167</v>
      </c>
      <c r="D144" s="108">
        <v>499738</v>
      </c>
    </row>
    <row r="145" spans="2:4" hidden="1">
      <c r="B145" s="45" t="s">
        <v>168</v>
      </c>
      <c r="C145" s="15" t="s">
        <v>169</v>
      </c>
      <c r="D145" s="108"/>
    </row>
    <row r="146" spans="2:4" hidden="1">
      <c r="B146" s="45">
        <v>1116</v>
      </c>
      <c r="C146" s="15" t="s">
        <v>170</v>
      </c>
      <c r="D146" s="108"/>
    </row>
    <row r="147" spans="2:4">
      <c r="B147" s="45" t="s">
        <v>171</v>
      </c>
      <c r="C147" s="15" t="s">
        <v>172</v>
      </c>
      <c r="D147" s="108">
        <v>49789</v>
      </c>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c r="B160" s="46" t="s">
        <v>197</v>
      </c>
      <c r="C160" s="47" t="s">
        <v>198</v>
      </c>
      <c r="D160" s="107">
        <f>D161+D162+D171</f>
        <v>174594</v>
      </c>
    </row>
    <row r="161" spans="2:4">
      <c r="B161" s="44" t="s">
        <v>199</v>
      </c>
      <c r="C161" s="15" t="s">
        <v>200</v>
      </c>
      <c r="D161" s="108">
        <v>140588</v>
      </c>
    </row>
    <row r="162" spans="2:4">
      <c r="B162" s="44" t="s">
        <v>201</v>
      </c>
      <c r="C162" s="15" t="s">
        <v>202</v>
      </c>
      <c r="D162" s="108">
        <f>SUM(D163:D170)</f>
        <v>34006</v>
      </c>
    </row>
    <row r="163" spans="2:4" ht="25.5">
      <c r="B163" s="45" t="s">
        <v>203</v>
      </c>
      <c r="C163" s="15" t="s">
        <v>204</v>
      </c>
      <c r="D163" s="108">
        <v>25612</v>
      </c>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c r="B169" s="45" t="s">
        <v>215</v>
      </c>
      <c r="C169" s="15" t="s">
        <v>216</v>
      </c>
      <c r="D169" s="108">
        <v>7683</v>
      </c>
    </row>
    <row r="170" spans="2:4" ht="25.5">
      <c r="B170" s="45" t="s">
        <v>217</v>
      </c>
      <c r="C170" s="15" t="s">
        <v>218</v>
      </c>
      <c r="D170" s="108">
        <v>711</v>
      </c>
    </row>
    <row r="171" spans="2:4" hidden="1">
      <c r="B171" s="44" t="s">
        <v>219</v>
      </c>
      <c r="C171" s="15" t="s">
        <v>220</v>
      </c>
      <c r="D171" s="108"/>
    </row>
    <row r="172" spans="2:4">
      <c r="B172" s="47" t="s">
        <v>221</v>
      </c>
      <c r="C172" s="47" t="s">
        <v>222</v>
      </c>
      <c r="D172" s="107">
        <f>D173+D180+D231+D261+D262+D271</f>
        <v>152202</v>
      </c>
    </row>
    <row r="173" spans="2:4">
      <c r="B173" s="46" t="s">
        <v>223</v>
      </c>
      <c r="C173" s="47" t="s">
        <v>224</v>
      </c>
      <c r="D173" s="107">
        <f>D174+D177</f>
        <v>10508</v>
      </c>
    </row>
    <row r="174" spans="2:4">
      <c r="B174" s="44" t="s">
        <v>225</v>
      </c>
      <c r="C174" s="15" t="s">
        <v>226</v>
      </c>
      <c r="D174" s="108">
        <f>SUM(D175:D176)</f>
        <v>3394</v>
      </c>
    </row>
    <row r="175" spans="2:4">
      <c r="B175" s="45" t="s">
        <v>227</v>
      </c>
      <c r="C175" s="15" t="s">
        <v>228</v>
      </c>
      <c r="D175" s="108">
        <v>1686</v>
      </c>
    </row>
    <row r="176" spans="2:4">
      <c r="B176" s="45" t="s">
        <v>229</v>
      </c>
      <c r="C176" s="15" t="s">
        <v>230</v>
      </c>
      <c r="D176" s="108">
        <v>1708</v>
      </c>
    </row>
    <row r="177" spans="2:4">
      <c r="B177" s="44" t="s">
        <v>231</v>
      </c>
      <c r="C177" s="15" t="s">
        <v>232</v>
      </c>
      <c r="D177" s="108">
        <f>SUM(D178:D179)</f>
        <v>7114</v>
      </c>
    </row>
    <row r="178" spans="2:4">
      <c r="B178" s="45" t="s">
        <v>233</v>
      </c>
      <c r="C178" s="15" t="s">
        <v>228</v>
      </c>
      <c r="D178" s="108">
        <v>1423</v>
      </c>
    </row>
    <row r="179" spans="2:4">
      <c r="B179" s="45" t="s">
        <v>234</v>
      </c>
      <c r="C179" s="15" t="s">
        <v>230</v>
      </c>
      <c r="D179" s="108">
        <v>5691</v>
      </c>
    </row>
    <row r="180" spans="2:4">
      <c r="B180" s="46" t="s">
        <v>235</v>
      </c>
      <c r="C180" s="47" t="s">
        <v>236</v>
      </c>
      <c r="D180" s="107">
        <f>D181+D184+D190+D200+D209+D213+D219+D226</f>
        <v>131771</v>
      </c>
    </row>
    <row r="181" spans="2:4">
      <c r="B181" s="44" t="s">
        <v>237</v>
      </c>
      <c r="C181" s="15" t="s">
        <v>238</v>
      </c>
      <c r="D181" s="108">
        <f>SUM(D182:D183)</f>
        <v>3737</v>
      </c>
    </row>
    <row r="182" spans="2:4" ht="25.5" hidden="1">
      <c r="B182" s="45" t="s">
        <v>239</v>
      </c>
      <c r="C182" s="15" t="s">
        <v>240</v>
      </c>
      <c r="D182" s="108"/>
    </row>
    <row r="183" spans="2:4">
      <c r="B183" s="45" t="s">
        <v>241</v>
      </c>
      <c r="C183" s="15" t="s">
        <v>242</v>
      </c>
      <c r="D183" s="108">
        <v>3737</v>
      </c>
    </row>
    <row r="184" spans="2:4">
      <c r="B184" s="44" t="s">
        <v>243</v>
      </c>
      <c r="C184" s="15" t="s">
        <v>244</v>
      </c>
      <c r="D184" s="108">
        <f>SUM(D185:D189)</f>
        <v>28950</v>
      </c>
    </row>
    <row r="185" spans="2:4" hidden="1">
      <c r="B185" s="45" t="s">
        <v>245</v>
      </c>
      <c r="C185" s="15" t="s">
        <v>246</v>
      </c>
      <c r="D185" s="108"/>
    </row>
    <row r="186" spans="2:4" hidden="1">
      <c r="B186" s="45" t="s">
        <v>247</v>
      </c>
      <c r="C186" s="15" t="s">
        <v>248</v>
      </c>
      <c r="D186" s="108"/>
    </row>
    <row r="187" spans="2:4">
      <c r="B187" s="45" t="s">
        <v>249</v>
      </c>
      <c r="C187" s="15" t="s">
        <v>250</v>
      </c>
      <c r="D187" s="108">
        <v>14475</v>
      </c>
    </row>
    <row r="188" spans="2:4" ht="25.5" hidden="1">
      <c r="B188" s="45">
        <v>2224</v>
      </c>
      <c r="C188" s="15" t="s">
        <v>251</v>
      </c>
      <c r="D188" s="108"/>
    </row>
    <row r="189" spans="2:4">
      <c r="B189" s="45" t="s">
        <v>252</v>
      </c>
      <c r="C189" s="15" t="s">
        <v>253</v>
      </c>
      <c r="D189" s="108">
        <v>14475</v>
      </c>
    </row>
    <row r="190" spans="2:4" ht="25.5">
      <c r="B190" s="44" t="s">
        <v>254</v>
      </c>
      <c r="C190" s="15" t="s">
        <v>255</v>
      </c>
      <c r="D190" s="108">
        <f>SUM(D191:D199)</f>
        <v>58137</v>
      </c>
    </row>
    <row r="191" spans="2:4">
      <c r="B191" s="45" t="s">
        <v>256</v>
      </c>
      <c r="C191" s="15" t="s">
        <v>257</v>
      </c>
      <c r="D191" s="108">
        <v>10245</v>
      </c>
    </row>
    <row r="192" spans="2:4" hidden="1">
      <c r="B192" s="45">
        <v>2232</v>
      </c>
      <c r="C192" s="15" t="s">
        <v>258</v>
      </c>
      <c r="D192" s="108"/>
    </row>
    <row r="193" spans="2:4" hidden="1">
      <c r="B193" s="45" t="s">
        <v>259</v>
      </c>
      <c r="C193" s="15" t="s">
        <v>260</v>
      </c>
      <c r="D193" s="108"/>
    </row>
    <row r="194" spans="2:4">
      <c r="B194" s="45" t="s">
        <v>261</v>
      </c>
      <c r="C194" s="15" t="s">
        <v>262</v>
      </c>
      <c r="D194" s="108">
        <v>218</v>
      </c>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c r="B199" s="45" t="s">
        <v>270</v>
      </c>
      <c r="C199" s="15" t="s">
        <v>271</v>
      </c>
      <c r="D199" s="108">
        <v>47674</v>
      </c>
    </row>
    <row r="200" spans="2:4">
      <c r="B200" s="44" t="s">
        <v>272</v>
      </c>
      <c r="C200" s="15" t="s">
        <v>273</v>
      </c>
      <c r="D200" s="108">
        <f>SUM(D201:D208)</f>
        <v>4867</v>
      </c>
    </row>
    <row r="201" spans="2:4" hidden="1">
      <c r="B201" s="45" t="s">
        <v>274</v>
      </c>
      <c r="C201" s="15" t="s">
        <v>275</v>
      </c>
      <c r="D201" s="108"/>
    </row>
    <row r="202" spans="2:4" hidden="1">
      <c r="B202" s="45" t="s">
        <v>276</v>
      </c>
      <c r="C202" s="15" t="s">
        <v>277</v>
      </c>
      <c r="D202" s="108"/>
    </row>
    <row r="203" spans="2:4">
      <c r="B203" s="45" t="s">
        <v>278</v>
      </c>
      <c r="C203" s="15" t="s">
        <v>279</v>
      </c>
      <c r="D203" s="108">
        <v>2134</v>
      </c>
    </row>
    <row r="204" spans="2:4">
      <c r="B204" s="45" t="s">
        <v>280</v>
      </c>
      <c r="C204" s="15" t="s">
        <v>281</v>
      </c>
      <c r="D204" s="108">
        <v>2733</v>
      </c>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c r="B209" s="44" t="s">
        <v>288</v>
      </c>
      <c r="C209" s="15" t="s">
        <v>289</v>
      </c>
      <c r="D209" s="108">
        <f>SUM(D210:D212)</f>
        <v>1423</v>
      </c>
    </row>
    <row r="210" spans="2:4">
      <c r="B210" s="45">
        <v>2251</v>
      </c>
      <c r="C210" s="15" t="s">
        <v>290</v>
      </c>
      <c r="D210" s="108">
        <v>1423</v>
      </c>
    </row>
    <row r="211" spans="2:4" hidden="1">
      <c r="B211" s="45">
        <v>2252</v>
      </c>
      <c r="C211" s="15" t="s">
        <v>291</v>
      </c>
      <c r="D211" s="108"/>
    </row>
    <row r="212" spans="2:4" hidden="1">
      <c r="B212" s="45">
        <v>2259</v>
      </c>
      <c r="C212" s="15" t="s">
        <v>292</v>
      </c>
      <c r="D212" s="108"/>
    </row>
    <row r="213" spans="2:4">
      <c r="B213" s="44" t="s">
        <v>293</v>
      </c>
      <c r="C213" s="15" t="s">
        <v>294</v>
      </c>
      <c r="D213" s="108">
        <f>SUM(D214:D218)</f>
        <v>34452</v>
      </c>
    </row>
    <row r="214" spans="2:4">
      <c r="B214" s="45" t="s">
        <v>295</v>
      </c>
      <c r="C214" s="15" t="s">
        <v>296</v>
      </c>
      <c r="D214" s="108">
        <v>32343</v>
      </c>
    </row>
    <row r="215" spans="2:4">
      <c r="B215" s="45" t="s">
        <v>297</v>
      </c>
      <c r="C215" s="15" t="s">
        <v>298</v>
      </c>
      <c r="D215" s="108">
        <v>2109</v>
      </c>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c r="B219" s="44" t="s">
        <v>305</v>
      </c>
      <c r="C219" s="15" t="s">
        <v>306</v>
      </c>
      <c r="D219" s="108">
        <f>SUM(D220:D225)</f>
        <v>205</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c r="B225" s="45" t="s">
        <v>315</v>
      </c>
      <c r="C225" s="15" t="s">
        <v>316</v>
      </c>
      <c r="D225" s="108">
        <v>205</v>
      </c>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c r="B231" s="46" t="s">
        <v>326</v>
      </c>
      <c r="C231" s="47" t="s">
        <v>327</v>
      </c>
      <c r="D231" s="107">
        <f>D232+D237+D241+D242+D246+D247+D255+D256+D260</f>
        <v>9923</v>
      </c>
    </row>
    <row r="232" spans="2:4">
      <c r="B232" s="44" t="s">
        <v>328</v>
      </c>
      <c r="C232" s="15" t="s">
        <v>329</v>
      </c>
      <c r="D232" s="108">
        <f>SUM(D233:D236)</f>
        <v>7541</v>
      </c>
    </row>
    <row r="233" spans="2:4">
      <c r="B233" s="45" t="s">
        <v>330</v>
      </c>
      <c r="C233" s="15" t="s">
        <v>331</v>
      </c>
      <c r="D233" s="108">
        <v>7114</v>
      </c>
    </row>
    <row r="234" spans="2:4">
      <c r="B234" s="45" t="s">
        <v>332</v>
      </c>
      <c r="C234" s="15" t="s">
        <v>333</v>
      </c>
      <c r="D234" s="108">
        <v>427</v>
      </c>
    </row>
    <row r="235" spans="2:4" hidden="1">
      <c r="B235" s="45" t="s">
        <v>334</v>
      </c>
      <c r="C235" s="15" t="s">
        <v>335</v>
      </c>
      <c r="D235" s="108"/>
    </row>
    <row r="236" spans="2:4" hidden="1">
      <c r="B236" s="45" t="s">
        <v>336</v>
      </c>
      <c r="C236" s="15" t="s">
        <v>337</v>
      </c>
      <c r="D236" s="108"/>
    </row>
    <row r="237" spans="2:4">
      <c r="B237" s="44" t="s">
        <v>338</v>
      </c>
      <c r="C237" s="15" t="s">
        <v>339</v>
      </c>
      <c r="D237" s="108">
        <f>SUM(D238:D240)</f>
        <v>1649</v>
      </c>
    </row>
    <row r="238" spans="2:4" hidden="1">
      <c r="B238" s="45" t="s">
        <v>340</v>
      </c>
      <c r="C238" s="15" t="s">
        <v>341</v>
      </c>
      <c r="D238" s="108"/>
    </row>
    <row r="239" spans="2:4">
      <c r="B239" s="45" t="s">
        <v>342</v>
      </c>
      <c r="C239" s="15" t="s">
        <v>343</v>
      </c>
      <c r="D239" s="108">
        <v>1649</v>
      </c>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c r="B260" s="44" t="s">
        <v>383</v>
      </c>
      <c r="C260" s="15" t="s">
        <v>384</v>
      </c>
      <c r="D260" s="108">
        <v>733</v>
      </c>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38.25" hidden="1">
      <c r="B405" s="45">
        <v>7351</v>
      </c>
      <c r="C405" s="15" t="s">
        <v>621</v>
      </c>
      <c r="D405" s="108"/>
    </row>
    <row r="406" spans="2:4" ht="38.25"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25.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c r="B416" s="55" t="s">
        <v>635</v>
      </c>
      <c r="C416" s="54" t="s">
        <v>636</v>
      </c>
      <c r="D416" s="109">
        <f>D417+D456</f>
        <v>1423</v>
      </c>
    </row>
    <row r="417" spans="2:4">
      <c r="B417" s="49">
        <v>5000</v>
      </c>
      <c r="C417" s="47" t="s">
        <v>637</v>
      </c>
      <c r="D417" s="107">
        <f>D418+D427</f>
        <v>1423</v>
      </c>
    </row>
    <row r="418" spans="2:4">
      <c r="B418" s="46" t="s">
        <v>638</v>
      </c>
      <c r="C418" s="47" t="s">
        <v>639</v>
      </c>
      <c r="D418" s="107">
        <f>D419+D420+D423+D424+D425+D426</f>
        <v>1423</v>
      </c>
    </row>
    <row r="419" spans="2:4" hidden="1">
      <c r="B419" s="44" t="s">
        <v>640</v>
      </c>
      <c r="C419" s="15" t="s">
        <v>641</v>
      </c>
      <c r="D419" s="108"/>
    </row>
    <row r="420" spans="2:4">
      <c r="B420" s="44">
        <v>5120</v>
      </c>
      <c r="C420" s="15" t="s">
        <v>642</v>
      </c>
      <c r="D420" s="108">
        <f>SUM(D421:D422)</f>
        <v>1423</v>
      </c>
    </row>
    <row r="421" spans="2:4">
      <c r="B421" s="45" t="s">
        <v>643</v>
      </c>
      <c r="C421" s="15" t="s">
        <v>644</v>
      </c>
      <c r="D421" s="108">
        <v>1423</v>
      </c>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38.25" hidden="1">
      <c r="B467" s="45">
        <v>9591</v>
      </c>
      <c r="C467" s="15" t="s">
        <v>728</v>
      </c>
      <c r="D467" s="108"/>
    </row>
    <row r="468" spans="2:4" ht="38.25"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25.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idden="1">
      <c r="B489" s="17" t="s">
        <v>763</v>
      </c>
      <c r="C489" s="19" t="s">
        <v>764</v>
      </c>
      <c r="D489" s="16"/>
    </row>
    <row r="490" spans="2:4" hidden="1">
      <c r="B490" s="14" t="s">
        <v>765</v>
      </c>
      <c r="C490" s="15" t="s">
        <v>766</v>
      </c>
      <c r="D490" s="16"/>
    </row>
    <row r="491" spans="2:4" ht="15">
      <c r="B491" s="20"/>
      <c r="C491" s="2"/>
    </row>
    <row r="492" spans="2:4">
      <c r="B492" s="1" t="s">
        <v>928</v>
      </c>
    </row>
    <row r="493" spans="2:4">
      <c r="B493" s="21"/>
    </row>
    <row r="494" spans="2:4">
      <c r="B494" s="58" t="s">
        <v>929</v>
      </c>
      <c r="C494" s="36" t="s">
        <v>774</v>
      </c>
    </row>
    <row r="495" spans="2:4">
      <c r="B495" s="6" t="s">
        <v>784</v>
      </c>
      <c r="C495" s="6" t="s">
        <v>6</v>
      </c>
    </row>
    <row r="496" spans="2:4" ht="12.75" customHeight="1"/>
    <row r="497" spans="2:4">
      <c r="B497" s="58" t="s">
        <v>1042</v>
      </c>
    </row>
    <row r="498" spans="2:4">
      <c r="B498" s="6" t="s">
        <v>8</v>
      </c>
    </row>
    <row r="499" spans="2:4" ht="12.75" customHeight="1"/>
    <row r="500" spans="2:4">
      <c r="B500" s="127" t="s">
        <v>767</v>
      </c>
      <c r="C500" s="128"/>
      <c r="D500" s="128"/>
    </row>
    <row r="501" spans="2:4">
      <c r="B501" s="128"/>
      <c r="C501" s="128"/>
      <c r="D501" s="128"/>
    </row>
    <row r="502" spans="2:4" ht="15.75">
      <c r="B502" s="68"/>
      <c r="C502" s="31"/>
    </row>
    <row r="503" spans="2:4" ht="15.75">
      <c r="B503" s="68"/>
      <c r="C503" s="31"/>
    </row>
    <row r="504" spans="2:4" ht="15.75">
      <c r="B504" s="68"/>
      <c r="C504" s="31"/>
    </row>
    <row r="505" spans="2:4" ht="18.75">
      <c r="B505" s="7"/>
      <c r="D505" s="7"/>
    </row>
    <row r="506" spans="2:4" ht="15.75">
      <c r="B506" s="24"/>
      <c r="C506" s="24"/>
      <c r="D506" s="24"/>
    </row>
    <row r="507" spans="2:4" ht="15.75">
      <c r="B507" s="22"/>
      <c r="C507" s="22"/>
      <c r="D507" s="22"/>
    </row>
    <row r="508" spans="2:4" ht="15.75">
      <c r="B508" s="23"/>
      <c r="C508" s="23"/>
      <c r="D508" s="23"/>
    </row>
    <row r="509" spans="2:4" ht="15.75">
      <c r="B509" s="22"/>
      <c r="C509" s="22"/>
      <c r="D509" s="22"/>
    </row>
    <row r="510" spans="2:4" ht="15.75">
      <c r="B510" s="24"/>
      <c r="C510" s="24"/>
      <c r="D510" s="24"/>
    </row>
    <row r="511" spans="2:4" ht="15.75">
      <c r="B511" s="24"/>
      <c r="C511" s="24"/>
      <c r="D511" s="24"/>
    </row>
    <row r="512" spans="2:4" ht="15.75">
      <c r="B512" s="24"/>
      <c r="C512" s="24"/>
      <c r="D512" s="24"/>
    </row>
    <row r="513" spans="2:4" ht="15.75">
      <c r="B513" s="24"/>
      <c r="C513" s="24"/>
      <c r="D513" s="24"/>
    </row>
    <row r="514" spans="2:4" ht="15.75">
      <c r="B514" s="24"/>
      <c r="C514" s="25"/>
      <c r="D514" s="24"/>
    </row>
    <row r="515" spans="2:4" ht="15.75">
      <c r="B515" s="69"/>
      <c r="C515" s="25"/>
      <c r="D515" s="24"/>
    </row>
    <row r="516" spans="2:4" ht="15.75">
      <c r="B516" s="27"/>
      <c r="C516" s="26"/>
      <c r="D516" s="24"/>
    </row>
    <row r="517" spans="2:4" ht="18.75">
      <c r="B517" s="70"/>
      <c r="C517" s="71"/>
      <c r="D517" s="70"/>
    </row>
    <row r="705" spans="2:4" s="28" customFormat="1" ht="15.75">
      <c r="B705" s="1"/>
      <c r="C705" s="1"/>
      <c r="D705" s="1"/>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70" customFormat="1" ht="18.75">
      <c r="B716" s="1"/>
      <c r="C716" s="1"/>
      <c r="D716" s="1"/>
    </row>
  </sheetData>
  <mergeCells count="6">
    <mergeCell ref="B500:D501"/>
    <mergeCell ref="B25:D25"/>
    <mergeCell ref="B26:D26"/>
    <mergeCell ref="B27:D27"/>
    <mergeCell ref="B28:D28"/>
    <mergeCell ref="B46:C46"/>
  </mergeCells>
  <conditionalFormatting sqref="B36:B39 B33">
    <cfRule type="cellIs" dxfId="70" priority="3" stopIfTrue="1" operator="equal">
      <formula>0</formula>
    </cfRule>
  </conditionalFormatting>
  <conditionalFormatting sqref="C33:C39 D33 D37 D35 D39">
    <cfRule type="cellIs" dxfId="69" priority="1" stopIfTrue="1" operator="equal">
      <formula>0</formula>
    </cfRule>
  </conditionalFormatting>
  <pageMargins left="0.7" right="0.7" top="0.75" bottom="0.75" header="0.3" footer="0.3"/>
  <pageSetup paperSize="9" scale="88" fitToHeight="0" orientation="portrait" verticalDpi="0" r:id="rId1"/>
  <headerFooter differentFirst="1">
    <oddFooter>&amp;C&amp;P</oddFooter>
  </headerFooter>
  <rowBreaks count="1" manualBreakCount="1">
    <brk id="49" max="16383" man="1"/>
  </rowBreaks>
</worksheet>
</file>

<file path=xl/worksheets/sheet2.xml><?xml version="1.0" encoding="utf-8"?>
<worksheet xmlns="http://schemas.openxmlformats.org/spreadsheetml/2006/main" xmlns:r="http://schemas.openxmlformats.org/officeDocument/2006/relationships">
  <sheetPr>
    <tabColor theme="3" tint="0.39997558519241921"/>
    <pageSetUpPr fitToPage="1"/>
  </sheetPr>
  <dimension ref="A1:F729"/>
  <sheetViews>
    <sheetView topLeftCell="A394" zoomScaleNormal="100" zoomScaleSheetLayoutView="100" workbookViewId="0">
      <selection activeCell="A492" sqref="A492:XFD493"/>
    </sheetView>
  </sheetViews>
  <sheetFormatPr defaultRowHeight="15"/>
  <cols>
    <col min="1" max="1" width="3.7109375" style="1" customWidth="1"/>
    <col min="2" max="2" width="16.42578125" style="1" customWidth="1"/>
    <col min="3" max="3" width="66.85546875" style="2" customWidth="1"/>
    <col min="4" max="4" width="12" style="1" customWidth="1"/>
  </cols>
  <sheetData>
    <row r="1" spans="1:4" s="30" customFormat="1" ht="12.75">
      <c r="A1" s="1"/>
      <c r="B1" s="1"/>
      <c r="C1" s="2"/>
      <c r="D1" s="29" t="s">
        <v>0</v>
      </c>
    </row>
    <row r="2" spans="1:4" s="30" customFormat="1" ht="12.75">
      <c r="A2" s="1"/>
      <c r="B2" s="1"/>
      <c r="C2" s="2"/>
      <c r="D2" s="29" t="s">
        <v>1</v>
      </c>
    </row>
    <row r="3" spans="1:4" s="30" customFormat="1" ht="12.75">
      <c r="A3" s="1"/>
      <c r="B3" s="1"/>
      <c r="C3" s="2"/>
      <c r="D3" s="29" t="s">
        <v>2</v>
      </c>
    </row>
    <row r="4" spans="1:4" s="30" customFormat="1" ht="12.75">
      <c r="A4" s="1"/>
      <c r="B4" s="1"/>
      <c r="C4" s="2"/>
      <c r="D4" s="29" t="s">
        <v>3</v>
      </c>
    </row>
    <row r="5" spans="1:4" s="30" customFormat="1" ht="12.75">
      <c r="A5" s="1"/>
      <c r="B5" s="29"/>
      <c r="C5" s="2"/>
      <c r="D5" s="1"/>
    </row>
    <row r="6" spans="1:4" s="30" customFormat="1" ht="12.75">
      <c r="A6" s="1"/>
      <c r="B6" s="29"/>
      <c r="C6" s="3"/>
      <c r="D6" s="1"/>
    </row>
    <row r="7" spans="1:4" s="33" customFormat="1" ht="15.75">
      <c r="A7" s="31"/>
      <c r="B7" s="4"/>
      <c r="C7" s="32"/>
      <c r="D7" s="4" t="s">
        <v>4</v>
      </c>
    </row>
    <row r="8" spans="1:4" s="30" customFormat="1" ht="12.75">
      <c r="A8" s="1"/>
      <c r="B8" s="29"/>
      <c r="C8" s="1"/>
      <c r="D8" s="1"/>
    </row>
    <row r="9" spans="1:4" s="30" customFormat="1" ht="12.75">
      <c r="A9" s="1"/>
      <c r="B9" s="29"/>
      <c r="C9" s="1"/>
      <c r="D9" s="93" t="s">
        <v>1037</v>
      </c>
    </row>
    <row r="10" spans="1:4" s="30" customFormat="1" ht="12.75">
      <c r="A10" s="1"/>
      <c r="B10" s="29"/>
      <c r="C10" s="1"/>
      <c r="D10" s="92" t="s">
        <v>854</v>
      </c>
    </row>
    <row r="11" spans="1:4" s="30" customFormat="1" ht="12.75">
      <c r="A11" s="1"/>
      <c r="B11" s="29"/>
      <c r="C11" s="1"/>
      <c r="D11" s="6" t="s">
        <v>5</v>
      </c>
    </row>
    <row r="12" spans="1:4" s="30" customFormat="1" ht="12.75">
      <c r="A12" s="1"/>
      <c r="B12" s="29"/>
      <c r="C12" s="1"/>
      <c r="D12" s="6"/>
    </row>
    <row r="13" spans="1:4" s="30" customFormat="1" ht="12.75">
      <c r="A13" s="1"/>
      <c r="B13" s="29"/>
      <c r="C13" s="1"/>
      <c r="D13" s="6"/>
    </row>
    <row r="14" spans="1:4" s="30" customFormat="1" ht="12.75">
      <c r="A14" s="1"/>
      <c r="B14" s="29"/>
      <c r="C14" s="36" t="s">
        <v>1017</v>
      </c>
      <c r="D14" s="35" t="s">
        <v>769</v>
      </c>
    </row>
    <row r="15" spans="1:4" s="30" customFormat="1" ht="12.75">
      <c r="A15" s="1"/>
      <c r="B15" s="29"/>
      <c r="C15" s="1" t="s">
        <v>865</v>
      </c>
      <c r="D15" s="6" t="s">
        <v>6</v>
      </c>
    </row>
    <row r="16" spans="1:4" s="30" customFormat="1" ht="12.75">
      <c r="A16" s="1"/>
      <c r="B16" s="29"/>
      <c r="C16" s="1"/>
      <c r="D16" s="6"/>
    </row>
    <row r="17" spans="1:4" s="30" customFormat="1" ht="12.75">
      <c r="A17" s="1"/>
      <c r="B17" s="29"/>
      <c r="C17" s="1"/>
      <c r="D17" s="6"/>
    </row>
    <row r="18" spans="1:4" s="30" customFormat="1" ht="12.75">
      <c r="A18" s="1"/>
      <c r="B18" s="29"/>
      <c r="C18" s="1"/>
      <c r="D18" s="89" t="s">
        <v>1034</v>
      </c>
    </row>
    <row r="19" spans="1:4" s="30" customFormat="1" ht="12.75">
      <c r="A19" s="1"/>
      <c r="B19" s="29"/>
      <c r="C19" s="34" t="s">
        <v>7</v>
      </c>
      <c r="D19" s="6" t="s">
        <v>8</v>
      </c>
    </row>
    <row r="20" spans="1:4" s="30" customFormat="1" ht="12.75">
      <c r="A20" s="1"/>
      <c r="B20" s="29"/>
      <c r="C20" s="1"/>
      <c r="D20" s="29"/>
    </row>
    <row r="21" spans="1:4" s="30" customFormat="1" ht="12.75">
      <c r="A21" s="1"/>
      <c r="B21" s="29"/>
      <c r="C21" s="1"/>
      <c r="D21" s="29"/>
    </row>
    <row r="22" spans="1:4" s="33" customFormat="1" ht="15" customHeight="1">
      <c r="A22" s="31"/>
      <c r="B22" s="129" t="s">
        <v>9</v>
      </c>
      <c r="C22" s="129"/>
      <c r="D22" s="129"/>
    </row>
    <row r="23" spans="1:4" s="33" customFormat="1" ht="15" customHeight="1">
      <c r="A23" s="31"/>
      <c r="B23" s="129" t="s">
        <v>10</v>
      </c>
      <c r="C23" s="129"/>
      <c r="D23" s="129"/>
    </row>
    <row r="24" spans="1:4" s="33" customFormat="1" ht="15" customHeight="1">
      <c r="A24" s="31"/>
      <c r="B24" s="129" t="s">
        <v>768</v>
      </c>
      <c r="C24" s="129"/>
      <c r="D24" s="129"/>
    </row>
    <row r="25" spans="1:4" s="30" customFormat="1" ht="12.75">
      <c r="A25" s="1"/>
      <c r="B25" s="37"/>
      <c r="C25" s="37"/>
      <c r="D25" s="37"/>
    </row>
    <row r="26" spans="1:4" s="30" customFormat="1" ht="12.75">
      <c r="A26" s="1"/>
      <c r="B26" s="1"/>
      <c r="C26" s="2"/>
      <c r="D26" s="1"/>
    </row>
    <row r="27" spans="1:4" s="30" customFormat="1" ht="12.75">
      <c r="A27" s="1"/>
      <c r="B27" s="1"/>
      <c r="C27" s="2"/>
      <c r="D27" s="38" t="s">
        <v>11</v>
      </c>
    </row>
    <row r="28" spans="1:4" s="30" customFormat="1" ht="12.75">
      <c r="A28" s="1"/>
      <c r="B28" s="1"/>
      <c r="C28" s="2"/>
      <c r="D28" s="1"/>
    </row>
    <row r="29" spans="1:4" s="30" customFormat="1" ht="12.75">
      <c r="A29" s="1"/>
      <c r="B29" s="85" t="s">
        <v>12</v>
      </c>
      <c r="C29" s="75" t="s">
        <v>785</v>
      </c>
      <c r="D29" s="75" t="s">
        <v>786</v>
      </c>
    </row>
    <row r="30" spans="1:4" s="30" customFormat="1" ht="25.5">
      <c r="A30" s="1"/>
      <c r="B30" s="86" t="s">
        <v>13</v>
      </c>
      <c r="C30" s="79" t="s">
        <v>787</v>
      </c>
      <c r="D30" s="63" t="s">
        <v>788</v>
      </c>
    </row>
    <row r="31" spans="1:4" s="30" customFormat="1" ht="12.75">
      <c r="A31" s="1"/>
      <c r="B31" s="43" t="s">
        <v>14</v>
      </c>
      <c r="C31" s="61" t="s">
        <v>775</v>
      </c>
      <c r="D31" s="63" t="s">
        <v>776</v>
      </c>
    </row>
    <row r="32" spans="1:4" s="30" customFormat="1" ht="12.75">
      <c r="A32" s="1"/>
      <c r="B32" s="43" t="s">
        <v>15</v>
      </c>
      <c r="C32" s="61" t="s">
        <v>777</v>
      </c>
      <c r="D32" s="63">
        <v>21</v>
      </c>
    </row>
    <row r="33" spans="1:6" s="30" customFormat="1" ht="12.75">
      <c r="A33" s="1"/>
      <c r="B33" s="39"/>
      <c r="C33" s="40"/>
      <c r="D33" s="2"/>
    </row>
    <row r="34" spans="1:6" s="30" customFormat="1" ht="12.75">
      <c r="A34" s="1"/>
      <c r="B34" s="39"/>
      <c r="C34" s="40"/>
      <c r="D34" s="2"/>
    </row>
    <row r="35" spans="1:6" s="30" customFormat="1" ht="12.75">
      <c r="A35" s="1"/>
      <c r="B35" s="1"/>
      <c r="C35" s="2"/>
      <c r="D35" s="1"/>
    </row>
    <row r="36" spans="1:6" s="30" customFormat="1" ht="12.75">
      <c r="A36" s="1"/>
      <c r="B36" s="126" t="s">
        <v>16</v>
      </c>
      <c r="C36" s="126"/>
      <c r="D36" s="1"/>
    </row>
    <row r="37" spans="1:6" s="30" customFormat="1" ht="12.75">
      <c r="A37" s="5"/>
      <c r="B37" s="9"/>
      <c r="C37" s="130" t="s">
        <v>813</v>
      </c>
      <c r="D37" s="130"/>
      <c r="F37" s="88" t="s">
        <v>812</v>
      </c>
    </row>
    <row r="38" spans="1:6" s="30" customFormat="1" ht="12.75">
      <c r="A38" s="5"/>
      <c r="B38" s="9"/>
      <c r="C38" s="130" t="s">
        <v>816</v>
      </c>
      <c r="D38" s="130"/>
      <c r="F38" s="88" t="s">
        <v>817</v>
      </c>
    </row>
    <row r="39" spans="1:6" s="30" customFormat="1" ht="12.75">
      <c r="A39" s="5"/>
      <c r="B39" s="8"/>
      <c r="C39" s="130" t="s">
        <v>818</v>
      </c>
      <c r="D39" s="130"/>
      <c r="F39" s="88" t="s">
        <v>819</v>
      </c>
    </row>
    <row r="40" spans="1:6" s="30" customFormat="1" ht="12.75">
      <c r="A40" s="1"/>
      <c r="B40" s="29"/>
      <c r="C40" s="130" t="s">
        <v>824</v>
      </c>
      <c r="D40" s="130"/>
      <c r="F40" s="88" t="s">
        <v>825</v>
      </c>
    </row>
    <row r="41" spans="1:6" s="30" customFormat="1" ht="12.75">
      <c r="A41" s="5"/>
      <c r="B41" s="8"/>
      <c r="C41" s="130" t="s">
        <v>826</v>
      </c>
      <c r="D41" s="130"/>
      <c r="F41" s="88" t="s">
        <v>827</v>
      </c>
    </row>
    <row r="42" spans="1:6" s="30" customFormat="1" ht="12.75">
      <c r="A42" s="5"/>
      <c r="B42" s="8"/>
      <c r="C42" s="130" t="s">
        <v>832</v>
      </c>
      <c r="D42" s="130"/>
      <c r="F42" s="88" t="s">
        <v>833</v>
      </c>
    </row>
    <row r="43" spans="1:6" s="30" customFormat="1" ht="12.75">
      <c r="A43" s="1"/>
      <c r="B43" s="29"/>
      <c r="C43" s="130" t="s">
        <v>834</v>
      </c>
      <c r="D43" s="130"/>
      <c r="F43" s="88" t="s">
        <v>835</v>
      </c>
    </row>
    <row r="44" spans="1:6" s="30" customFormat="1" ht="12.75">
      <c r="A44" s="1"/>
      <c r="B44" s="29"/>
      <c r="C44" s="130" t="s">
        <v>840</v>
      </c>
      <c r="D44" s="130"/>
      <c r="F44" s="88" t="s">
        <v>841</v>
      </c>
    </row>
    <row r="45" spans="1:6" s="30" customFormat="1" ht="12.75">
      <c r="A45" s="5"/>
      <c r="B45" s="8"/>
      <c r="C45" s="130"/>
      <c r="D45" s="130"/>
    </row>
    <row r="46" spans="1:6" s="30" customFormat="1" ht="12.75">
      <c r="A46" s="5"/>
      <c r="B46" s="8"/>
      <c r="C46" s="130"/>
      <c r="D46" s="130"/>
    </row>
    <row r="47" spans="1:6" s="30" customFormat="1" ht="12.75">
      <c r="A47" s="5"/>
      <c r="B47" s="8"/>
      <c r="C47" s="130"/>
      <c r="D47" s="130"/>
    </row>
    <row r="48" spans="1:6" s="30" customFormat="1" ht="12.75">
      <c r="A48" s="5"/>
      <c r="B48" s="41"/>
      <c r="C48" s="9"/>
      <c r="D48" s="5"/>
    </row>
    <row r="49" spans="1:4" s="30" customFormat="1" ht="12.75">
      <c r="A49" s="5"/>
      <c r="B49" s="1"/>
      <c r="C49" s="2"/>
      <c r="D49" s="1"/>
    </row>
    <row r="50" spans="1:4" s="30" customFormat="1" ht="12.75">
      <c r="A50" s="1"/>
      <c r="B50" s="1"/>
      <c r="C50" s="37"/>
      <c r="D50" s="1"/>
    </row>
    <row r="51" spans="1:4">
      <c r="C51" s="10" t="s">
        <v>17</v>
      </c>
    </row>
    <row r="52" spans="1:4" s="30" customFormat="1" ht="12.75">
      <c r="A52" s="1"/>
      <c r="B52" s="1"/>
      <c r="C52" s="2"/>
      <c r="D52" s="1"/>
    </row>
    <row r="53" spans="1:4" s="30" customFormat="1" ht="51">
      <c r="A53" s="1"/>
      <c r="B53" s="42" t="s">
        <v>18</v>
      </c>
      <c r="C53" s="42" t="s">
        <v>19</v>
      </c>
      <c r="D53" s="42" t="s">
        <v>771</v>
      </c>
    </row>
    <row r="54" spans="1:4" s="1" customFormat="1" ht="12.75">
      <c r="B54" s="44">
        <v>1</v>
      </c>
      <c r="C54" s="44">
        <v>2</v>
      </c>
      <c r="D54" s="44">
        <v>3</v>
      </c>
    </row>
    <row r="55" spans="1:4" s="30" customFormat="1" ht="12.75">
      <c r="A55" s="1"/>
      <c r="B55" s="50" t="s">
        <v>20</v>
      </c>
      <c r="C55" s="12" t="s">
        <v>21</v>
      </c>
      <c r="D55" s="13">
        <f>D56+D98+D113+D132</f>
        <v>38393</v>
      </c>
    </row>
    <row r="56" spans="1:4" s="30" customFormat="1" ht="12.75" hidden="1">
      <c r="A56" s="1"/>
      <c r="B56" s="46" t="s">
        <v>22</v>
      </c>
      <c r="C56" s="47" t="s">
        <v>23</v>
      </c>
      <c r="D56" s="13">
        <f>D57+D84</f>
        <v>0</v>
      </c>
    </row>
    <row r="57" spans="1:4" s="30" customFormat="1" ht="12.75" hidden="1">
      <c r="A57" s="1"/>
      <c r="B57" s="14">
        <v>21300</v>
      </c>
      <c r="C57" s="15" t="s">
        <v>24</v>
      </c>
      <c r="D57" s="16">
        <f>D58+D59+D60+D61+D65+D66+D69+D75</f>
        <v>0</v>
      </c>
    </row>
    <row r="58" spans="1:4" s="30" customFormat="1" ht="25.5" hidden="1">
      <c r="A58" s="1"/>
      <c r="B58" s="44" t="s">
        <v>25</v>
      </c>
      <c r="C58" s="15" t="s">
        <v>26</v>
      </c>
      <c r="D58" s="16">
        <f>VARAM_BALLOON_atm!D58+VARAM_BSR_Taxl_atm!D58+RPR_LiveBaltic_atm!D58+KPR_BBG_atm!D58+LHEI_CONDOR_atm!D58+LHEI_BBG_atm!D58+DAP_Inov.pieejas_atm!D58+DAP_Fenoskandija_atm!D58</f>
        <v>0</v>
      </c>
    </row>
    <row r="59" spans="1:4" s="30" customFormat="1" ht="25.5" hidden="1">
      <c r="A59" s="1"/>
      <c r="B59" s="44" t="s">
        <v>27</v>
      </c>
      <c r="C59" s="15" t="s">
        <v>28</v>
      </c>
      <c r="D59" s="16">
        <f>VARAM_BALLOON_atm!D59+VARAM_BSR_Taxl_atm!D59+RPR_LiveBaltic_atm!D59+KPR_BBG_atm!D59+LHEI_CONDOR_atm!D59+LHEI_BBG_atm!D59+DAP_Inov.pieejas_atm!D59+DAP_Fenoskandija_atm!D59</f>
        <v>0</v>
      </c>
    </row>
    <row r="60" spans="1:4" s="30" customFormat="1" ht="25.5" hidden="1">
      <c r="A60" s="1"/>
      <c r="B60" s="44" t="s">
        <v>29</v>
      </c>
      <c r="C60" s="15" t="s">
        <v>30</v>
      </c>
      <c r="D60" s="16">
        <f>VARAM_BALLOON_atm!D60+VARAM_BSR_Taxl_atm!D60+RPR_LiveBaltic_atm!D60+KPR_BBG_atm!D60+LHEI_CONDOR_atm!D60+LHEI_BBG_atm!D60+DAP_Inov.pieejas_atm!D60+DAP_Fenoskandija_atm!D60</f>
        <v>0</v>
      </c>
    </row>
    <row r="61" spans="1:4" s="30" customFormat="1" ht="12.75" hidden="1">
      <c r="A61" s="1"/>
      <c r="B61" s="44" t="s">
        <v>31</v>
      </c>
      <c r="C61" s="15" t="s">
        <v>32</v>
      </c>
      <c r="D61" s="16">
        <f>SUM(D62:D64)</f>
        <v>0</v>
      </c>
    </row>
    <row r="62" spans="1:4" s="30" customFormat="1" ht="12.75" hidden="1">
      <c r="A62" s="1"/>
      <c r="B62" s="45" t="s">
        <v>33</v>
      </c>
      <c r="C62" s="15" t="s">
        <v>34</v>
      </c>
      <c r="D62" s="16">
        <f>VARAM_BALLOON_atm!D62+VARAM_BSR_Taxl_atm!D62+RPR_LiveBaltic_atm!D62+KPR_BBG_atm!D62+LHEI_CONDOR_atm!D62+LHEI_BBG_atm!D62+DAP_Inov.pieejas_atm!D62+DAP_Fenoskandija_atm!D62</f>
        <v>0</v>
      </c>
    </row>
    <row r="63" spans="1:4" s="30" customFormat="1" ht="12.75" hidden="1">
      <c r="A63" s="1"/>
      <c r="B63" s="45" t="s">
        <v>35</v>
      </c>
      <c r="C63" s="15" t="s">
        <v>36</v>
      </c>
      <c r="D63" s="16">
        <f>VARAM_BALLOON_atm!D63+VARAM_BSR_Taxl_atm!D63+RPR_LiveBaltic_atm!D63+KPR_BBG_atm!D63+LHEI_CONDOR_atm!D63+LHEI_BBG_atm!D63+DAP_Inov.pieejas_atm!D63+DAP_Fenoskandija_atm!D63</f>
        <v>0</v>
      </c>
    </row>
    <row r="64" spans="1:4" s="30" customFormat="1" ht="12.75" hidden="1">
      <c r="A64" s="1"/>
      <c r="B64" s="45" t="s">
        <v>37</v>
      </c>
      <c r="C64" s="15" t="s">
        <v>38</v>
      </c>
      <c r="D64" s="16">
        <f>VARAM_BALLOON_atm!D64+VARAM_BSR_Taxl_atm!D64+RPR_LiveBaltic_atm!D64+KPR_BBG_atm!D64+LHEI_CONDOR_atm!D64+LHEI_BBG_atm!D64+DAP_Inov.pieejas_atm!D64+DAP_Fenoskandija_atm!D64</f>
        <v>0</v>
      </c>
    </row>
    <row r="65" spans="1:4" s="30" customFormat="1" ht="12.75" hidden="1">
      <c r="A65" s="1"/>
      <c r="B65" s="44" t="s">
        <v>39</v>
      </c>
      <c r="C65" s="15" t="s">
        <v>40</v>
      </c>
      <c r="D65" s="16">
        <f>VARAM_BALLOON_atm!D65+VARAM_BSR_Taxl_atm!D65+RPR_LiveBaltic_atm!D65+KPR_BBG_atm!D65+LHEI_CONDOR_atm!D65+LHEI_BBG_atm!D65+DAP_Inov.pieejas_atm!D65+DAP_Fenoskandija_atm!D65</f>
        <v>0</v>
      </c>
    </row>
    <row r="66" spans="1:4" s="30" customFormat="1" ht="12.75" hidden="1">
      <c r="A66" s="1"/>
      <c r="B66" s="44" t="s">
        <v>41</v>
      </c>
      <c r="C66" s="15" t="s">
        <v>42</v>
      </c>
      <c r="D66" s="16">
        <f>SUM(D67:D68)</f>
        <v>0</v>
      </c>
    </row>
    <row r="67" spans="1:4" s="30" customFormat="1" ht="12.75" hidden="1">
      <c r="A67" s="1"/>
      <c r="B67" s="45" t="s">
        <v>43</v>
      </c>
      <c r="C67" s="15" t="s">
        <v>44</v>
      </c>
      <c r="D67" s="16">
        <f>VARAM_BALLOON_atm!D67+VARAM_BSR_Taxl_atm!D67+RPR_LiveBaltic_atm!D67+KPR_BBG_atm!D67+LHEI_CONDOR_atm!D67+LHEI_BBG_atm!D67+DAP_Inov.pieejas_atm!D67+DAP_Fenoskandija_atm!D67</f>
        <v>0</v>
      </c>
    </row>
    <row r="68" spans="1:4" s="30" customFormat="1" ht="12.75" hidden="1">
      <c r="A68" s="1"/>
      <c r="B68" s="45" t="s">
        <v>45</v>
      </c>
      <c r="C68" s="15" t="s">
        <v>46</v>
      </c>
      <c r="D68" s="16">
        <f>VARAM_BALLOON_atm!D68+VARAM_BSR_Taxl_atm!D68+RPR_LiveBaltic_atm!D68+KPR_BBG_atm!D68+LHEI_CONDOR_atm!D68+LHEI_BBG_atm!D68+DAP_Inov.pieejas_atm!D68+DAP_Fenoskandija_atm!D68</f>
        <v>0</v>
      </c>
    </row>
    <row r="69" spans="1:4" s="30" customFormat="1" ht="12.75" hidden="1">
      <c r="A69" s="1"/>
      <c r="B69" s="44" t="s">
        <v>47</v>
      </c>
      <c r="C69" s="15" t="s">
        <v>48</v>
      </c>
      <c r="D69" s="16">
        <f>SUM(D70:D74)</f>
        <v>0</v>
      </c>
    </row>
    <row r="70" spans="1:4" s="30" customFormat="1" ht="12.75" hidden="1">
      <c r="A70" s="1"/>
      <c r="B70" s="45" t="s">
        <v>49</v>
      </c>
      <c r="C70" s="15" t="s">
        <v>50</v>
      </c>
      <c r="D70" s="16">
        <f>VARAM_BALLOON_atm!D70+VARAM_BSR_Taxl_atm!D70+RPR_LiveBaltic_atm!D70+KPR_BBG_atm!D70+LHEI_CONDOR_atm!D70+LHEI_BBG_atm!D70+DAP_Inov.pieejas_atm!D70+DAP_Fenoskandija_atm!D70</f>
        <v>0</v>
      </c>
    </row>
    <row r="71" spans="1:4" s="30" customFormat="1" ht="12.75" hidden="1">
      <c r="A71" s="1"/>
      <c r="B71" s="45" t="s">
        <v>51</v>
      </c>
      <c r="C71" s="15" t="s">
        <v>52</v>
      </c>
      <c r="D71" s="16">
        <f>VARAM_BALLOON_atm!D71+VARAM_BSR_Taxl_atm!D71+RPR_LiveBaltic_atm!D71+KPR_BBG_atm!D71+LHEI_CONDOR_atm!D71+LHEI_BBG_atm!D71+DAP_Inov.pieejas_atm!D71+DAP_Fenoskandija_atm!D71</f>
        <v>0</v>
      </c>
    </row>
    <row r="72" spans="1:4" s="30" customFormat="1" ht="12.75" hidden="1">
      <c r="A72" s="1"/>
      <c r="B72" s="45" t="s">
        <v>53</v>
      </c>
      <c r="C72" s="15" t="s">
        <v>54</v>
      </c>
      <c r="D72" s="16">
        <f>VARAM_BALLOON_atm!D72+VARAM_BSR_Taxl_atm!D72+RPR_LiveBaltic_atm!D72+KPR_BBG_atm!D72+LHEI_CONDOR_atm!D72+LHEI_BBG_atm!D72+DAP_Inov.pieejas_atm!D72+DAP_Fenoskandija_atm!D72</f>
        <v>0</v>
      </c>
    </row>
    <row r="73" spans="1:4" s="30" customFormat="1" ht="12.75" hidden="1">
      <c r="A73" s="1"/>
      <c r="B73" s="45" t="s">
        <v>55</v>
      </c>
      <c r="C73" s="15" t="s">
        <v>56</v>
      </c>
      <c r="D73" s="16">
        <f>VARAM_BALLOON_atm!D73+VARAM_BSR_Taxl_atm!D73+RPR_LiveBaltic_atm!D73+KPR_BBG_atm!D73+LHEI_CONDOR_atm!D73+LHEI_BBG_atm!D73+DAP_Inov.pieejas_atm!D73+DAP_Fenoskandija_atm!D73</f>
        <v>0</v>
      </c>
    </row>
    <row r="74" spans="1:4" s="30" customFormat="1" ht="12.75" hidden="1">
      <c r="A74" s="1"/>
      <c r="B74" s="45" t="s">
        <v>57</v>
      </c>
      <c r="C74" s="15" t="s">
        <v>58</v>
      </c>
      <c r="D74" s="16">
        <f>VARAM_BALLOON_atm!D74+VARAM_BSR_Taxl_atm!D74+RPR_LiveBaltic_atm!D74+KPR_BBG_atm!D74+LHEI_CONDOR_atm!D74+LHEI_BBG_atm!D74+DAP_Inov.pieejas_atm!D74+DAP_Fenoskandija_atm!D74</f>
        <v>0</v>
      </c>
    </row>
    <row r="75" spans="1:4" s="30" customFormat="1" ht="12.75" hidden="1">
      <c r="A75" s="1"/>
      <c r="B75" s="44" t="s">
        <v>59</v>
      </c>
      <c r="C75" s="15" t="s">
        <v>60</v>
      </c>
      <c r="D75" s="16">
        <f>SUM(D76:D83)</f>
        <v>0</v>
      </c>
    </row>
    <row r="76" spans="1:4" s="30" customFormat="1" ht="12.75" hidden="1">
      <c r="A76" s="1"/>
      <c r="B76" s="45" t="s">
        <v>61</v>
      </c>
      <c r="C76" s="15" t="s">
        <v>62</v>
      </c>
      <c r="D76" s="16">
        <f>VARAM_BALLOON_atm!D76+VARAM_BSR_Taxl_atm!D76+RPR_LiveBaltic_atm!D76+KPR_BBG_atm!D76+LHEI_CONDOR_atm!D76+LHEI_BBG_atm!D76+DAP_Inov.pieejas_atm!D76+DAP_Fenoskandija_atm!D76</f>
        <v>0</v>
      </c>
    </row>
    <row r="77" spans="1:4" s="30" customFormat="1" ht="25.5" hidden="1">
      <c r="A77" s="1"/>
      <c r="B77" s="45" t="s">
        <v>63</v>
      </c>
      <c r="C77" s="15" t="s">
        <v>64</v>
      </c>
      <c r="D77" s="16">
        <f>VARAM_BALLOON_atm!D77+VARAM_BSR_Taxl_atm!D77+RPR_LiveBaltic_atm!D77+KPR_BBG_atm!D77+LHEI_CONDOR_atm!D77+LHEI_BBG_atm!D77+DAP_Inov.pieejas_atm!D77+DAP_Fenoskandija_atm!D77</f>
        <v>0</v>
      </c>
    </row>
    <row r="78" spans="1:4" s="30" customFormat="1" ht="12.75" hidden="1">
      <c r="A78" s="1"/>
      <c r="B78" s="45" t="s">
        <v>65</v>
      </c>
      <c r="C78" s="15" t="s">
        <v>66</v>
      </c>
      <c r="D78" s="16">
        <f>VARAM_BALLOON_atm!D78+VARAM_BSR_Taxl_atm!D78+RPR_LiveBaltic_atm!D78+KPR_BBG_atm!D78+LHEI_CONDOR_atm!D78+LHEI_BBG_atm!D78+DAP_Inov.pieejas_atm!D78+DAP_Fenoskandija_atm!D78</f>
        <v>0</v>
      </c>
    </row>
    <row r="79" spans="1:4" s="30" customFormat="1" ht="12.75" hidden="1">
      <c r="A79" s="1"/>
      <c r="B79" s="45" t="s">
        <v>67</v>
      </c>
      <c r="C79" s="15" t="s">
        <v>68</v>
      </c>
      <c r="D79" s="16">
        <f>VARAM_BALLOON_atm!D79+VARAM_BSR_Taxl_atm!D79+RPR_LiveBaltic_atm!D79+KPR_BBG_atm!D79+LHEI_CONDOR_atm!D79+LHEI_BBG_atm!D79+DAP_Inov.pieejas_atm!D79+DAP_Fenoskandija_atm!D79</f>
        <v>0</v>
      </c>
    </row>
    <row r="80" spans="1:4" s="30" customFormat="1" ht="12.75" hidden="1">
      <c r="A80" s="1"/>
      <c r="B80" s="45" t="s">
        <v>69</v>
      </c>
      <c r="C80" s="15" t="s">
        <v>70</v>
      </c>
      <c r="D80" s="16">
        <f>VARAM_BALLOON_atm!D80+VARAM_BSR_Taxl_atm!D80+RPR_LiveBaltic_atm!D80+KPR_BBG_atm!D80+LHEI_CONDOR_atm!D80+LHEI_BBG_atm!D80+DAP_Inov.pieejas_atm!D80+DAP_Fenoskandija_atm!D80</f>
        <v>0</v>
      </c>
    </row>
    <row r="81" spans="1:4" s="30" customFormat="1" ht="12.75" hidden="1">
      <c r="A81" s="1"/>
      <c r="B81" s="45" t="s">
        <v>71</v>
      </c>
      <c r="C81" s="15" t="s">
        <v>72</v>
      </c>
      <c r="D81" s="16">
        <f>VARAM_BALLOON_atm!D81+VARAM_BSR_Taxl_atm!D81+RPR_LiveBaltic_atm!D81+KPR_BBG_atm!D81+LHEI_CONDOR_atm!D81+LHEI_BBG_atm!D81+DAP_Inov.pieejas_atm!D81+DAP_Fenoskandija_atm!D81</f>
        <v>0</v>
      </c>
    </row>
    <row r="82" spans="1:4" s="30" customFormat="1" ht="25.5" hidden="1">
      <c r="A82" s="1"/>
      <c r="B82" s="45">
        <v>21397</v>
      </c>
      <c r="C82" s="15" t="s">
        <v>73</v>
      </c>
      <c r="D82" s="16">
        <f>VARAM_BALLOON_atm!D82+VARAM_BSR_Taxl_atm!D82+RPR_LiveBaltic_atm!D82+KPR_BBG_atm!D82+LHEI_CONDOR_atm!D82+LHEI_BBG_atm!D82+DAP_Inov.pieejas_atm!D82+DAP_Fenoskandija_atm!D82</f>
        <v>0</v>
      </c>
    </row>
    <row r="83" spans="1:4" s="30" customFormat="1" ht="12.75" hidden="1">
      <c r="A83" s="1"/>
      <c r="B83" s="45" t="s">
        <v>74</v>
      </c>
      <c r="C83" s="15" t="s">
        <v>75</v>
      </c>
      <c r="D83" s="16">
        <f>VARAM_BALLOON_atm!D83+VARAM_BSR_Taxl_atm!D83+RPR_LiveBaltic_atm!D83+KPR_BBG_atm!D83+LHEI_CONDOR_atm!D83+LHEI_BBG_atm!D83+DAP_Inov.pieejas_atm!D83+DAP_Fenoskandija_atm!D83</f>
        <v>0</v>
      </c>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t="12.75" hidden="1">
      <c r="A86" s="1"/>
      <c r="B86" s="45" t="s">
        <v>78</v>
      </c>
      <c r="C86" s="15" t="s">
        <v>79</v>
      </c>
      <c r="D86" s="16">
        <f>VARAM_BALLOON_atm!D86+VARAM_BSR_Taxl_atm!D86+RPR_LiveBaltic_atm!D86+KPR_BBG_atm!D86+LHEI_CONDOR_atm!D86+LHEI_BBG_atm!D86+DAP_Inov.pieejas_atm!D86+DAP_Fenoskandija_atm!D86</f>
        <v>0</v>
      </c>
    </row>
    <row r="87" spans="1:4" s="30" customFormat="1" ht="12.75" hidden="1">
      <c r="A87" s="1"/>
      <c r="B87" s="45" t="s">
        <v>80</v>
      </c>
      <c r="C87" s="15" t="s">
        <v>81</v>
      </c>
      <c r="D87" s="16">
        <f>VARAM_BALLOON_atm!D87+VARAM_BSR_Taxl_atm!D87+RPR_LiveBaltic_atm!D87+KPR_BBG_atm!D87+LHEI_CONDOR_atm!D87+LHEI_BBG_atm!D87+DAP_Inov.pieejas_atm!D87+DAP_Fenoskandija_atm!D87</f>
        <v>0</v>
      </c>
    </row>
    <row r="88" spans="1:4" s="30" customFormat="1" ht="12.75" hidden="1">
      <c r="A88" s="1"/>
      <c r="B88" s="45" t="s">
        <v>82</v>
      </c>
      <c r="C88" s="15" t="s">
        <v>83</v>
      </c>
      <c r="D88" s="16">
        <f>VARAM_BALLOON_atm!D88+VARAM_BSR_Taxl_atm!D88+RPR_LiveBaltic_atm!D88+KPR_BBG_atm!D88+LHEI_CONDOR_atm!D88+LHEI_BBG_atm!D88+DAP_Inov.pieejas_atm!D88+DAP_Fenoskandija_atm!D88</f>
        <v>0</v>
      </c>
    </row>
    <row r="89" spans="1:4" s="30" customFormat="1" ht="12.75" hidden="1">
      <c r="A89" s="1"/>
      <c r="B89" s="44">
        <v>21420</v>
      </c>
      <c r="C89" s="15" t="s">
        <v>84</v>
      </c>
      <c r="D89" s="16">
        <f>SUM(D90:D94)</f>
        <v>0</v>
      </c>
    </row>
    <row r="90" spans="1:4" s="30" customFormat="1" ht="25.5" hidden="1">
      <c r="A90" s="1"/>
      <c r="B90" s="45" t="s">
        <v>85</v>
      </c>
      <c r="C90" s="15" t="s">
        <v>86</v>
      </c>
      <c r="D90" s="16">
        <f>VARAM_BALLOON_atm!D90+VARAM_BSR_Taxl_atm!D90+RPR_LiveBaltic_atm!D90+KPR_BBG_atm!D90+LHEI_CONDOR_atm!D90+LHEI_BBG_atm!D90+DAP_Inov.pieejas_atm!D90+DAP_Fenoskandija_atm!D90</f>
        <v>0</v>
      </c>
    </row>
    <row r="91" spans="1:4" s="30" customFormat="1" ht="12.75" hidden="1">
      <c r="A91" s="1"/>
      <c r="B91" s="45" t="s">
        <v>87</v>
      </c>
      <c r="C91" s="15" t="s">
        <v>88</v>
      </c>
      <c r="D91" s="16">
        <f>VARAM_BALLOON_atm!D91+VARAM_BSR_Taxl_atm!D91+RPR_LiveBaltic_atm!D91+KPR_BBG_atm!D91+LHEI_CONDOR_atm!D91+LHEI_BBG_atm!D91+DAP_Inov.pieejas_atm!D91+DAP_Fenoskandija_atm!D91</f>
        <v>0</v>
      </c>
    </row>
    <row r="92" spans="1:4" s="30" customFormat="1" ht="25.5" hidden="1">
      <c r="A92" s="1"/>
      <c r="B92" s="45">
        <v>21424</v>
      </c>
      <c r="C92" s="15" t="s">
        <v>89</v>
      </c>
      <c r="D92" s="16">
        <f>VARAM_BALLOON_atm!D92+VARAM_BSR_Taxl_atm!D92+RPR_LiveBaltic_atm!D92+KPR_BBG_atm!D92+LHEI_CONDOR_atm!D92+LHEI_BBG_atm!D92+DAP_Inov.pieejas_atm!D92+DAP_Fenoskandija_atm!D92</f>
        <v>0</v>
      </c>
    </row>
    <row r="93" spans="1:4" s="30" customFormat="1" ht="12.75" hidden="1">
      <c r="A93" s="1"/>
      <c r="B93" s="45">
        <v>21425</v>
      </c>
      <c r="C93" s="15" t="s">
        <v>90</v>
      </c>
      <c r="D93" s="16">
        <f>VARAM_BALLOON_atm!D93+VARAM_BSR_Taxl_atm!D93+RPR_LiveBaltic_atm!D93+KPR_BBG_atm!D93+LHEI_CONDOR_atm!D93+LHEI_BBG_atm!D93+DAP_Inov.pieejas_atm!D93+DAP_Fenoskandija_atm!D93</f>
        <v>0</v>
      </c>
    </row>
    <row r="94" spans="1:4" s="30" customFormat="1" ht="12.75" hidden="1">
      <c r="A94" s="1"/>
      <c r="B94" s="45" t="s">
        <v>91</v>
      </c>
      <c r="C94" s="15" t="s">
        <v>92</v>
      </c>
      <c r="D94" s="16">
        <f>VARAM_BALLOON_atm!D94+VARAM_BSR_Taxl_atm!D94+RPR_LiveBaltic_atm!D94+KPR_BBG_atm!D94+LHEI_CONDOR_atm!D94+LHEI_BBG_atm!D94+DAP_Inov.pieejas_atm!D94+DAP_Fenoskandija_atm!D94</f>
        <v>0</v>
      </c>
    </row>
    <row r="95" spans="1:4" s="30" customFormat="1" ht="12.75" hidden="1">
      <c r="A95" s="1"/>
      <c r="B95" s="44">
        <v>21490</v>
      </c>
      <c r="C95" s="15" t="s">
        <v>93</v>
      </c>
      <c r="D95" s="16">
        <f>SUM(D96:D97)</f>
        <v>0</v>
      </c>
    </row>
    <row r="96" spans="1:4" s="30" customFormat="1" ht="12.75" hidden="1">
      <c r="A96" s="1"/>
      <c r="B96" s="45" t="s">
        <v>94</v>
      </c>
      <c r="C96" s="15" t="s">
        <v>95</v>
      </c>
      <c r="D96" s="16">
        <f>VARAM_BALLOON_atm!D96+VARAM_BSR_Taxl_atm!D96+RPR_LiveBaltic_atm!D96+KPR_BBG_atm!D96+LHEI_CONDOR_atm!D96+LHEI_BBG_atm!D96+DAP_Inov.pieejas_atm!D96+DAP_Fenoskandija_atm!D96</f>
        <v>0</v>
      </c>
    </row>
    <row r="97" spans="1:4" s="30" customFormat="1" ht="12.75" hidden="1">
      <c r="A97" s="1"/>
      <c r="B97" s="45" t="s">
        <v>96</v>
      </c>
      <c r="C97" s="15" t="s">
        <v>97</v>
      </c>
      <c r="D97" s="16">
        <f>VARAM_BALLOON_atm!D97+VARAM_BSR_Taxl_atm!D97+RPR_LiveBaltic_atm!D97+KPR_BBG_atm!D97+LHEI_CONDOR_atm!D97+LHEI_BBG_atm!D97+DAP_Inov.pieejas_atm!D97+DAP_Fenoskandija_atm!D97</f>
        <v>0</v>
      </c>
    </row>
    <row r="98" spans="1:4" s="30" customFormat="1" ht="12.75">
      <c r="A98" s="1"/>
      <c r="B98" s="46" t="s">
        <v>98</v>
      </c>
      <c r="C98" s="47" t="s">
        <v>99</v>
      </c>
      <c r="D98" s="13">
        <f>D99+D111</f>
        <v>21699</v>
      </c>
    </row>
    <row r="99" spans="1:4" s="30" customFormat="1" ht="12.75" hidden="1">
      <c r="A99" s="1"/>
      <c r="B99" s="14">
        <v>21100</v>
      </c>
      <c r="C99" s="15" t="s">
        <v>100</v>
      </c>
      <c r="D99" s="16">
        <f>D100+D101+D102+D103+D104+D105+D106</f>
        <v>0</v>
      </c>
    </row>
    <row r="100" spans="1:4" s="30" customFormat="1" ht="25.5" hidden="1">
      <c r="A100" s="1"/>
      <c r="B100" s="44" t="s">
        <v>101</v>
      </c>
      <c r="C100" s="15" t="s">
        <v>102</v>
      </c>
      <c r="D100" s="16">
        <f>VARAM_BALLOON_atm!D100+VARAM_BSR_Taxl_atm!D100+RPR_LiveBaltic_atm!D100+KPR_BBG_atm!D100+LHEI_CONDOR_atm!D100+LHEI_BBG_atm!D100+DAP_Inov.pieejas_atm!D100+DAP_Fenoskandija_atm!D100</f>
        <v>0</v>
      </c>
    </row>
    <row r="101" spans="1:4" s="30" customFormat="1" ht="25.5" hidden="1">
      <c r="A101" s="1"/>
      <c r="B101" s="44" t="s">
        <v>103</v>
      </c>
      <c r="C101" s="15" t="s">
        <v>104</v>
      </c>
      <c r="D101" s="16">
        <f>VARAM_BALLOON_atm!D101+VARAM_BSR_Taxl_atm!D101+RPR_LiveBaltic_atm!D101+KPR_BBG_atm!D101+LHEI_CONDOR_atm!D101+LHEI_BBG_atm!D101+DAP_Inov.pieejas_atm!D101+DAP_Fenoskandija_atm!D101</f>
        <v>0</v>
      </c>
    </row>
    <row r="102" spans="1:4" s="30" customFormat="1" ht="25.5" hidden="1">
      <c r="A102" s="1"/>
      <c r="B102" s="44" t="s">
        <v>105</v>
      </c>
      <c r="C102" s="15" t="s">
        <v>106</v>
      </c>
      <c r="D102" s="16">
        <f>VARAM_BALLOON_atm!D102+VARAM_BSR_Taxl_atm!D102+RPR_LiveBaltic_atm!D102+KPR_BBG_atm!D102+LHEI_CONDOR_atm!D102+LHEI_BBG_atm!D102+DAP_Inov.pieejas_atm!D102+DAP_Fenoskandija_atm!D102</f>
        <v>0</v>
      </c>
    </row>
    <row r="103" spans="1:4" s="30" customFormat="1" ht="25.5" hidden="1">
      <c r="A103" s="1"/>
      <c r="B103" s="44" t="s">
        <v>107</v>
      </c>
      <c r="C103" s="15" t="s">
        <v>108</v>
      </c>
      <c r="D103" s="16">
        <f>VARAM_BALLOON_atm!D103+VARAM_BSR_Taxl_atm!D103+RPR_LiveBaltic_atm!D103+KPR_BBG_atm!D103+LHEI_CONDOR_atm!D103+LHEI_BBG_atm!D103+DAP_Inov.pieejas_atm!D103+DAP_Fenoskandija_atm!D103</f>
        <v>0</v>
      </c>
    </row>
    <row r="104" spans="1:4" s="30" customFormat="1" ht="38.25" hidden="1">
      <c r="A104" s="1"/>
      <c r="B104" s="44" t="s">
        <v>109</v>
      </c>
      <c r="C104" s="15" t="s">
        <v>110</v>
      </c>
      <c r="D104" s="16">
        <f>VARAM_BALLOON_atm!D104+VARAM_BSR_Taxl_atm!D104+RPR_LiveBaltic_atm!D104+KPR_BBG_atm!D104+LHEI_CONDOR_atm!D104+LHEI_BBG_atm!D104+DAP_Inov.pieejas_atm!D104+DAP_Fenoskandija_atm!D104</f>
        <v>0</v>
      </c>
    </row>
    <row r="105" spans="1:4" s="30" customFormat="1" ht="38.25" hidden="1">
      <c r="A105" s="1"/>
      <c r="B105" s="44" t="s">
        <v>111</v>
      </c>
      <c r="C105" s="15" t="s">
        <v>112</v>
      </c>
      <c r="D105" s="16">
        <f>VARAM_BALLOON_atm!D105+VARAM_BSR_Taxl_atm!D105+RPR_LiveBaltic_atm!D105+KPR_BBG_atm!D105+LHEI_CONDOR_atm!D105+LHEI_BBG_atm!D105+DAP_Inov.pieejas_atm!D105+DAP_Fenoskandija_atm!D105</f>
        <v>0</v>
      </c>
    </row>
    <row r="106" spans="1:4" s="30" customFormat="1" ht="38.25" hidden="1">
      <c r="A106" s="1"/>
      <c r="B106" s="44" t="s">
        <v>113</v>
      </c>
      <c r="C106" s="15" t="s">
        <v>114</v>
      </c>
      <c r="D106" s="16">
        <f>SUM(D107:D110)</f>
        <v>0</v>
      </c>
    </row>
    <row r="107" spans="1:4" s="30" customFormat="1" ht="38.25" hidden="1">
      <c r="A107" s="1"/>
      <c r="B107" s="45">
        <v>21191</v>
      </c>
      <c r="C107" s="15" t="s">
        <v>115</v>
      </c>
      <c r="D107" s="16">
        <f>VARAM_BALLOON_atm!D107+VARAM_BSR_Taxl_atm!D107+RPR_LiveBaltic_atm!D107+KPR_BBG_atm!D107+LHEI_CONDOR_atm!D107+LHEI_BBG_atm!D107+DAP_Inov.pieejas_atm!D107+DAP_Fenoskandija_atm!D107</f>
        <v>0</v>
      </c>
    </row>
    <row r="108" spans="1:4" s="30" customFormat="1" ht="12.75" hidden="1">
      <c r="A108" s="1"/>
      <c r="B108" s="45">
        <v>21192</v>
      </c>
      <c r="C108" s="15" t="s">
        <v>116</v>
      </c>
      <c r="D108" s="16">
        <f>VARAM_BALLOON_atm!D108+VARAM_BSR_Taxl_atm!D108+RPR_LiveBaltic_atm!D108+KPR_BBG_atm!D108+LHEI_CONDOR_atm!D108+LHEI_BBG_atm!D108+DAP_Inov.pieejas_atm!D108+DAP_Fenoskandija_atm!D108</f>
        <v>0</v>
      </c>
    </row>
    <row r="109" spans="1:4" s="30" customFormat="1" ht="38.25" hidden="1">
      <c r="A109" s="1"/>
      <c r="B109" s="45">
        <v>21193</v>
      </c>
      <c r="C109" s="15" t="s">
        <v>117</v>
      </c>
      <c r="D109" s="16">
        <f>VARAM_BALLOON_atm!D109+VARAM_BSR_Taxl_atm!D109+RPR_LiveBaltic_atm!D109+KPR_BBG_atm!D109+LHEI_CONDOR_atm!D109+LHEI_BBG_atm!D109+DAP_Inov.pieejas_atm!D109+DAP_Fenoskandija_atm!D109</f>
        <v>0</v>
      </c>
    </row>
    <row r="110" spans="1:4" s="30" customFormat="1" ht="25.5" hidden="1">
      <c r="A110" s="1"/>
      <c r="B110" s="45">
        <v>21194</v>
      </c>
      <c r="C110" s="15" t="s">
        <v>118</v>
      </c>
      <c r="D110" s="16">
        <f>VARAM_BALLOON_atm!D110+VARAM_BSR_Taxl_atm!D110+RPR_LiveBaltic_atm!D110+KPR_BBG_atm!D110+LHEI_CONDOR_atm!D110+LHEI_BBG_atm!D110+DAP_Inov.pieejas_atm!D110+DAP_Fenoskandija_atm!D110</f>
        <v>0</v>
      </c>
    </row>
    <row r="111" spans="1:4" s="30" customFormat="1" ht="12.75">
      <c r="A111" s="1"/>
      <c r="B111" s="14">
        <v>21200</v>
      </c>
      <c r="C111" s="15" t="s">
        <v>119</v>
      </c>
      <c r="D111" s="16">
        <f>D112</f>
        <v>21699</v>
      </c>
    </row>
    <row r="112" spans="1:4" s="30" customFormat="1" ht="12.75">
      <c r="A112" s="1"/>
      <c r="B112" s="44">
        <v>21210</v>
      </c>
      <c r="C112" s="15" t="s">
        <v>119</v>
      </c>
      <c r="D112" s="16">
        <f>VARAM_BALLOON_atm!D112+VARAM_BSR_Taxl_atm!D112+RPR_LiveBaltic_atm!D112+KPR_BBG_atm!D112+LHEI_CONDOR_atm!D112+LHEI_BBG_atm!D112+DAP_Inov.pieejas_atm!D112+DAP_Fenoskandija_atm!D112</f>
        <v>21699</v>
      </c>
    </row>
    <row r="113" spans="1:4" s="30" customFormat="1" ht="25.5">
      <c r="A113" s="1"/>
      <c r="B113" s="49" t="s">
        <v>120</v>
      </c>
      <c r="C113" s="47" t="s">
        <v>121</v>
      </c>
      <c r="D113" s="13">
        <f>D114+D121+D126</f>
        <v>16694</v>
      </c>
    </row>
    <row r="114" spans="1:4" s="30" customFormat="1" ht="12.75" hidden="1">
      <c r="A114" s="1"/>
      <c r="B114" s="49">
        <v>18000</v>
      </c>
      <c r="C114" s="47" t="s">
        <v>122</v>
      </c>
      <c r="D114" s="13">
        <f>D115+D120</f>
        <v>0</v>
      </c>
    </row>
    <row r="115" spans="1:4" s="30" customFormat="1" ht="12.75" hidden="1">
      <c r="A115" s="1"/>
      <c r="B115" s="49" t="s">
        <v>123</v>
      </c>
      <c r="C115" s="47" t="s">
        <v>124</v>
      </c>
      <c r="D115" s="13">
        <f>D116</f>
        <v>0</v>
      </c>
    </row>
    <row r="116" spans="1:4" s="30" customFormat="1" ht="12.75" hidden="1">
      <c r="A116" s="1"/>
      <c r="B116" s="44" t="s">
        <v>125</v>
      </c>
      <c r="C116" s="15" t="s">
        <v>126</v>
      </c>
      <c r="D116" s="16">
        <f>SUM(D117:D119)</f>
        <v>0</v>
      </c>
    </row>
    <row r="117" spans="1:4" s="30" customFormat="1" ht="25.5" hidden="1">
      <c r="A117" s="1"/>
      <c r="B117" s="45" t="s">
        <v>127</v>
      </c>
      <c r="C117" s="15" t="s">
        <v>128</v>
      </c>
      <c r="D117" s="16">
        <f>VARAM_BALLOON_atm!D117+VARAM_BSR_Taxl_atm!D117+RPR_LiveBaltic_atm!D117+KPR_BBG_atm!D117+LHEI_CONDOR_atm!D117+LHEI_BBG_atm!D117+DAP_Inov.pieejas_atm!D117+DAP_Fenoskandija_atm!D117</f>
        <v>0</v>
      </c>
    </row>
    <row r="118" spans="1:4" s="30" customFormat="1" ht="25.5" hidden="1">
      <c r="A118" s="1"/>
      <c r="B118" s="45" t="s">
        <v>129</v>
      </c>
      <c r="C118" s="15" t="s">
        <v>130</v>
      </c>
      <c r="D118" s="16">
        <f>VARAM_BALLOON_atm!D118+VARAM_BSR_Taxl_atm!D118+RPR_LiveBaltic_atm!D118+KPR_BBG_atm!D118+LHEI_CONDOR_atm!D118+LHEI_BBG_atm!D118+DAP_Inov.pieejas_atm!D118+DAP_Fenoskandija_atm!D118</f>
        <v>0</v>
      </c>
    </row>
    <row r="119" spans="1:4" s="30" customFormat="1" ht="12.75" hidden="1">
      <c r="A119" s="1"/>
      <c r="B119" s="45">
        <v>18139</v>
      </c>
      <c r="C119" s="15" t="s">
        <v>131</v>
      </c>
      <c r="D119" s="16">
        <f>VARAM_BALLOON_atm!D119+VARAM_BSR_Taxl_atm!D119+RPR_LiveBaltic_atm!D119+KPR_BBG_atm!D119+LHEI_CONDOR_atm!D119+LHEI_BBG_atm!D119+DAP_Inov.pieejas_atm!D119+DAP_Fenoskandija_atm!D119</f>
        <v>0</v>
      </c>
    </row>
    <row r="120" spans="1:4" s="30" customFormat="1" ht="12.75" hidden="1">
      <c r="A120" s="1"/>
      <c r="B120" s="14">
        <v>18400</v>
      </c>
      <c r="C120" s="15" t="s">
        <v>132</v>
      </c>
      <c r="D120" s="16">
        <f>VARAM_BALLOON_atm!D120+VARAM_BSR_Taxl_atm!D120+RPR_LiveBaltic_atm!D120+KPR_BBG_atm!D120+LHEI_CONDOR_atm!D120+LHEI_BBG_atm!D120+DAP_Inov.pieejas_atm!D120+DAP_Fenoskandija_atm!D120</f>
        <v>0</v>
      </c>
    </row>
    <row r="121" spans="1:4" s="30" customFormat="1" ht="12.75" hidden="1">
      <c r="A121" s="1"/>
      <c r="B121" s="49">
        <v>19000</v>
      </c>
      <c r="C121" s="47" t="s">
        <v>133</v>
      </c>
      <c r="D121" s="13">
        <f>D122</f>
        <v>0</v>
      </c>
    </row>
    <row r="122" spans="1:4" s="30" customFormat="1" ht="12.75" hidden="1">
      <c r="A122" s="1"/>
      <c r="B122" s="49" t="s">
        <v>134</v>
      </c>
      <c r="C122" s="47" t="s">
        <v>135</v>
      </c>
      <c r="D122" s="13">
        <f>SUM(D123:D125)</f>
        <v>0</v>
      </c>
    </row>
    <row r="123" spans="1:4" s="30" customFormat="1" ht="12.75" hidden="1">
      <c r="A123" s="1"/>
      <c r="B123" s="44">
        <v>19550</v>
      </c>
      <c r="C123" s="15" t="s">
        <v>136</v>
      </c>
      <c r="D123" s="16">
        <f>VARAM_BALLOON_atm!D123+VARAM_BSR_Taxl_atm!D123+RPR_LiveBaltic_atm!D123+KPR_BBG_atm!D123+LHEI_CONDOR_atm!D123+LHEI_BBG_atm!D123+DAP_Inov.pieejas_atm!D123+DAP_Fenoskandija_atm!D123</f>
        <v>0</v>
      </c>
    </row>
    <row r="124" spans="1:4" s="30" customFormat="1" ht="25.5" hidden="1">
      <c r="A124" s="1"/>
      <c r="B124" s="44">
        <v>19560</v>
      </c>
      <c r="C124" s="15" t="s">
        <v>137</v>
      </c>
      <c r="D124" s="16">
        <f>VARAM_BALLOON_atm!D124+VARAM_BSR_Taxl_atm!D124+RPR_LiveBaltic_atm!D124+KPR_BBG_atm!D124+LHEI_CONDOR_atm!D124+LHEI_BBG_atm!D124+DAP_Inov.pieejas_atm!D124+DAP_Fenoskandija_atm!D124</f>
        <v>0</v>
      </c>
    </row>
    <row r="125" spans="1:4" s="30" customFormat="1" ht="38.25" hidden="1">
      <c r="A125" s="1"/>
      <c r="B125" s="44">
        <v>19570</v>
      </c>
      <c r="C125" s="15" t="s">
        <v>138</v>
      </c>
      <c r="D125" s="16">
        <f>VARAM_BALLOON_atm!D125+VARAM_BSR_Taxl_atm!D125+RPR_LiveBaltic_atm!D125+KPR_BBG_atm!D125+LHEI_CONDOR_atm!D125+LHEI_BBG_atm!D125+DAP_Inov.pieejas_atm!D125+DAP_Fenoskandija_atm!D125</f>
        <v>0</v>
      </c>
    </row>
    <row r="126" spans="1:4" s="30" customFormat="1" ht="25.5">
      <c r="A126" s="1"/>
      <c r="B126" s="49">
        <v>17000</v>
      </c>
      <c r="C126" s="47" t="s">
        <v>139</v>
      </c>
      <c r="D126" s="13">
        <f>SUM(D127)</f>
        <v>16694</v>
      </c>
    </row>
    <row r="127" spans="1:4" s="30" customFormat="1" ht="25.5">
      <c r="A127" s="1"/>
      <c r="B127" s="49">
        <v>17100</v>
      </c>
      <c r="C127" s="47" t="s">
        <v>140</v>
      </c>
      <c r="D127" s="13">
        <f>SUM(D128:D131)</f>
        <v>16694</v>
      </c>
    </row>
    <row r="128" spans="1:4" s="30" customFormat="1" ht="38.25" hidden="1">
      <c r="A128" s="1"/>
      <c r="B128" s="44">
        <v>17110</v>
      </c>
      <c r="C128" s="15" t="s">
        <v>141</v>
      </c>
      <c r="D128" s="16">
        <f>VARAM_BALLOON_atm!D128+VARAM_BSR_Taxl_atm!D128+RPR_LiveBaltic_atm!D128+KPR_BBG_atm!D128+LHEI_CONDOR_atm!D128+LHEI_BBG_atm!D128+DAP_Inov.pieejas_atm!D128+DAP_Fenoskandija_atm!D128</f>
        <v>0</v>
      </c>
    </row>
    <row r="129" spans="1:4" s="30" customFormat="1" ht="38.25" hidden="1">
      <c r="A129" s="1"/>
      <c r="B129" s="44">
        <v>17120</v>
      </c>
      <c r="C129" s="15" t="s">
        <v>142</v>
      </c>
      <c r="D129" s="16">
        <f>VARAM_BALLOON_atm!D129+VARAM_BSR_Taxl_atm!D129+RPR_LiveBaltic_atm!D129+KPR_BBG_atm!D129+LHEI_CONDOR_atm!D129+LHEI_BBG_atm!D129+DAP_Inov.pieejas_atm!D129+DAP_Fenoskandija_atm!D129</f>
        <v>0</v>
      </c>
    </row>
    <row r="130" spans="1:4" s="30" customFormat="1" ht="63.75">
      <c r="A130" s="1"/>
      <c r="B130" s="44">
        <v>17130</v>
      </c>
      <c r="C130" s="15" t="s">
        <v>143</v>
      </c>
      <c r="D130" s="16">
        <f>VARAM_BALLOON_atm!D130+VARAM_BSR_Taxl_atm!D130+RPR_LiveBaltic_atm!D130+KPR_BBG_atm!D130+LHEI_CONDOR_atm!D130+LHEI_BBG_atm!D130+DAP_Inov.pieejas_atm!D130+DAP_Fenoskandija_atm!D130</f>
        <v>16694</v>
      </c>
    </row>
    <row r="131" spans="1:4" s="30" customFormat="1" ht="63.75" hidden="1">
      <c r="A131" s="1"/>
      <c r="B131" s="44">
        <v>17140</v>
      </c>
      <c r="C131" s="15" t="s">
        <v>144</v>
      </c>
      <c r="D131" s="16">
        <f>VARAM_BALLOON_atm!D131+VARAM_BSR_Taxl_atm!D131+RPR_LiveBaltic_atm!D131+KPR_BBG_atm!D131+LHEI_CONDOR_atm!D131+LHEI_BBG_atm!D131+DAP_Inov.pieejas_atm!D131+DAP_Fenoskandija_atm!D131</f>
        <v>0</v>
      </c>
    </row>
    <row r="132" spans="1:4" s="30" customFormat="1" ht="12.75" hidden="1">
      <c r="A132" s="1"/>
      <c r="B132" s="49">
        <v>21700</v>
      </c>
      <c r="C132" s="47" t="s">
        <v>145</v>
      </c>
      <c r="D132" s="13">
        <f>D133+D134</f>
        <v>0</v>
      </c>
    </row>
    <row r="133" spans="1:4" s="30" customFormat="1" ht="12.75" hidden="1">
      <c r="A133" s="1"/>
      <c r="B133" s="44">
        <v>21710</v>
      </c>
      <c r="C133" s="15" t="s">
        <v>146</v>
      </c>
      <c r="D133" s="16">
        <f>VARAM_BALLOON_atm!D133+VARAM_BSR_Taxl_atm!D133+RPR_LiveBaltic_atm!D133+KPR_BBG_atm!D133+LHEI_CONDOR_atm!D133+LHEI_BBG_atm!D133+DAP_Inov.pieejas_atm!D133+DAP_Fenoskandija_atm!D133</f>
        <v>0</v>
      </c>
    </row>
    <row r="134" spans="1:4" s="30" customFormat="1" ht="12.75" hidden="1">
      <c r="A134" s="1"/>
      <c r="B134" s="44">
        <v>21720</v>
      </c>
      <c r="C134" s="15" t="s">
        <v>147</v>
      </c>
      <c r="D134" s="16">
        <f>VARAM_BALLOON_atm!D134+VARAM_BSR_Taxl_atm!D134+RPR_LiveBaltic_atm!D134+KPR_BBG_atm!D134+LHEI_CONDOR_atm!D134+LHEI_BBG_atm!D134+DAP_Inov.pieejas_atm!D134+DAP_Fenoskandija_atm!D134</f>
        <v>0</v>
      </c>
    </row>
    <row r="135" spans="1:4" s="30" customFormat="1" ht="12.75">
      <c r="A135" s="1"/>
      <c r="B135" s="51" t="s">
        <v>148</v>
      </c>
      <c r="C135" s="12" t="s">
        <v>149</v>
      </c>
      <c r="D135" s="13">
        <f>D136+D416</f>
        <v>38393</v>
      </c>
    </row>
    <row r="136" spans="1:4" s="30" customFormat="1" ht="27">
      <c r="A136" s="1"/>
      <c r="B136" s="53" t="s">
        <v>150</v>
      </c>
      <c r="C136" s="54" t="s">
        <v>151</v>
      </c>
      <c r="D136" s="106">
        <f>D137+D272+D290+D375+D394</f>
        <v>38393</v>
      </c>
    </row>
    <row r="137" spans="1:4" s="30" customFormat="1" ht="12.75" hidden="1">
      <c r="A137" s="1"/>
      <c r="B137" s="52" t="s">
        <v>152</v>
      </c>
      <c r="C137" s="47" t="s">
        <v>153</v>
      </c>
      <c r="D137" s="13">
        <f>D138+D172</f>
        <v>0</v>
      </c>
    </row>
    <row r="138" spans="1:4" s="30" customFormat="1" ht="12.75" hidden="1">
      <c r="A138" s="1"/>
      <c r="B138" s="46" t="s">
        <v>154</v>
      </c>
      <c r="C138" s="47" t="s">
        <v>155</v>
      </c>
      <c r="D138" s="107">
        <f>D139+D160</f>
        <v>0</v>
      </c>
    </row>
    <row r="139" spans="1:4" s="30" customFormat="1" ht="12.75" hidden="1">
      <c r="A139" s="1"/>
      <c r="B139" s="46" t="s">
        <v>156</v>
      </c>
      <c r="C139" s="47" t="s">
        <v>157</v>
      </c>
      <c r="D139" s="107">
        <f>D140+D148+D158+D159</f>
        <v>0</v>
      </c>
    </row>
    <row r="140" spans="1:4" s="30" customFormat="1" ht="12.75" hidden="1">
      <c r="A140" s="1"/>
      <c r="B140" s="44" t="s">
        <v>158</v>
      </c>
      <c r="C140" s="15" t="s">
        <v>159</v>
      </c>
      <c r="D140" s="108">
        <f>SUM(D141:D147)</f>
        <v>0</v>
      </c>
    </row>
    <row r="141" spans="1:4" s="30" customFormat="1" ht="12.75" hidden="1">
      <c r="A141" s="1"/>
      <c r="B141" s="45" t="s">
        <v>160</v>
      </c>
      <c r="C141" s="15" t="s">
        <v>161</v>
      </c>
      <c r="D141" s="108">
        <f>VARAM_BALLOON_atm!D141+VARAM_BSR_Taxl_atm!D141+RPR_LiveBaltic_atm!D141+KPR_BBG_atm!D141+LHEI_CONDOR_atm!D141+LHEI_BBG_atm!D141+DAP_Inov.pieejas_atm!D141+DAP_Fenoskandija_atm!D141</f>
        <v>0</v>
      </c>
    </row>
    <row r="142" spans="1:4" s="30" customFormat="1" ht="12.75" hidden="1">
      <c r="A142" s="1"/>
      <c r="B142" s="45" t="s">
        <v>162</v>
      </c>
      <c r="C142" s="15" t="s">
        <v>163</v>
      </c>
      <c r="D142" s="108">
        <f>VARAM_BALLOON_atm!D142+VARAM_BSR_Taxl_atm!D142+RPR_LiveBaltic_atm!D142+KPR_BBG_atm!D142+LHEI_CONDOR_atm!D142+LHEI_BBG_atm!D142+DAP_Inov.pieejas_atm!D142+DAP_Fenoskandija_atm!D142</f>
        <v>0</v>
      </c>
    </row>
    <row r="143" spans="1:4" s="30" customFormat="1" ht="25.5" hidden="1">
      <c r="A143" s="1"/>
      <c r="B143" s="45" t="s">
        <v>164</v>
      </c>
      <c r="C143" s="15" t="s">
        <v>165</v>
      </c>
      <c r="D143" s="108">
        <f>VARAM_BALLOON_atm!D143+VARAM_BSR_Taxl_atm!D143+RPR_LiveBaltic_atm!D143+KPR_BBG_atm!D143+LHEI_CONDOR_atm!D143+LHEI_BBG_atm!D143+DAP_Inov.pieejas_atm!D143+DAP_Fenoskandija_atm!D143</f>
        <v>0</v>
      </c>
    </row>
    <row r="144" spans="1:4" s="30" customFormat="1" ht="12.75" hidden="1">
      <c r="A144" s="1"/>
      <c r="B144" s="45" t="s">
        <v>166</v>
      </c>
      <c r="C144" s="15" t="s">
        <v>167</v>
      </c>
      <c r="D144" s="108">
        <f>VARAM_BALLOON_atm!D144+VARAM_BSR_Taxl_atm!D144+RPR_LiveBaltic_atm!D144+KPR_BBG_atm!D144+LHEI_CONDOR_atm!D144+LHEI_BBG_atm!D144+DAP_Inov.pieejas_atm!D144+DAP_Fenoskandija_atm!D144</f>
        <v>0</v>
      </c>
    </row>
    <row r="145" spans="1:4" s="30" customFormat="1" ht="12.75" hidden="1">
      <c r="A145" s="1"/>
      <c r="B145" s="45" t="s">
        <v>168</v>
      </c>
      <c r="C145" s="15" t="s">
        <v>169</v>
      </c>
      <c r="D145" s="108">
        <f>VARAM_BALLOON_atm!D145+VARAM_BSR_Taxl_atm!D145+RPR_LiveBaltic_atm!D145+KPR_BBG_atm!D145+LHEI_CONDOR_atm!D145+LHEI_BBG_atm!D145+DAP_Inov.pieejas_atm!D145+DAP_Fenoskandija_atm!D145</f>
        <v>0</v>
      </c>
    </row>
    <row r="146" spans="1:4" s="30" customFormat="1" ht="12.75" hidden="1">
      <c r="A146" s="1"/>
      <c r="B146" s="45">
        <v>1116</v>
      </c>
      <c r="C146" s="15" t="s">
        <v>170</v>
      </c>
      <c r="D146" s="108">
        <f>VARAM_BALLOON_atm!D146+VARAM_BSR_Taxl_atm!D146+RPR_LiveBaltic_atm!D146+KPR_BBG_atm!D146+LHEI_CONDOR_atm!D146+LHEI_BBG_atm!D146+DAP_Inov.pieejas_atm!D146+DAP_Fenoskandija_atm!D146</f>
        <v>0</v>
      </c>
    </row>
    <row r="147" spans="1:4" s="30" customFormat="1" ht="12.75" hidden="1">
      <c r="A147" s="1"/>
      <c r="B147" s="45" t="s">
        <v>171</v>
      </c>
      <c r="C147" s="15" t="s">
        <v>172</v>
      </c>
      <c r="D147" s="108">
        <f>VARAM_BALLOON_atm!D147+VARAM_BSR_Taxl_atm!D147+RPR_LiveBaltic_atm!D147+KPR_BBG_atm!D147+LHEI_CONDOR_atm!D147+LHEI_BBG_atm!D147+DAP_Inov.pieejas_atm!D147+DAP_Fenoskandija_atm!D147</f>
        <v>0</v>
      </c>
    </row>
    <row r="148" spans="1:4" s="30" customFormat="1" ht="12.75" hidden="1">
      <c r="A148" s="1"/>
      <c r="B148" s="44" t="s">
        <v>173</v>
      </c>
      <c r="C148" s="15" t="s">
        <v>174</v>
      </c>
      <c r="D148" s="108">
        <f>SUM(D149:D157)</f>
        <v>0</v>
      </c>
    </row>
    <row r="149" spans="1:4" s="30" customFormat="1" ht="12.75" hidden="1">
      <c r="A149" s="1"/>
      <c r="B149" s="45" t="s">
        <v>175</v>
      </c>
      <c r="C149" s="15" t="s">
        <v>176</v>
      </c>
      <c r="D149" s="108">
        <f>VARAM_BALLOON_atm!D149+VARAM_BSR_Taxl_atm!D149+RPR_LiveBaltic_atm!D149+KPR_BBG_atm!D149+LHEI_CONDOR_atm!D149+LHEI_BBG_atm!D149+DAP_Inov.pieejas_atm!D149+DAP_Fenoskandija_atm!D149</f>
        <v>0</v>
      </c>
    </row>
    <row r="150" spans="1:4" s="30" customFormat="1" ht="12.75" hidden="1">
      <c r="A150" s="1"/>
      <c r="B150" s="45" t="s">
        <v>177</v>
      </c>
      <c r="C150" s="15" t="s">
        <v>178</v>
      </c>
      <c r="D150" s="108">
        <f>VARAM_BALLOON_atm!D150+VARAM_BSR_Taxl_atm!D150+RPR_LiveBaltic_atm!D150+KPR_BBG_atm!D150+LHEI_CONDOR_atm!D150+LHEI_BBG_atm!D150+DAP_Inov.pieejas_atm!D150+DAP_Fenoskandija_atm!D150</f>
        <v>0</v>
      </c>
    </row>
    <row r="151" spans="1:4" s="30" customFormat="1" ht="12.75" hidden="1">
      <c r="A151" s="1"/>
      <c r="B151" s="45" t="s">
        <v>179</v>
      </c>
      <c r="C151" s="15" t="s">
        <v>180</v>
      </c>
      <c r="D151" s="108">
        <f>VARAM_BALLOON_atm!D151+VARAM_BSR_Taxl_atm!D151+RPR_LiveBaltic_atm!D151+KPR_BBG_atm!D151+LHEI_CONDOR_atm!D151+LHEI_BBG_atm!D151+DAP_Inov.pieejas_atm!D151+DAP_Fenoskandija_atm!D151</f>
        <v>0</v>
      </c>
    </row>
    <row r="152" spans="1:4" s="30" customFormat="1" ht="12.75" hidden="1">
      <c r="A152" s="1"/>
      <c r="B152" s="45" t="s">
        <v>181</v>
      </c>
      <c r="C152" s="15" t="s">
        <v>182</v>
      </c>
      <c r="D152" s="108">
        <f>VARAM_BALLOON_atm!D152+VARAM_BSR_Taxl_atm!D152+RPR_LiveBaltic_atm!D152+KPR_BBG_atm!D152+LHEI_CONDOR_atm!D152+LHEI_BBG_atm!D152+DAP_Inov.pieejas_atm!D152+DAP_Fenoskandija_atm!D152</f>
        <v>0</v>
      </c>
    </row>
    <row r="153" spans="1:4" s="30" customFormat="1" ht="12.75" hidden="1">
      <c r="A153" s="1"/>
      <c r="B153" s="45" t="s">
        <v>183</v>
      </c>
      <c r="C153" s="15" t="s">
        <v>184</v>
      </c>
      <c r="D153" s="108">
        <f>VARAM_BALLOON_atm!D153+VARAM_BSR_Taxl_atm!D153+RPR_LiveBaltic_atm!D153+KPR_BBG_atm!D153+LHEI_CONDOR_atm!D153+LHEI_BBG_atm!D153+DAP_Inov.pieejas_atm!D153+DAP_Fenoskandija_atm!D153</f>
        <v>0</v>
      </c>
    </row>
    <row r="154" spans="1:4" s="30" customFormat="1" ht="12.75" hidden="1">
      <c r="A154" s="1"/>
      <c r="B154" s="45" t="s">
        <v>185</v>
      </c>
      <c r="C154" s="15" t="s">
        <v>186</v>
      </c>
      <c r="D154" s="108">
        <f>VARAM_BALLOON_atm!D154+VARAM_BSR_Taxl_atm!D154+RPR_LiveBaltic_atm!D154+KPR_BBG_atm!D154+LHEI_CONDOR_atm!D154+LHEI_BBG_atm!D154+DAP_Inov.pieejas_atm!D154+DAP_Fenoskandija_atm!D154</f>
        <v>0</v>
      </c>
    </row>
    <row r="155" spans="1:4" s="30" customFormat="1" ht="12.75" hidden="1">
      <c r="A155" s="1"/>
      <c r="B155" s="45" t="s">
        <v>187</v>
      </c>
      <c r="C155" s="15" t="s">
        <v>188</v>
      </c>
      <c r="D155" s="108">
        <f>VARAM_BALLOON_atm!D155+VARAM_BSR_Taxl_atm!D155+RPR_LiveBaltic_atm!D155+KPR_BBG_atm!D155+LHEI_CONDOR_atm!D155+LHEI_BBG_atm!D155+DAP_Inov.pieejas_atm!D155+DAP_Fenoskandija_atm!D155</f>
        <v>0</v>
      </c>
    </row>
    <row r="156" spans="1:4" s="30" customFormat="1" ht="12.75" hidden="1">
      <c r="A156" s="1"/>
      <c r="B156" s="45" t="s">
        <v>189</v>
      </c>
      <c r="C156" s="15" t="s">
        <v>190</v>
      </c>
      <c r="D156" s="108">
        <f>VARAM_BALLOON_atm!D156+VARAM_BSR_Taxl_atm!D156+RPR_LiveBaltic_atm!D156+KPR_BBG_atm!D156+LHEI_CONDOR_atm!D156+LHEI_BBG_atm!D156+DAP_Inov.pieejas_atm!D156+DAP_Fenoskandija_atm!D156</f>
        <v>0</v>
      </c>
    </row>
    <row r="157" spans="1:4" s="30" customFormat="1" ht="12.75" hidden="1">
      <c r="A157" s="1"/>
      <c r="B157" s="45" t="s">
        <v>191</v>
      </c>
      <c r="C157" s="15" t="s">
        <v>192</v>
      </c>
      <c r="D157" s="108">
        <f>VARAM_BALLOON_atm!D157+VARAM_BSR_Taxl_atm!D157+RPR_LiveBaltic_atm!D157+KPR_BBG_atm!D157+LHEI_CONDOR_atm!D157+LHEI_BBG_atm!D157+DAP_Inov.pieejas_atm!D157+DAP_Fenoskandija_atm!D157</f>
        <v>0</v>
      </c>
    </row>
    <row r="158" spans="1:4" s="30" customFormat="1" ht="25.5" hidden="1">
      <c r="A158" s="1"/>
      <c r="B158" s="44" t="s">
        <v>193</v>
      </c>
      <c r="C158" s="15" t="s">
        <v>194</v>
      </c>
      <c r="D158" s="108">
        <f>VARAM_BALLOON_atm!D158+VARAM_BSR_Taxl_atm!D158+RPR_LiveBaltic_atm!D158+KPR_BBG_atm!D158+LHEI_CONDOR_atm!D158+LHEI_BBG_atm!D158+DAP_Inov.pieejas_atm!D158+DAP_Fenoskandija_atm!D158</f>
        <v>0</v>
      </c>
    </row>
    <row r="159" spans="1:4" s="30" customFormat="1" ht="12.75" hidden="1">
      <c r="A159" s="1"/>
      <c r="B159" s="44" t="s">
        <v>195</v>
      </c>
      <c r="C159" s="15" t="s">
        <v>196</v>
      </c>
      <c r="D159" s="108">
        <f>VARAM_BALLOON_atm!D159+VARAM_BSR_Taxl_atm!D159+RPR_LiveBaltic_atm!D159+KPR_BBG_atm!D159+LHEI_CONDOR_atm!D159+LHEI_BBG_atm!D159+DAP_Inov.pieejas_atm!D159+DAP_Fenoskandija_atm!D159</f>
        <v>0</v>
      </c>
    </row>
    <row r="160" spans="1:4" s="30" customFormat="1" ht="25.5" hidden="1">
      <c r="A160" s="1"/>
      <c r="B160" s="46" t="s">
        <v>197</v>
      </c>
      <c r="C160" s="47" t="s">
        <v>198</v>
      </c>
      <c r="D160" s="107">
        <f>D161+D162+D171</f>
        <v>0</v>
      </c>
    </row>
    <row r="161" spans="1:4" s="30" customFormat="1" ht="12.75" hidden="1">
      <c r="A161" s="1"/>
      <c r="B161" s="44" t="s">
        <v>199</v>
      </c>
      <c r="C161" s="15" t="s">
        <v>200</v>
      </c>
      <c r="D161" s="108">
        <f>VARAM_BALLOON_atm!D161+VARAM_BSR_Taxl_atm!D161+RPR_LiveBaltic_atm!D161+KPR_BBG_atm!D161+LHEI_CONDOR_atm!D161+LHEI_BBG_atm!D161+DAP_Inov.pieejas_atm!D161+DAP_Fenoskandija_atm!D161</f>
        <v>0</v>
      </c>
    </row>
    <row r="162" spans="1:4" s="30" customFormat="1" ht="12.75" hidden="1">
      <c r="A162" s="1"/>
      <c r="B162" s="44" t="s">
        <v>201</v>
      </c>
      <c r="C162" s="15" t="s">
        <v>202</v>
      </c>
      <c r="D162" s="108">
        <f>SUM(D163:D170)</f>
        <v>0</v>
      </c>
    </row>
    <row r="163" spans="1:4" s="30" customFormat="1" ht="25.5" hidden="1">
      <c r="A163" s="1"/>
      <c r="B163" s="45" t="s">
        <v>203</v>
      </c>
      <c r="C163" s="15" t="s">
        <v>204</v>
      </c>
      <c r="D163" s="108">
        <f>VARAM_BALLOON_atm!D163+VARAM_BSR_Taxl_atm!D163+RPR_LiveBaltic_atm!D163+KPR_BBG_atm!D163+LHEI_CONDOR_atm!D163+LHEI_BBG_atm!D163+DAP_Inov.pieejas_atm!D163+DAP_Fenoskandija_atm!D163</f>
        <v>0</v>
      </c>
    </row>
    <row r="164" spans="1:4" s="30" customFormat="1" ht="12.75" hidden="1">
      <c r="A164" s="1"/>
      <c r="B164" s="45" t="s">
        <v>205</v>
      </c>
      <c r="C164" s="15" t="s">
        <v>206</v>
      </c>
      <c r="D164" s="108">
        <f>VARAM_BALLOON_atm!D164+VARAM_BSR_Taxl_atm!D164+RPR_LiveBaltic_atm!D164+KPR_BBG_atm!D164+LHEI_CONDOR_atm!D164+LHEI_BBG_atm!D164+DAP_Inov.pieejas_atm!D164+DAP_Fenoskandija_atm!D164</f>
        <v>0</v>
      </c>
    </row>
    <row r="165" spans="1:4" s="30" customFormat="1" ht="12.75" hidden="1">
      <c r="A165" s="1"/>
      <c r="B165" s="45" t="s">
        <v>207</v>
      </c>
      <c r="C165" s="15" t="s">
        <v>208</v>
      </c>
      <c r="D165" s="108">
        <f>VARAM_BALLOON_atm!D165+VARAM_BSR_Taxl_atm!D165+RPR_LiveBaltic_atm!D165+KPR_BBG_atm!D165+LHEI_CONDOR_atm!D165+LHEI_BBG_atm!D165+DAP_Inov.pieejas_atm!D165+DAP_Fenoskandija_atm!D165</f>
        <v>0</v>
      </c>
    </row>
    <row r="166" spans="1:4" s="30" customFormat="1" ht="12.75" hidden="1">
      <c r="A166" s="1"/>
      <c r="B166" s="45" t="s">
        <v>209</v>
      </c>
      <c r="C166" s="15" t="s">
        <v>210</v>
      </c>
      <c r="D166" s="108">
        <f>VARAM_BALLOON_atm!D166+VARAM_BSR_Taxl_atm!D166+RPR_LiveBaltic_atm!D166+KPR_BBG_atm!D166+LHEI_CONDOR_atm!D166+LHEI_BBG_atm!D166+DAP_Inov.pieejas_atm!D166+DAP_Fenoskandija_atm!D166</f>
        <v>0</v>
      </c>
    </row>
    <row r="167" spans="1:4" s="30" customFormat="1" ht="12.75" hidden="1">
      <c r="A167" s="1"/>
      <c r="B167" s="45" t="s">
        <v>211</v>
      </c>
      <c r="C167" s="15" t="s">
        <v>212</v>
      </c>
      <c r="D167" s="108">
        <f>VARAM_BALLOON_atm!D167+VARAM_BSR_Taxl_atm!D167+RPR_LiveBaltic_atm!D167+KPR_BBG_atm!D167+LHEI_CONDOR_atm!D167+LHEI_BBG_atm!D167+DAP_Inov.pieejas_atm!D167+DAP_Fenoskandija_atm!D167</f>
        <v>0</v>
      </c>
    </row>
    <row r="168" spans="1:4" s="30" customFormat="1" ht="12.75" hidden="1">
      <c r="A168" s="1"/>
      <c r="B168" s="45" t="s">
        <v>213</v>
      </c>
      <c r="C168" s="15" t="s">
        <v>214</v>
      </c>
      <c r="D168" s="108">
        <f>VARAM_BALLOON_atm!D168+VARAM_BSR_Taxl_atm!D168+RPR_LiveBaltic_atm!D168+KPR_BBG_atm!D168+LHEI_CONDOR_atm!D168+LHEI_BBG_atm!D168+DAP_Inov.pieejas_atm!D168+DAP_Fenoskandija_atm!D168</f>
        <v>0</v>
      </c>
    </row>
    <row r="169" spans="1:4" s="30" customFormat="1" ht="12.75" hidden="1">
      <c r="A169" s="1"/>
      <c r="B169" s="45" t="s">
        <v>215</v>
      </c>
      <c r="C169" s="15" t="s">
        <v>216</v>
      </c>
      <c r="D169" s="108">
        <f>VARAM_BALLOON_atm!D169+VARAM_BSR_Taxl_atm!D169+RPR_LiveBaltic_atm!D169+KPR_BBG_atm!D169+LHEI_CONDOR_atm!D169+LHEI_BBG_atm!D169+DAP_Inov.pieejas_atm!D169+DAP_Fenoskandija_atm!D169</f>
        <v>0</v>
      </c>
    </row>
    <row r="170" spans="1:4" s="30" customFormat="1" ht="25.5" hidden="1">
      <c r="A170" s="1"/>
      <c r="B170" s="45" t="s">
        <v>217</v>
      </c>
      <c r="C170" s="15" t="s">
        <v>218</v>
      </c>
      <c r="D170" s="108">
        <f>VARAM_BALLOON_atm!D170+VARAM_BSR_Taxl_atm!D170+RPR_LiveBaltic_atm!D170+KPR_BBG_atm!D170+LHEI_CONDOR_atm!D170+LHEI_BBG_atm!D170+DAP_Inov.pieejas_atm!D170+DAP_Fenoskandija_atm!D170</f>
        <v>0</v>
      </c>
    </row>
    <row r="171" spans="1:4" s="30" customFormat="1" ht="12.75" hidden="1">
      <c r="A171" s="1"/>
      <c r="B171" s="44" t="s">
        <v>219</v>
      </c>
      <c r="C171" s="15" t="s">
        <v>220</v>
      </c>
      <c r="D171" s="108">
        <f>VARAM_BALLOON_atm!D171+VARAM_BSR_Taxl_atm!D171+RPR_LiveBaltic_atm!D171+KPR_BBG_atm!D171+LHEI_CONDOR_atm!D171+LHEI_BBG_atm!D171+DAP_Inov.pieejas_atm!D171+DAP_Fenoskandija_atm!D171</f>
        <v>0</v>
      </c>
    </row>
    <row r="172" spans="1:4" s="30" customFormat="1" ht="12.75" hidden="1">
      <c r="A172" s="1"/>
      <c r="B172" s="47" t="s">
        <v>221</v>
      </c>
      <c r="C172" s="47" t="s">
        <v>222</v>
      </c>
      <c r="D172" s="107">
        <f>D173+D180+D231+D261+D262+D271</f>
        <v>0</v>
      </c>
    </row>
    <row r="173" spans="1:4" s="30" customFormat="1" ht="12.75" hidden="1">
      <c r="A173" s="1"/>
      <c r="B173" s="46" t="s">
        <v>223</v>
      </c>
      <c r="C173" s="47" t="s">
        <v>224</v>
      </c>
      <c r="D173" s="107">
        <f>D174+D177</f>
        <v>0</v>
      </c>
    </row>
    <row r="174" spans="1:4" s="30" customFormat="1" ht="12.75" hidden="1">
      <c r="A174" s="1"/>
      <c r="B174" s="44" t="s">
        <v>225</v>
      </c>
      <c r="C174" s="15" t="s">
        <v>226</v>
      </c>
      <c r="D174" s="108">
        <f>SUM(D175:D176)</f>
        <v>0</v>
      </c>
    </row>
    <row r="175" spans="1:4" s="30" customFormat="1" ht="12.75" hidden="1">
      <c r="A175" s="1"/>
      <c r="B175" s="45" t="s">
        <v>227</v>
      </c>
      <c r="C175" s="15" t="s">
        <v>228</v>
      </c>
      <c r="D175" s="108">
        <f>VARAM_BALLOON_atm!D175+VARAM_BSR_Taxl_atm!D175+RPR_LiveBaltic_atm!D175+KPR_BBG_atm!D175+LHEI_CONDOR_atm!D175+LHEI_BBG_atm!D175+DAP_Inov.pieejas_atm!D175+DAP_Fenoskandija_atm!D175</f>
        <v>0</v>
      </c>
    </row>
    <row r="176" spans="1:4" s="30" customFormat="1" ht="12.75" hidden="1">
      <c r="A176" s="1"/>
      <c r="B176" s="45" t="s">
        <v>229</v>
      </c>
      <c r="C176" s="15" t="s">
        <v>230</v>
      </c>
      <c r="D176" s="108">
        <f>VARAM_BALLOON_atm!D176+VARAM_BSR_Taxl_atm!D176+RPR_LiveBaltic_atm!D176+KPR_BBG_atm!D176+LHEI_CONDOR_atm!D176+LHEI_BBG_atm!D176+DAP_Inov.pieejas_atm!D176+DAP_Fenoskandija_atm!D176</f>
        <v>0</v>
      </c>
    </row>
    <row r="177" spans="1:4" s="30" customFormat="1" ht="12.75" hidden="1">
      <c r="A177" s="1"/>
      <c r="B177" s="44" t="s">
        <v>231</v>
      </c>
      <c r="C177" s="15" t="s">
        <v>232</v>
      </c>
      <c r="D177" s="108">
        <f>SUM(D178:D179)</f>
        <v>0</v>
      </c>
    </row>
    <row r="178" spans="1:4" s="30" customFormat="1" ht="12.75" hidden="1">
      <c r="A178" s="1"/>
      <c r="B178" s="45" t="s">
        <v>233</v>
      </c>
      <c r="C178" s="15" t="s">
        <v>228</v>
      </c>
      <c r="D178" s="108">
        <f>VARAM_BALLOON_atm!D178+VARAM_BSR_Taxl_atm!D178+RPR_LiveBaltic_atm!D178+KPR_BBG_atm!D178+LHEI_CONDOR_atm!D178+LHEI_BBG_atm!D178+DAP_Inov.pieejas_atm!D178+DAP_Fenoskandija_atm!D178</f>
        <v>0</v>
      </c>
    </row>
    <row r="179" spans="1:4" s="30" customFormat="1" ht="12.75" hidden="1">
      <c r="A179" s="1"/>
      <c r="B179" s="45" t="s">
        <v>234</v>
      </c>
      <c r="C179" s="15" t="s">
        <v>230</v>
      </c>
      <c r="D179" s="108">
        <f>VARAM_BALLOON_atm!D179+VARAM_BSR_Taxl_atm!D179+RPR_LiveBaltic_atm!D179+KPR_BBG_atm!D179+LHEI_CONDOR_atm!D179+LHEI_BBG_atm!D179+DAP_Inov.pieejas_atm!D179+DAP_Fenoskandija_atm!D179</f>
        <v>0</v>
      </c>
    </row>
    <row r="180" spans="1:4" s="30" customFormat="1" ht="12.75" hidden="1">
      <c r="A180" s="1"/>
      <c r="B180" s="46" t="s">
        <v>235</v>
      </c>
      <c r="C180" s="47" t="s">
        <v>236</v>
      </c>
      <c r="D180" s="107">
        <f>D181+D184+D190+D200+D209+D213+D219+D226</f>
        <v>0</v>
      </c>
    </row>
    <row r="181" spans="1:4" s="30" customFormat="1" ht="12.75" hidden="1">
      <c r="A181" s="1"/>
      <c r="B181" s="44" t="s">
        <v>237</v>
      </c>
      <c r="C181" s="15" t="s">
        <v>238</v>
      </c>
      <c r="D181" s="108">
        <f>SUM(D182:D183)</f>
        <v>0</v>
      </c>
    </row>
    <row r="182" spans="1:4" s="30" customFormat="1" ht="25.5" hidden="1">
      <c r="A182" s="1"/>
      <c r="B182" s="45" t="s">
        <v>239</v>
      </c>
      <c r="C182" s="15" t="s">
        <v>240</v>
      </c>
      <c r="D182" s="108">
        <f>VARAM_BALLOON_atm!D182+VARAM_BSR_Taxl_atm!D182+RPR_LiveBaltic_atm!D182+KPR_BBG_atm!D182+LHEI_CONDOR_atm!D182+LHEI_BBG_atm!D182+DAP_Inov.pieejas_atm!D182+DAP_Fenoskandija_atm!D182</f>
        <v>0</v>
      </c>
    </row>
    <row r="183" spans="1:4" s="30" customFormat="1" ht="12.75" hidden="1">
      <c r="A183" s="1"/>
      <c r="B183" s="45" t="s">
        <v>241</v>
      </c>
      <c r="C183" s="15" t="s">
        <v>242</v>
      </c>
      <c r="D183" s="108">
        <f>VARAM_BALLOON_atm!D183+VARAM_BSR_Taxl_atm!D183+RPR_LiveBaltic_atm!D183+KPR_BBG_atm!D183+LHEI_CONDOR_atm!D183+LHEI_BBG_atm!D183+DAP_Inov.pieejas_atm!D183+DAP_Fenoskandija_atm!D183</f>
        <v>0</v>
      </c>
    </row>
    <row r="184" spans="1:4" s="30" customFormat="1" ht="12.75" hidden="1">
      <c r="A184" s="1"/>
      <c r="B184" s="44" t="s">
        <v>243</v>
      </c>
      <c r="C184" s="15" t="s">
        <v>244</v>
      </c>
      <c r="D184" s="108">
        <f>SUM(D185:D189)</f>
        <v>0</v>
      </c>
    </row>
    <row r="185" spans="1:4" s="30" customFormat="1" ht="12.75" hidden="1">
      <c r="A185" s="1"/>
      <c r="B185" s="45" t="s">
        <v>245</v>
      </c>
      <c r="C185" s="15" t="s">
        <v>246</v>
      </c>
      <c r="D185" s="108">
        <f>VARAM_BALLOON_atm!D185+VARAM_BSR_Taxl_atm!D185+RPR_LiveBaltic_atm!D185+KPR_BBG_atm!D185+LHEI_CONDOR_atm!D185+LHEI_BBG_atm!D185+DAP_Inov.pieejas_atm!D185+DAP_Fenoskandija_atm!D185</f>
        <v>0</v>
      </c>
    </row>
    <row r="186" spans="1:4" s="30" customFormat="1" ht="12.75" hidden="1">
      <c r="A186" s="1"/>
      <c r="B186" s="45" t="s">
        <v>247</v>
      </c>
      <c r="C186" s="15" t="s">
        <v>248</v>
      </c>
      <c r="D186" s="108">
        <f>VARAM_BALLOON_atm!D186+VARAM_BSR_Taxl_atm!D186+RPR_LiveBaltic_atm!D186+KPR_BBG_atm!D186+LHEI_CONDOR_atm!D186+LHEI_BBG_atm!D186+DAP_Inov.pieejas_atm!D186+DAP_Fenoskandija_atm!D186</f>
        <v>0</v>
      </c>
    </row>
    <row r="187" spans="1:4" s="30" customFormat="1" ht="12.75" hidden="1">
      <c r="A187" s="1"/>
      <c r="B187" s="45" t="s">
        <v>249</v>
      </c>
      <c r="C187" s="15" t="s">
        <v>250</v>
      </c>
      <c r="D187" s="108">
        <f>VARAM_BALLOON_atm!D187+VARAM_BSR_Taxl_atm!D187+RPR_LiveBaltic_atm!D187+KPR_BBG_atm!D187+LHEI_CONDOR_atm!D187+LHEI_BBG_atm!D187+DAP_Inov.pieejas_atm!D187+DAP_Fenoskandija_atm!D187</f>
        <v>0</v>
      </c>
    </row>
    <row r="188" spans="1:4" s="30" customFormat="1" ht="25.5" hidden="1">
      <c r="A188" s="1"/>
      <c r="B188" s="45">
        <v>2224</v>
      </c>
      <c r="C188" s="15" t="s">
        <v>251</v>
      </c>
      <c r="D188" s="108">
        <f>VARAM_BALLOON_atm!D188+VARAM_BSR_Taxl_atm!D188+RPR_LiveBaltic_atm!D188+KPR_BBG_atm!D188+LHEI_CONDOR_atm!D188+LHEI_BBG_atm!D188+DAP_Inov.pieejas_atm!D188+DAP_Fenoskandija_atm!D188</f>
        <v>0</v>
      </c>
    </row>
    <row r="189" spans="1:4" s="30" customFormat="1" ht="12.75" hidden="1">
      <c r="A189" s="1"/>
      <c r="B189" s="45" t="s">
        <v>252</v>
      </c>
      <c r="C189" s="15" t="s">
        <v>253</v>
      </c>
      <c r="D189" s="108">
        <f>VARAM_BALLOON_atm!D189+VARAM_BSR_Taxl_atm!D189+RPR_LiveBaltic_atm!D189+KPR_BBG_atm!D189+LHEI_CONDOR_atm!D189+LHEI_BBG_atm!D189+DAP_Inov.pieejas_atm!D189+DAP_Fenoskandija_atm!D189</f>
        <v>0</v>
      </c>
    </row>
    <row r="190" spans="1:4" s="30" customFormat="1" ht="25.5" hidden="1">
      <c r="A190" s="1"/>
      <c r="B190" s="44" t="s">
        <v>254</v>
      </c>
      <c r="C190" s="15" t="s">
        <v>255</v>
      </c>
      <c r="D190" s="108">
        <f>SUM(D191:D199)</f>
        <v>0</v>
      </c>
    </row>
    <row r="191" spans="1:4" s="30" customFormat="1" ht="12.75" hidden="1">
      <c r="A191" s="1"/>
      <c r="B191" s="45" t="s">
        <v>256</v>
      </c>
      <c r="C191" s="15" t="s">
        <v>257</v>
      </c>
      <c r="D191" s="108">
        <f>VARAM_BALLOON_atm!D191+VARAM_BSR_Taxl_atm!D191+RPR_LiveBaltic_atm!D191+KPR_BBG_atm!D191+LHEI_CONDOR_atm!D191+LHEI_BBG_atm!D191+DAP_Inov.pieejas_atm!D191+DAP_Fenoskandija_atm!D191</f>
        <v>0</v>
      </c>
    </row>
    <row r="192" spans="1:4" s="30" customFormat="1" ht="12.75" hidden="1">
      <c r="A192" s="1"/>
      <c r="B192" s="45">
        <v>2232</v>
      </c>
      <c r="C192" s="15" t="s">
        <v>258</v>
      </c>
      <c r="D192" s="108">
        <f>VARAM_BALLOON_atm!D192+VARAM_BSR_Taxl_atm!D192+RPR_LiveBaltic_atm!D192+KPR_BBG_atm!D192+LHEI_CONDOR_atm!D192+LHEI_BBG_atm!D192+DAP_Inov.pieejas_atm!D192+DAP_Fenoskandija_atm!D192</f>
        <v>0</v>
      </c>
    </row>
    <row r="193" spans="1:4" s="30" customFormat="1" ht="12.75" hidden="1">
      <c r="A193" s="1"/>
      <c r="B193" s="45" t="s">
        <v>259</v>
      </c>
      <c r="C193" s="15" t="s">
        <v>260</v>
      </c>
      <c r="D193" s="108">
        <f>VARAM_BALLOON_atm!D193+VARAM_BSR_Taxl_atm!D193+RPR_LiveBaltic_atm!D193+KPR_BBG_atm!D193+LHEI_CONDOR_atm!D193+LHEI_BBG_atm!D193+DAP_Inov.pieejas_atm!D193+DAP_Fenoskandija_atm!D193</f>
        <v>0</v>
      </c>
    </row>
    <row r="194" spans="1:4" s="30" customFormat="1" ht="12.75" hidden="1">
      <c r="A194" s="1"/>
      <c r="B194" s="45" t="s">
        <v>261</v>
      </c>
      <c r="C194" s="15" t="s">
        <v>262</v>
      </c>
      <c r="D194" s="108">
        <f>VARAM_BALLOON_atm!D194+VARAM_BSR_Taxl_atm!D194+RPR_LiveBaltic_atm!D194+KPR_BBG_atm!D194+LHEI_CONDOR_atm!D194+LHEI_BBG_atm!D194+DAP_Inov.pieejas_atm!D194+DAP_Fenoskandija_atm!D194</f>
        <v>0</v>
      </c>
    </row>
    <row r="195" spans="1:4" s="30" customFormat="1" ht="12.75" hidden="1">
      <c r="A195" s="1"/>
      <c r="B195" s="45">
        <v>2235</v>
      </c>
      <c r="C195" s="15" t="s">
        <v>263</v>
      </c>
      <c r="D195" s="108">
        <f>VARAM_BALLOON_atm!D195+VARAM_BSR_Taxl_atm!D195+RPR_LiveBaltic_atm!D195+KPR_BBG_atm!D195+LHEI_CONDOR_atm!D195+LHEI_BBG_atm!D195+DAP_Inov.pieejas_atm!D195+DAP_Fenoskandija_atm!D195</f>
        <v>0</v>
      </c>
    </row>
    <row r="196" spans="1:4" s="30" customFormat="1" ht="12.75" hidden="1">
      <c r="A196" s="1"/>
      <c r="B196" s="45" t="s">
        <v>264</v>
      </c>
      <c r="C196" s="15" t="s">
        <v>265</v>
      </c>
      <c r="D196" s="108">
        <f>VARAM_BALLOON_atm!D196+VARAM_BSR_Taxl_atm!D196+RPR_LiveBaltic_atm!D196+KPR_BBG_atm!D196+LHEI_CONDOR_atm!D196+LHEI_BBG_atm!D196+DAP_Inov.pieejas_atm!D196+DAP_Fenoskandija_atm!D196</f>
        <v>0</v>
      </c>
    </row>
    <row r="197" spans="1:4" s="30" customFormat="1" ht="25.5" hidden="1">
      <c r="A197" s="1"/>
      <c r="B197" s="45" t="s">
        <v>266</v>
      </c>
      <c r="C197" s="15" t="s">
        <v>267</v>
      </c>
      <c r="D197" s="108">
        <f>VARAM_BALLOON_atm!D197+VARAM_BSR_Taxl_atm!D197+RPR_LiveBaltic_atm!D197+KPR_BBG_atm!D197+LHEI_CONDOR_atm!D197+LHEI_BBG_atm!D197+DAP_Inov.pieejas_atm!D197+DAP_Fenoskandija_atm!D197</f>
        <v>0</v>
      </c>
    </row>
    <row r="198" spans="1:4" s="30" customFormat="1" ht="12.75" hidden="1">
      <c r="A198" s="1"/>
      <c r="B198" s="45" t="s">
        <v>268</v>
      </c>
      <c r="C198" s="15" t="s">
        <v>269</v>
      </c>
      <c r="D198" s="108">
        <f>VARAM_BALLOON_atm!D198+VARAM_BSR_Taxl_atm!D198+RPR_LiveBaltic_atm!D198+KPR_BBG_atm!D198+LHEI_CONDOR_atm!D198+LHEI_BBG_atm!D198+DAP_Inov.pieejas_atm!D198+DAP_Fenoskandija_atm!D198</f>
        <v>0</v>
      </c>
    </row>
    <row r="199" spans="1:4" s="30" customFormat="1" ht="12.75" hidden="1">
      <c r="A199" s="1"/>
      <c r="B199" s="45" t="s">
        <v>270</v>
      </c>
      <c r="C199" s="15" t="s">
        <v>271</v>
      </c>
      <c r="D199" s="108">
        <f>VARAM_BALLOON_atm!D199+VARAM_BSR_Taxl_atm!D199+RPR_LiveBaltic_atm!D199+KPR_BBG_atm!D199+LHEI_CONDOR_atm!D199+LHEI_BBG_atm!D199+DAP_Inov.pieejas_atm!D199+DAP_Fenoskandija_atm!D199</f>
        <v>0</v>
      </c>
    </row>
    <row r="200" spans="1:4" s="30" customFormat="1" ht="12.75" hidden="1">
      <c r="A200" s="1"/>
      <c r="B200" s="44" t="s">
        <v>272</v>
      </c>
      <c r="C200" s="15" t="s">
        <v>273</v>
      </c>
      <c r="D200" s="108">
        <f>SUM(D201:D208)</f>
        <v>0</v>
      </c>
    </row>
    <row r="201" spans="1:4" s="30" customFormat="1" ht="12.75" hidden="1">
      <c r="A201" s="1"/>
      <c r="B201" s="45" t="s">
        <v>274</v>
      </c>
      <c r="C201" s="15" t="s">
        <v>275</v>
      </c>
      <c r="D201" s="108">
        <f>VARAM_BALLOON_atm!D201+VARAM_BSR_Taxl_atm!D201+RPR_LiveBaltic_atm!D201+KPR_BBG_atm!D201+LHEI_CONDOR_atm!D201+LHEI_BBG_atm!D201+DAP_Inov.pieejas_atm!D201+DAP_Fenoskandija_atm!D201</f>
        <v>0</v>
      </c>
    </row>
    <row r="202" spans="1:4" s="30" customFormat="1" ht="12.75" hidden="1">
      <c r="A202" s="1"/>
      <c r="B202" s="45" t="s">
        <v>276</v>
      </c>
      <c r="C202" s="15" t="s">
        <v>277</v>
      </c>
      <c r="D202" s="108">
        <f>VARAM_BALLOON_atm!D202+VARAM_BSR_Taxl_atm!D202+RPR_LiveBaltic_atm!D202+KPR_BBG_atm!D202+LHEI_CONDOR_atm!D202+LHEI_BBG_atm!D202+DAP_Inov.pieejas_atm!D202+DAP_Fenoskandija_atm!D202</f>
        <v>0</v>
      </c>
    </row>
    <row r="203" spans="1:4" s="30" customFormat="1" ht="12.75" hidden="1">
      <c r="A203" s="1"/>
      <c r="B203" s="45" t="s">
        <v>278</v>
      </c>
      <c r="C203" s="15" t="s">
        <v>279</v>
      </c>
      <c r="D203" s="108">
        <f>VARAM_BALLOON_atm!D203+VARAM_BSR_Taxl_atm!D203+RPR_LiveBaltic_atm!D203+KPR_BBG_atm!D203+LHEI_CONDOR_atm!D203+LHEI_BBG_atm!D203+DAP_Inov.pieejas_atm!D203+DAP_Fenoskandija_atm!D203</f>
        <v>0</v>
      </c>
    </row>
    <row r="204" spans="1:4" s="30" customFormat="1" ht="12.75" hidden="1">
      <c r="A204" s="1"/>
      <c r="B204" s="45" t="s">
        <v>280</v>
      </c>
      <c r="C204" s="15" t="s">
        <v>281</v>
      </c>
      <c r="D204" s="108">
        <f>VARAM_BALLOON_atm!D204+VARAM_BSR_Taxl_atm!D204+RPR_LiveBaltic_atm!D204+KPR_BBG_atm!D204+LHEI_CONDOR_atm!D204+LHEI_BBG_atm!D204+DAP_Inov.pieejas_atm!D204+DAP_Fenoskandija_atm!D204</f>
        <v>0</v>
      </c>
    </row>
    <row r="205" spans="1:4" s="30" customFormat="1" ht="12.75" hidden="1">
      <c r="A205" s="1"/>
      <c r="B205" s="45" t="s">
        <v>282</v>
      </c>
      <c r="C205" s="15" t="s">
        <v>283</v>
      </c>
      <c r="D205" s="108">
        <f>VARAM_BALLOON_atm!D205+VARAM_BSR_Taxl_atm!D205+RPR_LiveBaltic_atm!D205+KPR_BBG_atm!D205+LHEI_CONDOR_atm!D205+LHEI_BBG_atm!D205+DAP_Inov.pieejas_atm!D205+DAP_Fenoskandija_atm!D205</f>
        <v>0</v>
      </c>
    </row>
    <row r="206" spans="1:4" s="30" customFormat="1" ht="12.75" hidden="1">
      <c r="A206" s="1"/>
      <c r="B206" s="45">
        <v>2247</v>
      </c>
      <c r="C206" s="15" t="s">
        <v>284</v>
      </c>
      <c r="D206" s="108">
        <f>VARAM_BALLOON_atm!D206+VARAM_BSR_Taxl_atm!D206+RPR_LiveBaltic_atm!D206+KPR_BBG_atm!D206+LHEI_CONDOR_atm!D206+LHEI_BBG_atm!D206+DAP_Inov.pieejas_atm!D206+DAP_Fenoskandija_atm!D206</f>
        <v>0</v>
      </c>
    </row>
    <row r="207" spans="1:4" s="30" customFormat="1" ht="12.75" hidden="1">
      <c r="A207" s="1"/>
      <c r="B207" s="45">
        <v>2248</v>
      </c>
      <c r="C207" s="15" t="s">
        <v>285</v>
      </c>
      <c r="D207" s="108">
        <f>VARAM_BALLOON_atm!D207+VARAM_BSR_Taxl_atm!D207+RPR_LiveBaltic_atm!D207+KPR_BBG_atm!D207+LHEI_CONDOR_atm!D207+LHEI_BBG_atm!D207+DAP_Inov.pieejas_atm!D207+DAP_Fenoskandija_atm!D207</f>
        <v>0</v>
      </c>
    </row>
    <row r="208" spans="1:4" s="30" customFormat="1" ht="12.75" hidden="1">
      <c r="A208" s="1"/>
      <c r="B208" s="45" t="s">
        <v>286</v>
      </c>
      <c r="C208" s="15" t="s">
        <v>287</v>
      </c>
      <c r="D208" s="108">
        <f>VARAM_BALLOON_atm!D208+VARAM_BSR_Taxl_atm!D208+RPR_LiveBaltic_atm!D208+KPR_BBG_atm!D208+LHEI_CONDOR_atm!D208+LHEI_BBG_atm!D208+DAP_Inov.pieejas_atm!D208+DAP_Fenoskandija_atm!D208</f>
        <v>0</v>
      </c>
    </row>
    <row r="209" spans="1:4" s="30" customFormat="1" ht="12.75" hidden="1">
      <c r="A209" s="1"/>
      <c r="B209" s="44" t="s">
        <v>288</v>
      </c>
      <c r="C209" s="15" t="s">
        <v>289</v>
      </c>
      <c r="D209" s="108">
        <f>SUM(D210:D212)</f>
        <v>0</v>
      </c>
    </row>
    <row r="210" spans="1:4" s="30" customFormat="1" ht="12.75" hidden="1">
      <c r="A210" s="1"/>
      <c r="B210" s="45">
        <v>2251</v>
      </c>
      <c r="C210" s="15" t="s">
        <v>290</v>
      </c>
      <c r="D210" s="108">
        <f>VARAM_BALLOON_atm!D210+VARAM_BSR_Taxl_atm!D210+RPR_LiveBaltic_atm!D210+KPR_BBG_atm!D210+LHEI_CONDOR_atm!D210+LHEI_BBG_atm!D210+DAP_Inov.pieejas_atm!D210+DAP_Fenoskandija_atm!D210</f>
        <v>0</v>
      </c>
    </row>
    <row r="211" spans="1:4" s="30" customFormat="1" ht="12.75" hidden="1">
      <c r="A211" s="1"/>
      <c r="B211" s="45">
        <v>2252</v>
      </c>
      <c r="C211" s="15" t="s">
        <v>291</v>
      </c>
      <c r="D211" s="108">
        <f>VARAM_BALLOON_atm!D211+VARAM_BSR_Taxl_atm!D211+RPR_LiveBaltic_atm!D211+KPR_BBG_atm!D211+LHEI_CONDOR_atm!D211+LHEI_BBG_atm!D211+DAP_Inov.pieejas_atm!D211+DAP_Fenoskandija_atm!D211</f>
        <v>0</v>
      </c>
    </row>
    <row r="212" spans="1:4" s="30" customFormat="1" ht="12.75" hidden="1">
      <c r="A212" s="1"/>
      <c r="B212" s="45">
        <v>2259</v>
      </c>
      <c r="C212" s="15" t="s">
        <v>292</v>
      </c>
      <c r="D212" s="108">
        <f>VARAM_BALLOON_atm!D212+VARAM_BSR_Taxl_atm!D212+RPR_LiveBaltic_atm!D212+KPR_BBG_atm!D212+LHEI_CONDOR_atm!D212+LHEI_BBG_atm!D212+DAP_Inov.pieejas_atm!D212+DAP_Fenoskandija_atm!D212</f>
        <v>0</v>
      </c>
    </row>
    <row r="213" spans="1:4" s="30" customFormat="1" ht="12.75" hidden="1">
      <c r="A213" s="1"/>
      <c r="B213" s="44" t="s">
        <v>293</v>
      </c>
      <c r="C213" s="15" t="s">
        <v>294</v>
      </c>
      <c r="D213" s="108">
        <f>SUM(D214:D218)</f>
        <v>0</v>
      </c>
    </row>
    <row r="214" spans="1:4" s="30" customFormat="1" ht="12.75" hidden="1">
      <c r="A214" s="1"/>
      <c r="B214" s="45" t="s">
        <v>295</v>
      </c>
      <c r="C214" s="15" t="s">
        <v>296</v>
      </c>
      <c r="D214" s="108">
        <f>VARAM_BALLOON_atm!D214+VARAM_BSR_Taxl_atm!D214+RPR_LiveBaltic_atm!D214+KPR_BBG_atm!D214+LHEI_CONDOR_atm!D214+LHEI_BBG_atm!D214+DAP_Inov.pieejas_atm!D214+DAP_Fenoskandija_atm!D214</f>
        <v>0</v>
      </c>
    </row>
    <row r="215" spans="1:4" s="30" customFormat="1" ht="12.75" hidden="1">
      <c r="A215" s="1"/>
      <c r="B215" s="45" t="s">
        <v>297</v>
      </c>
      <c r="C215" s="15" t="s">
        <v>298</v>
      </c>
      <c r="D215" s="108">
        <f>VARAM_BALLOON_atm!D215+VARAM_BSR_Taxl_atm!D215+RPR_LiveBaltic_atm!D215+KPR_BBG_atm!D215+LHEI_CONDOR_atm!D215+LHEI_BBG_atm!D215+DAP_Inov.pieejas_atm!D215+DAP_Fenoskandija_atm!D215</f>
        <v>0</v>
      </c>
    </row>
    <row r="216" spans="1:4" s="30" customFormat="1" ht="12.75" hidden="1">
      <c r="A216" s="1"/>
      <c r="B216" s="45" t="s">
        <v>299</v>
      </c>
      <c r="C216" s="15" t="s">
        <v>300</v>
      </c>
      <c r="D216" s="108">
        <f>VARAM_BALLOON_atm!D216+VARAM_BSR_Taxl_atm!D216+RPR_LiveBaltic_atm!D216+KPR_BBG_atm!D216+LHEI_CONDOR_atm!D216+LHEI_BBG_atm!D216+DAP_Inov.pieejas_atm!D216+DAP_Fenoskandija_atm!D216</f>
        <v>0</v>
      </c>
    </row>
    <row r="217" spans="1:4" s="30" customFormat="1" ht="12.75" hidden="1">
      <c r="A217" s="1"/>
      <c r="B217" s="45" t="s">
        <v>301</v>
      </c>
      <c r="C217" s="15" t="s">
        <v>302</v>
      </c>
      <c r="D217" s="108">
        <f>VARAM_BALLOON_atm!D217+VARAM_BSR_Taxl_atm!D217+RPR_LiveBaltic_atm!D217+KPR_BBG_atm!D217+LHEI_CONDOR_atm!D217+LHEI_BBG_atm!D217+DAP_Inov.pieejas_atm!D217+DAP_Fenoskandija_atm!D217</f>
        <v>0</v>
      </c>
    </row>
    <row r="218" spans="1:4" s="30" customFormat="1" ht="12.75" hidden="1">
      <c r="A218" s="1"/>
      <c r="B218" s="45" t="s">
        <v>303</v>
      </c>
      <c r="C218" s="15" t="s">
        <v>304</v>
      </c>
      <c r="D218" s="108">
        <f>VARAM_BALLOON_atm!D218+VARAM_BSR_Taxl_atm!D218+RPR_LiveBaltic_atm!D218+KPR_BBG_atm!D218+LHEI_CONDOR_atm!D218+LHEI_BBG_atm!D218+DAP_Inov.pieejas_atm!D218+DAP_Fenoskandija_atm!D218</f>
        <v>0</v>
      </c>
    </row>
    <row r="219" spans="1:4" s="30" customFormat="1" ht="12.75" hidden="1">
      <c r="A219" s="1"/>
      <c r="B219" s="44" t="s">
        <v>305</v>
      </c>
      <c r="C219" s="15" t="s">
        <v>306</v>
      </c>
      <c r="D219" s="108">
        <f>SUM(D220:D225)</f>
        <v>0</v>
      </c>
    </row>
    <row r="220" spans="1:4" s="30" customFormat="1" ht="12.75" hidden="1">
      <c r="A220" s="1"/>
      <c r="B220" s="45" t="s">
        <v>307</v>
      </c>
      <c r="C220" s="15" t="s">
        <v>308</v>
      </c>
      <c r="D220" s="108">
        <f>VARAM_BALLOON_atm!D220+VARAM_BSR_Taxl_atm!D220+RPR_LiveBaltic_atm!D220+KPR_BBG_atm!D220+LHEI_CONDOR_atm!D220+LHEI_BBG_atm!D220+DAP_Inov.pieejas_atm!D220+DAP_Fenoskandija_atm!D220</f>
        <v>0</v>
      </c>
    </row>
    <row r="221" spans="1:4" s="30" customFormat="1" ht="12.75" hidden="1">
      <c r="A221" s="1"/>
      <c r="B221" s="45">
        <v>2272</v>
      </c>
      <c r="C221" s="15" t="s">
        <v>309</v>
      </c>
      <c r="D221" s="108">
        <f>VARAM_BALLOON_atm!D221+VARAM_BSR_Taxl_atm!D221+RPR_LiveBaltic_atm!D221+KPR_BBG_atm!D221+LHEI_CONDOR_atm!D221+LHEI_BBG_atm!D221+DAP_Inov.pieejas_atm!D221+DAP_Fenoskandija_atm!D221</f>
        <v>0</v>
      </c>
    </row>
    <row r="222" spans="1:4" s="30" customFormat="1" ht="12.75" hidden="1">
      <c r="A222" s="1"/>
      <c r="B222" s="45" t="s">
        <v>310</v>
      </c>
      <c r="C222" s="15" t="s">
        <v>311</v>
      </c>
      <c r="D222" s="108">
        <f>VARAM_BALLOON_atm!D222+VARAM_BSR_Taxl_atm!D222+RPR_LiveBaltic_atm!D222+KPR_BBG_atm!D222+LHEI_CONDOR_atm!D222+LHEI_BBG_atm!D222+DAP_Inov.pieejas_atm!D222+DAP_Fenoskandija_atm!D222</f>
        <v>0</v>
      </c>
    </row>
    <row r="223" spans="1:4" s="30" customFormat="1" ht="12.75" hidden="1">
      <c r="A223" s="1"/>
      <c r="B223" s="45" t="s">
        <v>312</v>
      </c>
      <c r="C223" s="15" t="s">
        <v>313</v>
      </c>
      <c r="D223" s="108">
        <f>VARAM_BALLOON_atm!D223+VARAM_BSR_Taxl_atm!D223+RPR_LiveBaltic_atm!D223+KPR_BBG_atm!D223+LHEI_CONDOR_atm!D223+LHEI_BBG_atm!D223+DAP_Inov.pieejas_atm!D223+DAP_Fenoskandija_atm!D223</f>
        <v>0</v>
      </c>
    </row>
    <row r="224" spans="1:4" s="30" customFormat="1" ht="12.75" hidden="1">
      <c r="A224" s="1"/>
      <c r="B224" s="45">
        <v>2278</v>
      </c>
      <c r="C224" s="15" t="s">
        <v>314</v>
      </c>
      <c r="D224" s="108">
        <f>VARAM_BALLOON_atm!D224+VARAM_BSR_Taxl_atm!D224+RPR_LiveBaltic_atm!D224+KPR_BBG_atm!D224+LHEI_CONDOR_atm!D224+LHEI_BBG_atm!D224+DAP_Inov.pieejas_atm!D224+DAP_Fenoskandija_atm!D224</f>
        <v>0</v>
      </c>
    </row>
    <row r="225" spans="1:4" s="30" customFormat="1" ht="12.75" hidden="1">
      <c r="A225" s="1"/>
      <c r="B225" s="45" t="s">
        <v>315</v>
      </c>
      <c r="C225" s="15" t="s">
        <v>316</v>
      </c>
      <c r="D225" s="108">
        <f>VARAM_BALLOON_atm!D225+VARAM_BSR_Taxl_atm!D225+RPR_LiveBaltic_atm!D225+KPR_BBG_atm!D225+LHEI_CONDOR_atm!D225+LHEI_BBG_atm!D225+DAP_Inov.pieejas_atm!D225+DAP_Fenoskandija_atm!D225</f>
        <v>0</v>
      </c>
    </row>
    <row r="226" spans="1:4" s="30" customFormat="1" ht="12.75" hidden="1">
      <c r="A226" s="1"/>
      <c r="B226" s="44" t="s">
        <v>317</v>
      </c>
      <c r="C226" s="15" t="s">
        <v>318</v>
      </c>
      <c r="D226" s="108">
        <f>SUM(D227:D230)</f>
        <v>0</v>
      </c>
    </row>
    <row r="227" spans="1:4" s="30" customFormat="1" ht="12.75" hidden="1">
      <c r="A227" s="1"/>
      <c r="B227" s="45" t="s">
        <v>319</v>
      </c>
      <c r="C227" s="15" t="s">
        <v>320</v>
      </c>
      <c r="D227" s="108">
        <f>VARAM_BALLOON_atm!D227+VARAM_BSR_Taxl_atm!D227+RPR_LiveBaltic_atm!D227+KPR_BBG_atm!D227+LHEI_CONDOR_atm!D227+LHEI_BBG_atm!D227+DAP_Inov.pieejas_atm!D227+DAP_Fenoskandija_atm!D227</f>
        <v>0</v>
      </c>
    </row>
    <row r="228" spans="1:4" s="30" customFormat="1" ht="12.75" hidden="1">
      <c r="A228" s="1"/>
      <c r="B228" s="45" t="s">
        <v>321</v>
      </c>
      <c r="C228" s="15" t="s">
        <v>322</v>
      </c>
      <c r="D228" s="108">
        <f>VARAM_BALLOON_atm!D228+VARAM_BSR_Taxl_atm!D228+RPR_LiveBaltic_atm!D228+KPR_BBG_atm!D228+LHEI_CONDOR_atm!D228+LHEI_BBG_atm!D228+DAP_Inov.pieejas_atm!D228+DAP_Fenoskandija_atm!D228</f>
        <v>0</v>
      </c>
    </row>
    <row r="229" spans="1:4" s="30" customFormat="1" ht="12.75" hidden="1">
      <c r="A229" s="1"/>
      <c r="B229" s="45" t="s">
        <v>323</v>
      </c>
      <c r="C229" s="15" t="s">
        <v>324</v>
      </c>
      <c r="D229" s="108">
        <f>VARAM_BALLOON_atm!D229+VARAM_BSR_Taxl_atm!D229+RPR_LiveBaltic_atm!D229+KPR_BBG_atm!D229+LHEI_CONDOR_atm!D229+LHEI_BBG_atm!D229+DAP_Inov.pieejas_atm!D229+DAP_Fenoskandija_atm!D229</f>
        <v>0</v>
      </c>
    </row>
    <row r="230" spans="1:4" s="30" customFormat="1" ht="25.5" hidden="1">
      <c r="A230" s="1"/>
      <c r="B230" s="45">
        <v>2284</v>
      </c>
      <c r="C230" s="15" t="s">
        <v>325</v>
      </c>
      <c r="D230" s="108">
        <f>VARAM_BALLOON_atm!D230+VARAM_BSR_Taxl_atm!D230+RPR_LiveBaltic_atm!D230+KPR_BBG_atm!D230+LHEI_CONDOR_atm!D230+LHEI_BBG_atm!D230+DAP_Inov.pieejas_atm!D230+DAP_Fenoskandija_atm!D230</f>
        <v>0</v>
      </c>
    </row>
    <row r="231" spans="1:4" s="30" customFormat="1" ht="25.5" hidden="1">
      <c r="A231" s="1"/>
      <c r="B231" s="46" t="s">
        <v>326</v>
      </c>
      <c r="C231" s="47" t="s">
        <v>327</v>
      </c>
      <c r="D231" s="107">
        <f>D232+D237+D241+D242+D246+D247+D255+D256+D260</f>
        <v>0</v>
      </c>
    </row>
    <row r="232" spans="1:4" s="30" customFormat="1" ht="12.75" hidden="1">
      <c r="A232" s="1"/>
      <c r="B232" s="44" t="s">
        <v>328</v>
      </c>
      <c r="C232" s="15" t="s">
        <v>329</v>
      </c>
      <c r="D232" s="108">
        <f>SUM(D233:D236)</f>
        <v>0</v>
      </c>
    </row>
    <row r="233" spans="1:4" s="30" customFormat="1" ht="12.75" hidden="1">
      <c r="A233" s="1"/>
      <c r="B233" s="45" t="s">
        <v>330</v>
      </c>
      <c r="C233" s="15" t="s">
        <v>331</v>
      </c>
      <c r="D233" s="108">
        <f>VARAM_BALLOON_atm!D233+VARAM_BSR_Taxl_atm!D233+RPR_LiveBaltic_atm!D233+KPR_BBG_atm!D233+LHEI_CONDOR_atm!D233+LHEI_BBG_atm!D233+DAP_Inov.pieejas_atm!D233+DAP_Fenoskandija_atm!D233</f>
        <v>0</v>
      </c>
    </row>
    <row r="234" spans="1:4" s="30" customFormat="1" ht="12.75" hidden="1">
      <c r="A234" s="1"/>
      <c r="B234" s="45" t="s">
        <v>332</v>
      </c>
      <c r="C234" s="15" t="s">
        <v>333</v>
      </c>
      <c r="D234" s="108">
        <f>VARAM_BALLOON_atm!D234+VARAM_BSR_Taxl_atm!D234+RPR_LiveBaltic_atm!D234+KPR_BBG_atm!D234+LHEI_CONDOR_atm!D234+LHEI_BBG_atm!D234+DAP_Inov.pieejas_atm!D234+DAP_Fenoskandija_atm!D234</f>
        <v>0</v>
      </c>
    </row>
    <row r="235" spans="1:4" s="30" customFormat="1" ht="12.75" hidden="1">
      <c r="A235" s="1"/>
      <c r="B235" s="45" t="s">
        <v>334</v>
      </c>
      <c r="C235" s="15" t="s">
        <v>335</v>
      </c>
      <c r="D235" s="108">
        <f>VARAM_BALLOON_atm!D235+VARAM_BSR_Taxl_atm!D235+RPR_LiveBaltic_atm!D235+KPR_BBG_atm!D235+LHEI_CONDOR_atm!D235+LHEI_BBG_atm!D235+DAP_Inov.pieejas_atm!D235+DAP_Fenoskandija_atm!D235</f>
        <v>0</v>
      </c>
    </row>
    <row r="236" spans="1:4" s="30" customFormat="1" ht="12.75" hidden="1">
      <c r="A236" s="1"/>
      <c r="B236" s="45" t="s">
        <v>336</v>
      </c>
      <c r="C236" s="15" t="s">
        <v>337</v>
      </c>
      <c r="D236" s="108">
        <f>VARAM_BALLOON_atm!D236+VARAM_BSR_Taxl_atm!D236+RPR_LiveBaltic_atm!D236+KPR_BBG_atm!D236+LHEI_CONDOR_atm!D236+LHEI_BBG_atm!D236+DAP_Inov.pieejas_atm!D236+DAP_Fenoskandija_atm!D236</f>
        <v>0</v>
      </c>
    </row>
    <row r="237" spans="1:4" s="30" customFormat="1" ht="12.75" hidden="1">
      <c r="A237" s="1"/>
      <c r="B237" s="44" t="s">
        <v>338</v>
      </c>
      <c r="C237" s="15" t="s">
        <v>339</v>
      </c>
      <c r="D237" s="108">
        <f>SUM(D238:D240)</f>
        <v>0</v>
      </c>
    </row>
    <row r="238" spans="1:4" s="30" customFormat="1" ht="12.75" hidden="1">
      <c r="A238" s="1"/>
      <c r="B238" s="45" t="s">
        <v>340</v>
      </c>
      <c r="C238" s="15" t="s">
        <v>341</v>
      </c>
      <c r="D238" s="108">
        <f>VARAM_BALLOON_atm!D238+VARAM_BSR_Taxl_atm!D238+RPR_LiveBaltic_atm!D238+KPR_BBG_atm!D238+LHEI_CONDOR_atm!D238+LHEI_BBG_atm!D238+DAP_Inov.pieejas_atm!D238+DAP_Fenoskandija_atm!D238</f>
        <v>0</v>
      </c>
    </row>
    <row r="239" spans="1:4" s="30" customFormat="1" ht="12.75" hidden="1">
      <c r="A239" s="1"/>
      <c r="B239" s="45" t="s">
        <v>342</v>
      </c>
      <c r="C239" s="15" t="s">
        <v>343</v>
      </c>
      <c r="D239" s="108">
        <f>VARAM_BALLOON_atm!D239+VARAM_BSR_Taxl_atm!D239+RPR_LiveBaltic_atm!D239+KPR_BBG_atm!D239+LHEI_CONDOR_atm!D239+LHEI_BBG_atm!D239+DAP_Inov.pieejas_atm!D239+DAP_Fenoskandija_atm!D239</f>
        <v>0</v>
      </c>
    </row>
    <row r="240" spans="1:4" s="30" customFormat="1" ht="12.75" hidden="1">
      <c r="A240" s="1"/>
      <c r="B240" s="45" t="s">
        <v>344</v>
      </c>
      <c r="C240" s="15" t="s">
        <v>345</v>
      </c>
      <c r="D240" s="108">
        <f>VARAM_BALLOON_atm!D240+VARAM_BSR_Taxl_atm!D240+RPR_LiveBaltic_atm!D240+KPR_BBG_atm!D240+LHEI_CONDOR_atm!D240+LHEI_BBG_atm!D240+DAP_Inov.pieejas_atm!D240+DAP_Fenoskandija_atm!D240</f>
        <v>0</v>
      </c>
    </row>
    <row r="241" spans="1:4" s="30" customFormat="1" ht="12.75" hidden="1">
      <c r="A241" s="1"/>
      <c r="B241" s="44" t="s">
        <v>346</v>
      </c>
      <c r="C241" s="15" t="s">
        <v>347</v>
      </c>
      <c r="D241" s="108">
        <f>VARAM_BALLOON_atm!D241+VARAM_BSR_Taxl_atm!D241+RPR_LiveBaltic_atm!D241+KPR_BBG_atm!D241+LHEI_CONDOR_atm!D241+LHEI_BBG_atm!D241+DAP_Inov.pieejas_atm!D241+DAP_Fenoskandija_atm!D241</f>
        <v>0</v>
      </c>
    </row>
    <row r="242" spans="1:4" s="30" customFormat="1" ht="25.5" hidden="1">
      <c r="A242" s="1"/>
      <c r="B242" s="44" t="s">
        <v>348</v>
      </c>
      <c r="C242" s="15" t="s">
        <v>349</v>
      </c>
      <c r="D242" s="108">
        <f>SUM(D243:D245)</f>
        <v>0</v>
      </c>
    </row>
    <row r="243" spans="1:4" s="30" customFormat="1" ht="12.75" hidden="1">
      <c r="A243" s="1"/>
      <c r="B243" s="45" t="s">
        <v>350</v>
      </c>
      <c r="C243" s="15" t="s">
        <v>351</v>
      </c>
      <c r="D243" s="108">
        <f>VARAM_BALLOON_atm!D243+VARAM_BSR_Taxl_atm!D243+RPR_LiveBaltic_atm!D243+KPR_BBG_atm!D243+LHEI_CONDOR_atm!D243+LHEI_BBG_atm!D243+DAP_Inov.pieejas_atm!D243+DAP_Fenoskandija_atm!D243</f>
        <v>0</v>
      </c>
    </row>
    <row r="244" spans="1:4" s="30" customFormat="1" ht="12.75" hidden="1">
      <c r="A244" s="1"/>
      <c r="B244" s="45" t="s">
        <v>352</v>
      </c>
      <c r="C244" s="15" t="s">
        <v>353</v>
      </c>
      <c r="D244" s="108">
        <f>VARAM_BALLOON_atm!D244+VARAM_BSR_Taxl_atm!D244+RPR_LiveBaltic_atm!D244+KPR_BBG_atm!D244+LHEI_CONDOR_atm!D244+LHEI_BBG_atm!D244+DAP_Inov.pieejas_atm!D244+DAP_Fenoskandija_atm!D244</f>
        <v>0</v>
      </c>
    </row>
    <row r="245" spans="1:4" s="30" customFormat="1" ht="12.75" hidden="1">
      <c r="A245" s="1"/>
      <c r="B245" s="45" t="s">
        <v>354</v>
      </c>
      <c r="C245" s="15" t="s">
        <v>355</v>
      </c>
      <c r="D245" s="108">
        <f>VARAM_BALLOON_atm!D245+VARAM_BSR_Taxl_atm!D245+RPR_LiveBaltic_atm!D245+KPR_BBG_atm!D245+LHEI_CONDOR_atm!D245+LHEI_BBG_atm!D245+DAP_Inov.pieejas_atm!D245+DAP_Fenoskandija_atm!D245</f>
        <v>0</v>
      </c>
    </row>
    <row r="246" spans="1:4" s="30" customFormat="1" ht="12.75" hidden="1">
      <c r="A246" s="1"/>
      <c r="B246" s="44" t="s">
        <v>356</v>
      </c>
      <c r="C246" s="15" t="s">
        <v>357</v>
      </c>
      <c r="D246" s="108">
        <f>VARAM_BALLOON_atm!D246+VARAM_BSR_Taxl_atm!D246+RPR_LiveBaltic_atm!D246+KPR_BBG_atm!D246+LHEI_CONDOR_atm!D246+LHEI_BBG_atm!D246+DAP_Inov.pieejas_atm!D246+DAP_Fenoskandija_atm!D246</f>
        <v>0</v>
      </c>
    </row>
    <row r="247" spans="1:4" s="30" customFormat="1" ht="12.75" hidden="1">
      <c r="A247" s="1"/>
      <c r="B247" s="44" t="s">
        <v>358</v>
      </c>
      <c r="C247" s="15" t="s">
        <v>359</v>
      </c>
      <c r="D247" s="108">
        <f>SUM(D248:D254)</f>
        <v>0</v>
      </c>
    </row>
    <row r="248" spans="1:4" s="30" customFormat="1" ht="12.75" hidden="1">
      <c r="A248" s="1"/>
      <c r="B248" s="45" t="s">
        <v>360</v>
      </c>
      <c r="C248" s="15" t="s">
        <v>361</v>
      </c>
      <c r="D248" s="108">
        <f>VARAM_BALLOON_atm!D248+VARAM_BSR_Taxl_atm!D248+RPR_LiveBaltic_atm!D248+KPR_BBG_atm!D248+LHEI_CONDOR_atm!D248+LHEI_BBG_atm!D248+DAP_Inov.pieejas_atm!D248+DAP_Fenoskandija_atm!D248</f>
        <v>0</v>
      </c>
    </row>
    <row r="249" spans="1:4" s="30" customFormat="1" ht="12.75" hidden="1">
      <c r="A249" s="1"/>
      <c r="B249" s="45" t="s">
        <v>362</v>
      </c>
      <c r="C249" s="15" t="s">
        <v>363</v>
      </c>
      <c r="D249" s="108">
        <f>VARAM_BALLOON_atm!D249+VARAM_BSR_Taxl_atm!D249+RPR_LiveBaltic_atm!D249+KPR_BBG_atm!D249+LHEI_CONDOR_atm!D249+LHEI_BBG_atm!D249+DAP_Inov.pieejas_atm!D249+DAP_Fenoskandija_atm!D249</f>
        <v>0</v>
      </c>
    </row>
    <row r="250" spans="1:4" s="30" customFormat="1" ht="12.75" hidden="1">
      <c r="A250" s="1"/>
      <c r="B250" s="45" t="s">
        <v>364</v>
      </c>
      <c r="C250" s="15" t="s">
        <v>365</v>
      </c>
      <c r="D250" s="108">
        <f>VARAM_BALLOON_atm!D250+VARAM_BSR_Taxl_atm!D250+RPR_LiveBaltic_atm!D250+KPR_BBG_atm!D250+LHEI_CONDOR_atm!D250+LHEI_BBG_atm!D250+DAP_Inov.pieejas_atm!D250+DAP_Fenoskandija_atm!D250</f>
        <v>0</v>
      </c>
    </row>
    <row r="251" spans="1:4" s="30" customFormat="1" ht="12.75" hidden="1">
      <c r="A251" s="1"/>
      <c r="B251" s="45" t="s">
        <v>366</v>
      </c>
      <c r="C251" s="15" t="s">
        <v>367</v>
      </c>
      <c r="D251" s="108">
        <f>VARAM_BALLOON_atm!D251+VARAM_BSR_Taxl_atm!D251+RPR_LiveBaltic_atm!D251+KPR_BBG_atm!D251+LHEI_CONDOR_atm!D251+LHEI_BBG_atm!D251+DAP_Inov.pieejas_atm!D251+DAP_Fenoskandija_atm!D251</f>
        <v>0</v>
      </c>
    </row>
    <row r="252" spans="1:4" s="30" customFormat="1" ht="12.75" hidden="1">
      <c r="A252" s="1"/>
      <c r="B252" s="45" t="s">
        <v>368</v>
      </c>
      <c r="C252" s="15" t="s">
        <v>369</v>
      </c>
      <c r="D252" s="108">
        <f>VARAM_BALLOON_atm!D252+VARAM_BSR_Taxl_atm!D252+RPR_LiveBaltic_atm!D252+KPR_BBG_atm!D252+LHEI_CONDOR_atm!D252+LHEI_BBG_atm!D252+DAP_Inov.pieejas_atm!D252+DAP_Fenoskandija_atm!D252</f>
        <v>0</v>
      </c>
    </row>
    <row r="253" spans="1:4" s="30" customFormat="1" ht="12.75" hidden="1">
      <c r="A253" s="1"/>
      <c r="B253" s="45">
        <v>2366</v>
      </c>
      <c r="C253" s="15" t="s">
        <v>370</v>
      </c>
      <c r="D253" s="108">
        <f>VARAM_BALLOON_atm!D253+VARAM_BSR_Taxl_atm!D253+RPR_LiveBaltic_atm!D253+KPR_BBG_atm!D253+LHEI_CONDOR_atm!D253+LHEI_BBG_atm!D253+DAP_Inov.pieejas_atm!D253+DAP_Fenoskandija_atm!D253</f>
        <v>0</v>
      </c>
    </row>
    <row r="254" spans="1:4" s="30" customFormat="1" ht="25.5" hidden="1">
      <c r="A254" s="1"/>
      <c r="B254" s="45" t="s">
        <v>371</v>
      </c>
      <c r="C254" s="15" t="s">
        <v>372</v>
      </c>
      <c r="D254" s="108">
        <f>VARAM_BALLOON_atm!D254+VARAM_BSR_Taxl_atm!D254+RPR_LiveBaltic_atm!D254+KPR_BBG_atm!D254+LHEI_CONDOR_atm!D254+LHEI_BBG_atm!D254+DAP_Inov.pieejas_atm!D254+DAP_Fenoskandija_atm!D254</f>
        <v>0</v>
      </c>
    </row>
    <row r="255" spans="1:4" s="30" customFormat="1" ht="12.75" hidden="1">
      <c r="A255" s="1"/>
      <c r="B255" s="44" t="s">
        <v>373</v>
      </c>
      <c r="C255" s="15" t="s">
        <v>374</v>
      </c>
      <c r="D255" s="108">
        <f>VARAM_BALLOON_atm!D255+VARAM_BSR_Taxl_atm!D255+RPR_LiveBaltic_atm!D255+KPR_BBG_atm!D255+LHEI_CONDOR_atm!D255+LHEI_BBG_atm!D255+DAP_Inov.pieejas_atm!D255+DAP_Fenoskandija_atm!D255</f>
        <v>0</v>
      </c>
    </row>
    <row r="256" spans="1:4" s="30" customFormat="1" ht="12.75" hidden="1">
      <c r="A256" s="1"/>
      <c r="B256" s="44" t="s">
        <v>375</v>
      </c>
      <c r="C256" s="15" t="s">
        <v>376</v>
      </c>
      <c r="D256" s="108">
        <f>SUM(D257:D259)</f>
        <v>0</v>
      </c>
    </row>
    <row r="257" spans="1:4" s="30" customFormat="1" ht="12.75" hidden="1">
      <c r="A257" s="1"/>
      <c r="B257" s="45" t="s">
        <v>377</v>
      </c>
      <c r="C257" s="15" t="s">
        <v>378</v>
      </c>
      <c r="D257" s="108">
        <f>VARAM_BALLOON_atm!D257+VARAM_BSR_Taxl_atm!D257+RPR_LiveBaltic_atm!D257+KPR_BBG_atm!D257+LHEI_CONDOR_atm!D257+LHEI_BBG_atm!D257+DAP_Inov.pieejas_atm!D257+DAP_Fenoskandija_atm!D257</f>
        <v>0</v>
      </c>
    </row>
    <row r="258" spans="1:4" s="30" customFormat="1" ht="12.75" hidden="1">
      <c r="A258" s="1"/>
      <c r="B258" s="45" t="s">
        <v>379</v>
      </c>
      <c r="C258" s="15" t="s">
        <v>380</v>
      </c>
      <c r="D258" s="108">
        <f>VARAM_BALLOON_atm!D258+VARAM_BSR_Taxl_atm!D258+RPR_LiveBaltic_atm!D258+KPR_BBG_atm!D258+LHEI_CONDOR_atm!D258+LHEI_BBG_atm!D258+DAP_Inov.pieejas_atm!D258+DAP_Fenoskandija_atm!D258</f>
        <v>0</v>
      </c>
    </row>
    <row r="259" spans="1:4" s="30" customFormat="1" ht="12.75" hidden="1">
      <c r="A259" s="1"/>
      <c r="B259" s="45" t="s">
        <v>381</v>
      </c>
      <c r="C259" s="15" t="s">
        <v>382</v>
      </c>
      <c r="D259" s="108">
        <f>VARAM_BALLOON_atm!D259+VARAM_BSR_Taxl_atm!D259+RPR_LiveBaltic_atm!D259+KPR_BBG_atm!D259+LHEI_CONDOR_atm!D259+LHEI_BBG_atm!D259+DAP_Inov.pieejas_atm!D259+DAP_Fenoskandija_atm!D259</f>
        <v>0</v>
      </c>
    </row>
    <row r="260" spans="1:4" s="30" customFormat="1" ht="12.75" hidden="1">
      <c r="A260" s="1"/>
      <c r="B260" s="44" t="s">
        <v>383</v>
      </c>
      <c r="C260" s="15" t="s">
        <v>384</v>
      </c>
      <c r="D260" s="108">
        <f>VARAM_BALLOON_atm!D260+VARAM_BSR_Taxl_atm!D260+RPR_LiveBaltic_atm!D260+KPR_BBG_atm!D260+LHEI_CONDOR_atm!D260+LHEI_BBG_atm!D260+DAP_Inov.pieejas_atm!D260+DAP_Fenoskandija_atm!D260</f>
        <v>0</v>
      </c>
    </row>
    <row r="261" spans="1:4" s="30" customFormat="1" ht="12.75" hidden="1">
      <c r="A261" s="1"/>
      <c r="B261" s="46" t="s">
        <v>385</v>
      </c>
      <c r="C261" s="47" t="s">
        <v>386</v>
      </c>
      <c r="D261" s="107">
        <f>VARAM_BALLOON_atm!D261+VARAM_BSR_Taxl_atm!D261+RPR_LiveBaltic_atm!D261+KPR_BBG_atm!D261+LHEI_CONDOR_atm!D261+LHEI_BBG_atm!D261+DAP_Inov.pieejas_atm!D261+DAP_Fenoskandija_atm!D261</f>
        <v>0</v>
      </c>
    </row>
    <row r="262" spans="1:4" s="30" customFormat="1" ht="12.75" hidden="1">
      <c r="A262" s="1"/>
      <c r="B262" s="46" t="s">
        <v>387</v>
      </c>
      <c r="C262" s="47" t="s">
        <v>388</v>
      </c>
      <c r="D262" s="107">
        <f>D263+D270</f>
        <v>0</v>
      </c>
    </row>
    <row r="263" spans="1:4" s="30" customFormat="1" ht="12.75" hidden="1">
      <c r="A263" s="1"/>
      <c r="B263" s="44" t="s">
        <v>389</v>
      </c>
      <c r="C263" s="15" t="s">
        <v>390</v>
      </c>
      <c r="D263" s="108">
        <f>SUM(D264:D269)</f>
        <v>0</v>
      </c>
    </row>
    <row r="264" spans="1:4" s="30" customFormat="1" ht="12.75" hidden="1">
      <c r="A264" s="1"/>
      <c r="B264" s="45" t="s">
        <v>391</v>
      </c>
      <c r="C264" s="15" t="s">
        <v>392</v>
      </c>
      <c r="D264" s="108">
        <f>VARAM_BALLOON_atm!D264+VARAM_BSR_Taxl_atm!D264+RPR_LiveBaltic_atm!D264+KPR_BBG_atm!D264+LHEI_CONDOR_atm!D264+LHEI_BBG_atm!D264+DAP_Inov.pieejas_atm!D264+DAP_Fenoskandija_atm!D264</f>
        <v>0</v>
      </c>
    </row>
    <row r="265" spans="1:4" s="30" customFormat="1" ht="25.5" hidden="1">
      <c r="A265" s="1"/>
      <c r="B265" s="45" t="s">
        <v>393</v>
      </c>
      <c r="C265" s="15" t="s">
        <v>394</v>
      </c>
      <c r="D265" s="108">
        <f>VARAM_BALLOON_atm!D265+VARAM_BSR_Taxl_atm!D265+RPR_LiveBaltic_atm!D265+KPR_BBG_atm!D265+LHEI_CONDOR_atm!D265+LHEI_BBG_atm!D265+DAP_Inov.pieejas_atm!D265+DAP_Fenoskandija_atm!D265</f>
        <v>0</v>
      </c>
    </row>
    <row r="266" spans="1:4" s="30" customFormat="1" ht="25.5" hidden="1">
      <c r="A266" s="1"/>
      <c r="B266" s="45" t="s">
        <v>395</v>
      </c>
      <c r="C266" s="15" t="s">
        <v>396</v>
      </c>
      <c r="D266" s="108">
        <f>VARAM_BALLOON_atm!D266+VARAM_BSR_Taxl_atm!D266+RPR_LiveBaltic_atm!D266+KPR_BBG_atm!D266+LHEI_CONDOR_atm!D266+LHEI_BBG_atm!D266+DAP_Inov.pieejas_atm!D266+DAP_Fenoskandija_atm!D266</f>
        <v>0</v>
      </c>
    </row>
    <row r="267" spans="1:4" s="30" customFormat="1" ht="12.75" hidden="1">
      <c r="A267" s="1"/>
      <c r="B267" s="45" t="s">
        <v>397</v>
      </c>
      <c r="C267" s="15" t="s">
        <v>398</v>
      </c>
      <c r="D267" s="108">
        <f>VARAM_BALLOON_atm!D267+VARAM_BSR_Taxl_atm!D267+RPR_LiveBaltic_atm!D267+KPR_BBG_atm!D267+LHEI_CONDOR_atm!D267+LHEI_BBG_atm!D267+DAP_Inov.pieejas_atm!D267+DAP_Fenoskandija_atm!D267</f>
        <v>0</v>
      </c>
    </row>
    <row r="268" spans="1:4" s="30" customFormat="1" ht="25.5" hidden="1">
      <c r="A268" s="1"/>
      <c r="B268" s="45">
        <v>2516</v>
      </c>
      <c r="C268" s="15" t="s">
        <v>399</v>
      </c>
      <c r="D268" s="108">
        <f>VARAM_BALLOON_atm!D268+VARAM_BSR_Taxl_atm!D268+RPR_LiveBaltic_atm!D268+KPR_BBG_atm!D268+LHEI_CONDOR_atm!D268+LHEI_BBG_atm!D268+DAP_Inov.pieejas_atm!D268+DAP_Fenoskandija_atm!D268</f>
        <v>0</v>
      </c>
    </row>
    <row r="269" spans="1:4" s="30" customFormat="1" ht="12.75" hidden="1">
      <c r="A269" s="1"/>
      <c r="B269" s="45" t="s">
        <v>400</v>
      </c>
      <c r="C269" s="15" t="s">
        <v>401</v>
      </c>
      <c r="D269" s="108">
        <f>VARAM_BALLOON_atm!D269+VARAM_BSR_Taxl_atm!D269+RPR_LiveBaltic_atm!D269+KPR_BBG_atm!D269+LHEI_CONDOR_atm!D269+LHEI_BBG_atm!D269+DAP_Inov.pieejas_atm!D269+DAP_Fenoskandija_atm!D269</f>
        <v>0</v>
      </c>
    </row>
    <row r="270" spans="1:4" s="30" customFormat="1" ht="12.75" hidden="1">
      <c r="A270" s="1"/>
      <c r="B270" s="44">
        <v>2520</v>
      </c>
      <c r="C270" s="15" t="s">
        <v>402</v>
      </c>
      <c r="D270" s="108">
        <f>VARAM_BALLOON_atm!D270+VARAM_BSR_Taxl_atm!D270+RPR_LiveBaltic_atm!D270+KPR_BBG_atm!D270+LHEI_CONDOR_atm!D270+LHEI_BBG_atm!D270+DAP_Inov.pieejas_atm!D270+DAP_Fenoskandija_atm!D270</f>
        <v>0</v>
      </c>
    </row>
    <row r="271" spans="1:4" s="30" customFormat="1" ht="25.5" hidden="1">
      <c r="A271" s="1"/>
      <c r="B271" s="49">
        <v>2800</v>
      </c>
      <c r="C271" s="47" t="s">
        <v>403</v>
      </c>
      <c r="D271" s="107">
        <f>VARAM_BALLOON_atm!D271+VARAM_BSR_Taxl_atm!D271+RPR_LiveBaltic_atm!D271+KPR_BBG_atm!D271+LHEI_CONDOR_atm!D271+LHEI_BBG_atm!D271+DAP_Inov.pieejas_atm!D271+DAP_Fenoskandija_atm!D271</f>
        <v>0</v>
      </c>
    </row>
    <row r="272" spans="1:4" s="30" customFormat="1" ht="12.75" hidden="1">
      <c r="A272" s="1"/>
      <c r="B272" s="49">
        <v>4000</v>
      </c>
      <c r="C272" s="47" t="s">
        <v>404</v>
      </c>
      <c r="D272" s="107">
        <f>D273+D276+D280</f>
        <v>0</v>
      </c>
    </row>
    <row r="273" spans="1:4" s="30" customFormat="1" ht="12.75" hidden="1">
      <c r="A273" s="1"/>
      <c r="B273" s="46" t="s">
        <v>405</v>
      </c>
      <c r="C273" s="47" t="s">
        <v>406</v>
      </c>
      <c r="D273" s="107">
        <f>D274+D275</f>
        <v>0</v>
      </c>
    </row>
    <row r="274" spans="1:4" s="30" customFormat="1" ht="25.5" hidden="1">
      <c r="A274" s="1"/>
      <c r="B274" s="44" t="s">
        <v>407</v>
      </c>
      <c r="C274" s="15" t="s">
        <v>408</v>
      </c>
      <c r="D274" s="108">
        <f>VARAM_BALLOON_atm!D274+VARAM_BSR_Taxl_atm!D274+RPR_LiveBaltic_atm!D274+KPR_BBG_atm!D274+LHEI_CONDOR_atm!D274+LHEI_BBG_atm!D274+DAP_Inov.pieejas_atm!D274+DAP_Fenoskandija_atm!D274</f>
        <v>0</v>
      </c>
    </row>
    <row r="275" spans="1:4" s="30" customFormat="1" ht="25.5" hidden="1">
      <c r="A275" s="1"/>
      <c r="B275" s="44" t="s">
        <v>409</v>
      </c>
      <c r="C275" s="15" t="s">
        <v>410</v>
      </c>
      <c r="D275" s="108">
        <f>VARAM_BALLOON_atm!D275+VARAM_BSR_Taxl_atm!D275+RPR_LiveBaltic_atm!D275+KPR_BBG_atm!D275+LHEI_CONDOR_atm!D275+LHEI_BBG_atm!D275+DAP_Inov.pieejas_atm!D275+DAP_Fenoskandija_atm!D275</f>
        <v>0</v>
      </c>
    </row>
    <row r="276" spans="1:4" s="30" customFormat="1" ht="12.75" hidden="1">
      <c r="A276" s="1"/>
      <c r="B276" s="46" t="s">
        <v>411</v>
      </c>
      <c r="C276" s="47" t="s">
        <v>412</v>
      </c>
      <c r="D276" s="107">
        <f>SUM(D277:D279)</f>
        <v>0</v>
      </c>
    </row>
    <row r="277" spans="1:4" s="30" customFormat="1" ht="25.5" hidden="1">
      <c r="A277" s="1"/>
      <c r="B277" s="44" t="s">
        <v>413</v>
      </c>
      <c r="C277" s="15" t="s">
        <v>414</v>
      </c>
      <c r="D277" s="108">
        <f>VARAM_BALLOON_atm!D277+VARAM_BSR_Taxl_atm!D277+RPR_LiveBaltic_atm!D277+KPR_BBG_atm!D277+LHEI_CONDOR_atm!D277+LHEI_BBG_atm!D277+DAP_Inov.pieejas_atm!D277+DAP_Fenoskandija_atm!D277</f>
        <v>0</v>
      </c>
    </row>
    <row r="278" spans="1:4" s="30" customFormat="1" ht="25.5" hidden="1">
      <c r="A278" s="1"/>
      <c r="B278" s="44">
        <v>4240</v>
      </c>
      <c r="C278" s="15" t="s">
        <v>415</v>
      </c>
      <c r="D278" s="108">
        <f>VARAM_BALLOON_atm!D278+VARAM_BSR_Taxl_atm!D278+RPR_LiveBaltic_atm!D278+KPR_BBG_atm!D278+LHEI_CONDOR_atm!D278+LHEI_BBG_atm!D278+DAP_Inov.pieejas_atm!D278+DAP_Fenoskandija_atm!D278</f>
        <v>0</v>
      </c>
    </row>
    <row r="279" spans="1:4" s="30" customFormat="1" ht="12.75" hidden="1">
      <c r="A279" s="1"/>
      <c r="B279" s="44">
        <v>4250</v>
      </c>
      <c r="C279" s="15" t="s">
        <v>416</v>
      </c>
      <c r="D279" s="108">
        <f>VARAM_BALLOON_atm!D279+VARAM_BSR_Taxl_atm!D279+RPR_LiveBaltic_atm!D279+KPR_BBG_atm!D279+LHEI_CONDOR_atm!D279+LHEI_BBG_atm!D279+DAP_Inov.pieejas_atm!D279+DAP_Fenoskandija_atm!D279</f>
        <v>0</v>
      </c>
    </row>
    <row r="280" spans="1:4" s="30" customFormat="1" ht="12.75" hidden="1">
      <c r="A280" s="1"/>
      <c r="B280" s="46" t="s">
        <v>417</v>
      </c>
      <c r="C280" s="47" t="s">
        <v>418</v>
      </c>
      <c r="D280" s="107">
        <f>D281+D284</f>
        <v>0</v>
      </c>
    </row>
    <row r="281" spans="1:4" s="30" customFormat="1" ht="12.75" hidden="1">
      <c r="A281" s="1"/>
      <c r="B281" s="44" t="s">
        <v>419</v>
      </c>
      <c r="C281" s="15" t="s">
        <v>420</v>
      </c>
      <c r="D281" s="108">
        <f>SUM(D282:D283)</f>
        <v>0</v>
      </c>
    </row>
    <row r="282" spans="1:4" s="30" customFormat="1" ht="25.5" hidden="1">
      <c r="A282" s="1"/>
      <c r="B282" s="45" t="s">
        <v>421</v>
      </c>
      <c r="C282" s="15" t="s">
        <v>422</v>
      </c>
      <c r="D282" s="108">
        <f>VARAM_BALLOON_atm!D282+VARAM_BSR_Taxl_atm!D282+RPR_LiveBaltic_atm!D282+KPR_BBG_atm!D282+LHEI_CONDOR_atm!D282+LHEI_BBG_atm!D282+DAP_Inov.pieejas_atm!D282+DAP_Fenoskandija_atm!D282</f>
        <v>0</v>
      </c>
    </row>
    <row r="283" spans="1:4" s="30" customFormat="1" ht="12.75" hidden="1">
      <c r="A283" s="1"/>
      <c r="B283" s="45" t="s">
        <v>423</v>
      </c>
      <c r="C283" s="15" t="s">
        <v>424</v>
      </c>
      <c r="D283" s="108">
        <f>VARAM_BALLOON_atm!D283+VARAM_BSR_Taxl_atm!D283+RPR_LiveBaltic_atm!D283+KPR_BBG_atm!D283+LHEI_CONDOR_atm!D283+LHEI_BBG_atm!D283+DAP_Inov.pieejas_atm!D283+DAP_Fenoskandija_atm!D283</f>
        <v>0</v>
      </c>
    </row>
    <row r="284" spans="1:4" s="30" customFormat="1" ht="12.75" hidden="1">
      <c r="A284" s="1"/>
      <c r="B284" s="44" t="s">
        <v>425</v>
      </c>
      <c r="C284" s="15" t="s">
        <v>426</v>
      </c>
      <c r="D284" s="108">
        <f>SUM(D285:D289)</f>
        <v>0</v>
      </c>
    </row>
    <row r="285" spans="1:4" s="30" customFormat="1" ht="25.5" hidden="1">
      <c r="A285" s="1"/>
      <c r="B285" s="45">
        <v>4331</v>
      </c>
      <c r="C285" s="15" t="s">
        <v>427</v>
      </c>
      <c r="D285" s="108">
        <f>VARAM_BALLOON_atm!D285+VARAM_BSR_Taxl_atm!D285+RPR_LiveBaltic_atm!D285+KPR_BBG_atm!D285+LHEI_CONDOR_atm!D285+LHEI_BBG_atm!D285+DAP_Inov.pieejas_atm!D285+DAP_Fenoskandija_atm!D285</f>
        <v>0</v>
      </c>
    </row>
    <row r="286" spans="1:4" s="30" customFormat="1" ht="25.5" hidden="1">
      <c r="A286" s="1"/>
      <c r="B286" s="45">
        <v>4332</v>
      </c>
      <c r="C286" s="15" t="s">
        <v>428</v>
      </c>
      <c r="D286" s="108">
        <f>VARAM_BALLOON_atm!D286+VARAM_BSR_Taxl_atm!D286+RPR_LiveBaltic_atm!D286+KPR_BBG_atm!D286+LHEI_CONDOR_atm!D286+LHEI_BBG_atm!D286+DAP_Inov.pieejas_atm!D286+DAP_Fenoskandija_atm!D286</f>
        <v>0</v>
      </c>
    </row>
    <row r="287" spans="1:4" s="30" customFormat="1" ht="25.5" hidden="1">
      <c r="A287" s="1"/>
      <c r="B287" s="45">
        <v>4333</v>
      </c>
      <c r="C287" s="15" t="s">
        <v>429</v>
      </c>
      <c r="D287" s="108">
        <f>VARAM_BALLOON_atm!D287+VARAM_BSR_Taxl_atm!D287+RPR_LiveBaltic_atm!D287+KPR_BBG_atm!D287+LHEI_CONDOR_atm!D287+LHEI_BBG_atm!D287+DAP_Inov.pieejas_atm!D287+DAP_Fenoskandija_atm!D287</f>
        <v>0</v>
      </c>
    </row>
    <row r="288" spans="1:4" s="30" customFormat="1" ht="25.5" hidden="1">
      <c r="A288" s="1"/>
      <c r="B288" s="45">
        <v>4334</v>
      </c>
      <c r="C288" s="15" t="s">
        <v>430</v>
      </c>
      <c r="D288" s="108">
        <f>VARAM_BALLOON_atm!D288+VARAM_BSR_Taxl_atm!D288+RPR_LiveBaltic_atm!D288+KPR_BBG_atm!D288+LHEI_CONDOR_atm!D288+LHEI_BBG_atm!D288+DAP_Inov.pieejas_atm!D288+DAP_Fenoskandija_atm!D288</f>
        <v>0</v>
      </c>
    </row>
    <row r="289" spans="1:4" s="30" customFormat="1" ht="12.75" hidden="1">
      <c r="A289" s="1"/>
      <c r="B289" s="45">
        <v>4339</v>
      </c>
      <c r="C289" s="15" t="s">
        <v>431</v>
      </c>
      <c r="D289" s="108">
        <f>VARAM_BALLOON_atm!D289+VARAM_BSR_Taxl_atm!D289+RPR_LiveBaltic_atm!D289+KPR_BBG_atm!D289+LHEI_CONDOR_atm!D289+LHEI_BBG_atm!D289+DAP_Inov.pieejas_atm!D289+DAP_Fenoskandija_atm!D289</f>
        <v>0</v>
      </c>
    </row>
    <row r="290" spans="1:4" s="30" customFormat="1" ht="12.75">
      <c r="A290" s="1"/>
      <c r="B290" s="49" t="s">
        <v>432</v>
      </c>
      <c r="C290" s="47" t="s">
        <v>433</v>
      </c>
      <c r="D290" s="107">
        <f>D291+D326</f>
        <v>16694</v>
      </c>
    </row>
    <row r="291" spans="1:4" s="30" customFormat="1" ht="12.75">
      <c r="A291" s="1"/>
      <c r="B291" s="46" t="s">
        <v>434</v>
      </c>
      <c r="C291" s="47" t="s">
        <v>435</v>
      </c>
      <c r="D291" s="107">
        <f>D292+D300+D321+D324+D325</f>
        <v>16694</v>
      </c>
    </row>
    <row r="292" spans="1:4" s="30" customFormat="1" ht="12.75" hidden="1">
      <c r="A292" s="1"/>
      <c r="B292" s="46" t="s">
        <v>436</v>
      </c>
      <c r="C292" s="47" t="s">
        <v>437</v>
      </c>
      <c r="D292" s="107">
        <f>D293+D296+D297</f>
        <v>0</v>
      </c>
    </row>
    <row r="293" spans="1:4" s="30" customFormat="1" ht="25.5" hidden="1">
      <c r="A293" s="1"/>
      <c r="B293" s="44" t="s">
        <v>438</v>
      </c>
      <c r="C293" s="15" t="s">
        <v>439</v>
      </c>
      <c r="D293" s="108">
        <f>SUM(D294:D295)</f>
        <v>0</v>
      </c>
    </row>
    <row r="294" spans="1:4" s="30" customFormat="1" ht="25.5" hidden="1">
      <c r="A294" s="1"/>
      <c r="B294" s="45">
        <v>3111</v>
      </c>
      <c r="C294" s="15" t="s">
        <v>440</v>
      </c>
      <c r="D294" s="108">
        <f>VARAM_BALLOON_atm!D294+VARAM_BSR_Taxl_atm!D294+RPR_LiveBaltic_atm!D294+KPR_BBG_atm!D294+LHEI_CONDOR_atm!D294+LHEI_BBG_atm!D294+DAP_Inov.pieejas_atm!D294+DAP_Fenoskandija_atm!D294</f>
        <v>0</v>
      </c>
    </row>
    <row r="295" spans="1:4" s="30" customFormat="1" ht="25.5" hidden="1">
      <c r="A295" s="1"/>
      <c r="B295" s="45">
        <v>3112</v>
      </c>
      <c r="C295" s="15" t="s">
        <v>441</v>
      </c>
      <c r="D295" s="108">
        <f>VARAM_BALLOON_atm!D295+VARAM_BSR_Taxl_atm!D295+RPR_LiveBaltic_atm!D295+KPR_BBG_atm!D295+LHEI_CONDOR_atm!D295+LHEI_BBG_atm!D295+DAP_Inov.pieejas_atm!D295+DAP_Fenoskandija_atm!D295</f>
        <v>0</v>
      </c>
    </row>
    <row r="296" spans="1:4" s="30" customFormat="1" ht="12.75" hidden="1">
      <c r="A296" s="1"/>
      <c r="B296" s="44">
        <v>3150</v>
      </c>
      <c r="C296" s="15" t="s">
        <v>442</v>
      </c>
      <c r="D296" s="108">
        <f>VARAM_BALLOON_atm!D296+VARAM_BSR_Taxl_atm!D296+RPR_LiveBaltic_atm!D296+KPR_BBG_atm!D296+LHEI_CONDOR_atm!D296+LHEI_BBG_atm!D296+DAP_Inov.pieejas_atm!D296+DAP_Fenoskandija_atm!D296</f>
        <v>0</v>
      </c>
    </row>
    <row r="297" spans="1:4" s="30" customFormat="1" ht="12.75" hidden="1">
      <c r="A297" s="1"/>
      <c r="B297" s="44" t="s">
        <v>443</v>
      </c>
      <c r="C297" s="15" t="s">
        <v>444</v>
      </c>
      <c r="D297" s="108">
        <f>SUM(D298:D299)</f>
        <v>0</v>
      </c>
    </row>
    <row r="298" spans="1:4" s="30" customFormat="1" ht="12.75" hidden="1">
      <c r="A298" s="1"/>
      <c r="B298" s="45">
        <v>3191</v>
      </c>
      <c r="C298" s="15" t="s">
        <v>445</v>
      </c>
      <c r="D298" s="108">
        <f>VARAM_BALLOON_atm!D298+VARAM_BSR_Taxl_atm!D298+RPR_LiveBaltic_atm!D298+KPR_BBG_atm!D298+LHEI_CONDOR_atm!D298+LHEI_BBG_atm!D298+DAP_Inov.pieejas_atm!D298+DAP_Fenoskandija_atm!D298</f>
        <v>0</v>
      </c>
    </row>
    <row r="299" spans="1:4" s="30" customFormat="1" ht="12.75" hidden="1">
      <c r="A299" s="1"/>
      <c r="B299" s="45">
        <v>3192</v>
      </c>
      <c r="C299" s="15" t="s">
        <v>446</v>
      </c>
      <c r="D299" s="108">
        <f>VARAM_BALLOON_atm!D299+VARAM_BSR_Taxl_atm!D299+RPR_LiveBaltic_atm!D299+KPR_BBG_atm!D299+LHEI_CONDOR_atm!D299+LHEI_BBG_atm!D299+DAP_Inov.pieejas_atm!D299+DAP_Fenoskandija_atm!D299</f>
        <v>0</v>
      </c>
    </row>
    <row r="300" spans="1:4" s="30" customFormat="1" ht="12.75">
      <c r="A300" s="1"/>
      <c r="B300" s="46" t="s">
        <v>447</v>
      </c>
      <c r="C300" s="47" t="s">
        <v>448</v>
      </c>
      <c r="D300" s="107">
        <f>D301+D304+D307+D312+D315</f>
        <v>16694</v>
      </c>
    </row>
    <row r="301" spans="1:4" s="30" customFormat="1" ht="12.75" hidden="1">
      <c r="A301" s="1"/>
      <c r="B301" s="44" t="s">
        <v>449</v>
      </c>
      <c r="C301" s="15" t="s">
        <v>450</v>
      </c>
      <c r="D301" s="108">
        <f>SUM(D302:D303)</f>
        <v>0</v>
      </c>
    </row>
    <row r="302" spans="1:4" s="30" customFormat="1" ht="12.75" hidden="1">
      <c r="A302" s="1"/>
      <c r="B302" s="45">
        <v>3211</v>
      </c>
      <c r="C302" s="15" t="s">
        <v>451</v>
      </c>
      <c r="D302" s="108">
        <f>VARAM_BALLOON_atm!D302+VARAM_BSR_Taxl_atm!D302+RPR_LiveBaltic_atm!D302+KPR_BBG_atm!D302+LHEI_CONDOR_atm!D302+LHEI_BBG_atm!D302+DAP_Inov.pieejas_atm!D302+DAP_Fenoskandija_atm!D302</f>
        <v>0</v>
      </c>
    </row>
    <row r="303" spans="1:4" s="30" customFormat="1" ht="12.75" hidden="1">
      <c r="A303" s="1"/>
      <c r="B303" s="45">
        <v>3212</v>
      </c>
      <c r="C303" s="15" t="s">
        <v>452</v>
      </c>
      <c r="D303" s="108">
        <f>VARAM_BALLOON_atm!D303+VARAM_BSR_Taxl_atm!D303+RPR_LiveBaltic_atm!D303+KPR_BBG_atm!D303+LHEI_CONDOR_atm!D303+LHEI_BBG_atm!D303+DAP_Inov.pieejas_atm!D303+DAP_Fenoskandija_atm!D303</f>
        <v>0</v>
      </c>
    </row>
    <row r="304" spans="1:4" s="30" customFormat="1" ht="12.75" hidden="1">
      <c r="A304" s="1"/>
      <c r="B304" s="44" t="s">
        <v>453</v>
      </c>
      <c r="C304" s="15" t="s">
        <v>454</v>
      </c>
      <c r="D304" s="108">
        <f>SUM(D305:D306)</f>
        <v>0</v>
      </c>
    </row>
    <row r="305" spans="1:4" s="30" customFormat="1" ht="12.75" hidden="1">
      <c r="A305" s="1"/>
      <c r="B305" s="45">
        <v>3231</v>
      </c>
      <c r="C305" s="15" t="s">
        <v>455</v>
      </c>
      <c r="D305" s="108">
        <f>VARAM_BALLOON_atm!D305+VARAM_BSR_Taxl_atm!D305+RPR_LiveBaltic_atm!D305+KPR_BBG_atm!D305+LHEI_CONDOR_atm!D305+LHEI_BBG_atm!D305+DAP_Inov.pieejas_atm!D305+DAP_Fenoskandija_atm!D305</f>
        <v>0</v>
      </c>
    </row>
    <row r="306" spans="1:4" s="30" customFormat="1" ht="12.75" hidden="1">
      <c r="A306" s="1"/>
      <c r="B306" s="45">
        <v>3232</v>
      </c>
      <c r="C306" s="15" t="s">
        <v>456</v>
      </c>
      <c r="D306" s="108">
        <f>VARAM_BALLOON_atm!D306+VARAM_BSR_Taxl_atm!D306+RPR_LiveBaltic_atm!D306+KPR_BBG_atm!D306+LHEI_CONDOR_atm!D306+LHEI_BBG_atm!D306+DAP_Inov.pieejas_atm!D306+DAP_Fenoskandija_atm!D306</f>
        <v>0</v>
      </c>
    </row>
    <row r="307" spans="1:4" s="30" customFormat="1" ht="25.5" hidden="1">
      <c r="A307" s="1"/>
      <c r="B307" s="44" t="s">
        <v>457</v>
      </c>
      <c r="C307" s="15" t="s">
        <v>458</v>
      </c>
      <c r="D307" s="108">
        <f>SUM(D308:D311)</f>
        <v>0</v>
      </c>
    </row>
    <row r="308" spans="1:4" s="30" customFormat="1" ht="12.75" hidden="1">
      <c r="A308" s="1"/>
      <c r="B308" s="45">
        <v>3261</v>
      </c>
      <c r="C308" s="15" t="s">
        <v>459</v>
      </c>
      <c r="D308" s="108">
        <f>VARAM_BALLOON_atm!D308+VARAM_BSR_Taxl_atm!D308+RPR_LiveBaltic_atm!D308+KPR_BBG_atm!D308+LHEI_CONDOR_atm!D308+LHEI_BBG_atm!D308+DAP_Inov.pieejas_atm!D308+DAP_Fenoskandija_atm!D308</f>
        <v>0</v>
      </c>
    </row>
    <row r="309" spans="1:4" s="30" customFormat="1" ht="25.5" hidden="1">
      <c r="A309" s="1"/>
      <c r="B309" s="45">
        <v>3262</v>
      </c>
      <c r="C309" s="15" t="s">
        <v>460</v>
      </c>
      <c r="D309" s="108">
        <f>VARAM_BALLOON_atm!D309+VARAM_BSR_Taxl_atm!D309+RPR_LiveBaltic_atm!D309+KPR_BBG_atm!D309+LHEI_CONDOR_atm!D309+LHEI_BBG_atm!D309+DAP_Inov.pieejas_atm!D309+DAP_Fenoskandija_atm!D309</f>
        <v>0</v>
      </c>
    </row>
    <row r="310" spans="1:4" s="30" customFormat="1" ht="12.75" hidden="1">
      <c r="A310" s="1"/>
      <c r="B310" s="45">
        <v>3263</v>
      </c>
      <c r="C310" s="15" t="s">
        <v>461</v>
      </c>
      <c r="D310" s="108">
        <f>VARAM_BALLOON_atm!D310+VARAM_BSR_Taxl_atm!D310+RPR_LiveBaltic_atm!D310+KPR_BBG_atm!D310+LHEI_CONDOR_atm!D310+LHEI_BBG_atm!D310+DAP_Inov.pieejas_atm!D310+DAP_Fenoskandija_atm!D310</f>
        <v>0</v>
      </c>
    </row>
    <row r="311" spans="1:4" s="30" customFormat="1" ht="25.5" hidden="1">
      <c r="A311" s="1"/>
      <c r="B311" s="45">
        <v>3264</v>
      </c>
      <c r="C311" s="15" t="s">
        <v>462</v>
      </c>
      <c r="D311" s="108">
        <f>VARAM_BALLOON_atm!D311+VARAM_BSR_Taxl_atm!D311+RPR_LiveBaltic_atm!D311+KPR_BBG_atm!D311+LHEI_CONDOR_atm!D311+LHEI_BBG_atm!D311+DAP_Inov.pieejas_atm!D311+DAP_Fenoskandija_atm!D311</f>
        <v>0</v>
      </c>
    </row>
    <row r="312" spans="1:4" s="30" customFormat="1" ht="12.75" hidden="1">
      <c r="A312" s="1"/>
      <c r="B312" s="44">
        <v>3280</v>
      </c>
      <c r="C312" s="15" t="s">
        <v>463</v>
      </c>
      <c r="D312" s="108">
        <f>SUM(D313:D314)</f>
        <v>0</v>
      </c>
    </row>
    <row r="313" spans="1:4" s="30" customFormat="1" ht="12.75" hidden="1">
      <c r="A313" s="1"/>
      <c r="B313" s="45">
        <v>3281</v>
      </c>
      <c r="C313" s="15" t="s">
        <v>464</v>
      </c>
      <c r="D313" s="108">
        <f>VARAM_BALLOON_atm!D313+VARAM_BSR_Taxl_atm!D313+RPR_LiveBaltic_atm!D313+KPR_BBG_atm!D313+LHEI_CONDOR_atm!D313+LHEI_BBG_atm!D313+DAP_Inov.pieejas_atm!D313+DAP_Fenoskandija_atm!D313</f>
        <v>0</v>
      </c>
    </row>
    <row r="314" spans="1:4" s="30" customFormat="1" ht="12.75" hidden="1">
      <c r="A314" s="1"/>
      <c r="B314" s="45">
        <v>3282</v>
      </c>
      <c r="C314" s="15" t="s">
        <v>465</v>
      </c>
      <c r="D314" s="108">
        <f>VARAM_BALLOON_atm!D314+VARAM_BSR_Taxl_atm!D314+RPR_LiveBaltic_atm!D314+KPR_BBG_atm!D314+LHEI_CONDOR_atm!D314+LHEI_BBG_atm!D314+DAP_Inov.pieejas_atm!D314+DAP_Fenoskandija_atm!D314</f>
        <v>0</v>
      </c>
    </row>
    <row r="315" spans="1:4" s="30" customFormat="1" ht="38.25">
      <c r="A315" s="1"/>
      <c r="B315" s="44">
        <v>3290</v>
      </c>
      <c r="C315" s="15" t="s">
        <v>466</v>
      </c>
      <c r="D315" s="108">
        <f>SUM(D316:D320)</f>
        <v>16694</v>
      </c>
    </row>
    <row r="316" spans="1:4" s="30" customFormat="1" ht="38.25" hidden="1">
      <c r="A316" s="1"/>
      <c r="B316" s="45">
        <v>3291</v>
      </c>
      <c r="C316" s="15" t="s">
        <v>467</v>
      </c>
      <c r="D316" s="108">
        <f>VARAM_BALLOON_atm!D316+VARAM_BSR_Taxl_atm!D316+RPR_LiveBaltic_atm!D316+KPR_BBG_atm!D316+LHEI_CONDOR_atm!D316+LHEI_BBG_atm!D316+DAP_Inov.pieejas_atm!D316+DAP_Fenoskandija_atm!D316</f>
        <v>0</v>
      </c>
    </row>
    <row r="317" spans="1:4" s="30" customFormat="1" ht="38.25" hidden="1">
      <c r="A317" s="1"/>
      <c r="B317" s="45">
        <v>3292</v>
      </c>
      <c r="C317" s="15" t="s">
        <v>468</v>
      </c>
      <c r="D317" s="108">
        <f>VARAM_BALLOON_atm!D317+VARAM_BSR_Taxl_atm!D317+RPR_LiveBaltic_atm!D317+KPR_BBG_atm!D317+LHEI_CONDOR_atm!D317+LHEI_BBG_atm!D317+DAP_Inov.pieejas_atm!D317+DAP_Fenoskandija_atm!D317</f>
        <v>0</v>
      </c>
    </row>
    <row r="318" spans="1:4" s="30" customFormat="1" ht="38.25" hidden="1">
      <c r="A318" s="1"/>
      <c r="B318" s="45">
        <v>3293</v>
      </c>
      <c r="C318" s="15" t="s">
        <v>469</v>
      </c>
      <c r="D318" s="108">
        <f>VARAM_BALLOON_atm!D318+VARAM_BSR_Taxl_atm!D318+RPR_LiveBaltic_atm!D318+KPR_BBG_atm!D318+LHEI_CONDOR_atm!D318+LHEI_BBG_atm!D318+DAP_Inov.pieejas_atm!D318+DAP_Fenoskandija_atm!D318</f>
        <v>0</v>
      </c>
    </row>
    <row r="319" spans="1:4" s="30" customFormat="1" ht="25.5" hidden="1">
      <c r="A319" s="1"/>
      <c r="B319" s="45">
        <v>3294</v>
      </c>
      <c r="C319" s="15" t="s">
        <v>470</v>
      </c>
      <c r="D319" s="108">
        <f>VARAM_BALLOON_atm!D319+VARAM_BSR_Taxl_atm!D319+RPR_LiveBaltic_atm!D319+KPR_BBG_atm!D319+LHEI_CONDOR_atm!D319+LHEI_BBG_atm!D319+DAP_Inov.pieejas_atm!D319+DAP_Fenoskandija_atm!D319</f>
        <v>0</v>
      </c>
    </row>
    <row r="320" spans="1:4" s="30" customFormat="1" ht="38.25">
      <c r="A320" s="1"/>
      <c r="B320" s="45">
        <v>3295</v>
      </c>
      <c r="C320" s="15" t="s">
        <v>471</v>
      </c>
      <c r="D320" s="108">
        <f>VARAM_BALLOON_atm!D320+VARAM_BSR_Taxl_atm!D320+RPR_LiveBaltic_atm!D320+KPR_BBG_atm!D320+LHEI_CONDOR_atm!D320+LHEI_BBG_atm!D320+DAP_Inov.pieejas_atm!D320+DAP_Fenoskandija_atm!D320</f>
        <v>16694</v>
      </c>
    </row>
    <row r="321" spans="1:4" s="30" customFormat="1" ht="25.5" hidden="1">
      <c r="A321" s="1"/>
      <c r="B321" s="46" t="s">
        <v>472</v>
      </c>
      <c r="C321" s="47" t="s">
        <v>473</v>
      </c>
      <c r="D321" s="107">
        <f>SUM(D322:D323)</f>
        <v>0</v>
      </c>
    </row>
    <row r="322" spans="1:4" s="30" customFormat="1" ht="25.5" hidden="1">
      <c r="A322" s="1"/>
      <c r="B322" s="44">
        <v>3310</v>
      </c>
      <c r="C322" s="15" t="s">
        <v>474</v>
      </c>
      <c r="D322" s="108">
        <f>VARAM_BALLOON_atm!D322+VARAM_BSR_Taxl_atm!D322+RPR_LiveBaltic_atm!D322+KPR_BBG_atm!D322+LHEI_CONDOR_atm!D322+LHEI_BBG_atm!D322+DAP_Inov.pieejas_atm!D322+DAP_Fenoskandija_atm!D322</f>
        <v>0</v>
      </c>
    </row>
    <row r="323" spans="1:4" s="30" customFormat="1" ht="25.5" hidden="1">
      <c r="A323" s="1"/>
      <c r="B323" s="44">
        <v>3320</v>
      </c>
      <c r="C323" s="15" t="s">
        <v>475</v>
      </c>
      <c r="D323" s="108">
        <f>VARAM_BALLOON_atm!D323+VARAM_BSR_Taxl_atm!D323+RPR_LiveBaltic_atm!D323+KPR_BBG_atm!D323+LHEI_CONDOR_atm!D323+LHEI_BBG_atm!D323+DAP_Inov.pieejas_atm!D323+DAP_Fenoskandija_atm!D323</f>
        <v>0</v>
      </c>
    </row>
    <row r="324" spans="1:4" s="30" customFormat="1" ht="38.25" hidden="1">
      <c r="A324" s="1"/>
      <c r="B324" s="49">
        <v>3500</v>
      </c>
      <c r="C324" s="47" t="s">
        <v>476</v>
      </c>
      <c r="D324" s="107">
        <f>VARAM_BALLOON_atm!D324+VARAM_BSR_Taxl_atm!D324+RPR_LiveBaltic_atm!D324+KPR_BBG_atm!D324+LHEI_CONDOR_atm!D324+LHEI_BBG_atm!D324+DAP_Inov.pieejas_atm!D324+DAP_Fenoskandija_atm!D324</f>
        <v>0</v>
      </c>
    </row>
    <row r="325" spans="1:4" s="30" customFormat="1" ht="12.75" hidden="1">
      <c r="A325" s="1"/>
      <c r="B325" s="46" t="s">
        <v>477</v>
      </c>
      <c r="C325" s="47" t="s">
        <v>478</v>
      </c>
      <c r="D325" s="107">
        <f>VARAM_BALLOON_atm!D325+VARAM_BSR_Taxl_atm!D325+RPR_LiveBaltic_atm!D325+KPR_BBG_atm!D325+LHEI_CONDOR_atm!D325+LHEI_BBG_atm!D325+DAP_Inov.pieejas_atm!D325+DAP_Fenoskandija_atm!D325</f>
        <v>0</v>
      </c>
    </row>
    <row r="326" spans="1:4" s="30" customFormat="1" ht="12.75" hidden="1">
      <c r="A326" s="1"/>
      <c r="B326" s="46" t="s">
        <v>479</v>
      </c>
      <c r="C326" s="47" t="s">
        <v>480</v>
      </c>
      <c r="D326" s="107">
        <f>D327+D365+D368+D372</f>
        <v>0</v>
      </c>
    </row>
    <row r="327" spans="1:4" s="30" customFormat="1" ht="12.75" hidden="1">
      <c r="A327" s="1"/>
      <c r="B327" s="46" t="s">
        <v>481</v>
      </c>
      <c r="C327" s="47" t="s">
        <v>482</v>
      </c>
      <c r="D327" s="107">
        <f>D328+D335+D345+D354+D357</f>
        <v>0</v>
      </c>
    </row>
    <row r="328" spans="1:4" s="30" customFormat="1" ht="12.75" hidden="1">
      <c r="A328" s="1"/>
      <c r="B328" s="44" t="s">
        <v>483</v>
      </c>
      <c r="C328" s="15" t="s">
        <v>484</v>
      </c>
      <c r="D328" s="108">
        <f>SUM(D329:D334)</f>
        <v>0</v>
      </c>
    </row>
    <row r="329" spans="1:4" s="30" customFormat="1" ht="12.75" hidden="1">
      <c r="A329" s="1"/>
      <c r="B329" s="45" t="s">
        <v>485</v>
      </c>
      <c r="C329" s="15" t="s">
        <v>486</v>
      </c>
      <c r="D329" s="108">
        <f>VARAM_BALLOON_atm!D329+VARAM_BSR_Taxl_atm!D329+RPR_LiveBaltic_atm!D329+KPR_BBG_atm!D329+LHEI_CONDOR_atm!D329+LHEI_BBG_atm!D329+DAP_Inov.pieejas_atm!D329+DAP_Fenoskandija_atm!D329</f>
        <v>0</v>
      </c>
    </row>
    <row r="330" spans="1:4" s="30" customFormat="1" ht="12.75" hidden="1">
      <c r="A330" s="1"/>
      <c r="B330" s="45" t="s">
        <v>487</v>
      </c>
      <c r="C330" s="15" t="s">
        <v>488</v>
      </c>
      <c r="D330" s="108">
        <f>VARAM_BALLOON_atm!D330+VARAM_BSR_Taxl_atm!D330+RPR_LiveBaltic_atm!D330+KPR_BBG_atm!D330+LHEI_CONDOR_atm!D330+LHEI_BBG_atm!D330+DAP_Inov.pieejas_atm!D330+DAP_Fenoskandija_atm!D330</f>
        <v>0</v>
      </c>
    </row>
    <row r="331" spans="1:4" s="30" customFormat="1" ht="12.75" hidden="1">
      <c r="A331" s="1"/>
      <c r="B331" s="45" t="s">
        <v>489</v>
      </c>
      <c r="C331" s="15" t="s">
        <v>490</v>
      </c>
      <c r="D331" s="108">
        <f>VARAM_BALLOON_atm!D331+VARAM_BSR_Taxl_atm!D331+RPR_LiveBaltic_atm!D331+KPR_BBG_atm!D331+LHEI_CONDOR_atm!D331+LHEI_BBG_atm!D331+DAP_Inov.pieejas_atm!D331+DAP_Fenoskandija_atm!D331</f>
        <v>0</v>
      </c>
    </row>
    <row r="332" spans="1:4" s="30" customFormat="1" ht="12.75" hidden="1">
      <c r="A332" s="1"/>
      <c r="B332" s="45" t="s">
        <v>491</v>
      </c>
      <c r="C332" s="15" t="s">
        <v>492</v>
      </c>
      <c r="D332" s="108">
        <f>VARAM_BALLOON_atm!D332+VARAM_BSR_Taxl_atm!D332+RPR_LiveBaltic_atm!D332+KPR_BBG_atm!D332+LHEI_CONDOR_atm!D332+LHEI_BBG_atm!D332+DAP_Inov.pieejas_atm!D332+DAP_Fenoskandija_atm!D332</f>
        <v>0</v>
      </c>
    </row>
    <row r="333" spans="1:4" s="30" customFormat="1" ht="12.75" hidden="1">
      <c r="A333" s="1"/>
      <c r="B333" s="45" t="s">
        <v>493</v>
      </c>
      <c r="C333" s="15" t="s">
        <v>494</v>
      </c>
      <c r="D333" s="108">
        <f>VARAM_BALLOON_atm!D333+VARAM_BSR_Taxl_atm!D333+RPR_LiveBaltic_atm!D333+KPR_BBG_atm!D333+LHEI_CONDOR_atm!D333+LHEI_BBG_atm!D333+DAP_Inov.pieejas_atm!D333+DAP_Fenoskandija_atm!D333</f>
        <v>0</v>
      </c>
    </row>
    <row r="334" spans="1:4" s="30" customFormat="1" ht="12.75" hidden="1">
      <c r="A334" s="1"/>
      <c r="B334" s="45" t="s">
        <v>495</v>
      </c>
      <c r="C334" s="15" t="s">
        <v>496</v>
      </c>
      <c r="D334" s="108">
        <f>VARAM_BALLOON_atm!D334+VARAM_BSR_Taxl_atm!D334+RPR_LiveBaltic_atm!D334+KPR_BBG_atm!D334+LHEI_CONDOR_atm!D334+LHEI_BBG_atm!D334+DAP_Inov.pieejas_atm!D334+DAP_Fenoskandija_atm!D334</f>
        <v>0</v>
      </c>
    </row>
    <row r="335" spans="1:4" s="30" customFormat="1" ht="12.75" hidden="1">
      <c r="A335" s="1"/>
      <c r="B335" s="44" t="s">
        <v>497</v>
      </c>
      <c r="C335" s="15" t="s">
        <v>498</v>
      </c>
      <c r="D335" s="108">
        <f>SUM(D336:D344)</f>
        <v>0</v>
      </c>
    </row>
    <row r="336" spans="1:4" s="30" customFormat="1" ht="12.75" hidden="1">
      <c r="A336" s="1"/>
      <c r="B336" s="45" t="s">
        <v>499</v>
      </c>
      <c r="C336" s="15" t="s">
        <v>500</v>
      </c>
      <c r="D336" s="108">
        <f>VARAM_BALLOON_atm!D336+VARAM_BSR_Taxl_atm!D336+RPR_LiveBaltic_atm!D336+KPR_BBG_atm!D336+LHEI_CONDOR_atm!D336+LHEI_BBG_atm!D336+DAP_Inov.pieejas_atm!D336+DAP_Fenoskandija_atm!D336</f>
        <v>0</v>
      </c>
    </row>
    <row r="337" spans="1:4" s="30" customFormat="1" ht="12.75" hidden="1">
      <c r="A337" s="1"/>
      <c r="B337" s="45" t="s">
        <v>501</v>
      </c>
      <c r="C337" s="15" t="s">
        <v>502</v>
      </c>
      <c r="D337" s="108">
        <f>VARAM_BALLOON_atm!D337+VARAM_BSR_Taxl_atm!D337+RPR_LiveBaltic_atm!D337+KPR_BBG_atm!D337+LHEI_CONDOR_atm!D337+LHEI_BBG_atm!D337+DAP_Inov.pieejas_atm!D337+DAP_Fenoskandija_atm!D337</f>
        <v>0</v>
      </c>
    </row>
    <row r="338" spans="1:4" s="30" customFormat="1" ht="12.75" hidden="1">
      <c r="A338" s="1"/>
      <c r="B338" s="45" t="s">
        <v>503</v>
      </c>
      <c r="C338" s="15" t="s">
        <v>504</v>
      </c>
      <c r="D338" s="108">
        <f>VARAM_BALLOON_atm!D338+VARAM_BSR_Taxl_atm!D338+RPR_LiveBaltic_atm!D338+KPR_BBG_atm!D338+LHEI_CONDOR_atm!D338+LHEI_BBG_atm!D338+DAP_Inov.pieejas_atm!D338+DAP_Fenoskandija_atm!D338</f>
        <v>0</v>
      </c>
    </row>
    <row r="339" spans="1:4" s="30" customFormat="1" ht="12.75" hidden="1">
      <c r="A339" s="1"/>
      <c r="B339" s="45" t="s">
        <v>505</v>
      </c>
      <c r="C339" s="15" t="s">
        <v>506</v>
      </c>
      <c r="D339" s="108">
        <f>VARAM_BALLOON_atm!D339+VARAM_BSR_Taxl_atm!D339+RPR_LiveBaltic_atm!D339+KPR_BBG_atm!D339+LHEI_CONDOR_atm!D339+LHEI_BBG_atm!D339+DAP_Inov.pieejas_atm!D339+DAP_Fenoskandija_atm!D339</f>
        <v>0</v>
      </c>
    </row>
    <row r="340" spans="1:4" s="30" customFormat="1" ht="12.75" hidden="1">
      <c r="A340" s="1"/>
      <c r="B340" s="45" t="s">
        <v>507</v>
      </c>
      <c r="C340" s="15" t="s">
        <v>508</v>
      </c>
      <c r="D340" s="108">
        <f>VARAM_BALLOON_atm!D340+VARAM_BSR_Taxl_atm!D340+RPR_LiveBaltic_atm!D340+KPR_BBG_atm!D340+LHEI_CONDOR_atm!D340+LHEI_BBG_atm!D340+DAP_Inov.pieejas_atm!D340+DAP_Fenoskandija_atm!D340</f>
        <v>0</v>
      </c>
    </row>
    <row r="341" spans="1:4" s="30" customFormat="1" ht="12.75" hidden="1">
      <c r="A341" s="1"/>
      <c r="B341" s="45" t="s">
        <v>509</v>
      </c>
      <c r="C341" s="15" t="s">
        <v>510</v>
      </c>
      <c r="D341" s="108">
        <f>VARAM_BALLOON_atm!D341+VARAM_BSR_Taxl_atm!D341+RPR_LiveBaltic_atm!D341+KPR_BBG_atm!D341+LHEI_CONDOR_atm!D341+LHEI_BBG_atm!D341+DAP_Inov.pieejas_atm!D341+DAP_Fenoskandija_atm!D341</f>
        <v>0</v>
      </c>
    </row>
    <row r="342" spans="1:4" s="30" customFormat="1" ht="12.75" hidden="1">
      <c r="A342" s="1"/>
      <c r="B342" s="45" t="s">
        <v>511</v>
      </c>
      <c r="C342" s="15" t="s">
        <v>512</v>
      </c>
      <c r="D342" s="108">
        <f>VARAM_BALLOON_atm!D342+VARAM_BSR_Taxl_atm!D342+RPR_LiveBaltic_atm!D342+KPR_BBG_atm!D342+LHEI_CONDOR_atm!D342+LHEI_BBG_atm!D342+DAP_Inov.pieejas_atm!D342+DAP_Fenoskandija_atm!D342</f>
        <v>0</v>
      </c>
    </row>
    <row r="343" spans="1:4" s="30" customFormat="1" ht="12.75" hidden="1">
      <c r="A343" s="1"/>
      <c r="B343" s="45" t="s">
        <v>513</v>
      </c>
      <c r="C343" s="15" t="s">
        <v>514</v>
      </c>
      <c r="D343" s="108">
        <f>VARAM_BALLOON_atm!D343+VARAM_BSR_Taxl_atm!D343+RPR_LiveBaltic_atm!D343+KPR_BBG_atm!D343+LHEI_CONDOR_atm!D343+LHEI_BBG_atm!D343+DAP_Inov.pieejas_atm!D343+DAP_Fenoskandija_atm!D343</f>
        <v>0</v>
      </c>
    </row>
    <row r="344" spans="1:4" s="30" customFormat="1" ht="12.75" hidden="1">
      <c r="A344" s="1"/>
      <c r="B344" s="45">
        <v>6229</v>
      </c>
      <c r="C344" s="15" t="s">
        <v>515</v>
      </c>
      <c r="D344" s="108">
        <f>VARAM_BALLOON_atm!D344+VARAM_BSR_Taxl_atm!D344+RPR_LiveBaltic_atm!D344+KPR_BBG_atm!D344+LHEI_CONDOR_atm!D344+LHEI_BBG_atm!D344+DAP_Inov.pieejas_atm!D344+DAP_Fenoskandija_atm!D344</f>
        <v>0</v>
      </c>
    </row>
    <row r="345" spans="1:4" s="30" customFormat="1" ht="12.75" hidden="1">
      <c r="A345" s="1"/>
      <c r="B345" s="44" t="s">
        <v>516</v>
      </c>
      <c r="C345" s="15" t="s">
        <v>517</v>
      </c>
      <c r="D345" s="108">
        <f>SUM(D346:D353)</f>
        <v>0</v>
      </c>
    </row>
    <row r="346" spans="1:4" s="30" customFormat="1" ht="12.75" hidden="1">
      <c r="A346" s="1"/>
      <c r="B346" s="45" t="s">
        <v>518</v>
      </c>
      <c r="C346" s="15" t="s">
        <v>519</v>
      </c>
      <c r="D346" s="108">
        <f>VARAM_BALLOON_atm!D346+VARAM_BSR_Taxl_atm!D346+RPR_LiveBaltic_atm!D346+KPR_BBG_atm!D346+LHEI_CONDOR_atm!D346+LHEI_BBG_atm!D346+DAP_Inov.pieejas_atm!D346+DAP_Fenoskandija_atm!D346</f>
        <v>0</v>
      </c>
    </row>
    <row r="347" spans="1:4" s="30" customFormat="1" ht="12.75" hidden="1">
      <c r="A347" s="1"/>
      <c r="B347" s="45" t="s">
        <v>520</v>
      </c>
      <c r="C347" s="15" t="s">
        <v>521</v>
      </c>
      <c r="D347" s="108">
        <f>VARAM_BALLOON_atm!D347+VARAM_BSR_Taxl_atm!D347+RPR_LiveBaltic_atm!D347+KPR_BBG_atm!D347+LHEI_CONDOR_atm!D347+LHEI_BBG_atm!D347+DAP_Inov.pieejas_atm!D347+DAP_Fenoskandija_atm!D347</f>
        <v>0</v>
      </c>
    </row>
    <row r="348" spans="1:4" s="30" customFormat="1" ht="12.75" hidden="1">
      <c r="A348" s="1"/>
      <c r="B348" s="45" t="s">
        <v>522</v>
      </c>
      <c r="C348" s="15" t="s">
        <v>523</v>
      </c>
      <c r="D348" s="108">
        <f>VARAM_BALLOON_atm!D348+VARAM_BSR_Taxl_atm!D348+RPR_LiveBaltic_atm!D348+KPR_BBG_atm!D348+LHEI_CONDOR_atm!D348+LHEI_BBG_atm!D348+DAP_Inov.pieejas_atm!D348+DAP_Fenoskandija_atm!D348</f>
        <v>0</v>
      </c>
    </row>
    <row r="349" spans="1:4" s="30" customFormat="1" ht="12.75" hidden="1">
      <c r="A349" s="1"/>
      <c r="B349" s="45" t="s">
        <v>524</v>
      </c>
      <c r="C349" s="15" t="s">
        <v>525</v>
      </c>
      <c r="D349" s="108">
        <f>VARAM_BALLOON_atm!D349+VARAM_BSR_Taxl_atm!D349+RPR_LiveBaltic_atm!D349+KPR_BBG_atm!D349+LHEI_CONDOR_atm!D349+LHEI_BBG_atm!D349+DAP_Inov.pieejas_atm!D349+DAP_Fenoskandija_atm!D349</f>
        <v>0</v>
      </c>
    </row>
    <row r="350" spans="1:4" s="30" customFormat="1" ht="12.75" hidden="1">
      <c r="A350" s="1"/>
      <c r="B350" s="45" t="s">
        <v>526</v>
      </c>
      <c r="C350" s="15" t="s">
        <v>527</v>
      </c>
      <c r="D350" s="108">
        <f>VARAM_BALLOON_atm!D350+VARAM_BSR_Taxl_atm!D350+RPR_LiveBaltic_atm!D350+KPR_BBG_atm!D350+LHEI_CONDOR_atm!D350+LHEI_BBG_atm!D350+DAP_Inov.pieejas_atm!D350+DAP_Fenoskandija_atm!D350</f>
        <v>0</v>
      </c>
    </row>
    <row r="351" spans="1:4" s="30" customFormat="1" ht="12.75" hidden="1">
      <c r="A351" s="1"/>
      <c r="B351" s="45" t="s">
        <v>528</v>
      </c>
      <c r="C351" s="15" t="s">
        <v>529</v>
      </c>
      <c r="D351" s="108">
        <f>VARAM_BALLOON_atm!D351+VARAM_BSR_Taxl_atm!D351+RPR_LiveBaltic_atm!D351+KPR_BBG_atm!D351+LHEI_CONDOR_atm!D351+LHEI_BBG_atm!D351+DAP_Inov.pieejas_atm!D351+DAP_Fenoskandija_atm!D351</f>
        <v>0</v>
      </c>
    </row>
    <row r="352" spans="1:4" s="30" customFormat="1" ht="12.75" hidden="1">
      <c r="A352" s="1"/>
      <c r="B352" s="45">
        <v>6238</v>
      </c>
      <c r="C352" s="15" t="s">
        <v>530</v>
      </c>
      <c r="D352" s="108">
        <f>VARAM_BALLOON_atm!D352+VARAM_BSR_Taxl_atm!D352+RPR_LiveBaltic_atm!D352+KPR_BBG_atm!D352+LHEI_CONDOR_atm!D352+LHEI_BBG_atm!D352+DAP_Inov.pieejas_atm!D352+DAP_Fenoskandija_atm!D352</f>
        <v>0</v>
      </c>
    </row>
    <row r="353" spans="1:4" s="30" customFormat="1" ht="12.75" hidden="1">
      <c r="A353" s="1"/>
      <c r="B353" s="45" t="s">
        <v>531</v>
      </c>
      <c r="C353" s="15" t="s">
        <v>532</v>
      </c>
      <c r="D353" s="108">
        <f>VARAM_BALLOON_atm!D353+VARAM_BSR_Taxl_atm!D353+RPR_LiveBaltic_atm!D353+KPR_BBG_atm!D353+LHEI_CONDOR_atm!D353+LHEI_BBG_atm!D353+DAP_Inov.pieejas_atm!D353+DAP_Fenoskandija_atm!D353</f>
        <v>0</v>
      </c>
    </row>
    <row r="354" spans="1:4" s="30" customFormat="1" ht="12.75" hidden="1">
      <c r="A354" s="1"/>
      <c r="B354" s="44" t="s">
        <v>533</v>
      </c>
      <c r="C354" s="15" t="s">
        <v>534</v>
      </c>
      <c r="D354" s="108">
        <f>SUM(D355:D356)</f>
        <v>0</v>
      </c>
    </row>
    <row r="355" spans="1:4" s="30" customFormat="1" ht="12.75" hidden="1">
      <c r="A355" s="1"/>
      <c r="B355" s="45" t="s">
        <v>535</v>
      </c>
      <c r="C355" s="15" t="s">
        <v>536</v>
      </c>
      <c r="D355" s="108">
        <f>VARAM_BALLOON_atm!D355+VARAM_BSR_Taxl_atm!D355+RPR_LiveBaltic_atm!D355+KPR_BBG_atm!D355+LHEI_CONDOR_atm!D355+LHEI_BBG_atm!D355+DAP_Inov.pieejas_atm!D355+DAP_Fenoskandija_atm!D355</f>
        <v>0</v>
      </c>
    </row>
    <row r="356" spans="1:4" s="30" customFormat="1" ht="12.75" hidden="1">
      <c r="A356" s="1"/>
      <c r="B356" s="45" t="s">
        <v>537</v>
      </c>
      <c r="C356" s="15" t="s">
        <v>538</v>
      </c>
      <c r="D356" s="108">
        <f>VARAM_BALLOON_atm!D356+VARAM_BSR_Taxl_atm!D356+RPR_LiveBaltic_atm!D356+KPR_BBG_atm!D356+LHEI_CONDOR_atm!D356+LHEI_BBG_atm!D356+DAP_Inov.pieejas_atm!D356+DAP_Fenoskandija_atm!D356</f>
        <v>0</v>
      </c>
    </row>
    <row r="357" spans="1:4" s="30" customFormat="1" ht="12.75" hidden="1">
      <c r="A357" s="1"/>
      <c r="B357" s="44" t="s">
        <v>539</v>
      </c>
      <c r="C357" s="15" t="s">
        <v>540</v>
      </c>
      <c r="D357" s="108">
        <f>SUM(D358:D364)</f>
        <v>0</v>
      </c>
    </row>
    <row r="358" spans="1:4" s="30" customFormat="1" ht="12.75" hidden="1">
      <c r="A358" s="1"/>
      <c r="B358" s="45" t="s">
        <v>541</v>
      </c>
      <c r="C358" s="15" t="s">
        <v>542</v>
      </c>
      <c r="D358" s="108">
        <f>VARAM_BALLOON_atm!D358+VARAM_BSR_Taxl_atm!D358+RPR_LiveBaltic_atm!D358+KPR_BBG_atm!D358+LHEI_CONDOR_atm!D358+LHEI_BBG_atm!D358+DAP_Inov.pieejas_atm!D358+DAP_Fenoskandija_atm!D358</f>
        <v>0</v>
      </c>
    </row>
    <row r="359" spans="1:4" s="30" customFormat="1" ht="12.75" hidden="1">
      <c r="A359" s="1"/>
      <c r="B359" s="45" t="s">
        <v>543</v>
      </c>
      <c r="C359" s="15" t="s">
        <v>544</v>
      </c>
      <c r="D359" s="108">
        <f>VARAM_BALLOON_atm!D359+VARAM_BSR_Taxl_atm!D359+RPR_LiveBaltic_atm!D359+KPR_BBG_atm!D359+LHEI_CONDOR_atm!D359+LHEI_BBG_atm!D359+DAP_Inov.pieejas_atm!D359+DAP_Fenoskandija_atm!D359</f>
        <v>0</v>
      </c>
    </row>
    <row r="360" spans="1:4" s="30" customFormat="1" ht="12.75" hidden="1">
      <c r="A360" s="1"/>
      <c r="B360" s="45" t="s">
        <v>545</v>
      </c>
      <c r="C360" s="15" t="s">
        <v>546</v>
      </c>
      <c r="D360" s="108">
        <f>VARAM_BALLOON_atm!D360+VARAM_BSR_Taxl_atm!D360+RPR_LiveBaltic_atm!D360+KPR_BBG_atm!D360+LHEI_CONDOR_atm!D360+LHEI_BBG_atm!D360+DAP_Inov.pieejas_atm!D360+DAP_Fenoskandija_atm!D360</f>
        <v>0</v>
      </c>
    </row>
    <row r="361" spans="1:4" s="30" customFormat="1" ht="12.75" hidden="1">
      <c r="A361" s="1"/>
      <c r="B361" s="45" t="s">
        <v>547</v>
      </c>
      <c r="C361" s="15" t="s">
        <v>548</v>
      </c>
      <c r="D361" s="108">
        <f>VARAM_BALLOON_atm!D361+VARAM_BSR_Taxl_atm!D361+RPR_LiveBaltic_atm!D361+KPR_BBG_atm!D361+LHEI_CONDOR_atm!D361+LHEI_BBG_atm!D361+DAP_Inov.pieejas_atm!D361+DAP_Fenoskandija_atm!D361</f>
        <v>0</v>
      </c>
    </row>
    <row r="362" spans="1:4" s="30" customFormat="1" ht="12.75" hidden="1">
      <c r="A362" s="1"/>
      <c r="B362" s="45">
        <v>6295</v>
      </c>
      <c r="C362" s="15" t="s">
        <v>549</v>
      </c>
      <c r="D362" s="108">
        <f>VARAM_BALLOON_atm!D362+VARAM_BSR_Taxl_atm!D362+RPR_LiveBaltic_atm!D362+KPR_BBG_atm!D362+LHEI_CONDOR_atm!D362+LHEI_BBG_atm!D362+DAP_Inov.pieejas_atm!D362+DAP_Fenoskandija_atm!D362</f>
        <v>0</v>
      </c>
    </row>
    <row r="363" spans="1:4" s="30" customFormat="1" ht="38.25" hidden="1">
      <c r="A363" s="1"/>
      <c r="B363" s="45">
        <v>6296</v>
      </c>
      <c r="C363" s="15" t="s">
        <v>550</v>
      </c>
      <c r="D363" s="108">
        <f>VARAM_BALLOON_atm!D363+VARAM_BSR_Taxl_atm!D363+RPR_LiveBaltic_atm!D363+KPR_BBG_atm!D363+LHEI_CONDOR_atm!D363+LHEI_BBG_atm!D363+DAP_Inov.pieejas_atm!D363+DAP_Fenoskandija_atm!D363</f>
        <v>0</v>
      </c>
    </row>
    <row r="364" spans="1:4" s="30" customFormat="1" ht="25.5" hidden="1">
      <c r="A364" s="1"/>
      <c r="B364" s="45" t="s">
        <v>551</v>
      </c>
      <c r="C364" s="15" t="s">
        <v>552</v>
      </c>
      <c r="D364" s="108">
        <f>VARAM_BALLOON_atm!D364+VARAM_BSR_Taxl_atm!D364+RPR_LiveBaltic_atm!D364+KPR_BBG_atm!D364+LHEI_CONDOR_atm!D364+LHEI_BBG_atm!D364+DAP_Inov.pieejas_atm!D364+DAP_Fenoskandija_atm!D364</f>
        <v>0</v>
      </c>
    </row>
    <row r="365" spans="1:4" s="30" customFormat="1" ht="12.75" hidden="1">
      <c r="A365" s="1"/>
      <c r="B365" s="46" t="s">
        <v>553</v>
      </c>
      <c r="C365" s="47" t="s">
        <v>554</v>
      </c>
      <c r="D365" s="107">
        <f>SUM(D366:D367)</f>
        <v>0</v>
      </c>
    </row>
    <row r="366" spans="1:4" s="30" customFormat="1" ht="12.75" hidden="1">
      <c r="A366" s="1"/>
      <c r="B366" s="44" t="s">
        <v>555</v>
      </c>
      <c r="C366" s="15" t="s">
        <v>556</v>
      </c>
      <c r="D366" s="108">
        <f>VARAM_BALLOON_atm!D366+VARAM_BSR_Taxl_atm!D366+RPR_LiveBaltic_atm!D366+KPR_BBG_atm!D366+LHEI_CONDOR_atm!D366+LHEI_BBG_atm!D366+DAP_Inov.pieejas_atm!D366+DAP_Fenoskandija_atm!D366</f>
        <v>0</v>
      </c>
    </row>
    <row r="367" spans="1:4" s="30" customFormat="1" ht="12.75" hidden="1">
      <c r="A367" s="1"/>
      <c r="B367" s="44" t="s">
        <v>557</v>
      </c>
      <c r="C367" s="15" t="s">
        <v>558</v>
      </c>
      <c r="D367" s="108">
        <f>VARAM_BALLOON_atm!D367+VARAM_BSR_Taxl_atm!D367+RPR_LiveBaltic_atm!D367+KPR_BBG_atm!D367+LHEI_CONDOR_atm!D367+LHEI_BBG_atm!D367+DAP_Inov.pieejas_atm!D367+DAP_Fenoskandija_atm!D367</f>
        <v>0</v>
      </c>
    </row>
    <row r="368" spans="1:4" s="30" customFormat="1" ht="25.5" hidden="1">
      <c r="A368" s="1"/>
      <c r="B368" s="46" t="s">
        <v>559</v>
      </c>
      <c r="C368" s="47" t="s">
        <v>560</v>
      </c>
      <c r="D368" s="107">
        <f>SUM(D369)</f>
        <v>0</v>
      </c>
    </row>
    <row r="369" spans="1:4" s="30" customFormat="1" ht="25.5" hidden="1">
      <c r="A369" s="1"/>
      <c r="B369" s="44">
        <v>6420</v>
      </c>
      <c r="C369" s="15" t="s">
        <v>561</v>
      </c>
      <c r="D369" s="108">
        <f>SUM(D370:D371)</f>
        <v>0</v>
      </c>
    </row>
    <row r="370" spans="1:4" s="30" customFormat="1" ht="12.75" hidden="1">
      <c r="A370" s="1"/>
      <c r="B370" s="48">
        <v>6421</v>
      </c>
      <c r="C370" s="15" t="s">
        <v>562</v>
      </c>
      <c r="D370" s="108">
        <f>VARAM_BALLOON_atm!D370+VARAM_BSR_Taxl_atm!D370+RPR_LiveBaltic_atm!D370+KPR_BBG_atm!D370+LHEI_CONDOR_atm!D370+LHEI_BBG_atm!D370+DAP_Inov.pieejas_atm!D370+DAP_Fenoskandija_atm!D370</f>
        <v>0</v>
      </c>
    </row>
    <row r="371" spans="1:4" s="30" customFormat="1" ht="12.75" hidden="1">
      <c r="A371" s="1"/>
      <c r="B371" s="48">
        <v>6422</v>
      </c>
      <c r="C371" s="15" t="s">
        <v>563</v>
      </c>
      <c r="D371" s="108">
        <f>VARAM_BALLOON_atm!D371+VARAM_BSR_Taxl_atm!D371+RPR_LiveBaltic_atm!D371+KPR_BBG_atm!D371+LHEI_CONDOR_atm!D371+LHEI_BBG_atm!D371+DAP_Inov.pieejas_atm!D371+DAP_Fenoskandija_atm!D371</f>
        <v>0</v>
      </c>
    </row>
    <row r="372" spans="1:4" s="30" customFormat="1" ht="25.5" hidden="1">
      <c r="A372" s="1"/>
      <c r="B372" s="49">
        <v>6500</v>
      </c>
      <c r="C372" s="47" t="s">
        <v>564</v>
      </c>
      <c r="D372" s="107">
        <f>SUM(D373:D374)</f>
        <v>0</v>
      </c>
    </row>
    <row r="373" spans="1:4" s="30" customFormat="1" ht="12.75" hidden="1">
      <c r="A373" s="1"/>
      <c r="B373" s="44">
        <v>6510</v>
      </c>
      <c r="C373" s="15" t="s">
        <v>565</v>
      </c>
      <c r="D373" s="108">
        <f>VARAM_BALLOON_atm!D373+VARAM_BSR_Taxl_atm!D373+RPR_LiveBaltic_atm!D373+KPR_BBG_atm!D373+LHEI_CONDOR_atm!D373+LHEI_BBG_atm!D373+DAP_Inov.pieejas_atm!D373+DAP_Fenoskandija_atm!D373</f>
        <v>0</v>
      </c>
    </row>
    <row r="374" spans="1:4" s="30" customFormat="1" ht="25.5" hidden="1">
      <c r="A374" s="1"/>
      <c r="B374" s="44">
        <v>6520</v>
      </c>
      <c r="C374" s="15" t="s">
        <v>566</v>
      </c>
      <c r="D374" s="108">
        <f>VARAM_BALLOON_atm!D374+VARAM_BSR_Taxl_atm!D374+RPR_LiveBaltic_atm!D374+KPR_BBG_atm!D374+LHEI_CONDOR_atm!D374+LHEI_BBG_atm!D374+DAP_Inov.pieejas_atm!D374+DAP_Fenoskandija_atm!D374</f>
        <v>0</v>
      </c>
    </row>
    <row r="375" spans="1:4" s="30" customFormat="1" ht="12.75" hidden="1">
      <c r="A375" s="1"/>
      <c r="B375" s="46" t="s">
        <v>567</v>
      </c>
      <c r="C375" s="47" t="s">
        <v>568</v>
      </c>
      <c r="D375" s="107">
        <f>D376+D387</f>
        <v>0</v>
      </c>
    </row>
    <row r="376" spans="1:4" s="30" customFormat="1" ht="12.75" hidden="1">
      <c r="A376" s="1"/>
      <c r="B376" s="46" t="s">
        <v>569</v>
      </c>
      <c r="C376" s="47" t="s">
        <v>570</v>
      </c>
      <c r="D376" s="107">
        <f>D377+D378+D383</f>
        <v>0</v>
      </c>
    </row>
    <row r="377" spans="1:4" s="30" customFormat="1" ht="12.75" hidden="1">
      <c r="A377" s="1"/>
      <c r="B377" s="44" t="s">
        <v>571</v>
      </c>
      <c r="C377" s="15" t="s">
        <v>572</v>
      </c>
      <c r="D377" s="108">
        <f>VARAM_BALLOON_atm!D377+VARAM_BSR_Taxl_atm!D377+RPR_LiveBaltic_atm!D377+KPR_BBG_atm!D377+LHEI_CONDOR_atm!D377+LHEI_BBG_atm!D377+DAP_Inov.pieejas_atm!D377+DAP_Fenoskandija_atm!D377</f>
        <v>0</v>
      </c>
    </row>
    <row r="378" spans="1:4" s="30" customFormat="1" ht="12.75" hidden="1">
      <c r="A378" s="1"/>
      <c r="B378" s="44" t="s">
        <v>573</v>
      </c>
      <c r="C378" s="15" t="s">
        <v>574</v>
      </c>
      <c r="D378" s="108">
        <f>SUM(D379:D382)</f>
        <v>0</v>
      </c>
    </row>
    <row r="379" spans="1:4" s="30" customFormat="1" ht="12.75" hidden="1">
      <c r="A379" s="1"/>
      <c r="B379" s="45" t="s">
        <v>575</v>
      </c>
      <c r="C379" s="15" t="s">
        <v>576</v>
      </c>
      <c r="D379" s="108">
        <f>VARAM_BALLOON_atm!D379+VARAM_BSR_Taxl_atm!D379+RPR_LiveBaltic_atm!D379+KPR_BBG_atm!D379+LHEI_CONDOR_atm!D379+LHEI_BBG_atm!D379+DAP_Inov.pieejas_atm!D379+DAP_Fenoskandija_atm!D379</f>
        <v>0</v>
      </c>
    </row>
    <row r="380" spans="1:4" s="30" customFormat="1" ht="12.75" hidden="1">
      <c r="A380" s="1"/>
      <c r="B380" s="45" t="s">
        <v>577</v>
      </c>
      <c r="C380" s="15" t="s">
        <v>578</v>
      </c>
      <c r="D380" s="108">
        <f>VARAM_BALLOON_atm!D380+VARAM_BSR_Taxl_atm!D380+RPR_LiveBaltic_atm!D380+KPR_BBG_atm!D380+LHEI_CONDOR_atm!D380+LHEI_BBG_atm!D380+DAP_Inov.pieejas_atm!D380+DAP_Fenoskandija_atm!D380</f>
        <v>0</v>
      </c>
    </row>
    <row r="381" spans="1:4" s="30" customFormat="1" ht="12.75" hidden="1">
      <c r="A381" s="1"/>
      <c r="B381" s="45" t="s">
        <v>579</v>
      </c>
      <c r="C381" s="15" t="s">
        <v>580</v>
      </c>
      <c r="D381" s="108">
        <f>VARAM_BALLOON_atm!D381+VARAM_BSR_Taxl_atm!D381+RPR_LiveBaltic_atm!D381+KPR_BBG_atm!D381+LHEI_CONDOR_atm!D381+LHEI_BBG_atm!D381+DAP_Inov.pieejas_atm!D381+DAP_Fenoskandija_atm!D381</f>
        <v>0</v>
      </c>
    </row>
    <row r="382" spans="1:4" s="30" customFormat="1" ht="25.5" hidden="1">
      <c r="A382" s="1"/>
      <c r="B382" s="45" t="s">
        <v>581</v>
      </c>
      <c r="C382" s="15" t="s">
        <v>582</v>
      </c>
      <c r="D382" s="108">
        <f>VARAM_BALLOON_atm!D382+VARAM_BSR_Taxl_atm!D382+RPR_LiveBaltic_atm!D382+KPR_BBG_atm!D382+LHEI_CONDOR_atm!D382+LHEI_BBG_atm!D382+DAP_Inov.pieejas_atm!D382+DAP_Fenoskandija_atm!D382</f>
        <v>0</v>
      </c>
    </row>
    <row r="383" spans="1:4" s="30" customFormat="1" ht="12.75" hidden="1">
      <c r="A383" s="1"/>
      <c r="B383" s="44">
        <v>7630</v>
      </c>
      <c r="C383" s="15" t="s">
        <v>583</v>
      </c>
      <c r="D383" s="108">
        <f>SUM(D384:D386)</f>
        <v>0</v>
      </c>
    </row>
    <row r="384" spans="1:4" s="30" customFormat="1" ht="12.75" hidden="1">
      <c r="A384" s="1"/>
      <c r="B384" s="45">
        <v>7631</v>
      </c>
      <c r="C384" s="15" t="s">
        <v>584</v>
      </c>
      <c r="D384" s="108">
        <f>VARAM_BALLOON_atm!D384+VARAM_BSR_Taxl_atm!D384+RPR_LiveBaltic_atm!D384+KPR_BBG_atm!D384+LHEI_CONDOR_atm!D384+LHEI_BBG_atm!D384+DAP_Inov.pieejas_atm!D384+DAP_Fenoskandija_atm!D384</f>
        <v>0</v>
      </c>
    </row>
    <row r="385" spans="1:4" s="30" customFormat="1" ht="25.5" hidden="1">
      <c r="A385" s="1"/>
      <c r="B385" s="45">
        <v>7632</v>
      </c>
      <c r="C385" s="15" t="s">
        <v>585</v>
      </c>
      <c r="D385" s="108">
        <f>VARAM_BALLOON_atm!D385+VARAM_BSR_Taxl_atm!D385+RPR_LiveBaltic_atm!D385+KPR_BBG_atm!D385+LHEI_CONDOR_atm!D385+LHEI_BBG_atm!D385+DAP_Inov.pieejas_atm!D385+DAP_Fenoskandija_atm!D385</f>
        <v>0</v>
      </c>
    </row>
    <row r="386" spans="1:4" s="30" customFormat="1" ht="25.5" hidden="1">
      <c r="A386" s="1"/>
      <c r="B386" s="45">
        <v>7639</v>
      </c>
      <c r="C386" s="15" t="s">
        <v>586</v>
      </c>
      <c r="D386" s="108">
        <f>VARAM_BALLOON_atm!D386+VARAM_BSR_Taxl_atm!D386+RPR_LiveBaltic_atm!D386+KPR_BBG_atm!D386+LHEI_CONDOR_atm!D386+LHEI_BBG_atm!D386+DAP_Inov.pieejas_atm!D386+DAP_Fenoskandija_atm!D386</f>
        <v>0</v>
      </c>
    </row>
    <row r="387" spans="1:4" s="30" customFormat="1" ht="12.75" hidden="1">
      <c r="A387" s="1"/>
      <c r="B387" s="46" t="s">
        <v>587</v>
      </c>
      <c r="C387" s="47" t="s">
        <v>588</v>
      </c>
      <c r="D387" s="107">
        <f>D388+D392+D393</f>
        <v>0</v>
      </c>
    </row>
    <row r="388" spans="1:4" s="30" customFormat="1" ht="12.75" hidden="1">
      <c r="A388" s="1"/>
      <c r="B388" s="44" t="s">
        <v>589</v>
      </c>
      <c r="C388" s="15" t="s">
        <v>590</v>
      </c>
      <c r="D388" s="108">
        <f>SUM(D389:D391)</f>
        <v>0</v>
      </c>
    </row>
    <row r="389" spans="1:4" s="30" customFormat="1" ht="12.75" hidden="1">
      <c r="A389" s="1"/>
      <c r="B389" s="45" t="s">
        <v>591</v>
      </c>
      <c r="C389" s="15" t="s">
        <v>592</v>
      </c>
      <c r="D389" s="108">
        <f>VARAM_BALLOON_atm!D389+VARAM_BSR_Taxl_atm!D389+RPR_LiveBaltic_atm!D389+KPR_BBG_atm!D389+LHEI_CONDOR_atm!D389+LHEI_BBG_atm!D389+DAP_Inov.pieejas_atm!D389+DAP_Fenoskandija_atm!D389</f>
        <v>0</v>
      </c>
    </row>
    <row r="390" spans="1:4" s="30" customFormat="1" ht="12.75" hidden="1">
      <c r="A390" s="1"/>
      <c r="B390" s="45" t="s">
        <v>593</v>
      </c>
      <c r="C390" s="15" t="s">
        <v>594</v>
      </c>
      <c r="D390" s="108">
        <f>VARAM_BALLOON_atm!D390+VARAM_BSR_Taxl_atm!D390+RPR_LiveBaltic_atm!D390+KPR_BBG_atm!D390+LHEI_CONDOR_atm!D390+LHEI_BBG_atm!D390+DAP_Inov.pieejas_atm!D390+DAP_Fenoskandija_atm!D390</f>
        <v>0</v>
      </c>
    </row>
    <row r="391" spans="1:4" s="30" customFormat="1" ht="12.75" hidden="1">
      <c r="A391" s="1"/>
      <c r="B391" s="45" t="s">
        <v>595</v>
      </c>
      <c r="C391" s="15" t="s">
        <v>596</v>
      </c>
      <c r="D391" s="108">
        <f>VARAM_BALLOON_atm!D391+VARAM_BSR_Taxl_atm!D391+RPR_LiveBaltic_atm!D391+KPR_BBG_atm!D391+LHEI_CONDOR_atm!D391+LHEI_BBG_atm!D391+DAP_Inov.pieejas_atm!D391+DAP_Fenoskandija_atm!D391</f>
        <v>0</v>
      </c>
    </row>
    <row r="392" spans="1:4" s="30" customFormat="1" ht="12.75" hidden="1">
      <c r="A392" s="1"/>
      <c r="B392" s="44" t="s">
        <v>597</v>
      </c>
      <c r="C392" s="15" t="s">
        <v>598</v>
      </c>
      <c r="D392" s="108">
        <f>VARAM_BALLOON_atm!D392+VARAM_BSR_Taxl_atm!D392+RPR_LiveBaltic_atm!D392+KPR_BBG_atm!D392+LHEI_CONDOR_atm!D392+LHEI_BBG_atm!D392+DAP_Inov.pieejas_atm!D392+DAP_Fenoskandija_atm!D392</f>
        <v>0</v>
      </c>
    </row>
    <row r="393" spans="1:4" s="30" customFormat="1" ht="12.75" hidden="1">
      <c r="A393" s="1"/>
      <c r="B393" s="44">
        <v>7730</v>
      </c>
      <c r="C393" s="15" t="s">
        <v>599</v>
      </c>
      <c r="D393" s="108">
        <f>VARAM_BALLOON_atm!D393+VARAM_BSR_Taxl_atm!D393+RPR_LiveBaltic_atm!D393+KPR_BBG_atm!D393+LHEI_CONDOR_atm!D393+LHEI_BBG_atm!D393+DAP_Inov.pieejas_atm!D393+DAP_Fenoskandija_atm!D393</f>
        <v>0</v>
      </c>
    </row>
    <row r="394" spans="1:4" s="30" customFormat="1" ht="12.75">
      <c r="A394" s="1"/>
      <c r="B394" s="46" t="s">
        <v>600</v>
      </c>
      <c r="C394" s="47" t="s">
        <v>601</v>
      </c>
      <c r="D394" s="107">
        <f>D395+D401+D409+D414</f>
        <v>21699</v>
      </c>
    </row>
    <row r="395" spans="1:4" s="30" customFormat="1" ht="12.75" hidden="1">
      <c r="A395" s="1"/>
      <c r="B395" s="46" t="s">
        <v>602</v>
      </c>
      <c r="C395" s="47" t="s">
        <v>603</v>
      </c>
      <c r="D395" s="107">
        <f>D396+D397</f>
        <v>0</v>
      </c>
    </row>
    <row r="396" spans="1:4" s="30" customFormat="1" ht="25.5" hidden="1">
      <c r="A396" s="1"/>
      <c r="B396" s="44" t="s">
        <v>604</v>
      </c>
      <c r="C396" s="15" t="s">
        <v>605</v>
      </c>
      <c r="D396" s="108">
        <f>VARAM_BALLOON_atm!D396+VARAM_BSR_Taxl_atm!D396+RPR_LiveBaltic_atm!D396+KPR_BBG_atm!D396+LHEI_CONDOR_atm!D396+LHEI_BBG_atm!D396+DAP_Inov.pieejas_atm!D396+DAP_Fenoskandija_atm!D396</f>
        <v>0</v>
      </c>
    </row>
    <row r="397" spans="1:4" s="30" customFormat="1" ht="25.5" hidden="1">
      <c r="A397" s="1"/>
      <c r="B397" s="44" t="s">
        <v>606</v>
      </c>
      <c r="C397" s="15" t="s">
        <v>607</v>
      </c>
      <c r="D397" s="108">
        <f>SUM(D398:D400)</f>
        <v>0</v>
      </c>
    </row>
    <row r="398" spans="1:4" s="30" customFormat="1" ht="25.5" hidden="1">
      <c r="A398" s="1"/>
      <c r="B398" s="45" t="s">
        <v>608</v>
      </c>
      <c r="C398" s="15" t="s">
        <v>609</v>
      </c>
      <c r="D398" s="108">
        <f>VARAM_BALLOON_atm!D398+VARAM_BSR_Taxl_atm!D398+RPR_LiveBaltic_atm!D398+KPR_BBG_atm!D398+LHEI_CONDOR_atm!D398+LHEI_BBG_atm!D398+DAP_Inov.pieejas_atm!D398+DAP_Fenoskandija_atm!D398</f>
        <v>0</v>
      </c>
    </row>
    <row r="399" spans="1:4" s="30" customFormat="1" ht="25.5" hidden="1">
      <c r="A399" s="1"/>
      <c r="B399" s="45" t="s">
        <v>610</v>
      </c>
      <c r="C399" s="15" t="s">
        <v>611</v>
      </c>
      <c r="D399" s="108">
        <f>VARAM_BALLOON_atm!D399+VARAM_BSR_Taxl_atm!D399+RPR_LiveBaltic_atm!D399+KPR_BBG_atm!D399+LHEI_CONDOR_atm!D399+LHEI_BBG_atm!D399+DAP_Inov.pieejas_atm!D399+DAP_Fenoskandija_atm!D399</f>
        <v>0</v>
      </c>
    </row>
    <row r="400" spans="1:4" s="30" customFormat="1" ht="25.5" hidden="1">
      <c r="A400" s="1"/>
      <c r="B400" s="45" t="s">
        <v>612</v>
      </c>
      <c r="C400" s="15" t="s">
        <v>613</v>
      </c>
      <c r="D400" s="108">
        <f>VARAM_BALLOON_atm!D400+VARAM_BSR_Taxl_atm!D400+RPR_LiveBaltic_atm!D400+KPR_BBG_atm!D400+LHEI_CONDOR_atm!D400+LHEI_BBG_atm!D400+DAP_Inov.pieejas_atm!D400+DAP_Fenoskandija_atm!D400</f>
        <v>0</v>
      </c>
    </row>
    <row r="401" spans="1:4" s="30" customFormat="1" ht="25.5" hidden="1">
      <c r="A401" s="1"/>
      <c r="B401" s="46" t="s">
        <v>614</v>
      </c>
      <c r="C401" s="47" t="s">
        <v>615</v>
      </c>
      <c r="D401" s="107">
        <f>D402+D403+D404</f>
        <v>0</v>
      </c>
    </row>
    <row r="402" spans="1:4" s="30" customFormat="1" ht="12.75" hidden="1">
      <c r="A402" s="1"/>
      <c r="B402" s="44" t="s">
        <v>616</v>
      </c>
      <c r="C402" s="15" t="s">
        <v>617</v>
      </c>
      <c r="D402" s="108">
        <f>VARAM_BALLOON_atm!D402+VARAM_BSR_Taxl_atm!D402+RPR_LiveBaltic_atm!D402+KPR_BBG_atm!D402+LHEI_CONDOR_atm!D402+LHEI_BBG_atm!D402+DAP_Inov.pieejas_atm!D402+DAP_Fenoskandija_atm!D402</f>
        <v>0</v>
      </c>
    </row>
    <row r="403" spans="1:4" s="30" customFormat="1" ht="38.25" hidden="1">
      <c r="A403" s="1"/>
      <c r="B403" s="44" t="s">
        <v>618</v>
      </c>
      <c r="C403" s="15" t="s">
        <v>619</v>
      </c>
      <c r="D403" s="108">
        <f>VARAM_BALLOON_atm!D403+VARAM_BSR_Taxl_atm!D403+RPR_LiveBaltic_atm!D403+KPR_BBG_atm!D403+LHEI_CONDOR_atm!D403+LHEI_BBG_atm!D403+DAP_Inov.pieejas_atm!D403+DAP_Fenoskandija_atm!D403</f>
        <v>0</v>
      </c>
    </row>
    <row r="404" spans="1:4" s="30" customFormat="1" ht="25.5" hidden="1">
      <c r="A404" s="1"/>
      <c r="B404" s="44">
        <v>7350</v>
      </c>
      <c r="C404" s="15" t="s">
        <v>620</v>
      </c>
      <c r="D404" s="108">
        <f>SUM(D405:D408)</f>
        <v>0</v>
      </c>
    </row>
    <row r="405" spans="1:4" s="30" customFormat="1" ht="38.25" hidden="1">
      <c r="A405" s="1"/>
      <c r="B405" s="45">
        <v>7351</v>
      </c>
      <c r="C405" s="15" t="s">
        <v>621</v>
      </c>
      <c r="D405" s="108">
        <f>VARAM_BALLOON_atm!D405+VARAM_BSR_Taxl_atm!D405+RPR_LiveBaltic_atm!D405+KPR_BBG_atm!D405+LHEI_CONDOR_atm!D405+LHEI_BBG_atm!D405+DAP_Inov.pieejas_atm!D405+DAP_Fenoskandija_atm!D405</f>
        <v>0</v>
      </c>
    </row>
    <row r="406" spans="1:4" s="30" customFormat="1" ht="38.25" hidden="1">
      <c r="A406" s="1"/>
      <c r="B406" s="45">
        <v>7352</v>
      </c>
      <c r="C406" s="15" t="s">
        <v>622</v>
      </c>
      <c r="D406" s="108">
        <f>VARAM_BALLOON_atm!D406+VARAM_BSR_Taxl_atm!D406+RPR_LiveBaltic_atm!D406+KPR_BBG_atm!D406+LHEI_CONDOR_atm!D406+LHEI_BBG_atm!D406+DAP_Inov.pieejas_atm!D406+DAP_Fenoskandija_atm!D406</f>
        <v>0</v>
      </c>
    </row>
    <row r="407" spans="1:4" s="30" customFormat="1" ht="63.75" hidden="1">
      <c r="A407" s="1"/>
      <c r="B407" s="45">
        <v>7353</v>
      </c>
      <c r="C407" s="15" t="s">
        <v>623</v>
      </c>
      <c r="D407" s="108">
        <f>VARAM_BALLOON_atm!D407+VARAM_BSR_Taxl_atm!D407+RPR_LiveBaltic_atm!D407+KPR_BBG_atm!D407+LHEI_CONDOR_atm!D407+LHEI_BBG_atm!D407+DAP_Inov.pieejas_atm!D407+DAP_Fenoskandija_atm!D407</f>
        <v>0</v>
      </c>
    </row>
    <row r="408" spans="1:4" s="30" customFormat="1" ht="63.75" hidden="1">
      <c r="A408" s="1"/>
      <c r="B408" s="45">
        <v>7354</v>
      </c>
      <c r="C408" s="15" t="s">
        <v>624</v>
      </c>
      <c r="D408" s="108">
        <f>VARAM_BALLOON_atm!D408+VARAM_BSR_Taxl_atm!D408+RPR_LiveBaltic_atm!D408+KPR_BBG_atm!D408+LHEI_CONDOR_atm!D408+LHEI_BBG_atm!D408+DAP_Inov.pieejas_atm!D408+DAP_Fenoskandija_atm!D408</f>
        <v>0</v>
      </c>
    </row>
    <row r="409" spans="1:4" s="30" customFormat="1" ht="12.75" hidden="1">
      <c r="A409" s="1"/>
      <c r="B409" s="46" t="s">
        <v>625</v>
      </c>
      <c r="C409" s="47" t="s">
        <v>626</v>
      </c>
      <c r="D409" s="107">
        <f>D410+D411</f>
        <v>0</v>
      </c>
    </row>
    <row r="410" spans="1:4" s="30" customFormat="1" ht="12.75" hidden="1">
      <c r="A410" s="1"/>
      <c r="B410" s="44">
        <v>7460</v>
      </c>
      <c r="C410" s="15" t="s">
        <v>627</v>
      </c>
      <c r="D410" s="108">
        <f>VARAM_BALLOON_atm!D410+VARAM_BSR_Taxl_atm!D410+RPR_LiveBaltic_atm!D410+KPR_BBG_atm!D410+LHEI_CONDOR_atm!D410+LHEI_BBG_atm!D410+DAP_Inov.pieejas_atm!D410+DAP_Fenoskandija_atm!D410</f>
        <v>0</v>
      </c>
    </row>
    <row r="411" spans="1:4" s="30" customFormat="1" ht="25.5" hidden="1">
      <c r="A411" s="1"/>
      <c r="B411" s="44">
        <v>7470</v>
      </c>
      <c r="C411" s="15" t="s">
        <v>628</v>
      </c>
      <c r="D411" s="108">
        <f>SUM(D412:D413)</f>
        <v>0</v>
      </c>
    </row>
    <row r="412" spans="1:4" s="30" customFormat="1" ht="38.25" hidden="1">
      <c r="A412" s="1"/>
      <c r="B412" s="45">
        <v>7471</v>
      </c>
      <c r="C412" s="15" t="s">
        <v>629</v>
      </c>
      <c r="D412" s="108">
        <f>VARAM_BALLOON_atm!D412+VARAM_BSR_Taxl_atm!D412+RPR_LiveBaltic_atm!D412+KPR_BBG_atm!D412+LHEI_CONDOR_atm!D412+LHEI_BBG_atm!D412+DAP_Inov.pieejas_atm!D412+DAP_Fenoskandija_atm!D412</f>
        <v>0</v>
      </c>
    </row>
    <row r="413" spans="1:4" s="30" customFormat="1" ht="38.25" hidden="1">
      <c r="A413" s="1"/>
      <c r="B413" s="45">
        <v>7472</v>
      </c>
      <c r="C413" s="15" t="s">
        <v>630</v>
      </c>
      <c r="D413" s="108">
        <f>VARAM_BALLOON_atm!D413+VARAM_BSR_Taxl_atm!D413+RPR_LiveBaltic_atm!D413+KPR_BBG_atm!D413+LHEI_CONDOR_atm!D413+LHEI_BBG_atm!D413+DAP_Inov.pieejas_atm!D413+DAP_Fenoskandija_atm!D413</f>
        <v>0</v>
      </c>
    </row>
    <row r="414" spans="1:4" s="30" customFormat="1" ht="12.75">
      <c r="A414" s="1"/>
      <c r="B414" s="46" t="s">
        <v>631</v>
      </c>
      <c r="C414" s="47" t="s">
        <v>632</v>
      </c>
      <c r="D414" s="107">
        <f>D415</f>
        <v>21699</v>
      </c>
    </row>
    <row r="415" spans="1:4" s="30" customFormat="1" ht="38.25">
      <c r="A415" s="1"/>
      <c r="B415" s="44" t="s">
        <v>633</v>
      </c>
      <c r="C415" s="15" t="s">
        <v>634</v>
      </c>
      <c r="D415" s="108">
        <f>VARAM_BALLOON_atm!D415+VARAM_BSR_Taxl_atm!D415+RPR_LiveBaltic_atm!D415+KPR_BBG_atm!D415+LHEI_CONDOR_atm!D415+LHEI_BBG_atm!D415+DAP_Inov.pieejas_atm!D415+DAP_Fenoskandija_atm!D415</f>
        <v>21699</v>
      </c>
    </row>
    <row r="416" spans="1:4" s="30" customFormat="1" ht="13.5" hidden="1">
      <c r="A416" s="1"/>
      <c r="B416" s="55" t="s">
        <v>635</v>
      </c>
      <c r="C416" s="54" t="s">
        <v>636</v>
      </c>
      <c r="D416" s="109">
        <f>D417+D456</f>
        <v>0</v>
      </c>
    </row>
    <row r="417" spans="1:4" s="30" customFormat="1" ht="12.75" hidden="1">
      <c r="A417" s="1"/>
      <c r="B417" s="49">
        <v>5000</v>
      </c>
      <c r="C417" s="47" t="s">
        <v>637</v>
      </c>
      <c r="D417" s="107">
        <f>D418+D427</f>
        <v>0</v>
      </c>
    </row>
    <row r="418" spans="1:4" s="30" customFormat="1" ht="12.75" hidden="1">
      <c r="A418" s="1"/>
      <c r="B418" s="46" t="s">
        <v>638</v>
      </c>
      <c r="C418" s="47" t="s">
        <v>639</v>
      </c>
      <c r="D418" s="107">
        <f>D419+D420+D423+D424+D425+D426</f>
        <v>0</v>
      </c>
    </row>
    <row r="419" spans="1:4" s="30" customFormat="1" ht="12.75" hidden="1">
      <c r="A419" s="1"/>
      <c r="B419" s="44" t="s">
        <v>640</v>
      </c>
      <c r="C419" s="15" t="s">
        <v>641</v>
      </c>
      <c r="D419" s="108">
        <f>VARAM_BALLOON_atm!D419+VARAM_BSR_Taxl_atm!D419+RPR_LiveBaltic_atm!D419+KPR_BBG_atm!D419+LHEI_CONDOR_atm!D419+LHEI_BBG_atm!D419+DAP_Inov.pieejas_atm!D419+DAP_Fenoskandija_atm!D419</f>
        <v>0</v>
      </c>
    </row>
    <row r="420" spans="1:4" s="30" customFormat="1" ht="12.75" hidden="1">
      <c r="A420" s="1"/>
      <c r="B420" s="44">
        <v>5120</v>
      </c>
      <c r="C420" s="15" t="s">
        <v>642</v>
      </c>
      <c r="D420" s="108">
        <f>SUM(D421:D422)</f>
        <v>0</v>
      </c>
    </row>
    <row r="421" spans="1:4" s="30" customFormat="1" ht="12.75" hidden="1">
      <c r="A421" s="1"/>
      <c r="B421" s="45" t="s">
        <v>643</v>
      </c>
      <c r="C421" s="15" t="s">
        <v>644</v>
      </c>
      <c r="D421" s="108">
        <f>VARAM_BALLOON_atm!D421+VARAM_BSR_Taxl_atm!D421+RPR_LiveBaltic_atm!D421+KPR_BBG_atm!D421+LHEI_CONDOR_atm!D421+LHEI_BBG_atm!D421+DAP_Inov.pieejas_atm!D421+DAP_Fenoskandija_atm!D421</f>
        <v>0</v>
      </c>
    </row>
    <row r="422" spans="1:4" s="30" customFormat="1" ht="12.75" hidden="1">
      <c r="A422" s="1"/>
      <c r="B422" s="45" t="s">
        <v>645</v>
      </c>
      <c r="C422" s="15" t="s">
        <v>646</v>
      </c>
      <c r="D422" s="108">
        <f>VARAM_BALLOON_atm!D422+VARAM_BSR_Taxl_atm!D422+RPR_LiveBaltic_atm!D422+KPR_BBG_atm!D422+LHEI_CONDOR_atm!D422+LHEI_BBG_atm!D422+DAP_Inov.pieejas_atm!D422+DAP_Fenoskandija_atm!D422</f>
        <v>0</v>
      </c>
    </row>
    <row r="423" spans="1:4" s="30" customFormat="1" ht="12.75" hidden="1">
      <c r="A423" s="1"/>
      <c r="B423" s="44" t="s">
        <v>647</v>
      </c>
      <c r="C423" s="15" t="s">
        <v>648</v>
      </c>
      <c r="D423" s="108">
        <f>VARAM_BALLOON_atm!D423+VARAM_BSR_Taxl_atm!D423+RPR_LiveBaltic_atm!D423+KPR_BBG_atm!D423+LHEI_CONDOR_atm!D423+LHEI_BBG_atm!D423+DAP_Inov.pieejas_atm!D423+DAP_Fenoskandija_atm!D423</f>
        <v>0</v>
      </c>
    </row>
    <row r="424" spans="1:4" s="30" customFormat="1" ht="12.75" hidden="1">
      <c r="A424" s="1"/>
      <c r="B424" s="44" t="s">
        <v>649</v>
      </c>
      <c r="C424" s="15" t="s">
        <v>650</v>
      </c>
      <c r="D424" s="108">
        <f>VARAM_BALLOON_atm!D424+VARAM_BSR_Taxl_atm!D424+RPR_LiveBaltic_atm!D424+KPR_BBG_atm!D424+LHEI_CONDOR_atm!D424+LHEI_BBG_atm!D424+DAP_Inov.pieejas_atm!D424+DAP_Fenoskandija_atm!D424</f>
        <v>0</v>
      </c>
    </row>
    <row r="425" spans="1:4" s="30" customFormat="1" ht="12.75" hidden="1">
      <c r="A425" s="1"/>
      <c r="B425" s="44" t="s">
        <v>651</v>
      </c>
      <c r="C425" s="15" t="s">
        <v>652</v>
      </c>
      <c r="D425" s="108">
        <f>VARAM_BALLOON_atm!D425+VARAM_BSR_Taxl_atm!D425+RPR_LiveBaltic_atm!D425+KPR_BBG_atm!D425+LHEI_CONDOR_atm!D425+LHEI_BBG_atm!D425+DAP_Inov.pieejas_atm!D425+DAP_Fenoskandija_atm!D425</f>
        <v>0</v>
      </c>
    </row>
    <row r="426" spans="1:4" s="30" customFormat="1" ht="12.75" hidden="1">
      <c r="A426" s="1"/>
      <c r="B426" s="44" t="s">
        <v>653</v>
      </c>
      <c r="C426" s="15" t="s">
        <v>654</v>
      </c>
      <c r="D426" s="108">
        <f>VARAM_BALLOON_atm!D426+VARAM_BSR_Taxl_atm!D426+RPR_LiveBaltic_atm!D426+KPR_BBG_atm!D426+LHEI_CONDOR_atm!D426+LHEI_BBG_atm!D426+DAP_Inov.pieejas_atm!D426+DAP_Fenoskandija_atm!D426</f>
        <v>0</v>
      </c>
    </row>
    <row r="427" spans="1:4" s="30" customFormat="1" ht="12.75" hidden="1">
      <c r="A427" s="1"/>
      <c r="B427" s="46" t="s">
        <v>655</v>
      </c>
      <c r="C427" s="47" t="s">
        <v>656</v>
      </c>
      <c r="D427" s="107">
        <f>D428+D438+D439+D449+D450+D451+D455</f>
        <v>0</v>
      </c>
    </row>
    <row r="428" spans="1:4" s="30" customFormat="1" ht="12.75" hidden="1">
      <c r="A428" s="1"/>
      <c r="B428" s="44" t="s">
        <v>657</v>
      </c>
      <c r="C428" s="15" t="s">
        <v>658</v>
      </c>
      <c r="D428" s="108">
        <f>SUM(D429:D437)</f>
        <v>0</v>
      </c>
    </row>
    <row r="429" spans="1:4" s="30" customFormat="1" ht="12.75" hidden="1">
      <c r="A429" s="1"/>
      <c r="B429" s="45" t="s">
        <v>659</v>
      </c>
      <c r="C429" s="15" t="s">
        <v>660</v>
      </c>
      <c r="D429" s="108">
        <f>VARAM_BALLOON_atm!D429+VARAM_BSR_Taxl_atm!D429+RPR_LiveBaltic_atm!D429+KPR_BBG_atm!D429+LHEI_CONDOR_atm!D429+LHEI_BBG_atm!D429+DAP_Inov.pieejas_atm!D429+DAP_Fenoskandija_atm!D429</f>
        <v>0</v>
      </c>
    </row>
    <row r="430" spans="1:4" s="30" customFormat="1" ht="12.75" hidden="1">
      <c r="A430" s="1"/>
      <c r="B430" s="45" t="s">
        <v>661</v>
      </c>
      <c r="C430" s="15" t="s">
        <v>662</v>
      </c>
      <c r="D430" s="108">
        <f>VARAM_BALLOON_atm!D430+VARAM_BSR_Taxl_atm!D430+RPR_LiveBaltic_atm!D430+KPR_BBG_atm!D430+LHEI_CONDOR_atm!D430+LHEI_BBG_atm!D430+DAP_Inov.pieejas_atm!D430+DAP_Fenoskandija_atm!D430</f>
        <v>0</v>
      </c>
    </row>
    <row r="431" spans="1:4" s="30" customFormat="1" ht="12.75" hidden="1">
      <c r="A431" s="1"/>
      <c r="B431" s="45" t="s">
        <v>663</v>
      </c>
      <c r="C431" s="15" t="s">
        <v>664</v>
      </c>
      <c r="D431" s="108">
        <f>VARAM_BALLOON_atm!D431+VARAM_BSR_Taxl_atm!D431+RPR_LiveBaltic_atm!D431+KPR_BBG_atm!D431+LHEI_CONDOR_atm!D431+LHEI_BBG_atm!D431+DAP_Inov.pieejas_atm!D431+DAP_Fenoskandija_atm!D431</f>
        <v>0</v>
      </c>
    </row>
    <row r="432" spans="1:4" s="30" customFormat="1" ht="12.75" hidden="1">
      <c r="A432" s="1"/>
      <c r="B432" s="45" t="s">
        <v>665</v>
      </c>
      <c r="C432" s="15" t="s">
        <v>666</v>
      </c>
      <c r="D432" s="108">
        <f>VARAM_BALLOON_atm!D432+VARAM_BSR_Taxl_atm!D432+RPR_LiveBaltic_atm!D432+KPR_BBG_atm!D432+LHEI_CONDOR_atm!D432+LHEI_BBG_atm!D432+DAP_Inov.pieejas_atm!D432+DAP_Fenoskandija_atm!D432</f>
        <v>0</v>
      </c>
    </row>
    <row r="433" spans="1:4" s="30" customFormat="1" ht="12.75" hidden="1">
      <c r="A433" s="1"/>
      <c r="B433" s="45" t="s">
        <v>667</v>
      </c>
      <c r="C433" s="15" t="s">
        <v>668</v>
      </c>
      <c r="D433" s="108">
        <f>VARAM_BALLOON_atm!D433+VARAM_BSR_Taxl_atm!D433+RPR_LiveBaltic_atm!D433+KPR_BBG_atm!D433+LHEI_CONDOR_atm!D433+LHEI_BBG_atm!D433+DAP_Inov.pieejas_atm!D433+DAP_Fenoskandija_atm!D433</f>
        <v>0</v>
      </c>
    </row>
    <row r="434" spans="1:4" s="30" customFormat="1" ht="12.75" hidden="1">
      <c r="A434" s="1"/>
      <c r="B434" s="45" t="s">
        <v>669</v>
      </c>
      <c r="C434" s="15" t="s">
        <v>670</v>
      </c>
      <c r="D434" s="108">
        <f>VARAM_BALLOON_atm!D434+VARAM_BSR_Taxl_atm!D434+RPR_LiveBaltic_atm!D434+KPR_BBG_atm!D434+LHEI_CONDOR_atm!D434+LHEI_BBG_atm!D434+DAP_Inov.pieejas_atm!D434+DAP_Fenoskandija_atm!D434</f>
        <v>0</v>
      </c>
    </row>
    <row r="435" spans="1:4" s="30" customFormat="1" ht="12.75" hidden="1">
      <c r="A435" s="1"/>
      <c r="B435" s="45" t="s">
        <v>671</v>
      </c>
      <c r="C435" s="15" t="s">
        <v>672</v>
      </c>
      <c r="D435" s="108">
        <f>VARAM_BALLOON_atm!D435+VARAM_BSR_Taxl_atm!D435+RPR_LiveBaltic_atm!D435+KPR_BBG_atm!D435+LHEI_CONDOR_atm!D435+LHEI_BBG_atm!D435+DAP_Inov.pieejas_atm!D435+DAP_Fenoskandija_atm!D435</f>
        <v>0</v>
      </c>
    </row>
    <row r="436" spans="1:4" s="30" customFormat="1" ht="12.75" hidden="1">
      <c r="A436" s="1"/>
      <c r="B436" s="45" t="s">
        <v>673</v>
      </c>
      <c r="C436" s="15" t="s">
        <v>674</v>
      </c>
      <c r="D436" s="108">
        <f>VARAM_BALLOON_atm!D436+VARAM_BSR_Taxl_atm!D436+RPR_LiveBaltic_atm!D436+KPR_BBG_atm!D436+LHEI_CONDOR_atm!D436+LHEI_BBG_atm!D436+DAP_Inov.pieejas_atm!D436+DAP_Fenoskandija_atm!D436</f>
        <v>0</v>
      </c>
    </row>
    <row r="437" spans="1:4" s="30" customFormat="1" ht="12.75" hidden="1">
      <c r="A437" s="1"/>
      <c r="B437" s="45" t="s">
        <v>675</v>
      </c>
      <c r="C437" s="15" t="s">
        <v>676</v>
      </c>
      <c r="D437" s="108">
        <f>VARAM_BALLOON_atm!D437+VARAM_BSR_Taxl_atm!D437+RPR_LiveBaltic_atm!D437+KPR_BBG_atm!D437+LHEI_CONDOR_atm!D437+LHEI_BBG_atm!D437+DAP_Inov.pieejas_atm!D437+DAP_Fenoskandija_atm!D437</f>
        <v>0</v>
      </c>
    </row>
    <row r="438" spans="1:4" s="30" customFormat="1" ht="12.75" hidden="1">
      <c r="A438" s="1"/>
      <c r="B438" s="44" t="s">
        <v>677</v>
      </c>
      <c r="C438" s="15" t="s">
        <v>678</v>
      </c>
      <c r="D438" s="108">
        <f>VARAM_BALLOON_atm!D438+VARAM_BSR_Taxl_atm!D438+RPR_LiveBaltic_atm!D438+KPR_BBG_atm!D438+LHEI_CONDOR_atm!D438+LHEI_BBG_atm!D438+DAP_Inov.pieejas_atm!D438+DAP_Fenoskandija_atm!D438</f>
        <v>0</v>
      </c>
    </row>
    <row r="439" spans="1:4" s="30" customFormat="1" ht="12.75" hidden="1">
      <c r="A439" s="1"/>
      <c r="B439" s="44" t="s">
        <v>679</v>
      </c>
      <c r="C439" s="15" t="s">
        <v>680</v>
      </c>
      <c r="D439" s="108">
        <f>SUM(D440:D448)</f>
        <v>0</v>
      </c>
    </row>
    <row r="440" spans="1:4" s="30" customFormat="1" ht="12.75" hidden="1">
      <c r="A440" s="1"/>
      <c r="B440" s="45" t="s">
        <v>681</v>
      </c>
      <c r="C440" s="15" t="s">
        <v>682</v>
      </c>
      <c r="D440" s="108">
        <f>VARAM_BALLOON_atm!D440+VARAM_BSR_Taxl_atm!D440+RPR_LiveBaltic_atm!D440+KPR_BBG_atm!D440+LHEI_CONDOR_atm!D440+LHEI_BBG_atm!D440+DAP_Inov.pieejas_atm!D440+DAP_Fenoskandija_atm!D440</f>
        <v>0</v>
      </c>
    </row>
    <row r="441" spans="1:4" s="30" customFormat="1" ht="12.75" hidden="1">
      <c r="A441" s="1"/>
      <c r="B441" s="45">
        <v>5232</v>
      </c>
      <c r="C441" s="15" t="s">
        <v>683</v>
      </c>
      <c r="D441" s="108">
        <f>VARAM_BALLOON_atm!D441+VARAM_BSR_Taxl_atm!D441+RPR_LiveBaltic_atm!D441+KPR_BBG_atm!D441+LHEI_CONDOR_atm!D441+LHEI_BBG_atm!D441+DAP_Inov.pieejas_atm!D441+DAP_Fenoskandija_atm!D441</f>
        <v>0</v>
      </c>
    </row>
    <row r="442" spans="1:4" s="30" customFormat="1" ht="12.75" hidden="1">
      <c r="A442" s="1"/>
      <c r="B442" s="45" t="s">
        <v>684</v>
      </c>
      <c r="C442" s="15" t="s">
        <v>685</v>
      </c>
      <c r="D442" s="108">
        <f>VARAM_BALLOON_atm!D442+VARAM_BSR_Taxl_atm!D442+RPR_LiveBaltic_atm!D442+KPR_BBG_atm!D442+LHEI_CONDOR_atm!D442+LHEI_BBG_atm!D442+DAP_Inov.pieejas_atm!D442+DAP_Fenoskandija_atm!D442</f>
        <v>0</v>
      </c>
    </row>
    <row r="443" spans="1:4" s="30" customFormat="1" ht="12.75" hidden="1">
      <c r="A443" s="1"/>
      <c r="B443" s="45" t="s">
        <v>686</v>
      </c>
      <c r="C443" s="15" t="s">
        <v>687</v>
      </c>
      <c r="D443" s="108">
        <f>VARAM_BALLOON_atm!D443+VARAM_BSR_Taxl_atm!D443+RPR_LiveBaltic_atm!D443+KPR_BBG_atm!D443+LHEI_CONDOR_atm!D443+LHEI_BBG_atm!D443+DAP_Inov.pieejas_atm!D443+DAP_Fenoskandija_atm!D443</f>
        <v>0</v>
      </c>
    </row>
    <row r="444" spans="1:4" s="30" customFormat="1" ht="12.75" hidden="1">
      <c r="A444" s="1"/>
      <c r="B444" s="45" t="s">
        <v>688</v>
      </c>
      <c r="C444" s="15" t="s">
        <v>689</v>
      </c>
      <c r="D444" s="108">
        <f>VARAM_BALLOON_atm!D444+VARAM_BSR_Taxl_atm!D444+RPR_LiveBaltic_atm!D444+KPR_BBG_atm!D444+LHEI_CONDOR_atm!D444+LHEI_BBG_atm!D444+DAP_Inov.pieejas_atm!D444+DAP_Fenoskandija_atm!D444</f>
        <v>0</v>
      </c>
    </row>
    <row r="445" spans="1:4" s="30" customFormat="1" ht="12.75" hidden="1">
      <c r="A445" s="1"/>
      <c r="B445" s="45" t="s">
        <v>690</v>
      </c>
      <c r="C445" s="15" t="s">
        <v>691</v>
      </c>
      <c r="D445" s="108">
        <f>VARAM_BALLOON_atm!D445+VARAM_BSR_Taxl_atm!D445+RPR_LiveBaltic_atm!D445+KPR_BBG_atm!D445+LHEI_CONDOR_atm!D445+LHEI_BBG_atm!D445+DAP_Inov.pieejas_atm!D445+DAP_Fenoskandija_atm!D445</f>
        <v>0</v>
      </c>
    </row>
    <row r="446" spans="1:4" s="30" customFormat="1" ht="12.75" hidden="1">
      <c r="A446" s="1"/>
      <c r="B446" s="45" t="s">
        <v>692</v>
      </c>
      <c r="C446" s="15" t="s">
        <v>693</v>
      </c>
      <c r="D446" s="108">
        <f>VARAM_BALLOON_atm!D446+VARAM_BSR_Taxl_atm!D446+RPR_LiveBaltic_atm!D446+KPR_BBG_atm!D446+LHEI_CONDOR_atm!D446+LHEI_BBG_atm!D446+DAP_Inov.pieejas_atm!D446+DAP_Fenoskandija_atm!D446</f>
        <v>0</v>
      </c>
    </row>
    <row r="447" spans="1:4" s="30" customFormat="1" ht="12.75" hidden="1">
      <c r="A447" s="1"/>
      <c r="B447" s="45" t="s">
        <v>694</v>
      </c>
      <c r="C447" s="15" t="s">
        <v>695</v>
      </c>
      <c r="D447" s="108">
        <f>VARAM_BALLOON_atm!D447+VARAM_BSR_Taxl_atm!D447+RPR_LiveBaltic_atm!D447+KPR_BBG_atm!D447+LHEI_CONDOR_atm!D447+LHEI_BBG_atm!D447+DAP_Inov.pieejas_atm!D447+DAP_Fenoskandija_atm!D447</f>
        <v>0</v>
      </c>
    </row>
    <row r="448" spans="1:4" s="30" customFormat="1" ht="12.75" hidden="1">
      <c r="A448" s="1"/>
      <c r="B448" s="45" t="s">
        <v>696</v>
      </c>
      <c r="C448" s="15" t="s">
        <v>697</v>
      </c>
      <c r="D448" s="108">
        <f>VARAM_BALLOON_atm!D448+VARAM_BSR_Taxl_atm!D448+RPR_LiveBaltic_atm!D448+KPR_BBG_atm!D448+LHEI_CONDOR_atm!D448+LHEI_BBG_atm!D448+DAP_Inov.pieejas_atm!D448+DAP_Fenoskandija_atm!D448</f>
        <v>0</v>
      </c>
    </row>
    <row r="449" spans="1:4" s="30" customFormat="1" ht="12.75" hidden="1">
      <c r="A449" s="1"/>
      <c r="B449" s="44" t="s">
        <v>698</v>
      </c>
      <c r="C449" s="15" t="s">
        <v>699</v>
      </c>
      <c r="D449" s="108">
        <f>VARAM_BALLOON_atm!D449+VARAM_BSR_Taxl_atm!D449+RPR_LiveBaltic_atm!D449+KPR_BBG_atm!D449+LHEI_CONDOR_atm!D449+LHEI_BBG_atm!D449+DAP_Inov.pieejas_atm!D449+DAP_Fenoskandija_atm!D449</f>
        <v>0</v>
      </c>
    </row>
    <row r="450" spans="1:4" s="30" customFormat="1" ht="12.75" hidden="1">
      <c r="A450" s="1"/>
      <c r="B450" s="44" t="s">
        <v>700</v>
      </c>
      <c r="C450" s="15" t="s">
        <v>701</v>
      </c>
      <c r="D450" s="108">
        <f>VARAM_BALLOON_atm!D450+VARAM_BSR_Taxl_atm!D450+RPR_LiveBaltic_atm!D450+KPR_BBG_atm!D450+LHEI_CONDOR_atm!D450+LHEI_BBG_atm!D450+DAP_Inov.pieejas_atm!D450+DAP_Fenoskandija_atm!D450</f>
        <v>0</v>
      </c>
    </row>
    <row r="451" spans="1:4" s="30" customFormat="1" ht="12.75" hidden="1">
      <c r="A451" s="1"/>
      <c r="B451" s="44" t="s">
        <v>702</v>
      </c>
      <c r="C451" s="15" t="s">
        <v>703</v>
      </c>
      <c r="D451" s="108">
        <f>SUM(D452:D454)</f>
        <v>0</v>
      </c>
    </row>
    <row r="452" spans="1:4" s="30" customFormat="1" ht="12.75" hidden="1">
      <c r="A452" s="1"/>
      <c r="B452" s="45" t="s">
        <v>704</v>
      </c>
      <c r="C452" s="15" t="s">
        <v>705</v>
      </c>
      <c r="D452" s="108">
        <f>VARAM_BALLOON_atm!D452+VARAM_BSR_Taxl_atm!D452+RPR_LiveBaltic_atm!D452+KPR_BBG_atm!D452+LHEI_CONDOR_atm!D452+LHEI_BBG_atm!D452+DAP_Inov.pieejas_atm!D452+DAP_Fenoskandija_atm!D452</f>
        <v>0</v>
      </c>
    </row>
    <row r="453" spans="1:4" s="30" customFormat="1" ht="12.75" hidden="1">
      <c r="A453" s="1"/>
      <c r="B453" s="45" t="s">
        <v>706</v>
      </c>
      <c r="C453" s="15" t="s">
        <v>707</v>
      </c>
      <c r="D453" s="108">
        <f>VARAM_BALLOON_atm!D453+VARAM_BSR_Taxl_atm!D453+RPR_LiveBaltic_atm!D453+KPR_BBG_atm!D453+LHEI_CONDOR_atm!D453+LHEI_BBG_atm!D453+DAP_Inov.pieejas_atm!D453+DAP_Fenoskandija_atm!D453</f>
        <v>0</v>
      </c>
    </row>
    <row r="454" spans="1:4" s="30" customFormat="1" ht="12.75" hidden="1">
      <c r="A454" s="1"/>
      <c r="B454" s="45" t="s">
        <v>708</v>
      </c>
      <c r="C454" s="15" t="s">
        <v>709</v>
      </c>
      <c r="D454" s="108">
        <f>VARAM_BALLOON_atm!D454+VARAM_BSR_Taxl_atm!D454+RPR_LiveBaltic_atm!D454+KPR_BBG_atm!D454+LHEI_CONDOR_atm!D454+LHEI_BBG_atm!D454+DAP_Inov.pieejas_atm!D454+DAP_Fenoskandija_atm!D454</f>
        <v>0</v>
      </c>
    </row>
    <row r="455" spans="1:4" s="30" customFormat="1" ht="12.75" hidden="1">
      <c r="A455" s="1"/>
      <c r="B455" s="44" t="s">
        <v>710</v>
      </c>
      <c r="C455" s="15" t="s">
        <v>711</v>
      </c>
      <c r="D455" s="108">
        <f>VARAM_BALLOON_atm!D455+VARAM_BSR_Taxl_atm!D455+RPR_LiveBaltic_atm!D455+KPR_BBG_atm!D455+LHEI_CONDOR_atm!D455+LHEI_BBG_atm!D455+DAP_Inov.pieejas_atm!D455+DAP_Fenoskandija_atm!D455</f>
        <v>0</v>
      </c>
    </row>
    <row r="456" spans="1:4" s="30" customFormat="1" ht="12.75" hidden="1">
      <c r="A456" s="1"/>
      <c r="B456" s="49">
        <v>9000</v>
      </c>
      <c r="C456" s="47" t="s">
        <v>712</v>
      </c>
      <c r="D456" s="107">
        <f>D457+D463+D476+D471</f>
        <v>0</v>
      </c>
    </row>
    <row r="457" spans="1:4" s="30" customFormat="1" ht="12.75" hidden="1">
      <c r="A457" s="1"/>
      <c r="B457" s="46" t="s">
        <v>713</v>
      </c>
      <c r="C457" s="47" t="s">
        <v>714</v>
      </c>
      <c r="D457" s="107">
        <f>D458+D459</f>
        <v>0</v>
      </c>
    </row>
    <row r="458" spans="1:4" s="30" customFormat="1" ht="25.5" hidden="1">
      <c r="A458" s="1"/>
      <c r="B458" s="44" t="s">
        <v>715</v>
      </c>
      <c r="C458" s="15" t="s">
        <v>716</v>
      </c>
      <c r="D458" s="108">
        <f>VARAM_BALLOON_atm!D458+VARAM_BSR_Taxl_atm!D458+RPR_LiveBaltic_atm!D458+KPR_BBG_atm!D458+LHEI_CONDOR_atm!D458+LHEI_BBG_atm!D458+DAP_Inov.pieejas_atm!D458+DAP_Fenoskandija_atm!D458</f>
        <v>0</v>
      </c>
    </row>
    <row r="459" spans="1:4" s="30" customFormat="1" ht="25.5" hidden="1">
      <c r="A459" s="1"/>
      <c r="B459" s="44" t="s">
        <v>717</v>
      </c>
      <c r="C459" s="15" t="s">
        <v>718</v>
      </c>
      <c r="D459" s="108">
        <f>SUM(D460:D462)</f>
        <v>0</v>
      </c>
    </row>
    <row r="460" spans="1:4" s="30" customFormat="1" ht="25.5" hidden="1">
      <c r="A460" s="1"/>
      <c r="B460" s="45">
        <v>9141</v>
      </c>
      <c r="C460" s="15" t="s">
        <v>719</v>
      </c>
      <c r="D460" s="108">
        <f>VARAM_BALLOON_atm!D460+VARAM_BSR_Taxl_atm!D460+RPR_LiveBaltic_atm!D460+KPR_BBG_atm!D460+LHEI_CONDOR_atm!D460+LHEI_BBG_atm!D460+DAP_Inov.pieejas_atm!D460+DAP_Fenoskandija_atm!D460</f>
        <v>0</v>
      </c>
    </row>
    <row r="461" spans="1:4" s="30" customFormat="1" ht="25.5" hidden="1">
      <c r="A461" s="1"/>
      <c r="B461" s="45">
        <v>9142</v>
      </c>
      <c r="C461" s="15" t="s">
        <v>720</v>
      </c>
      <c r="D461" s="108">
        <f>VARAM_BALLOON_atm!D461+VARAM_BSR_Taxl_atm!D461+RPR_LiveBaltic_atm!D461+KPR_BBG_atm!D461+LHEI_CONDOR_atm!D461+LHEI_BBG_atm!D461+DAP_Inov.pieejas_atm!D461+DAP_Fenoskandija_atm!D461</f>
        <v>0</v>
      </c>
    </row>
    <row r="462" spans="1:4" s="30" customFormat="1" ht="25.5" hidden="1">
      <c r="A462" s="1"/>
      <c r="B462" s="45">
        <v>9149</v>
      </c>
      <c r="C462" s="15" t="s">
        <v>721</v>
      </c>
      <c r="D462" s="108">
        <f>VARAM_BALLOON_atm!D462+VARAM_BSR_Taxl_atm!D462+RPR_LiveBaltic_atm!D462+KPR_BBG_atm!D462+LHEI_CONDOR_atm!D462+LHEI_BBG_atm!D462+DAP_Inov.pieejas_atm!D462+DAP_Fenoskandija_atm!D462</f>
        <v>0</v>
      </c>
    </row>
    <row r="463" spans="1:4" s="30" customFormat="1" ht="25.5" hidden="1">
      <c r="A463" s="1"/>
      <c r="B463" s="46" t="s">
        <v>722</v>
      </c>
      <c r="C463" s="47" t="s">
        <v>723</v>
      </c>
      <c r="D463" s="107">
        <f>D464+D465+D466</f>
        <v>0</v>
      </c>
    </row>
    <row r="464" spans="1:4" s="30" customFormat="1" ht="12.75" hidden="1">
      <c r="A464" s="1"/>
      <c r="B464" s="44" t="s">
        <v>724</v>
      </c>
      <c r="C464" s="15" t="s">
        <v>725</v>
      </c>
      <c r="D464" s="108">
        <f>VARAM_BALLOON_atm!D464+VARAM_BSR_Taxl_atm!D464+RPR_LiveBaltic_atm!D464+KPR_BBG_atm!D464+LHEI_CONDOR_atm!D464+LHEI_BBG_atm!D464+DAP_Inov.pieejas_atm!D464+DAP_Fenoskandija_atm!D464</f>
        <v>0</v>
      </c>
    </row>
    <row r="465" spans="1:4" s="30" customFormat="1" ht="38.25" hidden="1">
      <c r="A465" s="1"/>
      <c r="B465" s="44">
        <v>9580</v>
      </c>
      <c r="C465" s="15" t="s">
        <v>726</v>
      </c>
      <c r="D465" s="108">
        <f>VARAM_BALLOON_atm!D465+VARAM_BSR_Taxl_atm!D465+RPR_LiveBaltic_atm!D465+KPR_BBG_atm!D465+LHEI_CONDOR_atm!D465+LHEI_BBG_atm!D465+DAP_Inov.pieejas_atm!D465+DAP_Fenoskandija_atm!D465</f>
        <v>0</v>
      </c>
    </row>
    <row r="466" spans="1:4" s="30" customFormat="1" ht="38.25" hidden="1">
      <c r="A466" s="1"/>
      <c r="B466" s="44">
        <v>9590</v>
      </c>
      <c r="C466" s="15" t="s">
        <v>727</v>
      </c>
      <c r="D466" s="108">
        <f>SUM(D467:D470)</f>
        <v>0</v>
      </c>
    </row>
    <row r="467" spans="1:4" s="30" customFormat="1" ht="38.25" hidden="1">
      <c r="A467" s="1"/>
      <c r="B467" s="45">
        <v>9591</v>
      </c>
      <c r="C467" s="15" t="s">
        <v>728</v>
      </c>
      <c r="D467" s="108">
        <f>VARAM_BALLOON_atm!D467+VARAM_BSR_Taxl_atm!D467+RPR_LiveBaltic_atm!D467+KPR_BBG_atm!D467+LHEI_CONDOR_atm!D467+LHEI_BBG_atm!D467+DAP_Inov.pieejas_atm!D467+DAP_Fenoskandija_atm!D467</f>
        <v>0</v>
      </c>
    </row>
    <row r="468" spans="1:4" s="30" customFormat="1" ht="38.25" hidden="1">
      <c r="A468" s="1"/>
      <c r="B468" s="45">
        <v>9592</v>
      </c>
      <c r="C468" s="15" t="s">
        <v>729</v>
      </c>
      <c r="D468" s="108">
        <f>VARAM_BALLOON_atm!D468+VARAM_BSR_Taxl_atm!D468+RPR_LiveBaltic_atm!D468+KPR_BBG_atm!D468+LHEI_CONDOR_atm!D468+LHEI_BBG_atm!D468+DAP_Inov.pieejas_atm!D468+DAP_Fenoskandija_atm!D468</f>
        <v>0</v>
      </c>
    </row>
    <row r="469" spans="1:4" s="30" customFormat="1" ht="63.75" hidden="1">
      <c r="A469" s="1"/>
      <c r="B469" s="45">
        <v>9593</v>
      </c>
      <c r="C469" s="15" t="s">
        <v>730</v>
      </c>
      <c r="D469" s="108">
        <f>VARAM_BALLOON_atm!D469+VARAM_BSR_Taxl_atm!D469+RPR_LiveBaltic_atm!D469+KPR_BBG_atm!D469+LHEI_CONDOR_atm!D469+LHEI_BBG_atm!D469+DAP_Inov.pieejas_atm!D469+DAP_Fenoskandija_atm!D469</f>
        <v>0</v>
      </c>
    </row>
    <row r="470" spans="1:4" s="30" customFormat="1" ht="63.75" hidden="1">
      <c r="A470" s="1"/>
      <c r="B470" s="45">
        <v>9594</v>
      </c>
      <c r="C470" s="15" t="s">
        <v>731</v>
      </c>
      <c r="D470" s="108">
        <f>VARAM_BALLOON_atm!D470+VARAM_BSR_Taxl_atm!D470+RPR_LiveBaltic_atm!D470+KPR_BBG_atm!D470+LHEI_CONDOR_atm!D470+LHEI_BBG_atm!D470+DAP_Inov.pieejas_atm!D470+DAP_Fenoskandija_atm!D470</f>
        <v>0</v>
      </c>
    </row>
    <row r="471" spans="1:4" s="30" customFormat="1" ht="12.75" hidden="1">
      <c r="A471" s="1"/>
      <c r="B471" s="49">
        <v>9700</v>
      </c>
      <c r="C471" s="47" t="s">
        <v>732</v>
      </c>
      <c r="D471" s="107">
        <f>D472+D473</f>
        <v>0</v>
      </c>
    </row>
    <row r="472" spans="1:4" s="30" customFormat="1" ht="12.75" hidden="1">
      <c r="A472" s="1"/>
      <c r="B472" s="44">
        <v>9710</v>
      </c>
      <c r="C472" s="15" t="s">
        <v>733</v>
      </c>
      <c r="D472" s="108">
        <f>VARAM_BALLOON_atm!D472+VARAM_BSR_Taxl_atm!D472+RPR_LiveBaltic_atm!D472+KPR_BBG_atm!D472+LHEI_CONDOR_atm!D472+LHEI_BBG_atm!D472+DAP_Inov.pieejas_atm!D472+DAP_Fenoskandija_atm!D472</f>
        <v>0</v>
      </c>
    </row>
    <row r="473" spans="1:4" s="30" customFormat="1" ht="25.5" hidden="1">
      <c r="A473" s="1"/>
      <c r="B473" s="42">
        <v>9720</v>
      </c>
      <c r="C473" s="15" t="s">
        <v>734</v>
      </c>
      <c r="D473" s="108">
        <f>SUM(D474:D475)</f>
        <v>0</v>
      </c>
    </row>
    <row r="474" spans="1:4" s="30" customFormat="1" ht="38.25" hidden="1">
      <c r="A474" s="1"/>
      <c r="B474" s="45">
        <v>9721</v>
      </c>
      <c r="C474" s="15" t="s">
        <v>735</v>
      </c>
      <c r="D474" s="108">
        <f>VARAM_BALLOON_atm!D474+VARAM_BSR_Taxl_atm!D474+RPR_LiveBaltic_atm!D474+KPR_BBG_atm!D474+LHEI_CONDOR_atm!D474+LHEI_BBG_atm!D474+DAP_Inov.pieejas_atm!D474+DAP_Fenoskandija_atm!D474</f>
        <v>0</v>
      </c>
    </row>
    <row r="475" spans="1:4" s="30" customFormat="1" ht="38.25" hidden="1">
      <c r="A475" s="1"/>
      <c r="B475" s="45">
        <v>9722</v>
      </c>
      <c r="C475" s="15" t="s">
        <v>736</v>
      </c>
      <c r="D475" s="108">
        <f>VARAM_BALLOON_atm!D475+VARAM_BSR_Taxl_atm!D475+RPR_LiveBaltic_atm!D475+KPR_BBG_atm!D475+LHEI_CONDOR_atm!D475+LHEI_BBG_atm!D475+DAP_Inov.pieejas_atm!D475+DAP_Fenoskandija_atm!D475</f>
        <v>0</v>
      </c>
    </row>
    <row r="476" spans="1:4" s="30" customFormat="1" ht="12.75" hidden="1">
      <c r="A476" s="1"/>
      <c r="B476" s="46" t="s">
        <v>737</v>
      </c>
      <c r="C476" s="47" t="s">
        <v>738</v>
      </c>
      <c r="D476" s="107">
        <f>D477</f>
        <v>0</v>
      </c>
    </row>
    <row r="477" spans="1:4" s="30" customFormat="1" ht="38.25" hidden="1">
      <c r="A477" s="1"/>
      <c r="B477" s="44" t="s">
        <v>739</v>
      </c>
      <c r="C477" s="15" t="s">
        <v>740</v>
      </c>
      <c r="D477" s="108">
        <f>VARAM_BALLOON_atm!D477+VARAM_BSR_Taxl_atm!D477+RPR_LiveBaltic_atm!D477+KPR_BBG_atm!D477+LHEI_CONDOR_atm!D477+LHEI_BBG_atm!D477+DAP_Inov.pieejas_atm!D477+DAP_Fenoskandija_atm!D477</f>
        <v>0</v>
      </c>
    </row>
    <row r="478" spans="1:4" s="30" customFormat="1" ht="25.5">
      <c r="A478" s="1"/>
      <c r="B478" s="11" t="s">
        <v>741</v>
      </c>
      <c r="C478" s="12" t="s">
        <v>742</v>
      </c>
      <c r="D478" s="13">
        <f>D55-D135</f>
        <v>0</v>
      </c>
    </row>
    <row r="479" spans="1:4" s="30" customFormat="1" ht="12.75" hidden="1">
      <c r="A479" s="1"/>
      <c r="B479" s="11" t="s">
        <v>743</v>
      </c>
      <c r="C479" s="12" t="s">
        <v>744</v>
      </c>
      <c r="D479" s="13">
        <f>D480+D483+D486+D490</f>
        <v>0</v>
      </c>
    </row>
    <row r="480" spans="1:4" s="30" customFormat="1" ht="12.75" hidden="1">
      <c r="A480" s="1"/>
      <c r="B480" s="14" t="s">
        <v>745</v>
      </c>
      <c r="C480" s="15" t="s">
        <v>746</v>
      </c>
      <c r="D480" s="16">
        <f>SUM(D481:D482)</f>
        <v>0</v>
      </c>
    </row>
    <row r="481" spans="1:4" s="30" customFormat="1" ht="12.75" hidden="1">
      <c r="A481" s="1"/>
      <c r="B481" s="14" t="s">
        <v>747</v>
      </c>
      <c r="C481" s="15" t="s">
        <v>748</v>
      </c>
      <c r="D481" s="16">
        <f>VARAM_BALLOON_atm!D481+VARAM_BSR_Taxl_atm!D481+RPR_LiveBaltic_atm!D481+KPR_BBG_atm!D481+LHEI_CONDOR_atm!D481+LHEI_BBG_atm!D481+DAP_Inov.pieejas_atm!D481+DAP_Fenoskandija_atm!D481</f>
        <v>0</v>
      </c>
    </row>
    <row r="482" spans="1:4" s="30" customFormat="1" ht="12.75" hidden="1">
      <c r="A482" s="1"/>
      <c r="B482" s="14" t="s">
        <v>749</v>
      </c>
      <c r="C482" s="15" t="s">
        <v>750</v>
      </c>
      <c r="D482" s="16">
        <f>VARAM_BALLOON_atm!D482+VARAM_BSR_Taxl_atm!D482+RPR_LiveBaltic_atm!D482+KPR_BBG_atm!D482+LHEI_CONDOR_atm!D482+LHEI_BBG_atm!D482+DAP_Inov.pieejas_atm!D482+DAP_Fenoskandija_atm!D482</f>
        <v>0</v>
      </c>
    </row>
    <row r="483" spans="1:4" s="30" customFormat="1" ht="12.75" hidden="1">
      <c r="A483" s="1"/>
      <c r="B483" s="14" t="s">
        <v>751</v>
      </c>
      <c r="C483" s="15" t="s">
        <v>752</v>
      </c>
      <c r="D483" s="16">
        <f>SUM(D484:D485)</f>
        <v>0</v>
      </c>
    </row>
    <row r="484" spans="1:4" s="30" customFormat="1" ht="12.75" hidden="1">
      <c r="A484" s="1"/>
      <c r="B484" s="14" t="s">
        <v>753</v>
      </c>
      <c r="C484" s="15" t="s">
        <v>754</v>
      </c>
      <c r="D484" s="16">
        <f>VARAM_BALLOON_atm!D484+VARAM_BSR_Taxl_atm!D484+RPR_LiveBaltic_atm!D484+KPR_BBG_atm!D484+LHEI_CONDOR_atm!D484+LHEI_BBG_atm!D484+DAP_Inov.pieejas_atm!D484+DAP_Fenoskandija_atm!D484</f>
        <v>0</v>
      </c>
    </row>
    <row r="485" spans="1:4" s="30" customFormat="1" ht="12.75" hidden="1">
      <c r="A485" s="1"/>
      <c r="B485" s="14" t="s">
        <v>755</v>
      </c>
      <c r="C485" s="15" t="s">
        <v>756</v>
      </c>
      <c r="D485" s="16">
        <f>VARAM_BALLOON_atm!D485+VARAM_BSR_Taxl_atm!D485+RPR_LiveBaltic_atm!D485+KPR_BBG_atm!D485+LHEI_CONDOR_atm!D485+LHEI_BBG_atm!D485+DAP_Inov.pieejas_atm!D485+DAP_Fenoskandija_atm!D485</f>
        <v>0</v>
      </c>
    </row>
    <row r="486" spans="1:4" s="30" customFormat="1" ht="12.75" hidden="1">
      <c r="A486" s="1"/>
      <c r="B486" s="17" t="s">
        <v>757</v>
      </c>
      <c r="C486" s="18" t="s">
        <v>758</v>
      </c>
      <c r="D486" s="16">
        <f>SUM(D487:D489)</f>
        <v>0</v>
      </c>
    </row>
    <row r="487" spans="1:4" s="30" customFormat="1" ht="25.5" hidden="1">
      <c r="A487" s="1"/>
      <c r="B487" s="17" t="s">
        <v>759</v>
      </c>
      <c r="C487" s="19" t="s">
        <v>760</v>
      </c>
      <c r="D487" s="16">
        <f>VARAM_BALLOON_atm!D487+VARAM_BSR_Taxl_atm!D487+RPR_LiveBaltic_atm!D487+KPR_BBG_atm!D487+LHEI_CONDOR_atm!D487+LHEI_BBG_atm!D487+DAP_Inov.pieejas_atm!D487+DAP_Fenoskandija_atm!D487</f>
        <v>0</v>
      </c>
    </row>
    <row r="488" spans="1:4" s="30" customFormat="1" ht="25.5" hidden="1">
      <c r="A488" s="1"/>
      <c r="B488" s="17" t="s">
        <v>761</v>
      </c>
      <c r="C488" s="19" t="s">
        <v>762</v>
      </c>
      <c r="D488" s="16">
        <f>VARAM_BALLOON_atm!D488+VARAM_BSR_Taxl_atm!D488+RPR_LiveBaltic_atm!D488+KPR_BBG_atm!D488+LHEI_CONDOR_atm!D488+LHEI_BBG_atm!D488+DAP_Inov.pieejas_atm!D488+DAP_Fenoskandija_atm!D488</f>
        <v>0</v>
      </c>
    </row>
    <row r="489" spans="1:4" s="30" customFormat="1" ht="12.75" hidden="1">
      <c r="A489" s="1"/>
      <c r="B489" s="17" t="s">
        <v>763</v>
      </c>
      <c r="C489" s="19" t="s">
        <v>764</v>
      </c>
      <c r="D489" s="16">
        <f>VARAM_BALLOON_atm!D489+VARAM_BSR_Taxl_atm!D489+RPR_LiveBaltic_atm!D489+KPR_BBG_atm!D489+LHEI_CONDOR_atm!D489+LHEI_BBG_atm!D489+DAP_Inov.pieejas_atm!D489+DAP_Fenoskandija_atm!D489</f>
        <v>0</v>
      </c>
    </row>
    <row r="490" spans="1:4" s="30" customFormat="1" ht="12.75" hidden="1">
      <c r="A490" s="1"/>
      <c r="B490" s="14" t="s">
        <v>765</v>
      </c>
      <c r="C490" s="15" t="s">
        <v>766</v>
      </c>
      <c r="D490" s="16">
        <f>VARAM_BALLOON_atm!D490+VARAM_BSR_Taxl_atm!D490+RPR_LiveBaltic_atm!D490+KPR_BBG_atm!D490+LHEI_CONDOR_atm!D490+LHEI_BBG_atm!D490+DAP_Inov.pieejas_atm!D490+DAP_Fenoskandija_atm!D490</f>
        <v>0</v>
      </c>
    </row>
    <row r="491" spans="1:4">
      <c r="B491" s="20"/>
    </row>
    <row r="492" spans="1:4" s="30" customFormat="1" ht="12.75">
      <c r="A492" s="1"/>
      <c r="B492" s="90" t="s">
        <v>1037</v>
      </c>
      <c r="C492" s="2"/>
      <c r="D492" s="1"/>
    </row>
    <row r="493" spans="1:4" s="30" customFormat="1" ht="12.75">
      <c r="A493" s="1"/>
      <c r="B493" s="90" t="s">
        <v>1038</v>
      </c>
      <c r="C493" s="2"/>
      <c r="D493" s="1"/>
    </row>
    <row r="494" spans="1:4" s="30" customFormat="1" ht="12.75">
      <c r="A494" s="1"/>
      <c r="B494" s="90"/>
      <c r="C494" s="2"/>
      <c r="D494" s="1"/>
    </row>
    <row r="495" spans="1:4" s="30" customFormat="1" ht="12.75">
      <c r="A495" s="1"/>
      <c r="B495" s="58" t="s">
        <v>852</v>
      </c>
      <c r="C495" s="36" t="s">
        <v>774</v>
      </c>
      <c r="D495" s="1"/>
    </row>
    <row r="496" spans="1:4" s="30" customFormat="1" ht="12.75">
      <c r="A496" s="1"/>
      <c r="B496" s="6" t="s">
        <v>784</v>
      </c>
      <c r="C496" s="6" t="s">
        <v>6</v>
      </c>
      <c r="D496" s="1"/>
    </row>
    <row r="497" spans="1:4" s="30" customFormat="1" ht="12.75">
      <c r="A497" s="1"/>
      <c r="B497" s="1"/>
      <c r="C497" s="1"/>
      <c r="D497" s="1"/>
    </row>
    <row r="498" spans="1:4" s="30" customFormat="1" ht="12.75">
      <c r="A498" s="1"/>
      <c r="B498" s="58" t="s">
        <v>1034</v>
      </c>
      <c r="C498" s="1"/>
      <c r="D498" s="1"/>
    </row>
    <row r="499" spans="1:4" s="30" customFormat="1" ht="12.75">
      <c r="A499" s="1"/>
      <c r="B499" s="6" t="s">
        <v>8</v>
      </c>
      <c r="C499" s="1"/>
      <c r="D499" s="1"/>
    </row>
    <row r="500" spans="1:4" s="30" customFormat="1" ht="12.75">
      <c r="A500" s="1"/>
      <c r="B500" s="1"/>
      <c r="C500" s="1"/>
      <c r="D500" s="1"/>
    </row>
    <row r="501" spans="1:4" s="30" customFormat="1" ht="12.75">
      <c r="A501" s="1"/>
      <c r="B501" s="127" t="s">
        <v>767</v>
      </c>
      <c r="C501" s="128"/>
      <c r="D501" s="128"/>
    </row>
    <row r="502" spans="1:4" s="30" customFormat="1" ht="12.75">
      <c r="A502" s="1"/>
      <c r="B502" s="128"/>
      <c r="C502" s="128"/>
      <c r="D502" s="128"/>
    </row>
    <row r="503" spans="1:4" s="30" customFormat="1" ht="12.75">
      <c r="A503" s="1"/>
      <c r="B503" s="56"/>
      <c r="C503" s="56"/>
      <c r="D503" s="56"/>
    </row>
    <row r="504" spans="1:4" s="30" customFormat="1" ht="12.75">
      <c r="A504" s="1"/>
      <c r="B504" s="57"/>
      <c r="C504" s="57"/>
      <c r="D504" s="57"/>
    </row>
    <row r="505" spans="1:4" s="30" customFormat="1" ht="12.75">
      <c r="A505" s="1"/>
      <c r="B505" s="56"/>
      <c r="C505" s="56"/>
      <c r="D505" s="56"/>
    </row>
    <row r="506" spans="1:4" ht="15.75">
      <c r="B506" s="24"/>
      <c r="C506" s="24"/>
      <c r="D506" s="24"/>
    </row>
    <row r="507" spans="1:4" ht="15.75">
      <c r="B507" s="24"/>
      <c r="C507" s="24"/>
      <c r="D507" s="24"/>
    </row>
    <row r="508" spans="1:4" ht="15.75">
      <c r="B508" s="24"/>
      <c r="C508" s="25"/>
      <c r="D508" s="24"/>
    </row>
    <row r="509" spans="1:4" ht="15.75">
      <c r="B509" s="24"/>
      <c r="C509" s="25"/>
      <c r="D509" s="24"/>
    </row>
    <row r="510" spans="1:4" ht="15.75">
      <c r="B510" s="24"/>
      <c r="C510" s="26"/>
      <c r="D510" s="24"/>
    </row>
    <row r="511" spans="1:4" ht="15.75">
      <c r="B511" s="27"/>
      <c r="C511" s="28"/>
      <c r="D511" s="24"/>
    </row>
    <row r="512" spans="1:4">
      <c r="A512"/>
      <c r="B512"/>
      <c r="C512"/>
      <c r="D512"/>
    </row>
    <row r="513" spans="1:4">
      <c r="A513"/>
      <c r="B513"/>
      <c r="C513"/>
      <c r="D513"/>
    </row>
    <row r="514" spans="1:4">
      <c r="A514"/>
      <c r="B514"/>
      <c r="C514"/>
      <c r="D514"/>
    </row>
    <row r="515" spans="1:4">
      <c r="A515"/>
      <c r="B515"/>
      <c r="C515"/>
      <c r="D515"/>
    </row>
    <row r="516" spans="1:4">
      <c r="A516"/>
      <c r="B516"/>
      <c r="C516"/>
      <c r="D516"/>
    </row>
    <row r="517" spans="1:4">
      <c r="A517"/>
      <c r="B517"/>
      <c r="C517"/>
      <c r="D517"/>
    </row>
    <row r="518" spans="1:4">
      <c r="A518"/>
      <c r="B518"/>
      <c r="C518"/>
      <c r="D518"/>
    </row>
    <row r="519" spans="1:4">
      <c r="A519"/>
      <c r="B519"/>
      <c r="C519"/>
      <c r="D519"/>
    </row>
    <row r="707" spans="1:4">
      <c r="A707"/>
      <c r="B707"/>
      <c r="C707"/>
      <c r="D707"/>
    </row>
    <row r="708" spans="1:4">
      <c r="A708"/>
      <c r="B708"/>
      <c r="C708"/>
      <c r="D708"/>
    </row>
    <row r="709" spans="1:4">
      <c r="A709"/>
      <c r="B709"/>
      <c r="C709"/>
      <c r="D709"/>
    </row>
    <row r="710" spans="1:4">
      <c r="A710"/>
      <c r="B710"/>
      <c r="C710"/>
      <c r="D710"/>
    </row>
    <row r="711" spans="1:4">
      <c r="A711"/>
      <c r="B711"/>
      <c r="C711"/>
      <c r="D711"/>
    </row>
    <row r="712" spans="1:4">
      <c r="A712"/>
      <c r="B712"/>
      <c r="C712"/>
      <c r="D712"/>
    </row>
    <row r="713" spans="1:4">
      <c r="A713"/>
      <c r="B713"/>
      <c r="C713"/>
      <c r="D713"/>
    </row>
    <row r="714" spans="1:4">
      <c r="A714"/>
      <c r="B714"/>
      <c r="C714"/>
      <c r="D714"/>
    </row>
    <row r="715" spans="1:4">
      <c r="A715"/>
      <c r="B715"/>
      <c r="C715"/>
      <c r="D715"/>
    </row>
    <row r="716" spans="1:4">
      <c r="A716"/>
      <c r="B716"/>
      <c r="C716"/>
      <c r="D716"/>
    </row>
    <row r="717" spans="1:4">
      <c r="A717"/>
      <c r="B717"/>
      <c r="C717"/>
      <c r="D717"/>
    </row>
    <row r="718" spans="1:4">
      <c r="A718"/>
      <c r="B718"/>
      <c r="C718"/>
      <c r="D718"/>
    </row>
    <row r="720" spans="1:4" ht="15.75">
      <c r="A720" s="28"/>
      <c r="B720"/>
      <c r="C720"/>
      <c r="D720"/>
    </row>
    <row r="721" spans="1:4" ht="15.75">
      <c r="A721" s="28"/>
      <c r="B721"/>
      <c r="C721"/>
      <c r="D721"/>
    </row>
    <row r="722" spans="1:4" ht="15.75">
      <c r="A722" s="28"/>
      <c r="B722"/>
      <c r="C722"/>
      <c r="D722"/>
    </row>
    <row r="723" spans="1:4" ht="15.75">
      <c r="A723" s="28"/>
      <c r="B723"/>
      <c r="C723"/>
      <c r="D723"/>
    </row>
    <row r="724" spans="1:4" ht="15.75">
      <c r="A724" s="28"/>
      <c r="B724"/>
      <c r="C724"/>
      <c r="D724"/>
    </row>
    <row r="725" spans="1:4" ht="15.75">
      <c r="A725" s="28"/>
      <c r="B725"/>
      <c r="C725"/>
      <c r="D725"/>
    </row>
    <row r="726" spans="1:4" ht="15.75">
      <c r="A726" s="28"/>
      <c r="B726"/>
      <c r="C726"/>
      <c r="D726"/>
    </row>
    <row r="727" spans="1:4" ht="15.75">
      <c r="A727" s="28"/>
      <c r="B727"/>
      <c r="C727"/>
      <c r="D727"/>
    </row>
    <row r="728" spans="1:4" ht="15.75">
      <c r="A728" s="28"/>
      <c r="B728"/>
      <c r="C728"/>
      <c r="D728"/>
    </row>
    <row r="729" spans="1:4" ht="15.75">
      <c r="A729" s="28"/>
      <c r="B729"/>
      <c r="C729"/>
      <c r="D729"/>
    </row>
  </sheetData>
  <mergeCells count="16">
    <mergeCell ref="C39:D39"/>
    <mergeCell ref="B501:D502"/>
    <mergeCell ref="B22:D22"/>
    <mergeCell ref="B23:D23"/>
    <mergeCell ref="B24:D24"/>
    <mergeCell ref="B36:C36"/>
    <mergeCell ref="C37:D37"/>
    <mergeCell ref="C38:D38"/>
    <mergeCell ref="C40:D40"/>
    <mergeCell ref="C41:D41"/>
    <mergeCell ref="C42:D42"/>
    <mergeCell ref="C43:D43"/>
    <mergeCell ref="C44:D44"/>
    <mergeCell ref="C45:D45"/>
    <mergeCell ref="C46:D46"/>
    <mergeCell ref="C47:D47"/>
  </mergeCells>
  <conditionalFormatting sqref="C31:C32">
    <cfRule type="cellIs" dxfId="145" priority="2" stopIfTrue="1" operator="equal">
      <formula>0</formula>
    </cfRule>
  </conditionalFormatting>
  <conditionalFormatting sqref="C29:C30 D29">
    <cfRule type="cellIs" dxfId="144" priority="1" stopIfTrue="1" operator="equal">
      <formula>0</formula>
    </cfRule>
  </conditionalFormatting>
  <pageMargins left="0.51181102362204722" right="0.51181102362204722" top="0.55118110236220474" bottom="0.55118110236220474" header="0.31496062992125984" footer="0.31496062992125984"/>
  <pageSetup paperSize="9" scale="93" fitToHeight="0" orientation="portrait" verticalDpi="0" r:id="rId1"/>
  <headerFooter differentFirst="1">
    <oddFooter>&amp;C&amp;P</oddFooter>
  </headerFooter>
  <rowBreaks count="1" manualBreakCount="1">
    <brk id="50" max="16383" man="1"/>
  </rowBreaks>
</worksheet>
</file>

<file path=xl/worksheets/sheet20.xml><?xml version="1.0" encoding="utf-8"?>
<worksheet xmlns="http://schemas.openxmlformats.org/spreadsheetml/2006/main" xmlns:r="http://schemas.openxmlformats.org/officeDocument/2006/relationships">
  <sheetPr>
    <tabColor theme="3" tint="0.39997558519241921"/>
    <pageSetUpPr fitToPage="1"/>
  </sheetPr>
  <dimension ref="A1:H729"/>
  <sheetViews>
    <sheetView topLeftCell="A307" zoomScaleNormal="100" zoomScaleSheetLayoutView="100" workbookViewId="0">
      <selection activeCell="A492" sqref="A492:XFD493"/>
    </sheetView>
  </sheetViews>
  <sheetFormatPr defaultRowHeight="15"/>
  <cols>
    <col min="1" max="1" width="3.7109375" style="1" customWidth="1"/>
    <col min="2" max="2" width="15.7109375" style="1" customWidth="1"/>
    <col min="3" max="3" width="60.5703125" style="2" customWidth="1"/>
    <col min="4" max="4" width="12" style="1" customWidth="1"/>
  </cols>
  <sheetData>
    <row r="1" spans="1:4" s="30" customFormat="1" ht="12.75">
      <c r="A1" s="1"/>
      <c r="B1" s="1"/>
      <c r="C1" s="2"/>
      <c r="D1" s="29" t="s">
        <v>0</v>
      </c>
    </row>
    <row r="2" spans="1:4" s="30" customFormat="1" ht="12.75">
      <c r="A2" s="1"/>
      <c r="B2" s="1"/>
      <c r="C2" s="2"/>
      <c r="D2" s="29" t="s">
        <v>1</v>
      </c>
    </row>
    <row r="3" spans="1:4" s="30" customFormat="1" ht="12.75">
      <c r="A3" s="1"/>
      <c r="B3" s="1"/>
      <c r="C3" s="2"/>
      <c r="D3" s="29" t="s">
        <v>2</v>
      </c>
    </row>
    <row r="4" spans="1:4" s="30" customFormat="1" ht="12.75">
      <c r="A4" s="1"/>
      <c r="B4" s="1"/>
      <c r="C4" s="2"/>
      <c r="D4" s="29" t="s">
        <v>3</v>
      </c>
    </row>
    <row r="5" spans="1:4" s="30" customFormat="1" ht="12.75">
      <c r="A5" s="1"/>
      <c r="B5" s="29"/>
      <c r="C5" s="2"/>
      <c r="D5" s="1"/>
    </row>
    <row r="6" spans="1:4" s="30" customFormat="1" ht="12.75">
      <c r="A6" s="1"/>
      <c r="B6" s="29"/>
      <c r="C6" s="83"/>
      <c r="D6" s="1"/>
    </row>
    <row r="7" spans="1:4" s="33" customFormat="1" ht="15.75">
      <c r="A7" s="31"/>
      <c r="B7" s="4"/>
      <c r="C7" s="32"/>
      <c r="D7" s="4" t="s">
        <v>4</v>
      </c>
    </row>
    <row r="8" spans="1:4" s="30" customFormat="1" ht="12.75">
      <c r="A8" s="1"/>
      <c r="B8" s="29"/>
      <c r="C8" s="1"/>
      <c r="D8" s="1"/>
    </row>
    <row r="9" spans="1:4" s="30" customFormat="1" ht="12.75">
      <c r="A9" s="1"/>
      <c r="B9" s="29"/>
      <c r="C9" s="98"/>
      <c r="D9" s="99" t="s">
        <v>934</v>
      </c>
    </row>
    <row r="10" spans="1:4" s="30" customFormat="1" ht="12.75">
      <c r="A10" s="1"/>
      <c r="B10" s="29"/>
      <c r="C10" s="98"/>
      <c r="D10" s="100" t="s">
        <v>935</v>
      </c>
    </row>
    <row r="11" spans="1:4" s="30" customFormat="1" ht="12.75">
      <c r="A11" s="1"/>
      <c r="B11" s="29"/>
      <c r="C11" s="101"/>
      <c r="D11" s="95" t="s">
        <v>5</v>
      </c>
    </row>
    <row r="12" spans="1:4" s="30" customFormat="1" ht="12.75">
      <c r="A12" s="1"/>
      <c r="B12" s="29"/>
      <c r="C12" s="96"/>
      <c r="D12" s="96"/>
    </row>
    <row r="13" spans="1:4" s="30" customFormat="1" ht="12.75">
      <c r="A13" s="1"/>
      <c r="B13" s="29"/>
      <c r="C13" s="95"/>
      <c r="D13" s="93"/>
    </row>
    <row r="14" spans="1:4" s="30" customFormat="1" ht="12.75">
      <c r="A14" s="1"/>
      <c r="B14" s="29"/>
      <c r="C14" s="94" t="s">
        <v>938</v>
      </c>
      <c r="D14" s="102" t="s">
        <v>936</v>
      </c>
    </row>
    <row r="15" spans="1:4" s="30" customFormat="1" ht="12.75">
      <c r="A15" s="1"/>
      <c r="B15" s="29"/>
      <c r="C15" s="1" t="s">
        <v>937</v>
      </c>
      <c r="D15" s="6" t="s">
        <v>6</v>
      </c>
    </row>
    <row r="16" spans="1:4" s="30" customFormat="1" ht="12.75">
      <c r="A16" s="1"/>
      <c r="B16" s="29"/>
      <c r="C16" s="1"/>
      <c r="D16" s="6"/>
    </row>
    <row r="17" spans="1:4" s="30" customFormat="1" ht="12.75">
      <c r="A17" s="1"/>
      <c r="B17" s="29"/>
      <c r="C17" s="1"/>
      <c r="D17" s="6"/>
    </row>
    <row r="18" spans="1:4" s="30" customFormat="1" ht="12.75">
      <c r="A18" s="1"/>
      <c r="B18" s="29"/>
      <c r="C18" s="1"/>
      <c r="D18" s="89" t="s">
        <v>1034</v>
      </c>
    </row>
    <row r="19" spans="1:4" s="30" customFormat="1" ht="12.75">
      <c r="A19" s="1"/>
      <c r="B19" s="29"/>
      <c r="C19" s="82" t="s">
        <v>7</v>
      </c>
      <c r="D19" s="6" t="s">
        <v>8</v>
      </c>
    </row>
    <row r="20" spans="1:4" s="30" customFormat="1" ht="12.75">
      <c r="A20" s="1"/>
      <c r="B20" s="29"/>
      <c r="C20" s="1"/>
      <c r="D20" s="29"/>
    </row>
    <row r="21" spans="1:4" s="30" customFormat="1" ht="12.75">
      <c r="A21" s="1"/>
      <c r="B21" s="29"/>
      <c r="C21" s="1"/>
      <c r="D21" s="29"/>
    </row>
    <row r="22" spans="1:4" s="33" customFormat="1" ht="15" customHeight="1">
      <c r="A22" s="31"/>
      <c r="B22" s="129" t="s">
        <v>9</v>
      </c>
      <c r="C22" s="129"/>
      <c r="D22" s="129"/>
    </row>
    <row r="23" spans="1:4" s="33" customFormat="1" ht="15" customHeight="1">
      <c r="A23" s="31"/>
      <c r="B23" s="129" t="s">
        <v>10</v>
      </c>
      <c r="C23" s="129"/>
      <c r="D23" s="129"/>
    </row>
    <row r="24" spans="1:4" s="33" customFormat="1" ht="15" customHeight="1">
      <c r="A24" s="31"/>
      <c r="B24" s="129" t="s">
        <v>768</v>
      </c>
      <c r="C24" s="129"/>
      <c r="D24" s="129"/>
    </row>
    <row r="25" spans="1:4" s="30" customFormat="1" ht="12.75">
      <c r="A25" s="1"/>
      <c r="B25" s="37"/>
      <c r="C25" s="37"/>
      <c r="D25" s="37"/>
    </row>
    <row r="26" spans="1:4" s="30" customFormat="1" ht="12.75">
      <c r="A26" s="1"/>
      <c r="B26" s="1"/>
      <c r="C26" s="2"/>
      <c r="D26" s="1"/>
    </row>
    <row r="27" spans="1:4" s="30" customFormat="1" ht="12.75">
      <c r="A27" s="1"/>
      <c r="B27" s="1"/>
      <c r="C27" s="2"/>
      <c r="D27" s="38" t="s">
        <v>11</v>
      </c>
    </row>
    <row r="28" spans="1:4" s="30" customFormat="1" ht="12.75">
      <c r="A28" s="1"/>
      <c r="B28" s="1"/>
      <c r="C28" s="2"/>
      <c r="D28" s="1"/>
    </row>
    <row r="29" spans="1:4" s="30" customFormat="1" ht="25.5">
      <c r="A29" s="1"/>
      <c r="B29" s="84" t="s">
        <v>12</v>
      </c>
      <c r="C29" s="75" t="s">
        <v>785</v>
      </c>
      <c r="D29" s="75" t="s">
        <v>786</v>
      </c>
    </row>
    <row r="30" spans="1:4" s="30" customFormat="1" ht="12.75">
      <c r="A30" s="1"/>
      <c r="B30" s="43" t="s">
        <v>13</v>
      </c>
      <c r="C30" s="79" t="s">
        <v>932</v>
      </c>
      <c r="D30" s="63" t="s">
        <v>933</v>
      </c>
    </row>
    <row r="31" spans="1:4" s="30" customFormat="1" ht="12.75">
      <c r="A31" s="1"/>
      <c r="B31" s="43" t="s">
        <v>14</v>
      </c>
      <c r="C31" s="79" t="s">
        <v>775</v>
      </c>
      <c r="D31" s="79" t="s">
        <v>776</v>
      </c>
    </row>
    <row r="32" spans="1:4" s="30" customFormat="1" ht="12.75">
      <c r="A32" s="1"/>
      <c r="B32" s="43" t="s">
        <v>15</v>
      </c>
      <c r="C32" s="61" t="s">
        <v>777</v>
      </c>
      <c r="D32" s="64">
        <v>21</v>
      </c>
    </row>
    <row r="33" spans="1:8" s="30" customFormat="1" ht="12.75">
      <c r="A33" s="1"/>
      <c r="B33" s="39"/>
      <c r="C33" s="40"/>
      <c r="D33" s="2"/>
    </row>
    <row r="34" spans="1:8" s="30" customFormat="1" ht="12.75">
      <c r="A34" s="1"/>
      <c r="B34" s="39"/>
      <c r="C34" s="40"/>
      <c r="D34" s="2"/>
    </row>
    <row r="35" spans="1:8" s="30" customFormat="1" ht="12.75">
      <c r="A35" s="1"/>
      <c r="B35" s="1"/>
      <c r="C35" s="2"/>
      <c r="D35" s="1"/>
    </row>
    <row r="36" spans="1:8" s="30" customFormat="1" ht="12.75">
      <c r="A36" s="1"/>
      <c r="B36" s="126" t="s">
        <v>16</v>
      </c>
      <c r="C36" s="126"/>
      <c r="D36" s="1"/>
    </row>
    <row r="37" spans="1:8" s="30" customFormat="1" ht="12.75">
      <c r="A37" s="5"/>
      <c r="B37" s="9"/>
      <c r="C37" s="130" t="s">
        <v>967</v>
      </c>
      <c r="D37" s="130"/>
      <c r="F37" s="88" t="s">
        <v>949</v>
      </c>
      <c r="G37" s="88"/>
      <c r="H37" s="88" t="s">
        <v>950</v>
      </c>
    </row>
    <row r="38" spans="1:8" s="30" customFormat="1" ht="12.75">
      <c r="A38" s="5"/>
      <c r="B38" s="9"/>
      <c r="C38" s="130" t="s">
        <v>968</v>
      </c>
      <c r="D38" s="130"/>
      <c r="F38" s="88" t="s">
        <v>951</v>
      </c>
      <c r="G38" s="88"/>
      <c r="H38" s="88" t="s">
        <v>952</v>
      </c>
    </row>
    <row r="39" spans="1:8" s="30" customFormat="1" ht="12.75">
      <c r="A39" s="1"/>
      <c r="B39" s="29"/>
      <c r="C39" s="130" t="s">
        <v>969</v>
      </c>
      <c r="D39" s="130"/>
      <c r="F39" s="88" t="s">
        <v>955</v>
      </c>
      <c r="G39" s="88"/>
      <c r="H39" s="88" t="s">
        <v>841</v>
      </c>
    </row>
    <row r="40" spans="1:8" s="30" customFormat="1" ht="12.75">
      <c r="A40" s="5"/>
      <c r="B40" s="8"/>
      <c r="C40" s="130" t="s">
        <v>970</v>
      </c>
      <c r="D40" s="130"/>
      <c r="F40" s="88" t="s">
        <v>960</v>
      </c>
      <c r="G40" s="88"/>
      <c r="H40" s="88" t="s">
        <v>961</v>
      </c>
    </row>
    <row r="41" spans="1:8" s="30" customFormat="1" ht="12.75">
      <c r="A41" s="1"/>
      <c r="B41" s="29"/>
      <c r="C41" s="130" t="s">
        <v>971</v>
      </c>
      <c r="D41" s="130"/>
      <c r="F41" s="88" t="s">
        <v>966</v>
      </c>
      <c r="G41" s="88"/>
      <c r="H41" s="88" t="s">
        <v>972</v>
      </c>
    </row>
    <row r="42" spans="1:8" s="30" customFormat="1" ht="12.75">
      <c r="A42" s="1"/>
      <c r="B42" s="29"/>
      <c r="C42" s="130"/>
      <c r="D42" s="130"/>
      <c r="F42" s="88"/>
      <c r="G42" s="88"/>
      <c r="H42" s="88"/>
    </row>
    <row r="43" spans="1:8" s="30" customFormat="1" ht="12.75">
      <c r="A43" s="5"/>
      <c r="B43" s="8"/>
      <c r="C43" s="130"/>
      <c r="D43" s="130"/>
    </row>
    <row r="44" spans="1:8" s="30" customFormat="1" ht="12.75">
      <c r="A44" s="5"/>
      <c r="B44" s="8"/>
      <c r="C44" s="130"/>
      <c r="D44" s="130"/>
    </row>
    <row r="45" spans="1:8" s="30" customFormat="1" ht="12.75">
      <c r="A45" s="5"/>
      <c r="B45" s="8"/>
      <c r="C45" s="130"/>
      <c r="D45" s="130"/>
    </row>
    <row r="46" spans="1:8" s="30" customFormat="1" ht="12.75">
      <c r="A46" s="5"/>
      <c r="B46" s="8"/>
      <c r="C46" s="8"/>
      <c r="D46" s="5"/>
    </row>
    <row r="47" spans="1:8" s="30" customFormat="1" ht="12.75">
      <c r="A47" s="5"/>
      <c r="B47" s="8"/>
      <c r="C47" s="8"/>
      <c r="D47" s="5"/>
    </row>
    <row r="48" spans="1:8" s="30" customFormat="1" ht="12.75">
      <c r="A48" s="5"/>
      <c r="B48" s="41"/>
      <c r="C48" s="9"/>
      <c r="D48" s="5"/>
    </row>
    <row r="49" spans="1:4" s="30" customFormat="1" ht="12.75">
      <c r="A49" s="5"/>
      <c r="B49" s="1"/>
      <c r="C49" s="2"/>
      <c r="D49" s="1"/>
    </row>
    <row r="50" spans="1:4" s="30" customFormat="1" ht="12.75">
      <c r="A50" s="1"/>
      <c r="B50" s="1"/>
      <c r="C50" s="37"/>
      <c r="D50" s="1"/>
    </row>
    <row r="51" spans="1:4">
      <c r="C51" s="10" t="s">
        <v>17</v>
      </c>
    </row>
    <row r="52" spans="1:4" s="30" customFormat="1" ht="12.75">
      <c r="A52" s="1"/>
      <c r="B52" s="1"/>
      <c r="C52" s="2"/>
      <c r="D52" s="1"/>
    </row>
    <row r="53" spans="1:4" s="30" customFormat="1" ht="51">
      <c r="A53" s="1"/>
      <c r="B53" s="42" t="s">
        <v>18</v>
      </c>
      <c r="C53" s="42" t="s">
        <v>19</v>
      </c>
      <c r="D53" s="42" t="s">
        <v>772</v>
      </c>
    </row>
    <row r="54" spans="1:4" s="1" customFormat="1" ht="12.75">
      <c r="B54" s="44">
        <v>1</v>
      </c>
      <c r="C54" s="44">
        <v>2</v>
      </c>
      <c r="D54" s="44">
        <v>3</v>
      </c>
    </row>
    <row r="55" spans="1:4" s="1" customFormat="1" ht="12.75">
      <c r="B55" s="50" t="s">
        <v>20</v>
      </c>
      <c r="C55" s="12" t="s">
        <v>21</v>
      </c>
      <c r="D55" s="13" t="e">
        <f>D56+D98+D113+D132</f>
        <v>#REF!</v>
      </c>
    </row>
    <row r="56" spans="1:4" s="1" customFormat="1" ht="12.75" hidden="1">
      <c r="B56" s="46" t="s">
        <v>22</v>
      </c>
      <c r="C56" s="47" t="s">
        <v>23</v>
      </c>
      <c r="D56" s="13" t="e">
        <f>D57+D84</f>
        <v>#REF!</v>
      </c>
    </row>
    <row r="57" spans="1:4" s="1" customFormat="1" ht="25.5" hidden="1">
      <c r="B57" s="14">
        <v>21300</v>
      </c>
      <c r="C57" s="15" t="s">
        <v>773</v>
      </c>
      <c r="D57" s="16" t="e">
        <f>D58+D59+D60+D61+D65+D66+D69+D75</f>
        <v>#REF!</v>
      </c>
    </row>
    <row r="58" spans="1:4" s="1" customFormat="1" ht="25.5" hidden="1">
      <c r="B58" s="44" t="s">
        <v>25</v>
      </c>
      <c r="C58" s="15" t="s">
        <v>26</v>
      </c>
      <c r="D58" s="16" t="e">
        <f>LDT_tame_pa_kodiem!D34+#REF!+#REF!+#REF!+DAP_Inov.pieejas!D58+DAP_Fenoskandija!D58+DAP_Gauja_dot!D58+DAP_Ķemeri_dot!D58+'DAP_ Natura2000_ārv'!D58+DAP_Ekosistēmas_dot!D58</f>
        <v>#REF!</v>
      </c>
    </row>
    <row r="59" spans="1:4" s="1" customFormat="1" ht="25.5" hidden="1">
      <c r="B59" s="44" t="s">
        <v>27</v>
      </c>
      <c r="C59" s="15" t="s">
        <v>28</v>
      </c>
      <c r="D59" s="16" t="e">
        <f>LDT_tame_pa_kodiem!D35+#REF!+#REF!+#REF!+DAP_Inov.pieejas!D59+DAP_Fenoskandija!D59+DAP_Gauja_dot!D59+DAP_Ķemeri_dot!D59+'DAP_ Natura2000_ārv'!D59+DAP_Ekosistēmas_dot!D59</f>
        <v>#REF!</v>
      </c>
    </row>
    <row r="60" spans="1:4" s="1" customFormat="1" ht="25.5" hidden="1">
      <c r="B60" s="44" t="s">
        <v>29</v>
      </c>
      <c r="C60" s="15" t="s">
        <v>30</v>
      </c>
      <c r="D60" s="16" t="e">
        <f>LDT_tame_pa_kodiem!D36+#REF!+#REF!+#REF!+DAP_Inov.pieejas!D60+DAP_Fenoskandija!D60+DAP_Gauja_dot!D60+DAP_Ķemeri_dot!D60+'DAP_ Natura2000_ārv'!D60+DAP_Ekosistēmas_dot!D60</f>
        <v>#REF!</v>
      </c>
    </row>
    <row r="61" spans="1:4" s="1" customFormat="1" ht="12.75" hidden="1">
      <c r="B61" s="44" t="s">
        <v>31</v>
      </c>
      <c r="C61" s="15" t="s">
        <v>32</v>
      </c>
      <c r="D61" s="16" t="e">
        <f>SUM(D62:D64)</f>
        <v>#REF!</v>
      </c>
    </row>
    <row r="62" spans="1:4" s="1" customFormat="1" ht="12.75" hidden="1">
      <c r="B62" s="45" t="s">
        <v>33</v>
      </c>
      <c r="C62" s="15" t="s">
        <v>34</v>
      </c>
      <c r="D62" s="16" t="e">
        <f>LDT_tame_pa_kodiem!D38+#REF!+#REF!+#REF!+DAP_Inov.pieejas!D62+DAP_Fenoskandija!D62+DAP_Gauja_dot!D62+DAP_Ķemeri_dot!D62+'DAP_ Natura2000_ārv'!D62+DAP_Ekosistēmas_dot!D62</f>
        <v>#REF!</v>
      </c>
    </row>
    <row r="63" spans="1:4" s="1" customFormat="1" ht="12.75" hidden="1">
      <c r="B63" s="45" t="s">
        <v>35</v>
      </c>
      <c r="C63" s="15" t="s">
        <v>36</v>
      </c>
      <c r="D63" s="16" t="e">
        <f>LDT_tame_pa_kodiem!D39+#REF!+#REF!+#REF!+DAP_Inov.pieejas!D63+DAP_Fenoskandija!D63+DAP_Gauja_dot!D63+DAP_Ķemeri_dot!D63+'DAP_ Natura2000_ārv'!D63+DAP_Ekosistēmas_dot!D63</f>
        <v>#REF!</v>
      </c>
    </row>
    <row r="64" spans="1:4" s="1" customFormat="1" ht="12.75" hidden="1">
      <c r="B64" s="45" t="s">
        <v>37</v>
      </c>
      <c r="C64" s="15" t="s">
        <v>38</v>
      </c>
      <c r="D64" s="16" t="e">
        <f>LDT_tame_pa_kodiem!D40+#REF!+#REF!+#REF!+DAP_Inov.pieejas!D64+DAP_Fenoskandija!D64+DAP_Gauja_dot!D64+DAP_Ķemeri_dot!D64+'DAP_ Natura2000_ārv'!D64+DAP_Ekosistēmas_dot!D64</f>
        <v>#REF!</v>
      </c>
    </row>
    <row r="65" spans="2:4" s="1" customFormat="1" ht="12.75" hidden="1">
      <c r="B65" s="44" t="s">
        <v>39</v>
      </c>
      <c r="C65" s="15" t="s">
        <v>40</v>
      </c>
      <c r="D65" s="16" t="e">
        <f>LDT_tame_pa_kodiem!D41+#REF!+#REF!+#REF!+DAP_Inov.pieejas!D65+DAP_Fenoskandija!D65+DAP_Gauja_dot!D65+DAP_Ķemeri_dot!D65+'DAP_ Natura2000_ārv'!D65+DAP_Ekosistēmas_dot!D65</f>
        <v>#REF!</v>
      </c>
    </row>
    <row r="66" spans="2:4" s="1" customFormat="1" ht="12.75" hidden="1">
      <c r="B66" s="44" t="s">
        <v>41</v>
      </c>
      <c r="C66" s="15" t="s">
        <v>42</v>
      </c>
      <c r="D66" s="16" t="e">
        <f>SUM(D67:D68)</f>
        <v>#REF!</v>
      </c>
    </row>
    <row r="67" spans="2:4" s="1" customFormat="1" ht="12.75" hidden="1">
      <c r="B67" s="45" t="s">
        <v>43</v>
      </c>
      <c r="C67" s="15" t="s">
        <v>44</v>
      </c>
      <c r="D67" s="16" t="e">
        <f>LDT_tame_pa_kodiem!D43+#REF!+#REF!+#REF!+DAP_Inov.pieejas!D67+DAP_Fenoskandija!D67+DAP_Gauja_dot!D67+DAP_Ķemeri_dot!D67+'DAP_ Natura2000_ārv'!D67+DAP_Ekosistēmas_dot!D67</f>
        <v>#REF!</v>
      </c>
    </row>
    <row r="68" spans="2:4" s="1" customFormat="1" ht="25.5" hidden="1">
      <c r="B68" s="45" t="s">
        <v>45</v>
      </c>
      <c r="C68" s="15" t="s">
        <v>46</v>
      </c>
      <c r="D68" s="16" t="e">
        <f>LDT_tame_pa_kodiem!D44+#REF!+#REF!+#REF!+DAP_Inov.pieejas!D68+DAP_Fenoskandija!D68+DAP_Gauja_dot!D68+DAP_Ķemeri_dot!D68+'DAP_ Natura2000_ārv'!D68+DAP_Ekosistēmas_dot!D68</f>
        <v>#REF!</v>
      </c>
    </row>
    <row r="69" spans="2:4" s="1" customFormat="1" ht="12.75" hidden="1">
      <c r="B69" s="44" t="s">
        <v>47</v>
      </c>
      <c r="C69" s="15" t="s">
        <v>48</v>
      </c>
      <c r="D69" s="16" t="e">
        <f>SUM(D70:D74)</f>
        <v>#REF!</v>
      </c>
    </row>
    <row r="70" spans="2:4" s="1" customFormat="1" ht="12.75" hidden="1">
      <c r="B70" s="45" t="s">
        <v>49</v>
      </c>
      <c r="C70" s="15" t="s">
        <v>50</v>
      </c>
      <c r="D70" s="16" t="e">
        <f>LDT_tame_pa_kodiem!D46+#REF!+#REF!+#REF!+DAP_Inov.pieejas!D70+DAP_Fenoskandija!D70+DAP_Gauja_dot!D70+DAP_Ķemeri_dot!D70+'DAP_ Natura2000_ārv'!D70+DAP_Ekosistēmas_dot!D70</f>
        <v>#REF!</v>
      </c>
    </row>
    <row r="71" spans="2:4" s="1" customFormat="1" ht="12.75" hidden="1">
      <c r="B71" s="45" t="s">
        <v>51</v>
      </c>
      <c r="C71" s="15" t="s">
        <v>52</v>
      </c>
      <c r="D71" s="16" t="e">
        <f>LDT_tame_pa_kodiem!D47+#REF!+#REF!+#REF!+DAP_Inov.pieejas!D71+DAP_Fenoskandija!D71+DAP_Gauja_dot!D71+DAP_Ķemeri_dot!D71+'DAP_ Natura2000_ārv'!D71+DAP_Ekosistēmas_dot!D71</f>
        <v>#REF!</v>
      </c>
    </row>
    <row r="72" spans="2:4" s="1" customFormat="1" ht="12.75" hidden="1">
      <c r="B72" s="45" t="s">
        <v>53</v>
      </c>
      <c r="C72" s="15" t="s">
        <v>54</v>
      </c>
      <c r="D72" s="16" t="e">
        <f>LDT_tame_pa_kodiem!D48+#REF!+#REF!+#REF!+DAP_Inov.pieejas!D72+DAP_Fenoskandija!D72+DAP_Gauja_dot!D72+DAP_Ķemeri_dot!D72+'DAP_ Natura2000_ārv'!D72+DAP_Ekosistēmas_dot!D72</f>
        <v>#REF!</v>
      </c>
    </row>
    <row r="73" spans="2:4" s="1" customFormat="1" ht="12.75" hidden="1">
      <c r="B73" s="45" t="s">
        <v>55</v>
      </c>
      <c r="C73" s="15" t="s">
        <v>56</v>
      </c>
      <c r="D73" s="16" t="e">
        <f>LDT_tame_pa_kodiem!D49+#REF!+#REF!+#REF!+DAP_Inov.pieejas!D73+DAP_Fenoskandija!D73+DAP_Gauja_dot!D73+DAP_Ķemeri_dot!D73+'DAP_ Natura2000_ārv'!D73+DAP_Ekosistēmas_dot!D73</f>
        <v>#REF!</v>
      </c>
    </row>
    <row r="74" spans="2:4" s="1" customFormat="1" ht="12.75" hidden="1">
      <c r="B74" s="45" t="s">
        <v>57</v>
      </c>
      <c r="C74" s="15" t="s">
        <v>58</v>
      </c>
      <c r="D74" s="16" t="e">
        <f>LDT_tame_pa_kodiem!D50+#REF!+#REF!+#REF!+DAP_Inov.pieejas!D74+DAP_Fenoskandija!D74+DAP_Gauja_dot!D74+DAP_Ķemeri_dot!D74+'DAP_ Natura2000_ārv'!D74+DAP_Ekosistēmas_dot!D74</f>
        <v>#REF!</v>
      </c>
    </row>
    <row r="75" spans="2:4" s="1" customFormat="1" ht="12.75" hidden="1">
      <c r="B75" s="44" t="s">
        <v>59</v>
      </c>
      <c r="C75" s="15" t="s">
        <v>60</v>
      </c>
      <c r="D75" s="16" t="e">
        <f>SUM(D76:D83)</f>
        <v>#REF!</v>
      </c>
    </row>
    <row r="76" spans="2:4" s="1" customFormat="1" ht="12.75" hidden="1">
      <c r="B76" s="45" t="s">
        <v>61</v>
      </c>
      <c r="C76" s="15" t="s">
        <v>62</v>
      </c>
      <c r="D76" s="16" t="e">
        <f>LDT_tame_pa_kodiem!D52+#REF!+#REF!+#REF!+DAP_Inov.pieejas!D76+DAP_Fenoskandija!D76+DAP_Gauja_dot!D76+DAP_Ķemeri_dot!D76+'DAP_ Natura2000_ārv'!D76+DAP_Ekosistēmas_dot!D76</f>
        <v>#REF!</v>
      </c>
    </row>
    <row r="77" spans="2:4" s="1" customFormat="1" ht="25.5" hidden="1">
      <c r="B77" s="45" t="s">
        <v>63</v>
      </c>
      <c r="C77" s="15" t="s">
        <v>64</v>
      </c>
      <c r="D77" s="16" t="e">
        <f>LDT_tame_pa_kodiem!D53+#REF!+#REF!+#REF!+DAP_Inov.pieejas!D77+DAP_Fenoskandija!D77+DAP_Gauja_dot!D77+DAP_Ķemeri_dot!D77+'DAP_ Natura2000_ārv'!D77+DAP_Ekosistēmas_dot!D77</f>
        <v>#REF!</v>
      </c>
    </row>
    <row r="78" spans="2:4" s="1" customFormat="1" ht="12.75" hidden="1">
      <c r="B78" s="45" t="s">
        <v>65</v>
      </c>
      <c r="C78" s="15" t="s">
        <v>66</v>
      </c>
      <c r="D78" s="16" t="e">
        <f>LDT_tame_pa_kodiem!D54+#REF!+#REF!+#REF!+DAP_Inov.pieejas!D78+DAP_Fenoskandija!D78+DAP_Gauja_dot!D78+DAP_Ķemeri_dot!D78+'DAP_ Natura2000_ārv'!D78+DAP_Ekosistēmas_dot!D78</f>
        <v>#REF!</v>
      </c>
    </row>
    <row r="79" spans="2:4" s="1" customFormat="1" ht="12.75" hidden="1">
      <c r="B79" s="45" t="s">
        <v>67</v>
      </c>
      <c r="C79" s="15" t="s">
        <v>68</v>
      </c>
      <c r="D79" s="16" t="e">
        <f>LDT_tame_pa_kodiem!D55+#REF!+#REF!+#REF!+DAP_Inov.pieejas!D79+DAP_Fenoskandija!D79+DAP_Gauja_dot!D79+DAP_Ķemeri_dot!D79+'DAP_ Natura2000_ārv'!D79+DAP_Ekosistēmas_dot!D79</f>
        <v>#REF!</v>
      </c>
    </row>
    <row r="80" spans="2:4" s="1" customFormat="1" ht="12.75" hidden="1">
      <c r="B80" s="45" t="s">
        <v>69</v>
      </c>
      <c r="C80" s="15" t="s">
        <v>70</v>
      </c>
      <c r="D80" s="16" t="e">
        <f>LDT_tame_pa_kodiem!D56+#REF!+#REF!+#REF!+DAP_Inov.pieejas!D80+DAP_Fenoskandija!D80+DAP_Gauja_dot!D80+DAP_Ķemeri_dot!D80+'DAP_ Natura2000_ārv'!D80+DAP_Ekosistēmas_dot!D80</f>
        <v>#REF!</v>
      </c>
    </row>
    <row r="81" spans="2:4" s="1" customFormat="1" ht="12.75" hidden="1">
      <c r="B81" s="45" t="s">
        <v>71</v>
      </c>
      <c r="C81" s="15" t="s">
        <v>72</v>
      </c>
      <c r="D81" s="16" t="e">
        <f>LDT_tame_pa_kodiem!D57+#REF!+#REF!+#REF!+DAP_Inov.pieejas!D81+DAP_Fenoskandija!D81+DAP_Gauja_dot!D81+DAP_Ķemeri_dot!D81+'DAP_ Natura2000_ārv'!D81+DAP_Ekosistēmas_dot!D81</f>
        <v>#REF!</v>
      </c>
    </row>
    <row r="82" spans="2:4" s="1" customFormat="1" ht="25.5" hidden="1">
      <c r="B82" s="45">
        <v>21397</v>
      </c>
      <c r="C82" s="15" t="s">
        <v>73</v>
      </c>
      <c r="D82" s="16" t="e">
        <f>LDT_tame_pa_kodiem!D58+#REF!+#REF!+#REF!+DAP_Inov.pieejas!D82+DAP_Fenoskandija!D82+DAP_Gauja_dot!D82+DAP_Ķemeri_dot!D82+'DAP_ Natura2000_ārv'!D82+DAP_Ekosistēmas_dot!D82</f>
        <v>#REF!</v>
      </c>
    </row>
    <row r="83" spans="2:4" s="1" customFormat="1" ht="12.75" hidden="1">
      <c r="B83" s="45" t="s">
        <v>74</v>
      </c>
      <c r="C83" s="15" t="s">
        <v>75</v>
      </c>
      <c r="D83" s="16" t="e">
        <f>LDT_tame_pa_kodiem!D59+#REF!+#REF!+#REF!+DAP_Inov.pieejas!D83+DAP_Fenoskandija!D83+DAP_Gauja_dot!D83+DAP_Ķemeri_dot!D83+'DAP_ Natura2000_ārv'!D83+DAP_Ekosistēmas_dot!D83</f>
        <v>#REF!</v>
      </c>
    </row>
    <row r="84" spans="2:4" s="1" customFormat="1" ht="25.5" hidden="1">
      <c r="B84" s="14">
        <v>21400</v>
      </c>
      <c r="C84" s="15" t="s">
        <v>76</v>
      </c>
      <c r="D84" s="16" t="e">
        <f>D85+D89+D95</f>
        <v>#REF!</v>
      </c>
    </row>
    <row r="85" spans="2:4" s="1" customFormat="1" ht="25.5" hidden="1">
      <c r="B85" s="44">
        <v>21410</v>
      </c>
      <c r="C85" s="15" t="s">
        <v>77</v>
      </c>
      <c r="D85" s="16" t="e">
        <f>SUM(D86:D88)</f>
        <v>#REF!</v>
      </c>
    </row>
    <row r="86" spans="2:4" s="1" customFormat="1" ht="12.75" hidden="1">
      <c r="B86" s="45" t="s">
        <v>78</v>
      </c>
      <c r="C86" s="15" t="s">
        <v>79</v>
      </c>
      <c r="D86" s="16" t="e">
        <f>LDT_tame_pa_kodiem!D62+#REF!+#REF!+#REF!+DAP_Inov.pieejas!D86+DAP_Fenoskandija!D86+DAP_Gauja_dot!D86+DAP_Ķemeri_dot!D86+'DAP_ Natura2000_ārv'!D86+DAP_Ekosistēmas_dot!D86</f>
        <v>#REF!</v>
      </c>
    </row>
    <row r="87" spans="2:4" s="1" customFormat="1" ht="12.75" hidden="1">
      <c r="B87" s="45" t="s">
        <v>80</v>
      </c>
      <c r="C87" s="15" t="s">
        <v>81</v>
      </c>
      <c r="D87" s="16" t="e">
        <f>LDT_tame_pa_kodiem!D63+#REF!+#REF!+#REF!+DAP_Inov.pieejas!D87+DAP_Fenoskandija!D87+DAP_Gauja_dot!D87+DAP_Ķemeri_dot!D87+'DAP_ Natura2000_ārv'!D87+DAP_Ekosistēmas_dot!D87</f>
        <v>#REF!</v>
      </c>
    </row>
    <row r="88" spans="2:4" s="1" customFormat="1" ht="12.75" hidden="1">
      <c r="B88" s="45" t="s">
        <v>82</v>
      </c>
      <c r="C88" s="15" t="s">
        <v>83</v>
      </c>
      <c r="D88" s="16" t="e">
        <f>LDT_tame_pa_kodiem!D64+#REF!+#REF!+#REF!+DAP_Inov.pieejas!D88+DAP_Fenoskandija!D88+DAP_Gauja_dot!D88+DAP_Ķemeri_dot!D88+'DAP_ Natura2000_ārv'!D88+DAP_Ekosistēmas_dot!D88</f>
        <v>#REF!</v>
      </c>
    </row>
    <row r="89" spans="2:4" s="1" customFormat="1" ht="12.75" hidden="1">
      <c r="B89" s="44">
        <v>21420</v>
      </c>
      <c r="C89" s="15" t="s">
        <v>84</v>
      </c>
      <c r="D89" s="16" t="e">
        <f>SUM(D90:D94)</f>
        <v>#REF!</v>
      </c>
    </row>
    <row r="90" spans="2:4" s="1" customFormat="1" ht="25.5" hidden="1">
      <c r="B90" s="45" t="s">
        <v>85</v>
      </c>
      <c r="C90" s="15" t="s">
        <v>86</v>
      </c>
      <c r="D90" s="16" t="e">
        <f>LDT_tame_pa_kodiem!D66+#REF!+#REF!+#REF!+DAP_Inov.pieejas!D90+DAP_Fenoskandija!D90+DAP_Gauja_dot!D90+DAP_Ķemeri_dot!D90+'DAP_ Natura2000_ārv'!D90+DAP_Ekosistēmas_dot!D90</f>
        <v>#REF!</v>
      </c>
    </row>
    <row r="91" spans="2:4" s="1" customFormat="1" ht="12.75" hidden="1">
      <c r="B91" s="45" t="s">
        <v>87</v>
      </c>
      <c r="C91" s="15" t="s">
        <v>88</v>
      </c>
      <c r="D91" s="16" t="e">
        <f>LDT_tame_pa_kodiem!D67+#REF!+#REF!+#REF!+DAP_Inov.pieejas!D91+DAP_Fenoskandija!D91+DAP_Gauja_dot!D91+DAP_Ķemeri_dot!D91+'DAP_ Natura2000_ārv'!D91+DAP_Ekosistēmas_dot!D91</f>
        <v>#REF!</v>
      </c>
    </row>
    <row r="92" spans="2:4" s="1" customFormat="1" ht="25.5" hidden="1">
      <c r="B92" s="45">
        <v>21424</v>
      </c>
      <c r="C92" s="15" t="s">
        <v>89</v>
      </c>
      <c r="D92" s="16" t="e">
        <f>LDT_tame_pa_kodiem!D68+#REF!+#REF!+#REF!+DAP_Inov.pieejas!D92+DAP_Fenoskandija!D92+DAP_Gauja_dot!D92+DAP_Ķemeri_dot!D92+'DAP_ Natura2000_ārv'!D92+DAP_Ekosistēmas_dot!D92</f>
        <v>#REF!</v>
      </c>
    </row>
    <row r="93" spans="2:4" s="1" customFormat="1" ht="12.75" hidden="1">
      <c r="B93" s="45">
        <v>21425</v>
      </c>
      <c r="C93" s="15" t="s">
        <v>90</v>
      </c>
      <c r="D93" s="16" t="e">
        <f>LDT_tame_pa_kodiem!D69+#REF!+#REF!+#REF!+DAP_Inov.pieejas!D93+DAP_Fenoskandija!D93+DAP_Gauja_dot!D93+DAP_Ķemeri_dot!D93+'DAP_ Natura2000_ārv'!D93+DAP_Ekosistēmas_dot!D93</f>
        <v>#REF!</v>
      </c>
    </row>
    <row r="94" spans="2:4" s="1" customFormat="1" ht="12.75" hidden="1">
      <c r="B94" s="45" t="s">
        <v>91</v>
      </c>
      <c r="C94" s="15" t="s">
        <v>92</v>
      </c>
      <c r="D94" s="16" t="e">
        <f>LDT_tame_pa_kodiem!D70+#REF!+#REF!+#REF!+DAP_Inov.pieejas!D94+DAP_Fenoskandija!D94+DAP_Gauja_dot!D94+DAP_Ķemeri_dot!D94+'DAP_ Natura2000_ārv'!D94+DAP_Ekosistēmas_dot!D94</f>
        <v>#REF!</v>
      </c>
    </row>
    <row r="95" spans="2:4" s="1" customFormat="1" ht="12.75" hidden="1">
      <c r="B95" s="44">
        <v>21490</v>
      </c>
      <c r="C95" s="15" t="s">
        <v>93</v>
      </c>
      <c r="D95" s="16" t="e">
        <f>SUM(D96:D97)</f>
        <v>#REF!</v>
      </c>
    </row>
    <row r="96" spans="2:4" s="1" customFormat="1" ht="12.75" hidden="1">
      <c r="B96" s="45" t="s">
        <v>94</v>
      </c>
      <c r="C96" s="15" t="s">
        <v>95</v>
      </c>
      <c r="D96" s="16" t="e">
        <f>LDT_tame_pa_kodiem!D72+#REF!+#REF!+#REF!+DAP_Inov.pieejas!D96+DAP_Fenoskandija!D96+DAP_Gauja_dot!D96+DAP_Ķemeri_dot!D96+'DAP_ Natura2000_ārv'!D96+DAP_Ekosistēmas_dot!D96</f>
        <v>#REF!</v>
      </c>
    </row>
    <row r="97" spans="1:4" s="1" customFormat="1" ht="12.75" hidden="1">
      <c r="B97" s="45" t="s">
        <v>96</v>
      </c>
      <c r="C97" s="15" t="s">
        <v>97</v>
      </c>
      <c r="D97" s="16" t="e">
        <f>LDT_tame_pa_kodiem!D73+#REF!+#REF!+#REF!+DAP_Inov.pieejas!D97+DAP_Fenoskandija!D97+DAP_Gauja_dot!D97+DAP_Ķemeri_dot!D97+'DAP_ Natura2000_ārv'!D97+DAP_Ekosistēmas_dot!D97</f>
        <v>#REF!</v>
      </c>
    </row>
    <row r="98" spans="1:4" s="1" customFormat="1" ht="12.75">
      <c r="B98" s="46" t="s">
        <v>98</v>
      </c>
      <c r="C98" s="47" t="s">
        <v>99</v>
      </c>
      <c r="D98" s="13" t="e">
        <f>D99+D111</f>
        <v>#REF!</v>
      </c>
    </row>
    <row r="99" spans="1:4" s="1" customFormat="1" ht="12.75">
      <c r="B99" s="14">
        <v>21100</v>
      </c>
      <c r="C99" s="15" t="s">
        <v>100</v>
      </c>
      <c r="D99" s="16" t="e">
        <f>D100+D101+D102+D103+D104+D105+D106</f>
        <v>#REF!</v>
      </c>
    </row>
    <row r="100" spans="1:4" s="1" customFormat="1" ht="25.5" hidden="1">
      <c r="B100" s="44" t="s">
        <v>101</v>
      </c>
      <c r="C100" s="15" t="s">
        <v>102</v>
      </c>
      <c r="D100" s="16" t="e">
        <f>LDT_tame_pa_kodiem!D76+#REF!+#REF!+#REF!+DAP_Inov.pieejas!D100+DAP_Fenoskandija!D100+DAP_Gauja_dot!D100+DAP_Ķemeri_dot!D100+'DAP_ Natura2000_ārv'!D100+DAP_Ekosistēmas_dot!D100</f>
        <v>#REF!</v>
      </c>
    </row>
    <row r="101" spans="1:4" s="1" customFormat="1" ht="25.5" hidden="1">
      <c r="B101" s="44" t="s">
        <v>103</v>
      </c>
      <c r="C101" s="15" t="s">
        <v>104</v>
      </c>
      <c r="D101" s="16" t="e">
        <f>LDT_tame_pa_kodiem!D77+#REF!+#REF!+#REF!+DAP_Inov.pieejas!D101+DAP_Fenoskandija!D101+DAP_Gauja_dot!D101+DAP_Ķemeri_dot!D101+'DAP_ Natura2000_ārv'!D101+DAP_Ekosistēmas_dot!D101</f>
        <v>#REF!</v>
      </c>
    </row>
    <row r="102" spans="1:4" s="1" customFormat="1" ht="25.5" hidden="1">
      <c r="B102" s="44" t="s">
        <v>105</v>
      </c>
      <c r="C102" s="15" t="s">
        <v>106</v>
      </c>
      <c r="D102" s="16" t="e">
        <f>LDT_tame_pa_kodiem!D78+#REF!+#REF!+#REF!+DAP_Inov.pieejas!D102+DAP_Fenoskandija!D102+DAP_Gauja_dot!D102+DAP_Ķemeri_dot!D102+'DAP_ Natura2000_ārv'!D102+DAP_Ekosistēmas_dot!D102</f>
        <v>#REF!</v>
      </c>
    </row>
    <row r="103" spans="1:4" s="1" customFormat="1" ht="25.5" hidden="1">
      <c r="B103" s="44" t="s">
        <v>107</v>
      </c>
      <c r="C103" s="15" t="s">
        <v>108</v>
      </c>
      <c r="D103" s="16" t="e">
        <f>LDT_tame_pa_kodiem!D79+#REF!+#REF!+#REF!+DAP_Inov.pieejas!D103+DAP_Fenoskandija!D103+DAP_Gauja_dot!D103+DAP_Ķemeri_dot!D103+'DAP_ Natura2000_ārv'!D103+DAP_Ekosistēmas_dot!D103</f>
        <v>#REF!</v>
      </c>
    </row>
    <row r="104" spans="1:4" s="1" customFormat="1" ht="38.25" hidden="1">
      <c r="B104" s="44" t="s">
        <v>109</v>
      </c>
      <c r="C104" s="15" t="s">
        <v>110</v>
      </c>
      <c r="D104" s="16" t="e">
        <f>LDT_tame_pa_kodiem!D80+#REF!+#REF!+#REF!+DAP_Inov.pieejas!D104+DAP_Fenoskandija!D104+DAP_Gauja_dot!D104+DAP_Ķemeri_dot!D104+'DAP_ Natura2000_ārv'!D104+DAP_Ekosistēmas_dot!D104</f>
        <v>#REF!</v>
      </c>
    </row>
    <row r="105" spans="1:4" s="1" customFormat="1" ht="38.25" hidden="1">
      <c r="B105" s="44" t="s">
        <v>111</v>
      </c>
      <c r="C105" s="15" t="s">
        <v>112</v>
      </c>
      <c r="D105" s="16" t="e">
        <f>LDT_tame_pa_kodiem!D81+#REF!+#REF!+#REF!+DAP_Inov.pieejas!D105+DAP_Fenoskandija!D105+DAP_Gauja_dot!D105+DAP_Ķemeri_dot!D105+'DAP_ Natura2000_ārv'!D105+DAP_Ekosistēmas_dot!D105</f>
        <v>#REF!</v>
      </c>
    </row>
    <row r="106" spans="1:4" s="1" customFormat="1" ht="38.25">
      <c r="B106" s="44" t="s">
        <v>113</v>
      </c>
      <c r="C106" s="15" t="s">
        <v>114</v>
      </c>
      <c r="D106" s="16" t="e">
        <f>SUM(D107:D110)</f>
        <v>#REF!</v>
      </c>
    </row>
    <row r="107" spans="1:4" s="1" customFormat="1" ht="38.25">
      <c r="B107" s="45">
        <v>21191</v>
      </c>
      <c r="C107" s="15" t="s">
        <v>115</v>
      </c>
      <c r="D107" s="16" t="e">
        <f>LDT_tame_pa_kodiem!D83+#REF!+#REF!+#REF!+DAP_Inov.pieejas!D107+DAP_Fenoskandija!D107+DAP_Gauja_dot!D107+DAP_Ķemeri_dot!D107+'DAP_ Natura2000_ārv'!D107+DAP_Ekosistēmas_dot!D107</f>
        <v>#REF!</v>
      </c>
    </row>
    <row r="108" spans="1:4" s="30" customFormat="1" ht="12.75" hidden="1">
      <c r="A108" s="1"/>
      <c r="B108" s="45">
        <v>21192</v>
      </c>
      <c r="C108" s="15" t="s">
        <v>116</v>
      </c>
      <c r="D108" s="16" t="e">
        <f>LDT_tame_pa_kodiem!D84+#REF!+#REF!+#REF!+DAP_Inov.pieejas!D108+DAP_Fenoskandija!D108+DAP_Gauja_dot!D108+DAP_Ķemeri_dot!D108+'DAP_ Natura2000_ārv'!D108+DAP_Ekosistēmas_dot!D108</f>
        <v>#REF!</v>
      </c>
    </row>
    <row r="109" spans="1:4" s="30" customFormat="1" ht="38.25" hidden="1">
      <c r="A109" s="1"/>
      <c r="B109" s="45">
        <v>21193</v>
      </c>
      <c r="C109" s="15" t="s">
        <v>117</v>
      </c>
      <c r="D109" s="16" t="e">
        <f>LDT_tame_pa_kodiem!D85+#REF!+#REF!+#REF!+DAP_Inov.pieejas!D109+DAP_Fenoskandija!D109+DAP_Gauja_dot!D109+DAP_Ķemeri_dot!D109+'DAP_ Natura2000_ārv'!D109+DAP_Ekosistēmas_dot!D109</f>
        <v>#REF!</v>
      </c>
    </row>
    <row r="110" spans="1:4" s="30" customFormat="1" ht="25.5" hidden="1">
      <c r="A110" s="1"/>
      <c r="B110" s="45">
        <v>21194</v>
      </c>
      <c r="C110" s="15" t="s">
        <v>118</v>
      </c>
      <c r="D110" s="16" t="e">
        <f>LDT_tame_pa_kodiem!D86+#REF!+#REF!+#REF!+DAP_Inov.pieejas!D110+DAP_Fenoskandija!D110+DAP_Gauja_dot!D110+DAP_Ķemeri_dot!D110+'DAP_ Natura2000_ārv'!D110+DAP_Ekosistēmas_dot!D110</f>
        <v>#REF!</v>
      </c>
    </row>
    <row r="111" spans="1:4" s="30" customFormat="1" ht="12.75" hidden="1">
      <c r="A111" s="1"/>
      <c r="B111" s="14">
        <v>21200</v>
      </c>
      <c r="C111" s="15" t="s">
        <v>119</v>
      </c>
      <c r="D111" s="16" t="e">
        <f>D112</f>
        <v>#REF!</v>
      </c>
    </row>
    <row r="112" spans="1:4" s="30" customFormat="1" ht="12.75" hidden="1">
      <c r="A112" s="1"/>
      <c r="B112" s="44">
        <v>21210</v>
      </c>
      <c r="C112" s="15" t="s">
        <v>119</v>
      </c>
      <c r="D112" s="16" t="e">
        <f>LDT_tame_pa_kodiem!D88+#REF!+#REF!+#REF!+DAP_Inov.pieejas!D112+DAP_Fenoskandija!D112+DAP_Gauja_dot!D112+DAP_Ķemeri_dot!D112+'DAP_ Natura2000_ārv'!D112+DAP_Ekosistēmas_dot!D112</f>
        <v>#REF!</v>
      </c>
    </row>
    <row r="113" spans="1:4" s="30" customFormat="1" ht="25.5" hidden="1">
      <c r="A113" s="1"/>
      <c r="B113" s="49" t="s">
        <v>120</v>
      </c>
      <c r="C113" s="47" t="s">
        <v>121</v>
      </c>
      <c r="D113" s="13" t="e">
        <f>D114+D121+D126</f>
        <v>#REF!</v>
      </c>
    </row>
    <row r="114" spans="1:4" s="30" customFormat="1" ht="12.75" hidden="1">
      <c r="A114" s="1"/>
      <c r="B114" s="49">
        <v>18000</v>
      </c>
      <c r="C114" s="47" t="s">
        <v>122</v>
      </c>
      <c r="D114" s="13" t="e">
        <f>D115+D120</f>
        <v>#REF!</v>
      </c>
    </row>
    <row r="115" spans="1:4" s="30" customFormat="1" ht="12.75" hidden="1">
      <c r="A115" s="1"/>
      <c r="B115" s="49" t="s">
        <v>123</v>
      </c>
      <c r="C115" s="47" t="s">
        <v>124</v>
      </c>
      <c r="D115" s="13" t="e">
        <f>D116</f>
        <v>#REF!</v>
      </c>
    </row>
    <row r="116" spans="1:4" s="30" customFormat="1" ht="12.75" hidden="1">
      <c r="A116" s="1"/>
      <c r="B116" s="44" t="s">
        <v>125</v>
      </c>
      <c r="C116" s="15" t="s">
        <v>126</v>
      </c>
      <c r="D116" s="16" t="e">
        <f>SUM(D117:D119)</f>
        <v>#REF!</v>
      </c>
    </row>
    <row r="117" spans="1:4" s="30" customFormat="1" ht="25.5" hidden="1">
      <c r="A117" s="1"/>
      <c r="B117" s="45" t="s">
        <v>127</v>
      </c>
      <c r="C117" s="15" t="s">
        <v>128</v>
      </c>
      <c r="D117" s="16" t="e">
        <f>LDT_tame_pa_kodiem!D93+#REF!+#REF!+#REF!+DAP_Inov.pieejas!D117+DAP_Fenoskandija!D117+DAP_Gauja_dot!D117+DAP_Ķemeri_dot!D117+'DAP_ Natura2000_ārv'!D117+DAP_Ekosistēmas_dot!D117</f>
        <v>#REF!</v>
      </c>
    </row>
    <row r="118" spans="1:4" s="30" customFormat="1" ht="25.5" hidden="1">
      <c r="A118" s="1"/>
      <c r="B118" s="45" t="s">
        <v>129</v>
      </c>
      <c r="C118" s="15" t="s">
        <v>130</v>
      </c>
      <c r="D118" s="16" t="e">
        <f>LDT_tame_pa_kodiem!D94+#REF!+#REF!+#REF!+DAP_Inov.pieejas!D118+DAP_Fenoskandija!D118+DAP_Gauja_dot!D118+DAP_Ķemeri_dot!D118+'DAP_ Natura2000_ārv'!D118+DAP_Ekosistēmas_dot!D118</f>
        <v>#REF!</v>
      </c>
    </row>
    <row r="119" spans="1:4" s="30" customFormat="1" ht="12.75" hidden="1">
      <c r="A119" s="1"/>
      <c r="B119" s="45">
        <v>18139</v>
      </c>
      <c r="C119" s="15" t="s">
        <v>131</v>
      </c>
      <c r="D119" s="16" t="e">
        <f>LDT_tame_pa_kodiem!D95+#REF!+#REF!+#REF!+DAP_Inov.pieejas!D119+DAP_Fenoskandija!D119+DAP_Gauja_dot!D119+DAP_Ķemeri_dot!D119+'DAP_ Natura2000_ārv'!D119+DAP_Ekosistēmas_dot!D119</f>
        <v>#REF!</v>
      </c>
    </row>
    <row r="120" spans="1:4" s="30" customFormat="1" ht="12.75" hidden="1">
      <c r="A120" s="1"/>
      <c r="B120" s="14">
        <v>18400</v>
      </c>
      <c r="C120" s="15" t="s">
        <v>132</v>
      </c>
      <c r="D120" s="16" t="e">
        <f>LDT_tame_pa_kodiem!D96+#REF!+#REF!+#REF!+DAP_Inov.pieejas!D120+DAP_Fenoskandija!D120+DAP_Gauja_dot!D120+DAP_Ķemeri_dot!D120+'DAP_ Natura2000_ārv'!D120+DAP_Ekosistēmas_dot!D120</f>
        <v>#REF!</v>
      </c>
    </row>
    <row r="121" spans="1:4" s="30" customFormat="1" ht="12.75" hidden="1">
      <c r="A121" s="1"/>
      <c r="B121" s="49">
        <v>19000</v>
      </c>
      <c r="C121" s="47" t="s">
        <v>133</v>
      </c>
      <c r="D121" s="13" t="e">
        <f>D122</f>
        <v>#REF!</v>
      </c>
    </row>
    <row r="122" spans="1:4" s="30" customFormat="1" ht="12.75" hidden="1">
      <c r="A122" s="1"/>
      <c r="B122" s="49" t="s">
        <v>134</v>
      </c>
      <c r="C122" s="47" t="s">
        <v>135</v>
      </c>
      <c r="D122" s="13" t="e">
        <f>SUM(D123:D125)</f>
        <v>#REF!</v>
      </c>
    </row>
    <row r="123" spans="1:4" s="30" customFormat="1" ht="25.5" hidden="1">
      <c r="A123" s="1"/>
      <c r="B123" s="44">
        <v>19550</v>
      </c>
      <c r="C123" s="15" t="s">
        <v>136</v>
      </c>
      <c r="D123" s="16" t="e">
        <f>LDT_tame_pa_kodiem!D99+#REF!+#REF!+#REF!+DAP_Inov.pieejas!D123+DAP_Fenoskandija!D123+DAP_Gauja_dot!D123+DAP_Ķemeri_dot!D123+'DAP_ Natura2000_ārv'!D123+DAP_Ekosistēmas_dot!D123</f>
        <v>#REF!</v>
      </c>
    </row>
    <row r="124" spans="1:4" s="30" customFormat="1" ht="25.5" hidden="1">
      <c r="A124" s="1"/>
      <c r="B124" s="44">
        <v>19560</v>
      </c>
      <c r="C124" s="15" t="s">
        <v>137</v>
      </c>
      <c r="D124" s="16" t="e">
        <f>LDT_tame_pa_kodiem!D100+#REF!+#REF!+#REF!+DAP_Inov.pieejas!D124+DAP_Fenoskandija!D124+DAP_Gauja_dot!D124+DAP_Ķemeri_dot!D124+'DAP_ Natura2000_ārv'!D124+DAP_Ekosistēmas_dot!D124</f>
        <v>#REF!</v>
      </c>
    </row>
    <row r="125" spans="1:4" s="30" customFormat="1" ht="38.25" hidden="1">
      <c r="A125" s="1"/>
      <c r="B125" s="44">
        <v>19570</v>
      </c>
      <c r="C125" s="15" t="s">
        <v>138</v>
      </c>
      <c r="D125" s="16" t="e">
        <f>LDT_tame_pa_kodiem!D101+#REF!+#REF!+#REF!+DAP_Inov.pieejas!D125+DAP_Fenoskandija!D125+DAP_Gauja_dot!D125+DAP_Ķemeri_dot!D125+'DAP_ Natura2000_ārv'!D125+DAP_Ekosistēmas_dot!D125</f>
        <v>#REF!</v>
      </c>
    </row>
    <row r="126" spans="1:4" s="30" customFormat="1" ht="25.5" hidden="1">
      <c r="A126" s="1"/>
      <c r="B126" s="49">
        <v>17000</v>
      </c>
      <c r="C126" s="47" t="s">
        <v>139</v>
      </c>
      <c r="D126" s="13" t="e">
        <f>SUM(D127)</f>
        <v>#REF!</v>
      </c>
    </row>
    <row r="127" spans="1:4" s="30" customFormat="1" ht="38.25" hidden="1">
      <c r="A127" s="1"/>
      <c r="B127" s="49">
        <v>17100</v>
      </c>
      <c r="C127" s="47" t="s">
        <v>140</v>
      </c>
      <c r="D127" s="13" t="e">
        <f>SUM(D128:D131)</f>
        <v>#REF!</v>
      </c>
    </row>
    <row r="128" spans="1:4" s="30" customFormat="1" ht="38.25" hidden="1">
      <c r="A128" s="1"/>
      <c r="B128" s="44">
        <v>17110</v>
      </c>
      <c r="C128" s="15" t="s">
        <v>141</v>
      </c>
      <c r="D128" s="16" t="e">
        <f>LDT_tame_pa_kodiem!D104+#REF!+#REF!+#REF!+DAP_Inov.pieejas!D128+DAP_Fenoskandija!D128+DAP_Gauja_dot!D128+DAP_Ķemeri_dot!D128+'DAP_ Natura2000_ārv'!D128+DAP_Ekosistēmas_dot!D128</f>
        <v>#REF!</v>
      </c>
    </row>
    <row r="129" spans="1:4" s="30" customFormat="1" ht="38.25" hidden="1">
      <c r="A129" s="1"/>
      <c r="B129" s="44">
        <v>17120</v>
      </c>
      <c r="C129" s="15" t="s">
        <v>142</v>
      </c>
      <c r="D129" s="16" t="e">
        <f>LDT_tame_pa_kodiem!D105+#REF!+#REF!+#REF!+DAP_Inov.pieejas!D129+DAP_Fenoskandija!D129+DAP_Gauja_dot!D129+DAP_Ķemeri_dot!D129+'DAP_ Natura2000_ārv'!D129+DAP_Ekosistēmas_dot!D129</f>
        <v>#REF!</v>
      </c>
    </row>
    <row r="130" spans="1:4" s="30" customFormat="1" ht="76.5" hidden="1">
      <c r="A130" s="1"/>
      <c r="B130" s="44">
        <v>17130</v>
      </c>
      <c r="C130" s="15" t="s">
        <v>143</v>
      </c>
      <c r="D130" s="16" t="e">
        <f>LDT_tame_pa_kodiem!D106+#REF!+#REF!+#REF!+DAP_Inov.pieejas!D130+DAP_Fenoskandija!D130+DAP_Gauja_dot!D130+DAP_Ķemeri_dot!D130+'DAP_ Natura2000_ārv'!D130+DAP_Ekosistēmas_dot!D130</f>
        <v>#REF!</v>
      </c>
    </row>
    <row r="131" spans="1:4" s="30" customFormat="1" ht="63.75" hidden="1">
      <c r="A131" s="1"/>
      <c r="B131" s="44">
        <v>17140</v>
      </c>
      <c r="C131" s="15" t="s">
        <v>144</v>
      </c>
      <c r="D131" s="16" t="e">
        <f>LDT_tame_pa_kodiem!D107+#REF!+#REF!+#REF!+DAP_Inov.pieejas!D131+DAP_Fenoskandija!D131+DAP_Gauja_dot!D131+DAP_Ķemeri_dot!D131+'DAP_ Natura2000_ārv'!D131+DAP_Ekosistēmas_dot!D131</f>
        <v>#REF!</v>
      </c>
    </row>
    <row r="132" spans="1:4" s="30" customFormat="1" ht="12.75">
      <c r="A132" s="1"/>
      <c r="B132" s="49">
        <v>21700</v>
      </c>
      <c r="C132" s="47" t="s">
        <v>145</v>
      </c>
      <c r="D132" s="13" t="e">
        <f>D133+D134</f>
        <v>#REF!</v>
      </c>
    </row>
    <row r="133" spans="1:4" s="30" customFormat="1" ht="12.75">
      <c r="A133" s="1"/>
      <c r="B133" s="44">
        <v>21710</v>
      </c>
      <c r="C133" s="15" t="s">
        <v>146</v>
      </c>
      <c r="D133" s="16" t="e">
        <f>LDT_tame_pa_kodiem!D109+#REF!+#REF!+#REF!+DAP_Inov.pieejas!D133+DAP_Fenoskandija!D133+DAP_Gauja_dot!D133+DAP_Ķemeri_dot!D133+'DAP_ Natura2000_ārv'!D133+DAP_Ekosistēmas_dot!D133</f>
        <v>#REF!</v>
      </c>
    </row>
    <row r="134" spans="1:4" s="30" customFormat="1" ht="12.75" hidden="1">
      <c r="A134" s="1"/>
      <c r="B134" s="44">
        <v>21720</v>
      </c>
      <c r="C134" s="15" t="s">
        <v>147</v>
      </c>
      <c r="D134" s="16" t="e">
        <f>LDT_tame_pa_kodiem!D110+#REF!+#REF!+#REF!+DAP_Inov.pieejas!D134+DAP_Fenoskandija!D134+DAP_Gauja_dot!D134+DAP_Ķemeri_dot!D134+'DAP_ Natura2000_ārv'!D134+DAP_Ekosistēmas_dot!D134</f>
        <v>#REF!</v>
      </c>
    </row>
    <row r="135" spans="1:4" s="30" customFormat="1" ht="12.75">
      <c r="A135" s="1"/>
      <c r="B135" s="51" t="s">
        <v>148</v>
      </c>
      <c r="C135" s="12" t="s">
        <v>149</v>
      </c>
      <c r="D135" s="13" t="e">
        <f>D136+D416</f>
        <v>#REF!</v>
      </c>
    </row>
    <row r="136" spans="1:4" s="30" customFormat="1" ht="27">
      <c r="A136" s="1"/>
      <c r="B136" s="53" t="s">
        <v>150</v>
      </c>
      <c r="C136" s="54" t="s">
        <v>151</v>
      </c>
      <c r="D136" s="106" t="e">
        <f>D137+D272+D290+D375+D394</f>
        <v>#REF!</v>
      </c>
    </row>
    <row r="137" spans="1:4" s="30" customFormat="1" ht="12.75">
      <c r="A137" s="1"/>
      <c r="B137" s="52" t="s">
        <v>152</v>
      </c>
      <c r="C137" s="47" t="s">
        <v>153</v>
      </c>
      <c r="D137" s="13" t="e">
        <f>D138+D172</f>
        <v>#REF!</v>
      </c>
    </row>
    <row r="138" spans="1:4" s="30" customFormat="1" ht="12.75">
      <c r="A138" s="1"/>
      <c r="B138" s="46" t="s">
        <v>154</v>
      </c>
      <c r="C138" s="47" t="s">
        <v>155</v>
      </c>
      <c r="D138" s="107" t="e">
        <f>D139+D160</f>
        <v>#REF!</v>
      </c>
    </row>
    <row r="139" spans="1:4" s="30" customFormat="1" ht="12.75">
      <c r="A139" s="1"/>
      <c r="B139" s="46" t="s">
        <v>156</v>
      </c>
      <c r="C139" s="47" t="s">
        <v>157</v>
      </c>
      <c r="D139" s="107" t="e">
        <f>D140+D148+D158+D159</f>
        <v>#REF!</v>
      </c>
    </row>
    <row r="140" spans="1:4" s="30" customFormat="1" ht="12.75" hidden="1">
      <c r="A140" s="1"/>
      <c r="B140" s="44" t="s">
        <v>158</v>
      </c>
      <c r="C140" s="15" t="s">
        <v>159</v>
      </c>
      <c r="D140" s="108" t="e">
        <f>SUM(D141:D147)</f>
        <v>#REF!</v>
      </c>
    </row>
    <row r="141" spans="1:4" s="30" customFormat="1" ht="12.75" hidden="1">
      <c r="A141" s="1"/>
      <c r="B141" s="45" t="s">
        <v>160</v>
      </c>
      <c r="C141" s="15" t="s">
        <v>161</v>
      </c>
      <c r="D141" s="108" t="e">
        <f>LDT_tame_pa_kodiem!D117+#REF!+#REF!+#REF!+DAP_Inov.pieejas!D141+DAP_Fenoskandija!D141+DAP_Gauja_dot!D141+DAP_Ķemeri_dot!D141+'DAP_ Natura2000_ārv'!D141+DAP_Ekosistēmas_dot!D141</f>
        <v>#REF!</v>
      </c>
    </row>
    <row r="142" spans="1:4" s="30" customFormat="1" ht="12.75" hidden="1">
      <c r="A142" s="1"/>
      <c r="B142" s="45" t="s">
        <v>162</v>
      </c>
      <c r="C142" s="15" t="s">
        <v>163</v>
      </c>
      <c r="D142" s="108" t="e">
        <f>LDT_tame_pa_kodiem!D118+#REF!+#REF!+#REF!+DAP_Inov.pieejas!D142+DAP_Fenoskandija!D142+DAP_Gauja_dot!D142+DAP_Ķemeri_dot!D142+'DAP_ Natura2000_ārv'!D142+DAP_Ekosistēmas_dot!D142</f>
        <v>#REF!</v>
      </c>
    </row>
    <row r="143" spans="1:4" s="30" customFormat="1" ht="25.5" hidden="1">
      <c r="A143" s="1"/>
      <c r="B143" s="45" t="s">
        <v>164</v>
      </c>
      <c r="C143" s="15" t="s">
        <v>165</v>
      </c>
      <c r="D143" s="108" t="e">
        <f>LDT_tame_pa_kodiem!D119+#REF!+#REF!+#REF!+DAP_Inov.pieejas!D143+DAP_Fenoskandija!D143+DAP_Gauja_dot!D143+DAP_Ķemeri_dot!D143+'DAP_ Natura2000_ārv'!D143+DAP_Ekosistēmas_dot!D143</f>
        <v>#REF!</v>
      </c>
    </row>
    <row r="144" spans="1:4" s="30" customFormat="1" ht="12.75" hidden="1">
      <c r="A144" s="1"/>
      <c r="B144" s="45" t="s">
        <v>166</v>
      </c>
      <c r="C144" s="15" t="s">
        <v>167</v>
      </c>
      <c r="D144" s="108" t="e">
        <f>LDT_tame_pa_kodiem!D120+#REF!+#REF!+#REF!+DAP_Inov.pieejas!D144+DAP_Fenoskandija!D144+DAP_Gauja_dot!D144+DAP_Ķemeri_dot!D144+'DAP_ Natura2000_ārv'!D144+DAP_Ekosistēmas_dot!D144</f>
        <v>#REF!</v>
      </c>
    </row>
    <row r="145" spans="1:4" s="30" customFormat="1" ht="12.75" hidden="1">
      <c r="A145" s="1"/>
      <c r="B145" s="45" t="s">
        <v>168</v>
      </c>
      <c r="C145" s="15" t="s">
        <v>169</v>
      </c>
      <c r="D145" s="108" t="e">
        <f>LDT_tame_pa_kodiem!D121+#REF!+#REF!+#REF!+DAP_Inov.pieejas!D145+DAP_Fenoskandija!D145+DAP_Gauja_dot!D145+DAP_Ķemeri_dot!D145+'DAP_ Natura2000_ārv'!D145+DAP_Ekosistēmas_dot!D145</f>
        <v>#REF!</v>
      </c>
    </row>
    <row r="146" spans="1:4" s="30" customFormat="1" ht="12.75" hidden="1">
      <c r="A146" s="1"/>
      <c r="B146" s="45">
        <v>1116</v>
      </c>
      <c r="C146" s="15" t="s">
        <v>170</v>
      </c>
      <c r="D146" s="108" t="e">
        <f>LDT_tame_pa_kodiem!D122+#REF!+#REF!+#REF!+DAP_Inov.pieejas!D146+DAP_Fenoskandija!D146+DAP_Gauja_dot!D146+DAP_Ķemeri_dot!D146+'DAP_ Natura2000_ārv'!D146+DAP_Ekosistēmas_dot!D146</f>
        <v>#REF!</v>
      </c>
    </row>
    <row r="147" spans="1:4" s="30" customFormat="1" ht="12.75" hidden="1">
      <c r="A147" s="1"/>
      <c r="B147" s="45" t="s">
        <v>171</v>
      </c>
      <c r="C147" s="15" t="s">
        <v>172</v>
      </c>
      <c r="D147" s="108" t="e">
        <f>LDT_tame_pa_kodiem!D123+#REF!+#REF!+#REF!+DAP_Inov.pieejas!D147+DAP_Fenoskandija!D147+DAP_Gauja_dot!D147+DAP_Ķemeri_dot!D147+'DAP_ Natura2000_ārv'!D147+DAP_Ekosistēmas_dot!D147</f>
        <v>#REF!</v>
      </c>
    </row>
    <row r="148" spans="1:4" s="30" customFormat="1" ht="12.75" hidden="1">
      <c r="A148" s="1"/>
      <c r="B148" s="44" t="s">
        <v>173</v>
      </c>
      <c r="C148" s="15" t="s">
        <v>174</v>
      </c>
      <c r="D148" s="108" t="e">
        <f>SUM(D149:D157)</f>
        <v>#REF!</v>
      </c>
    </row>
    <row r="149" spans="1:4" s="30" customFormat="1" ht="12.75" hidden="1">
      <c r="A149" s="1"/>
      <c r="B149" s="45" t="s">
        <v>175</v>
      </c>
      <c r="C149" s="15" t="s">
        <v>176</v>
      </c>
      <c r="D149" s="108" t="e">
        <f>LDT_tame_pa_kodiem!D125+#REF!+#REF!+#REF!+DAP_Inov.pieejas!D149+DAP_Fenoskandija!D149+DAP_Gauja_dot!D149+DAP_Ķemeri_dot!D149+'DAP_ Natura2000_ārv'!D149+DAP_Ekosistēmas_dot!D149</f>
        <v>#REF!</v>
      </c>
    </row>
    <row r="150" spans="1:4" s="30" customFormat="1" ht="12.75" hidden="1">
      <c r="A150" s="1"/>
      <c r="B150" s="45" t="s">
        <v>177</v>
      </c>
      <c r="C150" s="15" t="s">
        <v>178</v>
      </c>
      <c r="D150" s="108" t="e">
        <f>LDT_tame_pa_kodiem!D126+#REF!+#REF!+#REF!+DAP_Inov.pieejas!D150+DAP_Fenoskandija!D150+DAP_Gauja_dot!D150+DAP_Ķemeri_dot!D150+'DAP_ Natura2000_ārv'!D150+DAP_Ekosistēmas_dot!D150</f>
        <v>#REF!</v>
      </c>
    </row>
    <row r="151" spans="1:4" s="30" customFormat="1" ht="12.75" hidden="1">
      <c r="A151" s="1"/>
      <c r="B151" s="45" t="s">
        <v>179</v>
      </c>
      <c r="C151" s="15" t="s">
        <v>180</v>
      </c>
      <c r="D151" s="108" t="e">
        <f>LDT_tame_pa_kodiem!D127+#REF!+#REF!+#REF!+DAP_Inov.pieejas!D151+DAP_Fenoskandija!D151+DAP_Gauja_dot!D151+DAP_Ķemeri_dot!D151+'DAP_ Natura2000_ārv'!D151+DAP_Ekosistēmas_dot!D151</f>
        <v>#REF!</v>
      </c>
    </row>
    <row r="152" spans="1:4" s="30" customFormat="1" ht="12.75" hidden="1">
      <c r="A152" s="1"/>
      <c r="B152" s="45" t="s">
        <v>181</v>
      </c>
      <c r="C152" s="15" t="s">
        <v>182</v>
      </c>
      <c r="D152" s="108" t="e">
        <f>LDT_tame_pa_kodiem!D128+#REF!+#REF!+#REF!+DAP_Inov.pieejas!D152+DAP_Fenoskandija!D152+DAP_Gauja_dot!D152+DAP_Ķemeri_dot!D152+'DAP_ Natura2000_ārv'!D152+DAP_Ekosistēmas_dot!D152</f>
        <v>#REF!</v>
      </c>
    </row>
    <row r="153" spans="1:4" s="30" customFormat="1" ht="12.75" hidden="1">
      <c r="A153" s="1"/>
      <c r="B153" s="45" t="s">
        <v>183</v>
      </c>
      <c r="C153" s="15" t="s">
        <v>184</v>
      </c>
      <c r="D153" s="108" t="e">
        <f>LDT_tame_pa_kodiem!D129+#REF!+#REF!+#REF!+DAP_Inov.pieejas!D153+DAP_Fenoskandija!D153+DAP_Gauja_dot!D153+DAP_Ķemeri_dot!D153+'DAP_ Natura2000_ārv'!D153+DAP_Ekosistēmas_dot!D153</f>
        <v>#REF!</v>
      </c>
    </row>
    <row r="154" spans="1:4" s="30" customFormat="1" ht="12.75" hidden="1">
      <c r="A154" s="1"/>
      <c r="B154" s="45" t="s">
        <v>185</v>
      </c>
      <c r="C154" s="15" t="s">
        <v>186</v>
      </c>
      <c r="D154" s="108" t="e">
        <f>LDT_tame_pa_kodiem!D130+#REF!+#REF!+#REF!+DAP_Inov.pieejas!D154+DAP_Fenoskandija!D154+DAP_Gauja_dot!D154+DAP_Ķemeri_dot!D154+'DAP_ Natura2000_ārv'!D154+DAP_Ekosistēmas_dot!D154</f>
        <v>#REF!</v>
      </c>
    </row>
    <row r="155" spans="1:4" s="30" customFormat="1" ht="12.75" hidden="1">
      <c r="A155" s="1"/>
      <c r="B155" s="45" t="s">
        <v>187</v>
      </c>
      <c r="C155" s="15" t="s">
        <v>188</v>
      </c>
      <c r="D155" s="108" t="e">
        <f>LDT_tame_pa_kodiem!D131+#REF!+#REF!+#REF!+DAP_Inov.pieejas!D155+DAP_Fenoskandija!D155+DAP_Gauja_dot!D155+DAP_Ķemeri_dot!D155+'DAP_ Natura2000_ārv'!D155+DAP_Ekosistēmas_dot!D155</f>
        <v>#REF!</v>
      </c>
    </row>
    <row r="156" spans="1:4" s="30" customFormat="1" ht="12.75" hidden="1">
      <c r="A156" s="1"/>
      <c r="B156" s="45" t="s">
        <v>189</v>
      </c>
      <c r="C156" s="15" t="s">
        <v>190</v>
      </c>
      <c r="D156" s="108" t="e">
        <f>LDT_tame_pa_kodiem!D132+#REF!+#REF!+#REF!+DAP_Inov.pieejas!D156+DAP_Fenoskandija!D156+DAP_Gauja_dot!D156+DAP_Ķemeri_dot!D156+'DAP_ Natura2000_ārv'!D156+DAP_Ekosistēmas_dot!D156</f>
        <v>#REF!</v>
      </c>
    </row>
    <row r="157" spans="1:4" s="30" customFormat="1" ht="12.75" hidden="1">
      <c r="A157" s="1"/>
      <c r="B157" s="45" t="s">
        <v>191</v>
      </c>
      <c r="C157" s="15" t="s">
        <v>192</v>
      </c>
      <c r="D157" s="108" t="e">
        <f>LDT_tame_pa_kodiem!D133+#REF!+#REF!+#REF!+DAP_Inov.pieejas!D157+DAP_Fenoskandija!D157+DAP_Gauja_dot!D157+DAP_Ķemeri_dot!D157+'DAP_ Natura2000_ārv'!D157+DAP_Ekosistēmas_dot!D157</f>
        <v>#REF!</v>
      </c>
    </row>
    <row r="158" spans="1:4" s="30" customFormat="1" ht="25.5">
      <c r="A158" s="1"/>
      <c r="B158" s="44" t="s">
        <v>193</v>
      </c>
      <c r="C158" s="15" t="s">
        <v>194</v>
      </c>
      <c r="D158" s="108" t="e">
        <f>LDT_tame_pa_kodiem!D134+#REF!+#REF!+#REF!+DAP_Inov.pieejas!D158+DAP_Fenoskandija!D158+DAP_Gauja_dot!D158+DAP_Ķemeri_dot!D158+'DAP_ Natura2000_ārv'!D158+DAP_Ekosistēmas_dot!D158</f>
        <v>#REF!</v>
      </c>
    </row>
    <row r="159" spans="1:4" s="30" customFormat="1" ht="12.75" hidden="1">
      <c r="A159" s="1"/>
      <c r="B159" s="44" t="s">
        <v>195</v>
      </c>
      <c r="C159" s="15" t="s">
        <v>196</v>
      </c>
      <c r="D159" s="108" t="e">
        <f>LDT_tame_pa_kodiem!D135+#REF!+#REF!+#REF!+DAP_Inov.pieejas!D159+DAP_Fenoskandija!D159+DAP_Gauja_dot!D159+DAP_Ķemeri_dot!D159+'DAP_ Natura2000_ārv'!D159+DAP_Ekosistēmas_dot!D159</f>
        <v>#REF!</v>
      </c>
    </row>
    <row r="160" spans="1:4" s="30" customFormat="1" ht="25.5">
      <c r="A160" s="1"/>
      <c r="B160" s="46" t="s">
        <v>197</v>
      </c>
      <c r="C160" s="47" t="s">
        <v>198</v>
      </c>
      <c r="D160" s="107" t="e">
        <f>D161+D162+D171</f>
        <v>#REF!</v>
      </c>
    </row>
    <row r="161" spans="1:4" s="30" customFormat="1" ht="12.75">
      <c r="A161" s="1"/>
      <c r="B161" s="44" t="s">
        <v>199</v>
      </c>
      <c r="C161" s="15" t="s">
        <v>200</v>
      </c>
      <c r="D161" s="108" t="e">
        <f>LDT_tame_pa_kodiem!D137+#REF!+#REF!+#REF!+DAP_Inov.pieejas!D161+DAP_Fenoskandija!D161+DAP_Gauja_dot!D161+DAP_Ķemeri_dot!D161+'DAP_ Natura2000_ārv'!D161+DAP_Ekosistēmas_dot!D161</f>
        <v>#REF!</v>
      </c>
    </row>
    <row r="162" spans="1:4" s="30" customFormat="1" ht="12.75" hidden="1">
      <c r="A162" s="1"/>
      <c r="B162" s="44" t="s">
        <v>201</v>
      </c>
      <c r="C162" s="15" t="s">
        <v>202</v>
      </c>
      <c r="D162" s="108" t="e">
        <f>SUM(D163:D170)</f>
        <v>#REF!</v>
      </c>
    </row>
    <row r="163" spans="1:4" s="30" customFormat="1" ht="25.5" hidden="1">
      <c r="A163" s="1"/>
      <c r="B163" s="45" t="s">
        <v>203</v>
      </c>
      <c r="C163" s="15" t="s">
        <v>204</v>
      </c>
      <c r="D163" s="108" t="e">
        <f>LDT_tame_pa_kodiem!D139+#REF!+#REF!+#REF!+DAP_Inov.pieejas!D163+DAP_Fenoskandija!D163+DAP_Gauja_dot!D163+DAP_Ķemeri_dot!D163+'DAP_ Natura2000_ārv'!D163+DAP_Ekosistēmas_dot!D163</f>
        <v>#REF!</v>
      </c>
    </row>
    <row r="164" spans="1:4" s="30" customFormat="1" ht="12.75" hidden="1">
      <c r="A164" s="1"/>
      <c r="B164" s="45" t="s">
        <v>205</v>
      </c>
      <c r="C164" s="15" t="s">
        <v>206</v>
      </c>
      <c r="D164" s="108" t="e">
        <f>LDT_tame_pa_kodiem!D140+#REF!+#REF!+#REF!+DAP_Inov.pieejas!D164+DAP_Fenoskandija!D164+DAP_Gauja_dot!D164+DAP_Ķemeri_dot!D164+'DAP_ Natura2000_ārv'!D164+DAP_Ekosistēmas_dot!D164</f>
        <v>#REF!</v>
      </c>
    </row>
    <row r="165" spans="1:4" s="30" customFormat="1" ht="12.75" hidden="1">
      <c r="A165" s="1"/>
      <c r="B165" s="45" t="s">
        <v>207</v>
      </c>
      <c r="C165" s="15" t="s">
        <v>208</v>
      </c>
      <c r="D165" s="108" t="e">
        <f>LDT_tame_pa_kodiem!D141+#REF!+#REF!+#REF!+DAP_Inov.pieejas!D165+DAP_Fenoskandija!D165+DAP_Gauja_dot!D165+DAP_Ķemeri_dot!D165+'DAP_ Natura2000_ārv'!D165+DAP_Ekosistēmas_dot!D165</f>
        <v>#REF!</v>
      </c>
    </row>
    <row r="166" spans="1:4" s="30" customFormat="1" ht="12.75" hidden="1">
      <c r="A166" s="1"/>
      <c r="B166" s="45" t="s">
        <v>209</v>
      </c>
      <c r="C166" s="15" t="s">
        <v>210</v>
      </c>
      <c r="D166" s="108" t="e">
        <f>LDT_tame_pa_kodiem!D142+#REF!+#REF!+#REF!+DAP_Inov.pieejas!D166+DAP_Fenoskandija!D166+DAP_Gauja_dot!D166+DAP_Ķemeri_dot!D166+'DAP_ Natura2000_ārv'!D166+DAP_Ekosistēmas_dot!D166</f>
        <v>#REF!</v>
      </c>
    </row>
    <row r="167" spans="1:4" s="30" customFormat="1" ht="12.75" hidden="1">
      <c r="A167" s="1"/>
      <c r="B167" s="45" t="s">
        <v>211</v>
      </c>
      <c r="C167" s="15" t="s">
        <v>212</v>
      </c>
      <c r="D167" s="108" t="e">
        <f>LDT_tame_pa_kodiem!D143+#REF!+#REF!+#REF!+DAP_Inov.pieejas!D167+DAP_Fenoskandija!D167+DAP_Gauja_dot!D167+DAP_Ķemeri_dot!D167+'DAP_ Natura2000_ārv'!D167+DAP_Ekosistēmas_dot!D167</f>
        <v>#REF!</v>
      </c>
    </row>
    <row r="168" spans="1:4" s="30" customFormat="1" ht="12.75" hidden="1">
      <c r="A168" s="1"/>
      <c r="B168" s="45" t="s">
        <v>213</v>
      </c>
      <c r="C168" s="15" t="s">
        <v>214</v>
      </c>
      <c r="D168" s="108" t="e">
        <f>LDT_tame_pa_kodiem!D144+#REF!+#REF!+#REF!+DAP_Inov.pieejas!D168+DAP_Fenoskandija!D168+DAP_Gauja_dot!D168+DAP_Ķemeri_dot!D168+'DAP_ Natura2000_ārv'!D168+DAP_Ekosistēmas_dot!D168</f>
        <v>#REF!</v>
      </c>
    </row>
    <row r="169" spans="1:4" s="30" customFormat="1" ht="25.5" hidden="1">
      <c r="A169" s="1"/>
      <c r="B169" s="45" t="s">
        <v>215</v>
      </c>
      <c r="C169" s="15" t="s">
        <v>216</v>
      </c>
      <c r="D169" s="108" t="e">
        <f>LDT_tame_pa_kodiem!D145+#REF!+#REF!+#REF!+DAP_Inov.pieejas!D169+DAP_Fenoskandija!D169+DAP_Gauja_dot!D169+DAP_Ķemeri_dot!D169+'DAP_ Natura2000_ārv'!D169+DAP_Ekosistēmas_dot!D169</f>
        <v>#REF!</v>
      </c>
    </row>
    <row r="170" spans="1:4" s="30" customFormat="1" ht="25.5" hidden="1">
      <c r="A170" s="1"/>
      <c r="B170" s="45" t="s">
        <v>217</v>
      </c>
      <c r="C170" s="15" t="s">
        <v>218</v>
      </c>
      <c r="D170" s="108" t="e">
        <f>LDT_tame_pa_kodiem!D146+#REF!+#REF!+#REF!+DAP_Inov.pieejas!D170+DAP_Fenoskandija!D170+DAP_Gauja_dot!D170+DAP_Ķemeri_dot!D170+'DAP_ Natura2000_ārv'!D170+DAP_Ekosistēmas_dot!D170</f>
        <v>#REF!</v>
      </c>
    </row>
    <row r="171" spans="1:4" s="30" customFormat="1" ht="12.75" hidden="1">
      <c r="A171" s="1"/>
      <c r="B171" s="44" t="s">
        <v>219</v>
      </c>
      <c r="C171" s="15" t="s">
        <v>220</v>
      </c>
      <c r="D171" s="108" t="e">
        <f>LDT_tame_pa_kodiem!D147+#REF!+#REF!+#REF!+DAP_Inov.pieejas!D171+DAP_Fenoskandija!D171+DAP_Gauja_dot!D171+DAP_Ķemeri_dot!D171+'DAP_ Natura2000_ārv'!D171+DAP_Ekosistēmas_dot!D171</f>
        <v>#REF!</v>
      </c>
    </row>
    <row r="172" spans="1:4" s="30" customFormat="1" ht="12.75">
      <c r="A172" s="1"/>
      <c r="B172" s="47" t="s">
        <v>221</v>
      </c>
      <c r="C172" s="47" t="s">
        <v>222</v>
      </c>
      <c r="D172" s="107" t="e">
        <f>D173+D180+D231+D261+D262+D271</f>
        <v>#REF!</v>
      </c>
    </row>
    <row r="173" spans="1:4" s="30" customFormat="1" ht="12.75">
      <c r="A173" s="1"/>
      <c r="B173" s="46" t="s">
        <v>223</v>
      </c>
      <c r="C173" s="47" t="s">
        <v>224</v>
      </c>
      <c r="D173" s="107" t="e">
        <f>D174+D177</f>
        <v>#REF!</v>
      </c>
    </row>
    <row r="174" spans="1:4" s="30" customFormat="1" ht="12.75">
      <c r="A174" s="1"/>
      <c r="B174" s="44" t="s">
        <v>225</v>
      </c>
      <c r="C174" s="15" t="s">
        <v>226</v>
      </c>
      <c r="D174" s="108" t="e">
        <f>SUM(D175:D176)</f>
        <v>#REF!</v>
      </c>
    </row>
    <row r="175" spans="1:4" s="30" customFormat="1" ht="12.75">
      <c r="A175" s="1"/>
      <c r="B175" s="45" t="s">
        <v>227</v>
      </c>
      <c r="C175" s="15" t="s">
        <v>228</v>
      </c>
      <c r="D175" s="108" t="e">
        <f>LDT_tame_pa_kodiem!D151+#REF!+#REF!+#REF!+DAP_Inov.pieejas!D175+DAP_Fenoskandija!D175+DAP_Gauja_dot!D175+DAP_Ķemeri_dot!D175+'DAP_ Natura2000_ārv'!D175+DAP_Ekosistēmas_dot!D175</f>
        <v>#REF!</v>
      </c>
    </row>
    <row r="176" spans="1:4" s="30" customFormat="1" ht="12.75">
      <c r="A176" s="1"/>
      <c r="B176" s="45" t="s">
        <v>229</v>
      </c>
      <c r="C176" s="15" t="s">
        <v>230</v>
      </c>
      <c r="D176" s="108" t="e">
        <f>LDT_tame_pa_kodiem!D152+#REF!+#REF!+#REF!+DAP_Inov.pieejas!D176+DAP_Fenoskandija!D176+DAP_Gauja_dot!D176+DAP_Ķemeri_dot!D176+'DAP_ Natura2000_ārv'!D176+DAP_Ekosistēmas_dot!D176</f>
        <v>#REF!</v>
      </c>
    </row>
    <row r="177" spans="1:4" s="30" customFormat="1" ht="12.75">
      <c r="A177" s="1"/>
      <c r="B177" s="44" t="s">
        <v>231</v>
      </c>
      <c r="C177" s="15" t="s">
        <v>232</v>
      </c>
      <c r="D177" s="108" t="e">
        <f>SUM(D178:D179)</f>
        <v>#REF!</v>
      </c>
    </row>
    <row r="178" spans="1:4" s="30" customFormat="1" ht="12.75">
      <c r="A178" s="1"/>
      <c r="B178" s="45" t="s">
        <v>233</v>
      </c>
      <c r="C178" s="15" t="s">
        <v>228</v>
      </c>
      <c r="D178" s="108" t="e">
        <f>LDT_tame_pa_kodiem!D154+#REF!+#REF!+#REF!+DAP_Inov.pieejas!D178+DAP_Fenoskandija!D178+DAP_Gauja_dot!D178+DAP_Ķemeri_dot!D178+'DAP_ Natura2000_ārv'!D178+DAP_Ekosistēmas_dot!D178</f>
        <v>#REF!</v>
      </c>
    </row>
    <row r="179" spans="1:4" s="30" customFormat="1" ht="12.75">
      <c r="A179" s="1"/>
      <c r="B179" s="45" t="s">
        <v>234</v>
      </c>
      <c r="C179" s="15" t="s">
        <v>230</v>
      </c>
      <c r="D179" s="108" t="e">
        <f>LDT_tame_pa_kodiem!D155+#REF!+#REF!+#REF!+DAP_Inov.pieejas!D179+DAP_Fenoskandija!D179+DAP_Gauja_dot!D179+DAP_Ķemeri_dot!D179+'DAP_ Natura2000_ārv'!D179+DAP_Ekosistēmas_dot!D179</f>
        <v>#REF!</v>
      </c>
    </row>
    <row r="180" spans="1:4" s="30" customFormat="1" ht="12.75">
      <c r="A180" s="1"/>
      <c r="B180" s="46" t="s">
        <v>235</v>
      </c>
      <c r="C180" s="47" t="s">
        <v>236</v>
      </c>
      <c r="D180" s="107" t="e">
        <f>D181+D184+D190+D200+D209+D213+D219+D226</f>
        <v>#REF!</v>
      </c>
    </row>
    <row r="181" spans="1:4" s="30" customFormat="1" ht="12.75">
      <c r="A181" s="1"/>
      <c r="B181" s="44" t="s">
        <v>237</v>
      </c>
      <c r="C181" s="15" t="s">
        <v>238</v>
      </c>
      <c r="D181" s="108" t="e">
        <f>SUM(D182:D183)</f>
        <v>#REF!</v>
      </c>
    </row>
    <row r="182" spans="1:4" s="30" customFormat="1" ht="25.5" hidden="1">
      <c r="A182" s="1"/>
      <c r="B182" s="45" t="s">
        <v>239</v>
      </c>
      <c r="C182" s="15" t="s">
        <v>240</v>
      </c>
      <c r="D182" s="108" t="e">
        <f>LDT_tame_pa_kodiem!D158+#REF!+#REF!+#REF!+DAP_Inov.pieejas!D182+DAP_Fenoskandija!D182+DAP_Gauja_dot!D182+DAP_Ķemeri_dot!D182+'DAP_ Natura2000_ārv'!D182+DAP_Ekosistēmas_dot!D182</f>
        <v>#REF!</v>
      </c>
    </row>
    <row r="183" spans="1:4" s="30" customFormat="1" ht="12.75">
      <c r="A183" s="1"/>
      <c r="B183" s="45" t="s">
        <v>241</v>
      </c>
      <c r="C183" s="15" t="s">
        <v>242</v>
      </c>
      <c r="D183" s="108" t="e">
        <f>LDT_tame_pa_kodiem!D159+#REF!+#REF!+#REF!+DAP_Inov.pieejas!D183+DAP_Fenoskandija!D183+DAP_Gauja_dot!D183+DAP_Ķemeri_dot!D183+'DAP_ Natura2000_ārv'!D183+DAP_Ekosistēmas_dot!D183</f>
        <v>#REF!</v>
      </c>
    </row>
    <row r="184" spans="1:4" s="30" customFormat="1" ht="12.75" hidden="1">
      <c r="A184" s="1"/>
      <c r="B184" s="44" t="s">
        <v>243</v>
      </c>
      <c r="C184" s="15" t="s">
        <v>244</v>
      </c>
      <c r="D184" s="108" t="e">
        <f>SUM(D185:D189)</f>
        <v>#REF!</v>
      </c>
    </row>
    <row r="185" spans="1:4" s="30" customFormat="1" ht="12.75" hidden="1">
      <c r="A185" s="1"/>
      <c r="B185" s="45" t="s">
        <v>245</v>
      </c>
      <c r="C185" s="15" t="s">
        <v>246</v>
      </c>
      <c r="D185" s="108" t="e">
        <f>LDT_tame_pa_kodiem!D161+#REF!+#REF!+#REF!+DAP_Inov.pieejas!D185+DAP_Fenoskandija!D185+DAP_Gauja_dot!D185+DAP_Ķemeri_dot!D185+'DAP_ Natura2000_ārv'!D185+DAP_Ekosistēmas_dot!D185</f>
        <v>#REF!</v>
      </c>
    </row>
    <row r="186" spans="1:4" s="30" customFormat="1" ht="12.75" hidden="1">
      <c r="A186" s="1"/>
      <c r="B186" s="45" t="s">
        <v>247</v>
      </c>
      <c r="C186" s="15" t="s">
        <v>248</v>
      </c>
      <c r="D186" s="108" t="e">
        <f>LDT_tame_pa_kodiem!D162+#REF!+#REF!+#REF!+DAP_Inov.pieejas!D186+DAP_Fenoskandija!D186+DAP_Gauja_dot!D186+DAP_Ķemeri_dot!D186+'DAP_ Natura2000_ārv'!D186+DAP_Ekosistēmas_dot!D186</f>
        <v>#REF!</v>
      </c>
    </row>
    <row r="187" spans="1:4" s="30" customFormat="1" ht="12.75" hidden="1">
      <c r="A187" s="1"/>
      <c r="B187" s="45" t="s">
        <v>249</v>
      </c>
      <c r="C187" s="15" t="s">
        <v>250</v>
      </c>
      <c r="D187" s="108" t="e">
        <f>LDT_tame_pa_kodiem!D163+#REF!+#REF!+#REF!+DAP_Inov.pieejas!D187+DAP_Fenoskandija!D187+DAP_Gauja_dot!D187+DAP_Ķemeri_dot!D187+'DAP_ Natura2000_ārv'!D187+DAP_Ekosistēmas_dot!D187</f>
        <v>#REF!</v>
      </c>
    </row>
    <row r="188" spans="1:4" s="30" customFormat="1" ht="25.5" hidden="1">
      <c r="A188" s="1"/>
      <c r="B188" s="45">
        <v>2224</v>
      </c>
      <c r="C188" s="15" t="s">
        <v>251</v>
      </c>
      <c r="D188" s="108" t="e">
        <f>LDT_tame_pa_kodiem!D164+#REF!+#REF!+#REF!+DAP_Inov.pieejas!D188+DAP_Fenoskandija!D188+DAP_Gauja_dot!D188+DAP_Ķemeri_dot!D188+'DAP_ Natura2000_ārv'!D188+DAP_Ekosistēmas_dot!D188</f>
        <v>#REF!</v>
      </c>
    </row>
    <row r="189" spans="1:4" s="30" customFormat="1" ht="12.75" hidden="1">
      <c r="A189" s="1"/>
      <c r="B189" s="45" t="s">
        <v>252</v>
      </c>
      <c r="C189" s="15" t="s">
        <v>253</v>
      </c>
      <c r="D189" s="108" t="e">
        <f>LDT_tame_pa_kodiem!D165+#REF!+#REF!+#REF!+DAP_Inov.pieejas!D189+DAP_Fenoskandija!D189+DAP_Gauja_dot!D189+DAP_Ķemeri_dot!D189+'DAP_ Natura2000_ārv'!D189+DAP_Ekosistēmas_dot!D189</f>
        <v>#REF!</v>
      </c>
    </row>
    <row r="190" spans="1:4" s="30" customFormat="1" ht="25.5">
      <c r="A190" s="1"/>
      <c r="B190" s="44" t="s">
        <v>254</v>
      </c>
      <c r="C190" s="15" t="s">
        <v>255</v>
      </c>
      <c r="D190" s="108" t="e">
        <f>SUM(D191:D199)</f>
        <v>#REF!</v>
      </c>
    </row>
    <row r="191" spans="1:4" s="30" customFormat="1" ht="12.75">
      <c r="A191" s="1"/>
      <c r="B191" s="45" t="s">
        <v>256</v>
      </c>
      <c r="C191" s="15" t="s">
        <v>257</v>
      </c>
      <c r="D191" s="108" t="e">
        <f>LDT_tame_pa_kodiem!D167+#REF!+#REF!+#REF!+DAP_Inov.pieejas!D191+DAP_Fenoskandija!D191+DAP_Gauja_dot!D191+DAP_Ķemeri_dot!D191+'DAP_ Natura2000_ārv'!D191+DAP_Ekosistēmas_dot!D191</f>
        <v>#REF!</v>
      </c>
    </row>
    <row r="192" spans="1:4" s="30" customFormat="1" ht="12.75">
      <c r="A192" s="1"/>
      <c r="B192" s="45">
        <v>2232</v>
      </c>
      <c r="C192" s="15" t="s">
        <v>258</v>
      </c>
      <c r="D192" s="108" t="e">
        <f>LDT_tame_pa_kodiem!D168+#REF!+#REF!+#REF!+DAP_Inov.pieejas!D192+DAP_Fenoskandija!D192+DAP_Gauja_dot!D192+DAP_Ķemeri_dot!D192+'DAP_ Natura2000_ārv'!D192+DAP_Ekosistēmas_dot!D192</f>
        <v>#REF!</v>
      </c>
    </row>
    <row r="193" spans="1:4" s="30" customFormat="1" ht="12.75" hidden="1">
      <c r="A193" s="1"/>
      <c r="B193" s="45" t="s">
        <v>259</v>
      </c>
      <c r="C193" s="15" t="s">
        <v>260</v>
      </c>
      <c r="D193" s="108" t="e">
        <f>LDT_tame_pa_kodiem!D169+#REF!+#REF!+#REF!+DAP_Inov.pieejas!D193+DAP_Fenoskandija!D193+DAP_Gauja_dot!D193+DAP_Ķemeri_dot!D193+'DAP_ Natura2000_ārv'!D193+DAP_Ekosistēmas_dot!D193</f>
        <v>#REF!</v>
      </c>
    </row>
    <row r="194" spans="1:4" s="30" customFormat="1" ht="25.5" hidden="1">
      <c r="A194" s="1"/>
      <c r="B194" s="45" t="s">
        <v>261</v>
      </c>
      <c r="C194" s="15" t="s">
        <v>262</v>
      </c>
      <c r="D194" s="108" t="e">
        <f>LDT_tame_pa_kodiem!D170+#REF!+#REF!+#REF!+DAP_Inov.pieejas!D194+DAP_Fenoskandija!D194+DAP_Gauja_dot!D194+DAP_Ķemeri_dot!D194+'DAP_ Natura2000_ārv'!D194+DAP_Ekosistēmas_dot!D194</f>
        <v>#REF!</v>
      </c>
    </row>
    <row r="195" spans="1:4" s="30" customFormat="1" ht="12.75" hidden="1">
      <c r="A195" s="1"/>
      <c r="B195" s="45">
        <v>2235</v>
      </c>
      <c r="C195" s="15" t="s">
        <v>263</v>
      </c>
      <c r="D195" s="108" t="e">
        <f>LDT_tame_pa_kodiem!D171+#REF!+#REF!+#REF!+DAP_Inov.pieejas!D195+DAP_Fenoskandija!D195+DAP_Gauja_dot!D195+DAP_Ķemeri_dot!D195+'DAP_ Natura2000_ārv'!D195+DAP_Ekosistēmas_dot!D195</f>
        <v>#REF!</v>
      </c>
    </row>
    <row r="196" spans="1:4" s="30" customFormat="1" ht="12.75" hidden="1">
      <c r="A196" s="1"/>
      <c r="B196" s="45" t="s">
        <v>264</v>
      </c>
      <c r="C196" s="15" t="s">
        <v>265</v>
      </c>
      <c r="D196" s="108" t="e">
        <f>LDT_tame_pa_kodiem!D172+#REF!+#REF!+#REF!+DAP_Inov.pieejas!D196+DAP_Fenoskandija!D196+DAP_Gauja_dot!D196+DAP_Ķemeri_dot!D196+'DAP_ Natura2000_ārv'!D196+DAP_Ekosistēmas_dot!D196</f>
        <v>#REF!</v>
      </c>
    </row>
    <row r="197" spans="1:4" s="30" customFormat="1" ht="25.5" hidden="1">
      <c r="A197" s="1"/>
      <c r="B197" s="45" t="s">
        <v>266</v>
      </c>
      <c r="C197" s="15" t="s">
        <v>267</v>
      </c>
      <c r="D197" s="108" t="e">
        <f>LDT_tame_pa_kodiem!D173+#REF!+#REF!+#REF!+DAP_Inov.pieejas!D197+DAP_Fenoskandija!D197+DAP_Gauja_dot!D197+DAP_Ķemeri_dot!D197+'DAP_ Natura2000_ārv'!D197+DAP_Ekosistēmas_dot!D197</f>
        <v>#REF!</v>
      </c>
    </row>
    <row r="198" spans="1:4" s="30" customFormat="1" ht="25.5" hidden="1">
      <c r="A198" s="1"/>
      <c r="B198" s="45" t="s">
        <v>268</v>
      </c>
      <c r="C198" s="15" t="s">
        <v>269</v>
      </c>
      <c r="D198" s="108" t="e">
        <f>LDT_tame_pa_kodiem!D174+#REF!+#REF!+#REF!+DAP_Inov.pieejas!D198+DAP_Fenoskandija!D198+DAP_Gauja_dot!D198+DAP_Ķemeri_dot!D198+'DAP_ Natura2000_ārv'!D198+DAP_Ekosistēmas_dot!D198</f>
        <v>#REF!</v>
      </c>
    </row>
    <row r="199" spans="1:4" s="30" customFormat="1" ht="12.75">
      <c r="A199" s="1"/>
      <c r="B199" s="45" t="s">
        <v>270</v>
      </c>
      <c r="C199" s="15" t="s">
        <v>271</v>
      </c>
      <c r="D199" s="108" t="e">
        <f>LDT_tame_pa_kodiem!D175+#REF!+#REF!+#REF!+DAP_Inov.pieejas!D199+DAP_Fenoskandija!D199+DAP_Gauja_dot!D199+DAP_Ķemeri_dot!D199+'DAP_ Natura2000_ārv'!D199+DAP_Ekosistēmas_dot!D199</f>
        <v>#REF!</v>
      </c>
    </row>
    <row r="200" spans="1:4" s="30" customFormat="1" ht="12.75">
      <c r="A200" s="1"/>
      <c r="B200" s="44" t="s">
        <v>272</v>
      </c>
      <c r="C200" s="15" t="s">
        <v>273</v>
      </c>
      <c r="D200" s="108" t="e">
        <f>SUM(D201:D208)</f>
        <v>#REF!</v>
      </c>
    </row>
    <row r="201" spans="1:4" s="30" customFormat="1" ht="12.75" hidden="1">
      <c r="A201" s="1"/>
      <c r="B201" s="45" t="s">
        <v>274</v>
      </c>
      <c r="C201" s="15" t="s">
        <v>275</v>
      </c>
      <c r="D201" s="108" t="e">
        <f>LDT_tame_pa_kodiem!D177+#REF!+#REF!+#REF!+DAP_Inov.pieejas!D201+DAP_Fenoskandija!D201+DAP_Gauja_dot!D201+DAP_Ķemeri_dot!D201+'DAP_ Natura2000_ārv'!D201+DAP_Ekosistēmas_dot!D201</f>
        <v>#REF!</v>
      </c>
    </row>
    <row r="202" spans="1:4" s="30" customFormat="1" ht="12.75">
      <c r="A202" s="1"/>
      <c r="B202" s="45" t="s">
        <v>276</v>
      </c>
      <c r="C202" s="15" t="s">
        <v>277</v>
      </c>
      <c r="D202" s="108" t="e">
        <f>LDT_tame_pa_kodiem!D178+#REF!+#REF!+#REF!+DAP_Inov.pieejas!D202+DAP_Fenoskandija!D202+DAP_Gauja_dot!D202+DAP_Ķemeri_dot!D202+'DAP_ Natura2000_ārv'!D202+DAP_Ekosistēmas_dot!D202</f>
        <v>#REF!</v>
      </c>
    </row>
    <row r="203" spans="1:4" s="30" customFormat="1" ht="12.75" hidden="1">
      <c r="A203" s="1"/>
      <c r="B203" s="45" t="s">
        <v>278</v>
      </c>
      <c r="C203" s="15" t="s">
        <v>279</v>
      </c>
      <c r="D203" s="108" t="e">
        <f>LDT_tame_pa_kodiem!D179+#REF!+#REF!+#REF!+DAP_Inov.pieejas!D203+DAP_Fenoskandija!D203+DAP_Gauja_dot!D203+DAP_Ķemeri_dot!D203+'DAP_ Natura2000_ārv'!D203+DAP_Ekosistēmas_dot!D203</f>
        <v>#REF!</v>
      </c>
    </row>
    <row r="204" spans="1:4" s="30" customFormat="1" ht="12.75" hidden="1">
      <c r="A204" s="1"/>
      <c r="B204" s="45" t="s">
        <v>280</v>
      </c>
      <c r="C204" s="15" t="s">
        <v>281</v>
      </c>
      <c r="D204" s="108" t="e">
        <f>LDT_tame_pa_kodiem!D180+#REF!+#REF!+#REF!+DAP_Inov.pieejas!D204+DAP_Fenoskandija!D204+DAP_Gauja_dot!D204+DAP_Ķemeri_dot!D204+'DAP_ Natura2000_ārv'!D204+DAP_Ekosistēmas_dot!D204</f>
        <v>#REF!</v>
      </c>
    </row>
    <row r="205" spans="1:4" s="30" customFormat="1" ht="12.75" hidden="1">
      <c r="A205" s="1"/>
      <c r="B205" s="45" t="s">
        <v>282</v>
      </c>
      <c r="C205" s="15" t="s">
        <v>283</v>
      </c>
      <c r="D205" s="108" t="e">
        <f>LDT_tame_pa_kodiem!D181+#REF!+#REF!+#REF!+DAP_Inov.pieejas!D205+DAP_Fenoskandija!D205+DAP_Gauja_dot!D205+DAP_Ķemeri_dot!D205+'DAP_ Natura2000_ārv'!D205+DAP_Ekosistēmas_dot!D205</f>
        <v>#REF!</v>
      </c>
    </row>
    <row r="206" spans="1:4" s="30" customFormat="1" ht="12.75">
      <c r="A206" s="1"/>
      <c r="B206" s="45">
        <v>2247</v>
      </c>
      <c r="C206" s="15" t="s">
        <v>284</v>
      </c>
      <c r="D206" s="108" t="e">
        <f>LDT_tame_pa_kodiem!D182+#REF!+#REF!+#REF!+DAP_Inov.pieejas!D206+DAP_Fenoskandija!D206+DAP_Gauja_dot!D206+DAP_Ķemeri_dot!D206+'DAP_ Natura2000_ārv'!D206+DAP_Ekosistēmas_dot!D206</f>
        <v>#REF!</v>
      </c>
    </row>
    <row r="207" spans="1:4" s="30" customFormat="1" ht="12.75" hidden="1">
      <c r="A207" s="1"/>
      <c r="B207" s="45">
        <v>2248</v>
      </c>
      <c r="C207" s="15" t="s">
        <v>285</v>
      </c>
      <c r="D207" s="108" t="e">
        <f>LDT_tame_pa_kodiem!D183+#REF!+#REF!+#REF!+DAP_Inov.pieejas!D207+DAP_Fenoskandija!D207+DAP_Gauja_dot!D207+DAP_Ķemeri_dot!D207+'DAP_ Natura2000_ārv'!D207+DAP_Ekosistēmas_dot!D207</f>
        <v>#REF!</v>
      </c>
    </row>
    <row r="208" spans="1:4" s="30" customFormat="1" ht="12.75" hidden="1">
      <c r="A208" s="1"/>
      <c r="B208" s="45" t="s">
        <v>286</v>
      </c>
      <c r="C208" s="15" t="s">
        <v>287</v>
      </c>
      <c r="D208" s="108" t="e">
        <f>LDT_tame_pa_kodiem!D184+#REF!+#REF!+#REF!+DAP_Inov.pieejas!D208+DAP_Fenoskandija!D208+DAP_Gauja_dot!D208+DAP_Ķemeri_dot!D208+'DAP_ Natura2000_ārv'!D208+DAP_Ekosistēmas_dot!D208</f>
        <v>#REF!</v>
      </c>
    </row>
    <row r="209" spans="1:4" s="30" customFormat="1" ht="12.75">
      <c r="A209" s="1"/>
      <c r="B209" s="44" t="s">
        <v>288</v>
      </c>
      <c r="C209" s="15" t="s">
        <v>289</v>
      </c>
      <c r="D209" s="108" t="e">
        <f>SUM(D210:D212)</f>
        <v>#REF!</v>
      </c>
    </row>
    <row r="210" spans="1:4" s="30" customFormat="1" ht="12.75" hidden="1">
      <c r="A210" s="1"/>
      <c r="B210" s="45">
        <v>2251</v>
      </c>
      <c r="C210" s="15" t="s">
        <v>290</v>
      </c>
      <c r="D210" s="108" t="e">
        <f>LDT_tame_pa_kodiem!D186+#REF!+#REF!+#REF!+DAP_Inov.pieejas!D210+DAP_Fenoskandija!D210+DAP_Gauja_dot!D210+DAP_Ķemeri_dot!D210+'DAP_ Natura2000_ārv'!D210+DAP_Ekosistēmas_dot!D210</f>
        <v>#REF!</v>
      </c>
    </row>
    <row r="211" spans="1:4" s="30" customFormat="1" ht="12.75" hidden="1">
      <c r="A211" s="1"/>
      <c r="B211" s="45">
        <v>2252</v>
      </c>
      <c r="C211" s="15" t="s">
        <v>291</v>
      </c>
      <c r="D211" s="108" t="e">
        <f>LDT_tame_pa_kodiem!D187+#REF!+#REF!+#REF!+DAP_Inov.pieejas!D211+DAP_Fenoskandija!D211+DAP_Gauja_dot!D211+DAP_Ķemeri_dot!D211+'DAP_ Natura2000_ārv'!D211+DAP_Ekosistēmas_dot!D211</f>
        <v>#REF!</v>
      </c>
    </row>
    <row r="212" spans="1:4" s="30" customFormat="1" ht="12.75">
      <c r="A212" s="1"/>
      <c r="B212" s="45">
        <v>2259</v>
      </c>
      <c r="C212" s="15" t="s">
        <v>292</v>
      </c>
      <c r="D212" s="108" t="e">
        <f>LDT_tame_pa_kodiem!D188+#REF!+#REF!+#REF!+DAP_Inov.pieejas!D212+DAP_Fenoskandija!D212+DAP_Gauja_dot!D212+DAP_Ķemeri_dot!D212+'DAP_ Natura2000_ārv'!D212+DAP_Ekosistēmas_dot!D212</f>
        <v>#REF!</v>
      </c>
    </row>
    <row r="213" spans="1:4" s="30" customFormat="1" ht="12.75">
      <c r="A213" s="1"/>
      <c r="B213" s="44" t="s">
        <v>293</v>
      </c>
      <c r="C213" s="15" t="s">
        <v>294</v>
      </c>
      <c r="D213" s="108" t="e">
        <f>SUM(D214:D218)</f>
        <v>#REF!</v>
      </c>
    </row>
    <row r="214" spans="1:4" s="30" customFormat="1" ht="12.75" hidden="1">
      <c r="A214" s="1"/>
      <c r="B214" s="45" t="s">
        <v>295</v>
      </c>
      <c r="C214" s="15" t="s">
        <v>296</v>
      </c>
      <c r="D214" s="108" t="e">
        <f>LDT_tame_pa_kodiem!D190+#REF!+#REF!+#REF!+DAP_Inov.pieejas!D214+DAP_Fenoskandija!D214+DAP_Gauja_dot!D214+DAP_Ķemeri_dot!D214+'DAP_ Natura2000_ārv'!D214+DAP_Ekosistēmas_dot!D214</f>
        <v>#REF!</v>
      </c>
    </row>
    <row r="215" spans="1:4" s="30" customFormat="1" ht="12.75">
      <c r="A215" s="1"/>
      <c r="B215" s="45" t="s">
        <v>297</v>
      </c>
      <c r="C215" s="15" t="s">
        <v>298</v>
      </c>
      <c r="D215" s="108" t="e">
        <f>LDT_tame_pa_kodiem!D191+#REF!+#REF!+#REF!+DAP_Inov.pieejas!D215+DAP_Fenoskandija!D215+DAP_Gauja_dot!D215+DAP_Ķemeri_dot!D215+'DAP_ Natura2000_ārv'!D215+DAP_Ekosistēmas_dot!D215</f>
        <v>#REF!</v>
      </c>
    </row>
    <row r="216" spans="1:4" s="30" customFormat="1" ht="12.75" hidden="1">
      <c r="A216" s="1"/>
      <c r="B216" s="45" t="s">
        <v>299</v>
      </c>
      <c r="C216" s="15" t="s">
        <v>300</v>
      </c>
      <c r="D216" s="108" t="e">
        <f>LDT_tame_pa_kodiem!D192+#REF!+#REF!+#REF!+DAP_Inov.pieejas!D216+DAP_Fenoskandija!D216+DAP_Gauja_dot!D216+DAP_Ķemeri_dot!D216+'DAP_ Natura2000_ārv'!D216+DAP_Ekosistēmas_dot!D216</f>
        <v>#REF!</v>
      </c>
    </row>
    <row r="217" spans="1:4" s="30" customFormat="1" ht="12.75" hidden="1">
      <c r="A217" s="1"/>
      <c r="B217" s="45" t="s">
        <v>301</v>
      </c>
      <c r="C217" s="15" t="s">
        <v>302</v>
      </c>
      <c r="D217" s="108" t="e">
        <f>LDT_tame_pa_kodiem!D193+#REF!+#REF!+#REF!+DAP_Inov.pieejas!D217+DAP_Fenoskandija!D217+DAP_Gauja_dot!D217+DAP_Ķemeri_dot!D217+'DAP_ Natura2000_ārv'!D217+DAP_Ekosistēmas_dot!D217</f>
        <v>#REF!</v>
      </c>
    </row>
    <row r="218" spans="1:4" s="30" customFormat="1" ht="12.75" hidden="1">
      <c r="A218" s="1"/>
      <c r="B218" s="45" t="s">
        <v>303</v>
      </c>
      <c r="C218" s="15" t="s">
        <v>304</v>
      </c>
      <c r="D218" s="108" t="e">
        <f>LDT_tame_pa_kodiem!D194+#REF!+#REF!+#REF!+DAP_Inov.pieejas!D218+DAP_Fenoskandija!D218+DAP_Gauja_dot!D218+DAP_Ķemeri_dot!D218+'DAP_ Natura2000_ārv'!D218+DAP_Ekosistēmas_dot!D218</f>
        <v>#REF!</v>
      </c>
    </row>
    <row r="219" spans="1:4" s="30" customFormat="1" ht="12.75">
      <c r="A219" s="1"/>
      <c r="B219" s="44" t="s">
        <v>305</v>
      </c>
      <c r="C219" s="15" t="s">
        <v>306</v>
      </c>
      <c r="D219" s="108" t="e">
        <f>SUM(D220:D225)</f>
        <v>#REF!</v>
      </c>
    </row>
    <row r="220" spans="1:4" s="30" customFormat="1" ht="12.75" hidden="1">
      <c r="A220" s="1"/>
      <c r="B220" s="45" t="s">
        <v>307</v>
      </c>
      <c r="C220" s="15" t="s">
        <v>308</v>
      </c>
      <c r="D220" s="108" t="e">
        <f>LDT_tame_pa_kodiem!D196+#REF!+#REF!+#REF!+DAP_Inov.pieejas!D220+DAP_Fenoskandija!D220+DAP_Gauja_dot!D220+DAP_Ķemeri_dot!D220+'DAP_ Natura2000_ārv'!D220+DAP_Ekosistēmas_dot!D220</f>
        <v>#REF!</v>
      </c>
    </row>
    <row r="221" spans="1:4" s="30" customFormat="1" ht="12.75" hidden="1">
      <c r="A221" s="1"/>
      <c r="B221" s="45">
        <v>2272</v>
      </c>
      <c r="C221" s="15" t="s">
        <v>309</v>
      </c>
      <c r="D221" s="108" t="e">
        <f>LDT_tame_pa_kodiem!D197+#REF!+#REF!+#REF!+DAP_Inov.pieejas!D221+DAP_Fenoskandija!D221+DAP_Gauja_dot!D221+DAP_Ķemeri_dot!D221+'DAP_ Natura2000_ārv'!D221+DAP_Ekosistēmas_dot!D221</f>
        <v>#REF!</v>
      </c>
    </row>
    <row r="222" spans="1:4" s="30" customFormat="1" ht="12.75" hidden="1">
      <c r="A222" s="1"/>
      <c r="B222" s="45" t="s">
        <v>310</v>
      </c>
      <c r="C222" s="15" t="s">
        <v>311</v>
      </c>
      <c r="D222" s="108" t="e">
        <f>LDT_tame_pa_kodiem!D198+#REF!+#REF!+#REF!+DAP_Inov.pieejas!D222+DAP_Fenoskandija!D222+DAP_Gauja_dot!D222+DAP_Ķemeri_dot!D222+'DAP_ Natura2000_ārv'!D222+DAP_Ekosistēmas_dot!D222</f>
        <v>#REF!</v>
      </c>
    </row>
    <row r="223" spans="1:4" s="30" customFormat="1" ht="12.75">
      <c r="A223" s="1"/>
      <c r="B223" s="45" t="s">
        <v>312</v>
      </c>
      <c r="C223" s="15" t="s">
        <v>313</v>
      </c>
      <c r="D223" s="108" t="e">
        <f>LDT_tame_pa_kodiem!D199+#REF!+#REF!+#REF!+DAP_Inov.pieejas!D223+DAP_Fenoskandija!D223+DAP_Gauja_dot!D223+DAP_Ķemeri_dot!D223+'DAP_ Natura2000_ārv'!D223+DAP_Ekosistēmas_dot!D223</f>
        <v>#REF!</v>
      </c>
    </row>
    <row r="224" spans="1:4" s="30" customFormat="1" ht="12.75" hidden="1">
      <c r="A224" s="1"/>
      <c r="B224" s="45">
        <v>2278</v>
      </c>
      <c r="C224" s="15" t="s">
        <v>314</v>
      </c>
      <c r="D224" s="108" t="e">
        <f>LDT_tame_pa_kodiem!D200+#REF!+#REF!+#REF!+DAP_Inov.pieejas!D224+DAP_Fenoskandija!D224+DAP_Gauja_dot!D224+DAP_Ķemeri_dot!D224+'DAP_ Natura2000_ārv'!D224+DAP_Ekosistēmas_dot!D224</f>
        <v>#REF!</v>
      </c>
    </row>
    <row r="225" spans="1:4" s="30" customFormat="1" ht="12.75">
      <c r="A225" s="1"/>
      <c r="B225" s="45" t="s">
        <v>315</v>
      </c>
      <c r="C225" s="15" t="s">
        <v>316</v>
      </c>
      <c r="D225" s="108" t="e">
        <f>LDT_tame_pa_kodiem!D201+#REF!+#REF!+#REF!+DAP_Inov.pieejas!D225+DAP_Fenoskandija!D225+DAP_Gauja_dot!D225+DAP_Ķemeri_dot!D225+'DAP_ Natura2000_ārv'!D225+DAP_Ekosistēmas_dot!D225</f>
        <v>#REF!</v>
      </c>
    </row>
    <row r="226" spans="1:4" s="30" customFormat="1" ht="12.75" hidden="1">
      <c r="A226" s="1"/>
      <c r="B226" s="44" t="s">
        <v>317</v>
      </c>
      <c r="C226" s="15" t="s">
        <v>318</v>
      </c>
      <c r="D226" s="108" t="e">
        <f>SUM(D227:D230)</f>
        <v>#REF!</v>
      </c>
    </row>
    <row r="227" spans="1:4" s="30" customFormat="1" ht="12.75" hidden="1">
      <c r="A227" s="1"/>
      <c r="B227" s="45" t="s">
        <v>319</v>
      </c>
      <c r="C227" s="15" t="s">
        <v>320</v>
      </c>
      <c r="D227" s="108" t="e">
        <f>LDT_tame_pa_kodiem!D203+#REF!+#REF!+#REF!+DAP_Inov.pieejas!D227+DAP_Fenoskandija!D227+DAP_Gauja_dot!D227+DAP_Ķemeri_dot!D227+'DAP_ Natura2000_ārv'!D227+DAP_Ekosistēmas_dot!D227</f>
        <v>#REF!</v>
      </c>
    </row>
    <row r="228" spans="1:4" s="30" customFormat="1" ht="12.75" hidden="1">
      <c r="A228" s="1"/>
      <c r="B228" s="45" t="s">
        <v>321</v>
      </c>
      <c r="C228" s="15" t="s">
        <v>322</v>
      </c>
      <c r="D228" s="108" t="e">
        <f>LDT_tame_pa_kodiem!D204+#REF!+#REF!+#REF!+DAP_Inov.pieejas!D228+DAP_Fenoskandija!D228+DAP_Gauja_dot!D228+DAP_Ķemeri_dot!D228+'DAP_ Natura2000_ārv'!D228+DAP_Ekosistēmas_dot!D228</f>
        <v>#REF!</v>
      </c>
    </row>
    <row r="229" spans="1:4" s="30" customFormat="1" ht="12.75" hidden="1">
      <c r="A229" s="1"/>
      <c r="B229" s="45" t="s">
        <v>323</v>
      </c>
      <c r="C229" s="15" t="s">
        <v>324</v>
      </c>
      <c r="D229" s="108" t="e">
        <f>LDT_tame_pa_kodiem!D205+#REF!+#REF!+#REF!+DAP_Inov.pieejas!D229+DAP_Fenoskandija!D229+DAP_Gauja_dot!D229+DAP_Ķemeri_dot!D229+'DAP_ Natura2000_ārv'!D229+DAP_Ekosistēmas_dot!D229</f>
        <v>#REF!</v>
      </c>
    </row>
    <row r="230" spans="1:4" s="30" customFormat="1" ht="25.5" hidden="1">
      <c r="A230" s="1"/>
      <c r="B230" s="45">
        <v>2284</v>
      </c>
      <c r="C230" s="15" t="s">
        <v>325</v>
      </c>
      <c r="D230" s="108" t="e">
        <f>LDT_tame_pa_kodiem!D206+#REF!+#REF!+#REF!+DAP_Inov.pieejas!D230+DAP_Fenoskandija!D230+DAP_Gauja_dot!D230+DAP_Ķemeri_dot!D230+'DAP_ Natura2000_ārv'!D230+DAP_Ekosistēmas_dot!D230</f>
        <v>#REF!</v>
      </c>
    </row>
    <row r="231" spans="1:4" s="30" customFormat="1" ht="25.5">
      <c r="A231" s="1"/>
      <c r="B231" s="46" t="s">
        <v>326</v>
      </c>
      <c r="C231" s="47" t="s">
        <v>327</v>
      </c>
      <c r="D231" s="107" t="e">
        <f>D232+D237+D241+D242+D246+D247+D255+D256+D260</f>
        <v>#REF!</v>
      </c>
    </row>
    <row r="232" spans="1:4" s="30" customFormat="1" ht="12.75">
      <c r="A232" s="1"/>
      <c r="B232" s="44" t="s">
        <v>328</v>
      </c>
      <c r="C232" s="15" t="s">
        <v>329</v>
      </c>
      <c r="D232" s="108" t="e">
        <f>SUM(D233:D236)</f>
        <v>#REF!</v>
      </c>
    </row>
    <row r="233" spans="1:4" s="30" customFormat="1" ht="12.75">
      <c r="A233" s="1"/>
      <c r="B233" s="45" t="s">
        <v>330</v>
      </c>
      <c r="C233" s="15" t="s">
        <v>331</v>
      </c>
      <c r="D233" s="108" t="e">
        <f>LDT_tame_pa_kodiem!D209+#REF!+#REF!+#REF!+DAP_Inov.pieejas!D233+DAP_Fenoskandija!D233+DAP_Gauja_dot!D233+DAP_Ķemeri_dot!D233+'DAP_ Natura2000_ārv'!D233+DAP_Ekosistēmas_dot!D233</f>
        <v>#REF!</v>
      </c>
    </row>
    <row r="234" spans="1:4" s="30" customFormat="1" ht="12.75">
      <c r="A234" s="1"/>
      <c r="B234" s="45" t="s">
        <v>332</v>
      </c>
      <c r="C234" s="15" t="s">
        <v>333</v>
      </c>
      <c r="D234" s="108" t="e">
        <f>LDT_tame_pa_kodiem!D210+#REF!+#REF!+#REF!+DAP_Inov.pieejas!D234+DAP_Fenoskandija!D234+DAP_Gauja_dot!D234+DAP_Ķemeri_dot!D234+'DAP_ Natura2000_ārv'!D234+DAP_Ekosistēmas_dot!D234</f>
        <v>#REF!</v>
      </c>
    </row>
    <row r="235" spans="1:4" s="30" customFormat="1" ht="12.75" hidden="1">
      <c r="A235" s="1"/>
      <c r="B235" s="45" t="s">
        <v>334</v>
      </c>
      <c r="C235" s="15" t="s">
        <v>335</v>
      </c>
      <c r="D235" s="108" t="e">
        <f>LDT_tame_pa_kodiem!D211+#REF!+#REF!+#REF!+DAP_Inov.pieejas!D235+DAP_Fenoskandija!D235+DAP_Gauja_dot!D235+DAP_Ķemeri_dot!D235+'DAP_ Natura2000_ārv'!D235+DAP_Ekosistēmas_dot!D235</f>
        <v>#REF!</v>
      </c>
    </row>
    <row r="236" spans="1:4" s="30" customFormat="1" ht="12.75" hidden="1">
      <c r="A236" s="1"/>
      <c r="B236" s="45" t="s">
        <v>336</v>
      </c>
      <c r="C236" s="15" t="s">
        <v>337</v>
      </c>
      <c r="D236" s="108" t="e">
        <f>LDT_tame_pa_kodiem!D212+#REF!+#REF!+#REF!+DAP_Inov.pieejas!D236+DAP_Fenoskandija!D236+DAP_Gauja_dot!D236+DAP_Ķemeri_dot!D236+'DAP_ Natura2000_ārv'!D236+DAP_Ekosistēmas_dot!D236</f>
        <v>#REF!</v>
      </c>
    </row>
    <row r="237" spans="1:4" s="30" customFormat="1" ht="12.75">
      <c r="A237" s="1"/>
      <c r="B237" s="44" t="s">
        <v>338</v>
      </c>
      <c r="C237" s="15" t="s">
        <v>339</v>
      </c>
      <c r="D237" s="108" t="e">
        <f>SUM(D238:D240)</f>
        <v>#REF!</v>
      </c>
    </row>
    <row r="238" spans="1:4" s="30" customFormat="1" ht="12.75" hidden="1">
      <c r="A238" s="1"/>
      <c r="B238" s="45" t="s">
        <v>340</v>
      </c>
      <c r="C238" s="15" t="s">
        <v>341</v>
      </c>
      <c r="D238" s="108" t="e">
        <f>LDT_tame_pa_kodiem!D214+#REF!+#REF!+#REF!+DAP_Inov.pieejas!D238+DAP_Fenoskandija!D238+DAP_Gauja_dot!D238+DAP_Ķemeri_dot!D238+'DAP_ Natura2000_ārv'!D238+DAP_Ekosistēmas_dot!D238</f>
        <v>#REF!</v>
      </c>
    </row>
    <row r="239" spans="1:4" s="30" customFormat="1" ht="12.75">
      <c r="A239" s="1"/>
      <c r="B239" s="45" t="s">
        <v>342</v>
      </c>
      <c r="C239" s="15" t="s">
        <v>343</v>
      </c>
      <c r="D239" s="108" t="e">
        <f>LDT_tame_pa_kodiem!D215+#REF!+#REF!+#REF!+DAP_Inov.pieejas!D239+DAP_Fenoskandija!D239+DAP_Gauja_dot!D239+DAP_Ķemeri_dot!D239+'DAP_ Natura2000_ārv'!D239+DAP_Ekosistēmas_dot!D239</f>
        <v>#REF!</v>
      </c>
    </row>
    <row r="240" spans="1:4" s="30" customFormat="1" ht="12.75" hidden="1">
      <c r="A240" s="1"/>
      <c r="B240" s="45" t="s">
        <v>344</v>
      </c>
      <c r="C240" s="15" t="s">
        <v>345</v>
      </c>
      <c r="D240" s="108" t="e">
        <f>LDT_tame_pa_kodiem!D216+#REF!+#REF!+#REF!+DAP_Inov.pieejas!D240+DAP_Fenoskandija!D240+DAP_Gauja_dot!D240+DAP_Ķemeri_dot!D240+'DAP_ Natura2000_ārv'!D240+DAP_Ekosistēmas_dot!D240</f>
        <v>#REF!</v>
      </c>
    </row>
    <row r="241" spans="1:4" s="30" customFormat="1" ht="12.75" hidden="1">
      <c r="A241" s="1"/>
      <c r="B241" s="44" t="s">
        <v>346</v>
      </c>
      <c r="C241" s="15" t="s">
        <v>347</v>
      </c>
      <c r="D241" s="108" t="e">
        <f>LDT_tame_pa_kodiem!D217+#REF!+#REF!+#REF!+DAP_Inov.pieejas!D241+DAP_Fenoskandija!D241+DAP_Gauja_dot!D241+DAP_Ķemeri_dot!D241+'DAP_ Natura2000_ārv'!D241+DAP_Ekosistēmas_dot!D241</f>
        <v>#REF!</v>
      </c>
    </row>
    <row r="242" spans="1:4" s="30" customFormat="1" ht="25.5" hidden="1">
      <c r="A242" s="1"/>
      <c r="B242" s="44" t="s">
        <v>348</v>
      </c>
      <c r="C242" s="15" t="s">
        <v>349</v>
      </c>
      <c r="D242" s="108" t="e">
        <f>SUM(D243:D245)</f>
        <v>#REF!</v>
      </c>
    </row>
    <row r="243" spans="1:4" s="30" customFormat="1" ht="12.75" hidden="1">
      <c r="A243" s="1"/>
      <c r="B243" s="45" t="s">
        <v>350</v>
      </c>
      <c r="C243" s="15" t="s">
        <v>351</v>
      </c>
      <c r="D243" s="108" t="e">
        <f>LDT_tame_pa_kodiem!D219+#REF!+#REF!+#REF!+DAP_Inov.pieejas!D243+DAP_Fenoskandija!D243+DAP_Gauja_dot!D243+DAP_Ķemeri_dot!D243+'DAP_ Natura2000_ārv'!D243+DAP_Ekosistēmas_dot!D243</f>
        <v>#REF!</v>
      </c>
    </row>
    <row r="244" spans="1:4" s="30" customFormat="1" ht="12.75" hidden="1">
      <c r="A244" s="1"/>
      <c r="B244" s="45" t="s">
        <v>352</v>
      </c>
      <c r="C244" s="15" t="s">
        <v>353</v>
      </c>
      <c r="D244" s="108" t="e">
        <f>LDT_tame_pa_kodiem!D220+#REF!+#REF!+#REF!+DAP_Inov.pieejas!D244+DAP_Fenoskandija!D244+DAP_Gauja_dot!D244+DAP_Ķemeri_dot!D244+'DAP_ Natura2000_ārv'!D244+DAP_Ekosistēmas_dot!D244</f>
        <v>#REF!</v>
      </c>
    </row>
    <row r="245" spans="1:4" s="30" customFormat="1" ht="12.75" hidden="1">
      <c r="A245" s="1"/>
      <c r="B245" s="45" t="s">
        <v>354</v>
      </c>
      <c r="C245" s="15" t="s">
        <v>355</v>
      </c>
      <c r="D245" s="108" t="e">
        <f>LDT_tame_pa_kodiem!D221+#REF!+#REF!+#REF!+DAP_Inov.pieejas!D245+DAP_Fenoskandija!D245+DAP_Gauja_dot!D245+DAP_Ķemeri_dot!D245+'DAP_ Natura2000_ārv'!D245+DAP_Ekosistēmas_dot!D245</f>
        <v>#REF!</v>
      </c>
    </row>
    <row r="246" spans="1:4" s="30" customFormat="1" ht="12.75">
      <c r="A246" s="1"/>
      <c r="B246" s="44" t="s">
        <v>356</v>
      </c>
      <c r="C246" s="15" t="s">
        <v>357</v>
      </c>
      <c r="D246" s="108" t="e">
        <f>LDT_tame_pa_kodiem!D222+#REF!+#REF!+#REF!+DAP_Inov.pieejas!D246+DAP_Fenoskandija!D246+DAP_Gauja_dot!D246+DAP_Ķemeri_dot!D246+'DAP_ Natura2000_ārv'!D246+DAP_Ekosistēmas_dot!D246</f>
        <v>#REF!</v>
      </c>
    </row>
    <row r="247" spans="1:4" s="30" customFormat="1" ht="12.75" hidden="1">
      <c r="A247" s="1"/>
      <c r="B247" s="44" t="s">
        <v>358</v>
      </c>
      <c r="C247" s="15" t="s">
        <v>359</v>
      </c>
      <c r="D247" s="108" t="e">
        <f>SUM(D248:D254)</f>
        <v>#REF!</v>
      </c>
    </row>
    <row r="248" spans="1:4" s="30" customFormat="1" ht="12.75" hidden="1">
      <c r="A248" s="1"/>
      <c r="B248" s="45" t="s">
        <v>360</v>
      </c>
      <c r="C248" s="15" t="s">
        <v>361</v>
      </c>
      <c r="D248" s="108" t="e">
        <f>LDT_tame_pa_kodiem!D224+#REF!+#REF!+#REF!+DAP_Inov.pieejas!D248+DAP_Fenoskandija!D248+DAP_Gauja_dot!D248+DAP_Ķemeri_dot!D248+'DAP_ Natura2000_ārv'!D248+DAP_Ekosistēmas_dot!D248</f>
        <v>#REF!</v>
      </c>
    </row>
    <row r="249" spans="1:4" s="30" customFormat="1" ht="12.75" hidden="1">
      <c r="A249" s="1"/>
      <c r="B249" s="45" t="s">
        <v>362</v>
      </c>
      <c r="C249" s="15" t="s">
        <v>363</v>
      </c>
      <c r="D249" s="108" t="e">
        <f>LDT_tame_pa_kodiem!D225+#REF!+#REF!+#REF!+DAP_Inov.pieejas!D249+DAP_Fenoskandija!D249+DAP_Gauja_dot!D249+DAP_Ķemeri_dot!D249+'DAP_ Natura2000_ārv'!D249+DAP_Ekosistēmas_dot!D249</f>
        <v>#REF!</v>
      </c>
    </row>
    <row r="250" spans="1:4" s="30" customFormat="1" ht="12.75" hidden="1">
      <c r="A250" s="1"/>
      <c r="B250" s="45" t="s">
        <v>364</v>
      </c>
      <c r="C250" s="15" t="s">
        <v>365</v>
      </c>
      <c r="D250" s="108" t="e">
        <f>LDT_tame_pa_kodiem!D226+#REF!+#REF!+#REF!+DAP_Inov.pieejas!D250+DAP_Fenoskandija!D250+DAP_Gauja_dot!D250+DAP_Ķemeri_dot!D250+'DAP_ Natura2000_ārv'!D250+DAP_Ekosistēmas_dot!D250</f>
        <v>#REF!</v>
      </c>
    </row>
    <row r="251" spans="1:4" s="30" customFormat="1" ht="12.75" hidden="1">
      <c r="A251" s="1"/>
      <c r="B251" s="45" t="s">
        <v>366</v>
      </c>
      <c r="C251" s="15" t="s">
        <v>367</v>
      </c>
      <c r="D251" s="108" t="e">
        <f>LDT_tame_pa_kodiem!D227+#REF!+#REF!+#REF!+DAP_Inov.pieejas!D251+DAP_Fenoskandija!D251+DAP_Gauja_dot!D251+DAP_Ķemeri_dot!D251+'DAP_ Natura2000_ārv'!D251+DAP_Ekosistēmas_dot!D251</f>
        <v>#REF!</v>
      </c>
    </row>
    <row r="252" spans="1:4" s="30" customFormat="1" ht="12.75" hidden="1">
      <c r="A252" s="1"/>
      <c r="B252" s="45" t="s">
        <v>368</v>
      </c>
      <c r="C252" s="15" t="s">
        <v>369</v>
      </c>
      <c r="D252" s="108" t="e">
        <f>LDT_tame_pa_kodiem!D228+#REF!+#REF!+#REF!+DAP_Inov.pieejas!D252+DAP_Fenoskandija!D252+DAP_Gauja_dot!D252+DAP_Ķemeri_dot!D252+'DAP_ Natura2000_ārv'!D252+DAP_Ekosistēmas_dot!D252</f>
        <v>#REF!</v>
      </c>
    </row>
    <row r="253" spans="1:4" s="30" customFormat="1" ht="25.5" hidden="1">
      <c r="A253" s="1"/>
      <c r="B253" s="45">
        <v>2366</v>
      </c>
      <c r="C253" s="15" t="s">
        <v>370</v>
      </c>
      <c r="D253" s="108" t="e">
        <f>LDT_tame_pa_kodiem!D229+#REF!+#REF!+#REF!+DAP_Inov.pieejas!D253+DAP_Fenoskandija!D253+DAP_Gauja_dot!D253+DAP_Ķemeri_dot!D253+'DAP_ Natura2000_ārv'!D253+DAP_Ekosistēmas_dot!D253</f>
        <v>#REF!</v>
      </c>
    </row>
    <row r="254" spans="1:4" s="30" customFormat="1" ht="25.5" hidden="1">
      <c r="A254" s="1"/>
      <c r="B254" s="45" t="s">
        <v>371</v>
      </c>
      <c r="C254" s="15" t="s">
        <v>372</v>
      </c>
      <c r="D254" s="108" t="e">
        <f>LDT_tame_pa_kodiem!D230+#REF!+#REF!+#REF!+DAP_Inov.pieejas!D254+DAP_Fenoskandija!D254+DAP_Gauja_dot!D254+DAP_Ķemeri_dot!D254+'DAP_ Natura2000_ārv'!D254+DAP_Ekosistēmas_dot!D254</f>
        <v>#REF!</v>
      </c>
    </row>
    <row r="255" spans="1:4" s="30" customFormat="1" ht="12.75" hidden="1">
      <c r="A255" s="1"/>
      <c r="B255" s="44" t="s">
        <v>373</v>
      </c>
      <c r="C255" s="15" t="s">
        <v>374</v>
      </c>
      <c r="D255" s="108" t="e">
        <f>LDT_tame_pa_kodiem!D231+#REF!+#REF!+#REF!+DAP_Inov.pieejas!D255+DAP_Fenoskandija!D255+DAP_Gauja_dot!D255+DAP_Ķemeri_dot!D255+'DAP_ Natura2000_ārv'!D255+DAP_Ekosistēmas_dot!D255</f>
        <v>#REF!</v>
      </c>
    </row>
    <row r="256" spans="1:4" s="30" customFormat="1" ht="12.75" hidden="1">
      <c r="A256" s="1"/>
      <c r="B256" s="44" t="s">
        <v>375</v>
      </c>
      <c r="C256" s="15" t="s">
        <v>376</v>
      </c>
      <c r="D256" s="108" t="e">
        <f>SUM(D257:D259)</f>
        <v>#REF!</v>
      </c>
    </row>
    <row r="257" spans="1:4" s="30" customFormat="1" ht="12.75" hidden="1">
      <c r="A257" s="1"/>
      <c r="B257" s="45" t="s">
        <v>377</v>
      </c>
      <c r="C257" s="15" t="s">
        <v>378</v>
      </c>
      <c r="D257" s="108" t="e">
        <f>LDT_tame_pa_kodiem!D233+#REF!+#REF!+#REF!+DAP_Inov.pieejas!D257+DAP_Fenoskandija!D257+DAP_Gauja_dot!D257+DAP_Ķemeri_dot!D257+'DAP_ Natura2000_ārv'!D257+DAP_Ekosistēmas_dot!D257</f>
        <v>#REF!</v>
      </c>
    </row>
    <row r="258" spans="1:4" s="30" customFormat="1" ht="12.75" hidden="1">
      <c r="A258" s="1"/>
      <c r="B258" s="45" t="s">
        <v>379</v>
      </c>
      <c r="C258" s="15" t="s">
        <v>380</v>
      </c>
      <c r="D258" s="108" t="e">
        <f>LDT_tame_pa_kodiem!D234+#REF!+#REF!+#REF!+DAP_Inov.pieejas!D258+DAP_Fenoskandija!D258+DAP_Gauja_dot!D258+DAP_Ķemeri_dot!D258+'DAP_ Natura2000_ārv'!D258+DAP_Ekosistēmas_dot!D258</f>
        <v>#REF!</v>
      </c>
    </row>
    <row r="259" spans="1:4" s="30" customFormat="1" ht="12.75" hidden="1">
      <c r="A259" s="1"/>
      <c r="B259" s="45" t="s">
        <v>381</v>
      </c>
      <c r="C259" s="15" t="s">
        <v>382</v>
      </c>
      <c r="D259" s="108" t="e">
        <f>LDT_tame_pa_kodiem!D235+#REF!+#REF!+#REF!+DAP_Inov.pieejas!D259+DAP_Fenoskandija!D259+DAP_Gauja_dot!D259+DAP_Ķemeri_dot!D259+'DAP_ Natura2000_ārv'!D259+DAP_Ekosistēmas_dot!D259</f>
        <v>#REF!</v>
      </c>
    </row>
    <row r="260" spans="1:4" s="30" customFormat="1" ht="12.75" hidden="1">
      <c r="A260" s="1"/>
      <c r="B260" s="44" t="s">
        <v>383</v>
      </c>
      <c r="C260" s="15" t="s">
        <v>384</v>
      </c>
      <c r="D260" s="108" t="e">
        <f>LDT_tame_pa_kodiem!D236+#REF!+#REF!+#REF!+DAP_Inov.pieejas!D260+DAP_Fenoskandija!D260+DAP_Gauja_dot!D260+DAP_Ķemeri_dot!D260+'DAP_ Natura2000_ārv'!D260+DAP_Ekosistēmas_dot!D260</f>
        <v>#REF!</v>
      </c>
    </row>
    <row r="261" spans="1:4" s="30" customFormat="1" ht="12.75" hidden="1">
      <c r="A261" s="1"/>
      <c r="B261" s="46" t="s">
        <v>385</v>
      </c>
      <c r="C261" s="47" t="s">
        <v>386</v>
      </c>
      <c r="D261" s="107" t="e">
        <f>LDT_tame_pa_kodiem!D237+#REF!+#REF!+#REF!+DAP_Inov.pieejas!D261+DAP_Fenoskandija!D261+DAP_Gauja_dot!D261+DAP_Ķemeri_dot!D261+'DAP_ Natura2000_ārv'!D261+DAP_Ekosistēmas_dot!D261</f>
        <v>#REF!</v>
      </c>
    </row>
    <row r="262" spans="1:4" s="30" customFormat="1" ht="12.75" hidden="1">
      <c r="A262" s="1"/>
      <c r="B262" s="46" t="s">
        <v>387</v>
      </c>
      <c r="C262" s="47" t="s">
        <v>388</v>
      </c>
      <c r="D262" s="107" t="e">
        <f>D263+D270</f>
        <v>#REF!</v>
      </c>
    </row>
    <row r="263" spans="1:4" s="30" customFormat="1" ht="12.75" hidden="1">
      <c r="A263" s="1"/>
      <c r="B263" s="44" t="s">
        <v>389</v>
      </c>
      <c r="C263" s="15" t="s">
        <v>390</v>
      </c>
      <c r="D263" s="108" t="e">
        <f>SUM(D264:D269)</f>
        <v>#REF!</v>
      </c>
    </row>
    <row r="264" spans="1:4" s="30" customFormat="1" ht="12.75" hidden="1">
      <c r="A264" s="1"/>
      <c r="B264" s="45" t="s">
        <v>391</v>
      </c>
      <c r="C264" s="15" t="s">
        <v>392</v>
      </c>
      <c r="D264" s="108" t="e">
        <f>LDT_tame_pa_kodiem!D240+#REF!+#REF!+#REF!+DAP_Inov.pieejas!D264+DAP_Fenoskandija!D264+DAP_Gauja_dot!D264+DAP_Ķemeri_dot!D264+'DAP_ Natura2000_ārv'!D264+DAP_Ekosistēmas_dot!D264</f>
        <v>#REF!</v>
      </c>
    </row>
    <row r="265" spans="1:4" s="30" customFormat="1" ht="25.5" hidden="1">
      <c r="A265" s="1"/>
      <c r="B265" s="45" t="s">
        <v>393</v>
      </c>
      <c r="C265" s="15" t="s">
        <v>394</v>
      </c>
      <c r="D265" s="108" t="e">
        <f>LDT_tame_pa_kodiem!D241+#REF!+#REF!+#REF!+DAP_Inov.pieejas!D265+DAP_Fenoskandija!D265+DAP_Gauja_dot!D265+DAP_Ķemeri_dot!D265+'DAP_ Natura2000_ārv'!D265+DAP_Ekosistēmas_dot!D265</f>
        <v>#REF!</v>
      </c>
    </row>
    <row r="266" spans="1:4" s="30" customFormat="1" ht="25.5" hidden="1">
      <c r="A266" s="1"/>
      <c r="B266" s="45" t="s">
        <v>395</v>
      </c>
      <c r="C266" s="15" t="s">
        <v>396</v>
      </c>
      <c r="D266" s="108" t="e">
        <f>LDT_tame_pa_kodiem!D242+#REF!+#REF!+#REF!+DAP_Inov.pieejas!D266+DAP_Fenoskandija!D266+DAP_Gauja_dot!D266+DAP_Ķemeri_dot!D266+'DAP_ Natura2000_ārv'!D266+DAP_Ekosistēmas_dot!D266</f>
        <v>#REF!</v>
      </c>
    </row>
    <row r="267" spans="1:4" s="30" customFormat="1" ht="12.75" hidden="1">
      <c r="A267" s="1"/>
      <c r="B267" s="45" t="s">
        <v>397</v>
      </c>
      <c r="C267" s="15" t="s">
        <v>398</v>
      </c>
      <c r="D267" s="108" t="e">
        <f>LDT_tame_pa_kodiem!D243+#REF!+#REF!+#REF!+DAP_Inov.pieejas!D267+DAP_Fenoskandija!D267+DAP_Gauja_dot!D267+DAP_Ķemeri_dot!D267+'DAP_ Natura2000_ārv'!D267+DAP_Ekosistēmas_dot!D267</f>
        <v>#REF!</v>
      </c>
    </row>
    <row r="268" spans="1:4" s="30" customFormat="1" ht="25.5" hidden="1">
      <c r="A268" s="1"/>
      <c r="B268" s="45">
        <v>2516</v>
      </c>
      <c r="C268" s="15" t="s">
        <v>399</v>
      </c>
      <c r="D268" s="108" t="e">
        <f>LDT_tame_pa_kodiem!D244+#REF!+#REF!+#REF!+DAP_Inov.pieejas!D268+DAP_Fenoskandija!D268+DAP_Gauja_dot!D268+DAP_Ķemeri_dot!D268+'DAP_ Natura2000_ārv'!D268+DAP_Ekosistēmas_dot!D268</f>
        <v>#REF!</v>
      </c>
    </row>
    <row r="269" spans="1:4" s="30" customFormat="1" ht="12.75" hidden="1">
      <c r="A269" s="1"/>
      <c r="B269" s="45" t="s">
        <v>400</v>
      </c>
      <c r="C269" s="15" t="s">
        <v>401</v>
      </c>
      <c r="D269" s="108" t="e">
        <f>LDT_tame_pa_kodiem!D245+#REF!+#REF!+#REF!+DAP_Inov.pieejas!D269+DAP_Fenoskandija!D269+DAP_Gauja_dot!D269+DAP_Ķemeri_dot!D269+'DAP_ Natura2000_ārv'!D269+DAP_Ekosistēmas_dot!D269</f>
        <v>#REF!</v>
      </c>
    </row>
    <row r="270" spans="1:4" s="30" customFormat="1" ht="12.75" hidden="1">
      <c r="A270" s="1"/>
      <c r="B270" s="44">
        <v>2520</v>
      </c>
      <c r="C270" s="15" t="s">
        <v>402</v>
      </c>
      <c r="D270" s="108" t="e">
        <f>LDT_tame_pa_kodiem!D246+#REF!+#REF!+#REF!+DAP_Inov.pieejas!D270+DAP_Fenoskandija!D270+DAP_Gauja_dot!D270+DAP_Ķemeri_dot!D270+'DAP_ Natura2000_ārv'!D270+DAP_Ekosistēmas_dot!D270</f>
        <v>#REF!</v>
      </c>
    </row>
    <row r="271" spans="1:4" s="30" customFormat="1" ht="25.5" hidden="1">
      <c r="A271" s="1"/>
      <c r="B271" s="49">
        <v>2800</v>
      </c>
      <c r="C271" s="47" t="s">
        <v>403</v>
      </c>
      <c r="D271" s="107" t="e">
        <f>LDT_tame_pa_kodiem!D247+#REF!+#REF!+#REF!+DAP_Inov.pieejas!D271+DAP_Fenoskandija!D271+DAP_Gauja_dot!D271+DAP_Ķemeri_dot!D271+'DAP_ Natura2000_ārv'!D271+DAP_Ekosistēmas_dot!D271</f>
        <v>#REF!</v>
      </c>
    </row>
    <row r="272" spans="1:4" s="30" customFormat="1" ht="12.75" hidden="1">
      <c r="A272" s="1"/>
      <c r="B272" s="49">
        <v>4000</v>
      </c>
      <c r="C272" s="47" t="s">
        <v>404</v>
      </c>
      <c r="D272" s="107" t="e">
        <f>D273+D276+D280</f>
        <v>#REF!</v>
      </c>
    </row>
    <row r="273" spans="1:4" s="30" customFormat="1" ht="12.75" hidden="1">
      <c r="A273" s="1"/>
      <c r="B273" s="46" t="s">
        <v>405</v>
      </c>
      <c r="C273" s="47" t="s">
        <v>406</v>
      </c>
      <c r="D273" s="107" t="e">
        <f>D274+D275</f>
        <v>#REF!</v>
      </c>
    </row>
    <row r="274" spans="1:4" s="30" customFormat="1" ht="25.5" hidden="1">
      <c r="A274" s="1"/>
      <c r="B274" s="44" t="s">
        <v>407</v>
      </c>
      <c r="C274" s="15" t="s">
        <v>408</v>
      </c>
      <c r="D274" s="108" t="e">
        <f>LDT_tame_pa_kodiem!D250+#REF!+#REF!+#REF!+DAP_Inov.pieejas!D274+DAP_Fenoskandija!D274+DAP_Gauja_dot!D274+DAP_Ķemeri_dot!D274+'DAP_ Natura2000_ārv'!D274+DAP_Ekosistēmas_dot!D274</f>
        <v>#REF!</v>
      </c>
    </row>
    <row r="275" spans="1:4" s="30" customFormat="1" ht="25.5" hidden="1">
      <c r="A275" s="1"/>
      <c r="B275" s="44" t="s">
        <v>409</v>
      </c>
      <c r="C275" s="15" t="s">
        <v>410</v>
      </c>
      <c r="D275" s="108" t="e">
        <f>LDT_tame_pa_kodiem!D251+#REF!+#REF!+#REF!+DAP_Inov.pieejas!D275+DAP_Fenoskandija!D275+DAP_Gauja_dot!D275+DAP_Ķemeri_dot!D275+'DAP_ Natura2000_ārv'!D275+DAP_Ekosistēmas_dot!D275</f>
        <v>#REF!</v>
      </c>
    </row>
    <row r="276" spans="1:4" s="30" customFormat="1" ht="12.75" hidden="1">
      <c r="A276" s="1"/>
      <c r="B276" s="46" t="s">
        <v>411</v>
      </c>
      <c r="C276" s="47" t="s">
        <v>412</v>
      </c>
      <c r="D276" s="107" t="e">
        <f>SUM(D277:D279)</f>
        <v>#REF!</v>
      </c>
    </row>
    <row r="277" spans="1:4" s="30" customFormat="1" ht="25.5" hidden="1">
      <c r="A277" s="1"/>
      <c r="B277" s="44" t="s">
        <v>413</v>
      </c>
      <c r="C277" s="15" t="s">
        <v>414</v>
      </c>
      <c r="D277" s="108" t="e">
        <f>LDT_tame_pa_kodiem!D253+#REF!+#REF!+#REF!+DAP_Inov.pieejas!D277+DAP_Fenoskandija!D277+DAP_Gauja_dot!D277+DAP_Ķemeri_dot!D277+'DAP_ Natura2000_ārv'!D277+DAP_Ekosistēmas_dot!D277</f>
        <v>#REF!</v>
      </c>
    </row>
    <row r="278" spans="1:4" s="30" customFormat="1" ht="25.5" hidden="1">
      <c r="A278" s="1"/>
      <c r="B278" s="44">
        <v>4240</v>
      </c>
      <c r="C278" s="15" t="s">
        <v>415</v>
      </c>
      <c r="D278" s="108" t="e">
        <f>LDT_tame_pa_kodiem!D254+#REF!+#REF!+#REF!+DAP_Inov.pieejas!D278+DAP_Fenoskandija!D278+DAP_Gauja_dot!D278+DAP_Ķemeri_dot!D278+'DAP_ Natura2000_ārv'!D278+DAP_Ekosistēmas_dot!D278</f>
        <v>#REF!</v>
      </c>
    </row>
    <row r="279" spans="1:4" s="30" customFormat="1" ht="12.75" hidden="1">
      <c r="A279" s="1"/>
      <c r="B279" s="44">
        <v>4250</v>
      </c>
      <c r="C279" s="15" t="s">
        <v>416</v>
      </c>
      <c r="D279" s="108" t="e">
        <f>LDT_tame_pa_kodiem!D255+#REF!+#REF!+#REF!+DAP_Inov.pieejas!D279+DAP_Fenoskandija!D279+DAP_Gauja_dot!D279+DAP_Ķemeri_dot!D279+'DAP_ Natura2000_ārv'!D279+DAP_Ekosistēmas_dot!D279</f>
        <v>#REF!</v>
      </c>
    </row>
    <row r="280" spans="1:4" s="30" customFormat="1" ht="12.75" hidden="1">
      <c r="A280" s="1"/>
      <c r="B280" s="46" t="s">
        <v>417</v>
      </c>
      <c r="C280" s="47" t="s">
        <v>418</v>
      </c>
      <c r="D280" s="107" t="e">
        <f>D281+D284</f>
        <v>#REF!</v>
      </c>
    </row>
    <row r="281" spans="1:4" s="30" customFormat="1" ht="12.75" hidden="1">
      <c r="A281" s="1"/>
      <c r="B281" s="44" t="s">
        <v>419</v>
      </c>
      <c r="C281" s="15" t="s">
        <v>420</v>
      </c>
      <c r="D281" s="108" t="e">
        <f>SUM(D282:D283)</f>
        <v>#REF!</v>
      </c>
    </row>
    <row r="282" spans="1:4" s="30" customFormat="1" ht="25.5" hidden="1">
      <c r="A282" s="1"/>
      <c r="B282" s="45" t="s">
        <v>421</v>
      </c>
      <c r="C282" s="15" t="s">
        <v>422</v>
      </c>
      <c r="D282" s="108" t="e">
        <f>LDT_tame_pa_kodiem!D258+#REF!+#REF!+#REF!+DAP_Inov.pieejas!D282+DAP_Fenoskandija!D282+DAP_Gauja_dot!D282+DAP_Ķemeri_dot!D282+'DAP_ Natura2000_ārv'!D282+DAP_Ekosistēmas_dot!D282</f>
        <v>#REF!</v>
      </c>
    </row>
    <row r="283" spans="1:4" s="30" customFormat="1" ht="25.5" hidden="1">
      <c r="A283" s="1"/>
      <c r="B283" s="45" t="s">
        <v>423</v>
      </c>
      <c r="C283" s="15" t="s">
        <v>424</v>
      </c>
      <c r="D283" s="108" t="e">
        <f>LDT_tame_pa_kodiem!D259+#REF!+#REF!+#REF!+DAP_Inov.pieejas!D283+DAP_Fenoskandija!D283+DAP_Gauja_dot!D283+DAP_Ķemeri_dot!D283+'DAP_ Natura2000_ārv'!D283+DAP_Ekosistēmas_dot!D283</f>
        <v>#REF!</v>
      </c>
    </row>
    <row r="284" spans="1:4" s="30" customFormat="1" ht="12.75" hidden="1">
      <c r="A284" s="1"/>
      <c r="B284" s="44" t="s">
        <v>425</v>
      </c>
      <c r="C284" s="15" t="s">
        <v>426</v>
      </c>
      <c r="D284" s="108" t="e">
        <f>SUM(D285:D289)</f>
        <v>#REF!</v>
      </c>
    </row>
    <row r="285" spans="1:4" s="30" customFormat="1" ht="25.5" hidden="1">
      <c r="A285" s="1"/>
      <c r="B285" s="45">
        <v>4331</v>
      </c>
      <c r="C285" s="15" t="s">
        <v>427</v>
      </c>
      <c r="D285" s="108" t="e">
        <f>LDT_tame_pa_kodiem!D261+#REF!+#REF!+#REF!+DAP_Inov.pieejas!D285+DAP_Fenoskandija!D285+DAP_Gauja_dot!D285+DAP_Ķemeri_dot!D285+'DAP_ Natura2000_ārv'!D285+DAP_Ekosistēmas_dot!D285</f>
        <v>#REF!</v>
      </c>
    </row>
    <row r="286" spans="1:4" s="30" customFormat="1" ht="25.5" hidden="1">
      <c r="A286" s="1"/>
      <c r="B286" s="45">
        <v>4332</v>
      </c>
      <c r="C286" s="15" t="s">
        <v>428</v>
      </c>
      <c r="D286" s="108" t="e">
        <f>LDT_tame_pa_kodiem!D262+#REF!+#REF!+#REF!+DAP_Inov.pieejas!D286+DAP_Fenoskandija!D286+DAP_Gauja_dot!D286+DAP_Ķemeri_dot!D286+'DAP_ Natura2000_ārv'!D286+DAP_Ekosistēmas_dot!D286</f>
        <v>#REF!</v>
      </c>
    </row>
    <row r="287" spans="1:4" s="30" customFormat="1" ht="25.5" hidden="1">
      <c r="A287" s="1"/>
      <c r="B287" s="45">
        <v>4333</v>
      </c>
      <c r="C287" s="15" t="s">
        <v>429</v>
      </c>
      <c r="D287" s="108" t="e">
        <f>LDT_tame_pa_kodiem!D263+#REF!+#REF!+#REF!+DAP_Inov.pieejas!D287+DAP_Fenoskandija!D287+DAP_Gauja_dot!D287+DAP_Ķemeri_dot!D287+'DAP_ Natura2000_ārv'!D287+DAP_Ekosistēmas_dot!D287</f>
        <v>#REF!</v>
      </c>
    </row>
    <row r="288" spans="1:4" s="30" customFormat="1" ht="25.5" hidden="1">
      <c r="A288" s="1"/>
      <c r="B288" s="45">
        <v>4334</v>
      </c>
      <c r="C288" s="15" t="s">
        <v>430</v>
      </c>
      <c r="D288" s="108" t="e">
        <f>LDT_tame_pa_kodiem!D264+#REF!+#REF!+#REF!+DAP_Inov.pieejas!D288+DAP_Fenoskandija!D288+DAP_Gauja_dot!D288+DAP_Ķemeri_dot!D288+'DAP_ Natura2000_ārv'!D288+DAP_Ekosistēmas_dot!D288</f>
        <v>#REF!</v>
      </c>
    </row>
    <row r="289" spans="1:4" s="30" customFormat="1" ht="12.75" hidden="1">
      <c r="A289" s="1"/>
      <c r="B289" s="45">
        <v>4339</v>
      </c>
      <c r="C289" s="15" t="s">
        <v>431</v>
      </c>
      <c r="D289" s="108" t="e">
        <f>LDT_tame_pa_kodiem!D265+#REF!+#REF!+#REF!+DAP_Inov.pieejas!D289+DAP_Fenoskandija!D289+DAP_Gauja_dot!D289+DAP_Ķemeri_dot!D289+'DAP_ Natura2000_ārv'!D289+DAP_Ekosistēmas_dot!D289</f>
        <v>#REF!</v>
      </c>
    </row>
    <row r="290" spans="1:4" s="30" customFormat="1" ht="12.75">
      <c r="A290" s="1"/>
      <c r="B290" s="49" t="s">
        <v>432</v>
      </c>
      <c r="C290" s="47" t="s">
        <v>433</v>
      </c>
      <c r="D290" s="107" t="e">
        <f>D291+D326</f>
        <v>#REF!</v>
      </c>
    </row>
    <row r="291" spans="1:4" s="30" customFormat="1" ht="12.75">
      <c r="A291" s="1"/>
      <c r="B291" s="46" t="s">
        <v>434</v>
      </c>
      <c r="C291" s="47" t="s">
        <v>435</v>
      </c>
      <c r="D291" s="107" t="e">
        <f>D292+D300+D321+D324+D325</f>
        <v>#REF!</v>
      </c>
    </row>
    <row r="292" spans="1:4" s="30" customFormat="1" ht="12.75" hidden="1">
      <c r="A292" s="1"/>
      <c r="B292" s="46" t="s">
        <v>436</v>
      </c>
      <c r="C292" s="47" t="s">
        <v>437</v>
      </c>
      <c r="D292" s="107" t="e">
        <f>D293+D296+D297</f>
        <v>#REF!</v>
      </c>
    </row>
    <row r="293" spans="1:4" s="30" customFormat="1" ht="25.5" hidden="1">
      <c r="A293" s="1"/>
      <c r="B293" s="44" t="s">
        <v>438</v>
      </c>
      <c r="C293" s="15" t="s">
        <v>439</v>
      </c>
      <c r="D293" s="108" t="e">
        <f>SUM(D294:D295)</f>
        <v>#REF!</v>
      </c>
    </row>
    <row r="294" spans="1:4" s="30" customFormat="1" ht="25.5" hidden="1">
      <c r="A294" s="1"/>
      <c r="B294" s="45">
        <v>3111</v>
      </c>
      <c r="C294" s="15" t="s">
        <v>440</v>
      </c>
      <c r="D294" s="108" t="e">
        <f>LDT_tame_pa_kodiem!D270+#REF!+#REF!+#REF!+DAP_Inov.pieejas!D294+DAP_Fenoskandija!D294+DAP_Gauja_dot!D294+DAP_Ķemeri_dot!D294+'DAP_ Natura2000_ārv'!D294+DAP_Ekosistēmas_dot!D294</f>
        <v>#REF!</v>
      </c>
    </row>
    <row r="295" spans="1:4" s="30" customFormat="1" ht="25.5" hidden="1">
      <c r="A295" s="1"/>
      <c r="B295" s="45">
        <v>3112</v>
      </c>
      <c r="C295" s="15" t="s">
        <v>441</v>
      </c>
      <c r="D295" s="108" t="e">
        <f>LDT_tame_pa_kodiem!D271+#REF!+#REF!+#REF!+DAP_Inov.pieejas!D295+DAP_Fenoskandija!D295+DAP_Gauja_dot!D295+DAP_Ķemeri_dot!D295+'DAP_ Natura2000_ārv'!D295+DAP_Ekosistēmas_dot!D295</f>
        <v>#REF!</v>
      </c>
    </row>
    <row r="296" spans="1:4" s="30" customFormat="1" ht="12.75" hidden="1">
      <c r="A296" s="1"/>
      <c r="B296" s="44">
        <v>3150</v>
      </c>
      <c r="C296" s="15" t="s">
        <v>442</v>
      </c>
      <c r="D296" s="108" t="e">
        <f>LDT_tame_pa_kodiem!D272+#REF!+#REF!+#REF!+DAP_Inov.pieejas!D296+DAP_Fenoskandija!D296+DAP_Gauja_dot!D296+DAP_Ķemeri_dot!D296+'DAP_ Natura2000_ārv'!D296+DAP_Ekosistēmas_dot!D296</f>
        <v>#REF!</v>
      </c>
    </row>
    <row r="297" spans="1:4" s="30" customFormat="1" ht="25.5" hidden="1">
      <c r="A297" s="1"/>
      <c r="B297" s="44" t="s">
        <v>443</v>
      </c>
      <c r="C297" s="15" t="s">
        <v>444</v>
      </c>
      <c r="D297" s="108" t="e">
        <f>SUM(D298:D299)</f>
        <v>#REF!</v>
      </c>
    </row>
    <row r="298" spans="1:4" s="30" customFormat="1" ht="12.75" hidden="1">
      <c r="A298" s="1"/>
      <c r="B298" s="45">
        <v>3191</v>
      </c>
      <c r="C298" s="15" t="s">
        <v>445</v>
      </c>
      <c r="D298" s="108" t="e">
        <f>LDT_tame_pa_kodiem!D274+#REF!+#REF!+#REF!+DAP_Inov.pieejas!D298+DAP_Fenoskandija!D298+DAP_Gauja_dot!D298+DAP_Ķemeri_dot!D298+'DAP_ Natura2000_ārv'!D298+DAP_Ekosistēmas_dot!D298</f>
        <v>#REF!</v>
      </c>
    </row>
    <row r="299" spans="1:4" s="30" customFormat="1" ht="12.75" hidden="1">
      <c r="A299" s="1"/>
      <c r="B299" s="45">
        <v>3192</v>
      </c>
      <c r="C299" s="15" t="s">
        <v>446</v>
      </c>
      <c r="D299" s="108" t="e">
        <f>LDT_tame_pa_kodiem!D275+#REF!+#REF!+#REF!+DAP_Inov.pieejas!D299+DAP_Fenoskandija!D299+DAP_Gauja_dot!D299+DAP_Ķemeri_dot!D299+'DAP_ Natura2000_ārv'!D299+DAP_Ekosistēmas_dot!D299</f>
        <v>#REF!</v>
      </c>
    </row>
    <row r="300" spans="1:4" s="30" customFormat="1" ht="12.75">
      <c r="A300" s="1"/>
      <c r="B300" s="46" t="s">
        <v>447</v>
      </c>
      <c r="C300" s="47" t="s">
        <v>448</v>
      </c>
      <c r="D300" s="107" t="e">
        <f>D301+D304+D307+D312+D315</f>
        <v>#REF!</v>
      </c>
    </row>
    <row r="301" spans="1:4" s="30" customFormat="1" ht="25.5" hidden="1">
      <c r="A301" s="1"/>
      <c r="B301" s="44" t="s">
        <v>449</v>
      </c>
      <c r="C301" s="15" t="s">
        <v>450</v>
      </c>
      <c r="D301" s="108" t="e">
        <f>SUM(D302:D303)</f>
        <v>#REF!</v>
      </c>
    </row>
    <row r="302" spans="1:4" s="30" customFormat="1" ht="12.75" hidden="1">
      <c r="A302" s="1"/>
      <c r="B302" s="45">
        <v>3211</v>
      </c>
      <c r="C302" s="15" t="s">
        <v>451</v>
      </c>
      <c r="D302" s="108" t="e">
        <f>LDT_tame_pa_kodiem!D278+#REF!+#REF!+#REF!+DAP_Inov.pieejas!D302+DAP_Fenoskandija!D302+DAP_Gauja_dot!D302+DAP_Ķemeri_dot!D302+'DAP_ Natura2000_ārv'!D302+DAP_Ekosistēmas_dot!D302</f>
        <v>#REF!</v>
      </c>
    </row>
    <row r="303" spans="1:4" s="30" customFormat="1" ht="12.75" hidden="1">
      <c r="A303" s="1"/>
      <c r="B303" s="45">
        <v>3212</v>
      </c>
      <c r="C303" s="15" t="s">
        <v>452</v>
      </c>
      <c r="D303" s="108" t="e">
        <f>LDT_tame_pa_kodiem!D279+#REF!+#REF!+#REF!+DAP_Inov.pieejas!D303+DAP_Fenoskandija!D303+DAP_Gauja_dot!D303+DAP_Ķemeri_dot!D303+'DAP_ Natura2000_ārv'!D303+DAP_Ekosistēmas_dot!D303</f>
        <v>#REF!</v>
      </c>
    </row>
    <row r="304" spans="1:4" s="30" customFormat="1" ht="12.75" hidden="1">
      <c r="A304" s="1"/>
      <c r="B304" s="44" t="s">
        <v>453</v>
      </c>
      <c r="C304" s="15" t="s">
        <v>454</v>
      </c>
      <c r="D304" s="108" t="e">
        <f>SUM(D305:D306)</f>
        <v>#REF!</v>
      </c>
    </row>
    <row r="305" spans="1:4" s="30" customFormat="1" ht="12.75" hidden="1">
      <c r="A305" s="1"/>
      <c r="B305" s="45">
        <v>3231</v>
      </c>
      <c r="C305" s="15" t="s">
        <v>455</v>
      </c>
      <c r="D305" s="108" t="e">
        <f>LDT_tame_pa_kodiem!D281+#REF!+#REF!+#REF!+DAP_Inov.pieejas!D305+DAP_Fenoskandija!D305+DAP_Gauja_dot!D305+DAP_Ķemeri_dot!D305+'DAP_ Natura2000_ārv'!D305+DAP_Ekosistēmas_dot!D305</f>
        <v>#REF!</v>
      </c>
    </row>
    <row r="306" spans="1:4" s="30" customFormat="1" ht="12.75" hidden="1">
      <c r="A306" s="1"/>
      <c r="B306" s="45">
        <v>3232</v>
      </c>
      <c r="C306" s="15" t="s">
        <v>456</v>
      </c>
      <c r="D306" s="108" t="e">
        <f>LDT_tame_pa_kodiem!D282+#REF!+#REF!+#REF!+DAP_Inov.pieejas!D306+DAP_Fenoskandija!D306+DAP_Gauja_dot!D306+DAP_Ķemeri_dot!D306+'DAP_ Natura2000_ārv'!D306+DAP_Ekosistēmas_dot!D306</f>
        <v>#REF!</v>
      </c>
    </row>
    <row r="307" spans="1:4" s="30" customFormat="1" ht="25.5">
      <c r="A307" s="1"/>
      <c r="B307" s="44" t="s">
        <v>457</v>
      </c>
      <c r="C307" s="15" t="s">
        <v>458</v>
      </c>
      <c r="D307" s="108" t="e">
        <f>SUM(D308:D311)</f>
        <v>#REF!</v>
      </c>
    </row>
    <row r="308" spans="1:4" s="30" customFormat="1" ht="12.75" hidden="1">
      <c r="A308" s="1"/>
      <c r="B308" s="45">
        <v>3261</v>
      </c>
      <c r="C308" s="15" t="s">
        <v>459</v>
      </c>
      <c r="D308" s="108" t="e">
        <f>LDT_tame_pa_kodiem!D284+#REF!+#REF!+#REF!+DAP_Inov.pieejas!D308+DAP_Fenoskandija!D308+DAP_Gauja_dot!D308+DAP_Ķemeri_dot!D308+'DAP_ Natura2000_ārv'!D308+DAP_Ekosistēmas_dot!D308</f>
        <v>#REF!</v>
      </c>
    </row>
    <row r="309" spans="1:4" s="30" customFormat="1" ht="25.5" hidden="1">
      <c r="A309" s="1"/>
      <c r="B309" s="45">
        <v>3262</v>
      </c>
      <c r="C309" s="15" t="s">
        <v>460</v>
      </c>
      <c r="D309" s="108" t="e">
        <f>LDT_tame_pa_kodiem!D285+#REF!+#REF!+#REF!+DAP_Inov.pieejas!D309+DAP_Fenoskandija!D309+DAP_Gauja_dot!D309+DAP_Ķemeri_dot!D309+'DAP_ Natura2000_ārv'!D309+DAP_Ekosistēmas_dot!D309</f>
        <v>#REF!</v>
      </c>
    </row>
    <row r="310" spans="1:4" s="30" customFormat="1" ht="12.75">
      <c r="A310" s="1"/>
      <c r="B310" s="45">
        <v>3263</v>
      </c>
      <c r="C310" s="15" t="s">
        <v>461</v>
      </c>
      <c r="D310" s="108" t="e">
        <f>LDT_tame_pa_kodiem!D286+#REF!+#REF!+#REF!+DAP_Inov.pieejas!D310+DAP_Fenoskandija!D310+DAP_Gauja_dot!D310+DAP_Ķemeri_dot!D310+'DAP_ Natura2000_ārv'!D310+DAP_Ekosistēmas_dot!D310</f>
        <v>#REF!</v>
      </c>
    </row>
    <row r="311" spans="1:4" s="30" customFormat="1" ht="25.5" hidden="1">
      <c r="A311" s="1"/>
      <c r="B311" s="45">
        <v>3264</v>
      </c>
      <c r="C311" s="15" t="s">
        <v>462</v>
      </c>
      <c r="D311" s="108" t="e">
        <f>LDT_tame_pa_kodiem!D287+#REF!+#REF!+#REF!+DAP_Inov.pieejas!D311+DAP_Fenoskandija!D311+DAP_Gauja_dot!D311+DAP_Ķemeri_dot!D311+'DAP_ Natura2000_ārv'!D311+DAP_Ekosistēmas_dot!D311</f>
        <v>#REF!</v>
      </c>
    </row>
    <row r="312" spans="1:4" s="30" customFormat="1" ht="12.75" hidden="1">
      <c r="A312" s="1"/>
      <c r="B312" s="44">
        <v>3280</v>
      </c>
      <c r="C312" s="15" t="s">
        <v>463</v>
      </c>
      <c r="D312" s="108" t="e">
        <f>SUM(D313:D314)</f>
        <v>#REF!</v>
      </c>
    </row>
    <row r="313" spans="1:4" s="30" customFormat="1" ht="12.75" hidden="1">
      <c r="A313" s="1"/>
      <c r="B313" s="45">
        <v>3281</v>
      </c>
      <c r="C313" s="15" t="s">
        <v>464</v>
      </c>
      <c r="D313" s="108" t="e">
        <f>LDT_tame_pa_kodiem!D289+#REF!+#REF!+#REF!+DAP_Inov.pieejas!D313+DAP_Fenoskandija!D313+DAP_Gauja_dot!D313+DAP_Ķemeri_dot!D313+'DAP_ Natura2000_ārv'!D313+DAP_Ekosistēmas_dot!D313</f>
        <v>#REF!</v>
      </c>
    </row>
    <row r="314" spans="1:4" s="30" customFormat="1" ht="12.75" hidden="1">
      <c r="A314" s="1"/>
      <c r="B314" s="45">
        <v>3282</v>
      </c>
      <c r="C314" s="15" t="s">
        <v>465</v>
      </c>
      <c r="D314" s="108" t="e">
        <f>LDT_tame_pa_kodiem!D290+#REF!+#REF!+#REF!+DAP_Inov.pieejas!D314+DAP_Fenoskandija!D314+DAP_Gauja_dot!D314+DAP_Ķemeri_dot!D314+'DAP_ Natura2000_ārv'!D314+DAP_Ekosistēmas_dot!D314</f>
        <v>#REF!</v>
      </c>
    </row>
    <row r="315" spans="1:4" s="30" customFormat="1" ht="51">
      <c r="A315" s="1"/>
      <c r="B315" s="44">
        <v>3290</v>
      </c>
      <c r="C315" s="15" t="s">
        <v>466</v>
      </c>
      <c r="D315" s="108" t="e">
        <f>SUM(D316:D320)</f>
        <v>#REF!</v>
      </c>
    </row>
    <row r="316" spans="1:4" s="30" customFormat="1" ht="38.25">
      <c r="A316" s="1"/>
      <c r="B316" s="45">
        <v>3291</v>
      </c>
      <c r="C316" s="15" t="s">
        <v>467</v>
      </c>
      <c r="D316" s="108" t="e">
        <f>LDT_tame_pa_kodiem!D292+#REF!+#REF!+#REF!+DAP_Inov.pieejas!D316+DAP_Fenoskandija!D316+DAP_Gauja_dot!D316+DAP_Ķemeri_dot!D316+'DAP_ Natura2000_ārv'!D316+DAP_Ekosistēmas_dot!D316</f>
        <v>#REF!</v>
      </c>
    </row>
    <row r="317" spans="1:4" s="30" customFormat="1" ht="38.25">
      <c r="A317" s="1"/>
      <c r="B317" s="45">
        <v>3292</v>
      </c>
      <c r="C317" s="15" t="s">
        <v>468</v>
      </c>
      <c r="D317" s="108" t="e">
        <f>LDT_tame_pa_kodiem!D293+#REF!+#REF!+#REF!+DAP_Inov.pieejas!D317+DAP_Fenoskandija!D317+DAP_Gauja_dot!D317+DAP_Ķemeri_dot!D317+'DAP_ Natura2000_ārv'!D317+DAP_Ekosistēmas_dot!D317</f>
        <v>#REF!</v>
      </c>
    </row>
    <row r="318" spans="1:4" s="30" customFormat="1" ht="38.25" hidden="1">
      <c r="A318" s="1"/>
      <c r="B318" s="45">
        <v>3293</v>
      </c>
      <c r="C318" s="15" t="s">
        <v>469</v>
      </c>
      <c r="D318" s="108" t="e">
        <f>LDT_tame_pa_kodiem!D294+#REF!+#REF!+#REF!+DAP_Inov.pieejas!D318+DAP_Fenoskandija!D318+DAP_Gauja_dot!D318+DAP_Ķemeri_dot!D318+'DAP_ Natura2000_ārv'!D318+DAP_Ekosistēmas_dot!D318</f>
        <v>#REF!</v>
      </c>
    </row>
    <row r="319" spans="1:4" s="30" customFormat="1" ht="38.25" hidden="1">
      <c r="A319" s="1"/>
      <c r="B319" s="45">
        <v>3294</v>
      </c>
      <c r="C319" s="15" t="s">
        <v>470</v>
      </c>
      <c r="D319" s="108" t="e">
        <f>LDT_tame_pa_kodiem!D295+#REF!+#REF!+#REF!+DAP_Inov.pieejas!D319+DAP_Fenoskandija!D319+DAP_Gauja_dot!D319+DAP_Ķemeri_dot!D319+'DAP_ Natura2000_ārv'!D319+DAP_Ekosistēmas_dot!D319</f>
        <v>#REF!</v>
      </c>
    </row>
    <row r="320" spans="1:4" s="30" customFormat="1" ht="38.25" hidden="1">
      <c r="A320" s="1"/>
      <c r="B320" s="45">
        <v>3295</v>
      </c>
      <c r="C320" s="15" t="s">
        <v>471</v>
      </c>
      <c r="D320" s="108" t="e">
        <f>LDT_tame_pa_kodiem!D296+#REF!+#REF!+#REF!+DAP_Inov.pieejas!D320+DAP_Fenoskandija!D320+DAP_Gauja_dot!D320+DAP_Ķemeri_dot!D320+'DAP_ Natura2000_ārv'!D320+DAP_Ekosistēmas_dot!D320</f>
        <v>#REF!</v>
      </c>
    </row>
    <row r="321" spans="1:4" s="30" customFormat="1" ht="25.5" hidden="1">
      <c r="A321" s="1"/>
      <c r="B321" s="46" t="s">
        <v>472</v>
      </c>
      <c r="C321" s="47" t="s">
        <v>473</v>
      </c>
      <c r="D321" s="107" t="e">
        <f>SUM(D322:D323)</f>
        <v>#REF!</v>
      </c>
    </row>
    <row r="322" spans="1:4" s="30" customFormat="1" ht="25.5" hidden="1">
      <c r="A322" s="1"/>
      <c r="B322" s="44">
        <v>3310</v>
      </c>
      <c r="C322" s="15" t="s">
        <v>474</v>
      </c>
      <c r="D322" s="108" t="e">
        <f>LDT_tame_pa_kodiem!D298+#REF!+#REF!+#REF!+DAP_Inov.pieejas!D322+DAP_Fenoskandija!D322+DAP_Gauja_dot!D322+DAP_Ķemeri_dot!D322+'DAP_ Natura2000_ārv'!D322+DAP_Ekosistēmas_dot!D322</f>
        <v>#REF!</v>
      </c>
    </row>
    <row r="323" spans="1:4" s="30" customFormat="1" ht="25.5" hidden="1">
      <c r="A323" s="1"/>
      <c r="B323" s="44">
        <v>3320</v>
      </c>
      <c r="C323" s="15" t="s">
        <v>475</v>
      </c>
      <c r="D323" s="108" t="e">
        <f>LDT_tame_pa_kodiem!D299+#REF!+#REF!+#REF!+DAP_Inov.pieejas!D323+DAP_Fenoskandija!D323+DAP_Gauja_dot!D323+DAP_Ķemeri_dot!D323+'DAP_ Natura2000_ārv'!D323+DAP_Ekosistēmas_dot!D323</f>
        <v>#REF!</v>
      </c>
    </row>
    <row r="324" spans="1:4" s="30" customFormat="1" ht="51" hidden="1">
      <c r="A324" s="1"/>
      <c r="B324" s="49">
        <v>3500</v>
      </c>
      <c r="C324" s="47" t="s">
        <v>476</v>
      </c>
      <c r="D324" s="107" t="e">
        <f>LDT_tame_pa_kodiem!D300+#REF!+#REF!+#REF!+DAP_Inov.pieejas!D324+DAP_Fenoskandija!D324+DAP_Gauja_dot!D324+DAP_Ķemeri_dot!D324+'DAP_ Natura2000_ārv'!D324+DAP_Ekosistēmas_dot!D324</f>
        <v>#REF!</v>
      </c>
    </row>
    <row r="325" spans="1:4" s="30" customFormat="1" ht="25.5" hidden="1">
      <c r="A325" s="1"/>
      <c r="B325" s="46" t="s">
        <v>477</v>
      </c>
      <c r="C325" s="47" t="s">
        <v>478</v>
      </c>
      <c r="D325" s="107" t="e">
        <f>LDT_tame_pa_kodiem!D301+#REF!+#REF!+#REF!+DAP_Inov.pieejas!D325+DAP_Fenoskandija!D325+DAP_Gauja_dot!D325+DAP_Ķemeri_dot!D325+'DAP_ Natura2000_ārv'!D325+DAP_Ekosistēmas_dot!D325</f>
        <v>#REF!</v>
      </c>
    </row>
    <row r="326" spans="1:4" s="30" customFormat="1" ht="12.75" hidden="1">
      <c r="A326" s="1"/>
      <c r="B326" s="46" t="s">
        <v>479</v>
      </c>
      <c r="C326" s="47" t="s">
        <v>480</v>
      </c>
      <c r="D326" s="107" t="e">
        <f>D327+D365+D368+D372</f>
        <v>#REF!</v>
      </c>
    </row>
    <row r="327" spans="1:4" s="30" customFormat="1" ht="12.75" hidden="1">
      <c r="A327" s="1"/>
      <c r="B327" s="46" t="s">
        <v>481</v>
      </c>
      <c r="C327" s="47" t="s">
        <v>482</v>
      </c>
      <c r="D327" s="107" t="e">
        <f>D328+D335+D345+D354+D357</f>
        <v>#REF!</v>
      </c>
    </row>
    <row r="328" spans="1:4" s="30" customFormat="1" ht="12.75" hidden="1">
      <c r="A328" s="1"/>
      <c r="B328" s="44" t="s">
        <v>483</v>
      </c>
      <c r="C328" s="15" t="s">
        <v>484</v>
      </c>
      <c r="D328" s="108" t="e">
        <f>SUM(D329:D334)</f>
        <v>#REF!</v>
      </c>
    </row>
    <row r="329" spans="1:4" s="30" customFormat="1" ht="12.75" hidden="1">
      <c r="A329" s="1"/>
      <c r="B329" s="45" t="s">
        <v>485</v>
      </c>
      <c r="C329" s="15" t="s">
        <v>486</v>
      </c>
      <c r="D329" s="108" t="e">
        <f>LDT_tame_pa_kodiem!D305+#REF!+#REF!+#REF!+DAP_Inov.pieejas!D329+DAP_Fenoskandija!D329+DAP_Gauja_dot!D329+DAP_Ķemeri_dot!D329+'DAP_ Natura2000_ārv'!D329+DAP_Ekosistēmas_dot!D329</f>
        <v>#REF!</v>
      </c>
    </row>
    <row r="330" spans="1:4" s="30" customFormat="1" ht="12.75" hidden="1">
      <c r="A330" s="1"/>
      <c r="B330" s="45" t="s">
        <v>487</v>
      </c>
      <c r="C330" s="15" t="s">
        <v>488</v>
      </c>
      <c r="D330" s="108" t="e">
        <f>LDT_tame_pa_kodiem!D306+#REF!+#REF!+#REF!+DAP_Inov.pieejas!D330+DAP_Fenoskandija!D330+DAP_Gauja_dot!D330+DAP_Ķemeri_dot!D330+'DAP_ Natura2000_ārv'!D330+DAP_Ekosistēmas_dot!D330</f>
        <v>#REF!</v>
      </c>
    </row>
    <row r="331" spans="1:4" s="30" customFormat="1" ht="12.75" hidden="1">
      <c r="A331" s="1"/>
      <c r="B331" s="45" t="s">
        <v>489</v>
      </c>
      <c r="C331" s="15" t="s">
        <v>490</v>
      </c>
      <c r="D331" s="108" t="e">
        <f>LDT_tame_pa_kodiem!D307+#REF!+#REF!+#REF!+DAP_Inov.pieejas!D331+DAP_Fenoskandija!D331+DAP_Gauja_dot!D331+DAP_Ķemeri_dot!D331+'DAP_ Natura2000_ārv'!D331+DAP_Ekosistēmas_dot!D331</f>
        <v>#REF!</v>
      </c>
    </row>
    <row r="332" spans="1:4" s="30" customFormat="1" ht="12.75" hidden="1">
      <c r="A332" s="1"/>
      <c r="B332" s="45" t="s">
        <v>491</v>
      </c>
      <c r="C332" s="15" t="s">
        <v>492</v>
      </c>
      <c r="D332" s="108" t="e">
        <f>LDT_tame_pa_kodiem!D308+#REF!+#REF!+#REF!+DAP_Inov.pieejas!D332+DAP_Fenoskandija!D332+DAP_Gauja_dot!D332+DAP_Ķemeri_dot!D332+'DAP_ Natura2000_ārv'!D332+DAP_Ekosistēmas_dot!D332</f>
        <v>#REF!</v>
      </c>
    </row>
    <row r="333" spans="1:4" s="30" customFormat="1" ht="12.75" hidden="1">
      <c r="A333" s="1"/>
      <c r="B333" s="45" t="s">
        <v>493</v>
      </c>
      <c r="C333" s="15" t="s">
        <v>494</v>
      </c>
      <c r="D333" s="108" t="e">
        <f>LDT_tame_pa_kodiem!D309+#REF!+#REF!+#REF!+DAP_Inov.pieejas!D333+DAP_Fenoskandija!D333+DAP_Gauja_dot!D333+DAP_Ķemeri_dot!D333+'DAP_ Natura2000_ārv'!D333+DAP_Ekosistēmas_dot!D333</f>
        <v>#REF!</v>
      </c>
    </row>
    <row r="334" spans="1:4" s="30" customFormat="1" ht="12.75" hidden="1">
      <c r="A334" s="1"/>
      <c r="B334" s="45" t="s">
        <v>495</v>
      </c>
      <c r="C334" s="15" t="s">
        <v>496</v>
      </c>
      <c r="D334" s="108" t="e">
        <f>LDT_tame_pa_kodiem!D310+#REF!+#REF!+#REF!+DAP_Inov.pieejas!D334+DAP_Fenoskandija!D334+DAP_Gauja_dot!D334+DAP_Ķemeri_dot!D334+'DAP_ Natura2000_ārv'!D334+DAP_Ekosistēmas_dot!D334</f>
        <v>#REF!</v>
      </c>
    </row>
    <row r="335" spans="1:4" s="30" customFormat="1" ht="12.75" hidden="1">
      <c r="A335" s="1"/>
      <c r="B335" s="44" t="s">
        <v>497</v>
      </c>
      <c r="C335" s="15" t="s">
        <v>498</v>
      </c>
      <c r="D335" s="108" t="e">
        <f>SUM(D336:D344)</f>
        <v>#REF!</v>
      </c>
    </row>
    <row r="336" spans="1:4" s="30" customFormat="1" ht="12.75" hidden="1">
      <c r="A336" s="1"/>
      <c r="B336" s="45" t="s">
        <v>499</v>
      </c>
      <c r="C336" s="15" t="s">
        <v>500</v>
      </c>
      <c r="D336" s="108" t="e">
        <f>LDT_tame_pa_kodiem!D312+#REF!+#REF!+#REF!+DAP_Inov.pieejas!D336+DAP_Fenoskandija!D336+DAP_Gauja_dot!D336+DAP_Ķemeri_dot!D336+'DAP_ Natura2000_ārv'!D336+DAP_Ekosistēmas_dot!D336</f>
        <v>#REF!</v>
      </c>
    </row>
    <row r="337" spans="1:4" s="30" customFormat="1" ht="12.75" hidden="1">
      <c r="A337" s="1"/>
      <c r="B337" s="45" t="s">
        <v>501</v>
      </c>
      <c r="C337" s="15" t="s">
        <v>502</v>
      </c>
      <c r="D337" s="108" t="e">
        <f>LDT_tame_pa_kodiem!D313+#REF!+#REF!+#REF!+DAP_Inov.pieejas!D337+DAP_Fenoskandija!D337+DAP_Gauja_dot!D337+DAP_Ķemeri_dot!D337+'DAP_ Natura2000_ārv'!D337+DAP_Ekosistēmas_dot!D337</f>
        <v>#REF!</v>
      </c>
    </row>
    <row r="338" spans="1:4" s="30" customFormat="1" ht="12.75" hidden="1">
      <c r="A338" s="1"/>
      <c r="B338" s="45" t="s">
        <v>503</v>
      </c>
      <c r="C338" s="15" t="s">
        <v>504</v>
      </c>
      <c r="D338" s="108" t="e">
        <f>LDT_tame_pa_kodiem!D314+#REF!+#REF!+#REF!+DAP_Inov.pieejas!D338+DAP_Fenoskandija!D338+DAP_Gauja_dot!D338+DAP_Ķemeri_dot!D338+'DAP_ Natura2000_ārv'!D338+DAP_Ekosistēmas_dot!D338</f>
        <v>#REF!</v>
      </c>
    </row>
    <row r="339" spans="1:4" s="30" customFormat="1" ht="12.75" hidden="1">
      <c r="A339" s="1"/>
      <c r="B339" s="45" t="s">
        <v>505</v>
      </c>
      <c r="C339" s="15" t="s">
        <v>506</v>
      </c>
      <c r="D339" s="108" t="e">
        <f>LDT_tame_pa_kodiem!D315+#REF!+#REF!+#REF!+DAP_Inov.pieejas!D339+DAP_Fenoskandija!D339+DAP_Gauja_dot!D339+DAP_Ķemeri_dot!D339+'DAP_ Natura2000_ārv'!D339+DAP_Ekosistēmas_dot!D339</f>
        <v>#REF!</v>
      </c>
    </row>
    <row r="340" spans="1:4" s="30" customFormat="1" ht="12.75" hidden="1">
      <c r="A340" s="1"/>
      <c r="B340" s="45" t="s">
        <v>507</v>
      </c>
      <c r="C340" s="15" t="s">
        <v>508</v>
      </c>
      <c r="D340" s="108" t="e">
        <f>LDT_tame_pa_kodiem!D316+#REF!+#REF!+#REF!+DAP_Inov.pieejas!D340+DAP_Fenoskandija!D340+DAP_Gauja_dot!D340+DAP_Ķemeri_dot!D340+'DAP_ Natura2000_ārv'!D340+DAP_Ekosistēmas_dot!D340</f>
        <v>#REF!</v>
      </c>
    </row>
    <row r="341" spans="1:4" s="30" customFormat="1" ht="12.75" hidden="1">
      <c r="A341" s="1"/>
      <c r="B341" s="45" t="s">
        <v>509</v>
      </c>
      <c r="C341" s="15" t="s">
        <v>510</v>
      </c>
      <c r="D341" s="108" t="e">
        <f>LDT_tame_pa_kodiem!D317+#REF!+#REF!+#REF!+DAP_Inov.pieejas!D341+DAP_Fenoskandija!D341+DAP_Gauja_dot!D341+DAP_Ķemeri_dot!D341+'DAP_ Natura2000_ārv'!D341+DAP_Ekosistēmas_dot!D341</f>
        <v>#REF!</v>
      </c>
    </row>
    <row r="342" spans="1:4" s="30" customFormat="1" ht="12.75" hidden="1">
      <c r="A342" s="1"/>
      <c r="B342" s="45" t="s">
        <v>511</v>
      </c>
      <c r="C342" s="15" t="s">
        <v>512</v>
      </c>
      <c r="D342" s="108" t="e">
        <f>LDT_tame_pa_kodiem!D318+#REF!+#REF!+#REF!+DAP_Inov.pieejas!D342+DAP_Fenoskandija!D342+DAP_Gauja_dot!D342+DAP_Ķemeri_dot!D342+'DAP_ Natura2000_ārv'!D342+DAP_Ekosistēmas_dot!D342</f>
        <v>#REF!</v>
      </c>
    </row>
    <row r="343" spans="1:4" s="30" customFormat="1" ht="12.75" hidden="1">
      <c r="A343" s="1"/>
      <c r="B343" s="45" t="s">
        <v>513</v>
      </c>
      <c r="C343" s="15" t="s">
        <v>514</v>
      </c>
      <c r="D343" s="108" t="e">
        <f>LDT_tame_pa_kodiem!D319+#REF!+#REF!+#REF!+DAP_Inov.pieejas!D343+DAP_Fenoskandija!D343+DAP_Gauja_dot!D343+DAP_Ķemeri_dot!D343+'DAP_ Natura2000_ārv'!D343+DAP_Ekosistēmas_dot!D343</f>
        <v>#REF!</v>
      </c>
    </row>
    <row r="344" spans="1:4" s="30" customFormat="1" ht="12.75" hidden="1">
      <c r="A344" s="1"/>
      <c r="B344" s="45">
        <v>6229</v>
      </c>
      <c r="C344" s="15" t="s">
        <v>515</v>
      </c>
      <c r="D344" s="108" t="e">
        <f>LDT_tame_pa_kodiem!D320+#REF!+#REF!+#REF!+DAP_Inov.pieejas!D344+DAP_Fenoskandija!D344+DAP_Gauja_dot!D344+DAP_Ķemeri_dot!D344+'DAP_ Natura2000_ārv'!D344+DAP_Ekosistēmas_dot!D344</f>
        <v>#REF!</v>
      </c>
    </row>
    <row r="345" spans="1:4" s="30" customFormat="1" ht="12.75" hidden="1">
      <c r="A345" s="1"/>
      <c r="B345" s="44" t="s">
        <v>516</v>
      </c>
      <c r="C345" s="15" t="s">
        <v>517</v>
      </c>
      <c r="D345" s="108" t="e">
        <f>SUM(D346:D353)</f>
        <v>#REF!</v>
      </c>
    </row>
    <row r="346" spans="1:4" s="30" customFormat="1" ht="12.75" hidden="1">
      <c r="A346" s="1"/>
      <c r="B346" s="45" t="s">
        <v>518</v>
      </c>
      <c r="C346" s="15" t="s">
        <v>519</v>
      </c>
      <c r="D346" s="108" t="e">
        <f>LDT_tame_pa_kodiem!D322+#REF!+#REF!+#REF!+DAP_Inov.pieejas!D346+DAP_Fenoskandija!D346+DAP_Gauja_dot!D346+DAP_Ķemeri_dot!D346+'DAP_ Natura2000_ārv'!D346+DAP_Ekosistēmas_dot!D346</f>
        <v>#REF!</v>
      </c>
    </row>
    <row r="347" spans="1:4" s="30" customFormat="1" ht="12.75" hidden="1">
      <c r="A347" s="1"/>
      <c r="B347" s="45" t="s">
        <v>520</v>
      </c>
      <c r="C347" s="15" t="s">
        <v>521</v>
      </c>
      <c r="D347" s="108" t="e">
        <f>LDT_tame_pa_kodiem!D323+#REF!+#REF!+#REF!+DAP_Inov.pieejas!D347+DAP_Fenoskandija!D347+DAP_Gauja_dot!D347+DAP_Ķemeri_dot!D347+'DAP_ Natura2000_ārv'!D347+DAP_Ekosistēmas_dot!D347</f>
        <v>#REF!</v>
      </c>
    </row>
    <row r="348" spans="1:4" s="30" customFormat="1" ht="12.75" hidden="1">
      <c r="A348" s="1"/>
      <c r="B348" s="45" t="s">
        <v>522</v>
      </c>
      <c r="C348" s="15" t="s">
        <v>523</v>
      </c>
      <c r="D348" s="108" t="e">
        <f>LDT_tame_pa_kodiem!D324+#REF!+#REF!+#REF!+DAP_Inov.pieejas!D348+DAP_Fenoskandija!D348+DAP_Gauja_dot!D348+DAP_Ķemeri_dot!D348+'DAP_ Natura2000_ārv'!D348+DAP_Ekosistēmas_dot!D348</f>
        <v>#REF!</v>
      </c>
    </row>
    <row r="349" spans="1:4" s="30" customFormat="1" ht="12.75" hidden="1">
      <c r="A349" s="1"/>
      <c r="B349" s="45" t="s">
        <v>524</v>
      </c>
      <c r="C349" s="15" t="s">
        <v>525</v>
      </c>
      <c r="D349" s="108" t="e">
        <f>LDT_tame_pa_kodiem!D325+#REF!+#REF!+#REF!+DAP_Inov.pieejas!D349+DAP_Fenoskandija!D349+DAP_Gauja_dot!D349+DAP_Ķemeri_dot!D349+'DAP_ Natura2000_ārv'!D349+DAP_Ekosistēmas_dot!D349</f>
        <v>#REF!</v>
      </c>
    </row>
    <row r="350" spans="1:4" s="30" customFormat="1" ht="12.75" hidden="1">
      <c r="A350" s="1"/>
      <c r="B350" s="45" t="s">
        <v>526</v>
      </c>
      <c r="C350" s="15" t="s">
        <v>527</v>
      </c>
      <c r="D350" s="108" t="e">
        <f>LDT_tame_pa_kodiem!D326+#REF!+#REF!+#REF!+DAP_Inov.pieejas!D350+DAP_Fenoskandija!D350+DAP_Gauja_dot!D350+DAP_Ķemeri_dot!D350+'DAP_ Natura2000_ārv'!D350+DAP_Ekosistēmas_dot!D350</f>
        <v>#REF!</v>
      </c>
    </row>
    <row r="351" spans="1:4" s="30" customFormat="1" ht="12.75" hidden="1">
      <c r="A351" s="1"/>
      <c r="B351" s="45" t="s">
        <v>528</v>
      </c>
      <c r="C351" s="15" t="s">
        <v>529</v>
      </c>
      <c r="D351" s="108" t="e">
        <f>LDT_tame_pa_kodiem!D327+#REF!+#REF!+#REF!+DAP_Inov.pieejas!D351+DAP_Fenoskandija!D351+DAP_Gauja_dot!D351+DAP_Ķemeri_dot!D351+'DAP_ Natura2000_ārv'!D351+DAP_Ekosistēmas_dot!D351</f>
        <v>#REF!</v>
      </c>
    </row>
    <row r="352" spans="1:4" s="30" customFormat="1" ht="12.75" hidden="1">
      <c r="A352" s="1"/>
      <c r="B352" s="45">
        <v>6238</v>
      </c>
      <c r="C352" s="15" t="s">
        <v>530</v>
      </c>
      <c r="D352" s="108" t="e">
        <f>LDT_tame_pa_kodiem!D328+#REF!+#REF!+#REF!+DAP_Inov.pieejas!D352+DAP_Fenoskandija!D352+DAP_Gauja_dot!D352+DAP_Ķemeri_dot!D352+'DAP_ Natura2000_ārv'!D352+DAP_Ekosistēmas_dot!D352</f>
        <v>#REF!</v>
      </c>
    </row>
    <row r="353" spans="1:4" s="30" customFormat="1" ht="12.75" hidden="1">
      <c r="A353" s="1"/>
      <c r="B353" s="45" t="s">
        <v>531</v>
      </c>
      <c r="C353" s="15" t="s">
        <v>532</v>
      </c>
      <c r="D353" s="108" t="e">
        <f>LDT_tame_pa_kodiem!D329+#REF!+#REF!+#REF!+DAP_Inov.pieejas!D353+DAP_Fenoskandija!D353+DAP_Gauja_dot!D353+DAP_Ķemeri_dot!D353+'DAP_ Natura2000_ārv'!D353+DAP_Ekosistēmas_dot!D353</f>
        <v>#REF!</v>
      </c>
    </row>
    <row r="354" spans="1:4" s="30" customFormat="1" ht="12.75" hidden="1">
      <c r="A354" s="1"/>
      <c r="B354" s="44" t="s">
        <v>533</v>
      </c>
      <c r="C354" s="15" t="s">
        <v>534</v>
      </c>
      <c r="D354" s="108" t="e">
        <f>SUM(D355:D356)</f>
        <v>#REF!</v>
      </c>
    </row>
    <row r="355" spans="1:4" s="30" customFormat="1" ht="12.75" hidden="1">
      <c r="A355" s="1"/>
      <c r="B355" s="45" t="s">
        <v>535</v>
      </c>
      <c r="C355" s="15" t="s">
        <v>536</v>
      </c>
      <c r="D355" s="108" t="e">
        <f>LDT_tame_pa_kodiem!D331+#REF!+#REF!+#REF!+DAP_Inov.pieejas!D355+DAP_Fenoskandija!D355+DAP_Gauja_dot!D355+DAP_Ķemeri_dot!D355+'DAP_ Natura2000_ārv'!D355+DAP_Ekosistēmas_dot!D355</f>
        <v>#REF!</v>
      </c>
    </row>
    <row r="356" spans="1:4" s="30" customFormat="1" ht="12.75" hidden="1">
      <c r="A356" s="1"/>
      <c r="B356" s="45" t="s">
        <v>537</v>
      </c>
      <c r="C356" s="15" t="s">
        <v>538</v>
      </c>
      <c r="D356" s="108" t="e">
        <f>LDT_tame_pa_kodiem!D332+#REF!+#REF!+#REF!+DAP_Inov.pieejas!D356+DAP_Fenoskandija!D356+DAP_Gauja_dot!D356+DAP_Ķemeri_dot!D356+'DAP_ Natura2000_ārv'!D356+DAP_Ekosistēmas_dot!D356</f>
        <v>#REF!</v>
      </c>
    </row>
    <row r="357" spans="1:4" s="30" customFormat="1" ht="12.75" hidden="1">
      <c r="A357" s="1"/>
      <c r="B357" s="44" t="s">
        <v>539</v>
      </c>
      <c r="C357" s="15" t="s">
        <v>540</v>
      </c>
      <c r="D357" s="108" t="e">
        <f>SUM(D358:D364)</f>
        <v>#REF!</v>
      </c>
    </row>
    <row r="358" spans="1:4" s="30" customFormat="1" ht="12.75" hidden="1">
      <c r="A358" s="1"/>
      <c r="B358" s="45" t="s">
        <v>541</v>
      </c>
      <c r="C358" s="15" t="s">
        <v>542</v>
      </c>
      <c r="D358" s="108" t="e">
        <f>LDT_tame_pa_kodiem!D334+#REF!+#REF!+#REF!+DAP_Inov.pieejas!D358+DAP_Fenoskandija!D358+DAP_Gauja_dot!D358+DAP_Ķemeri_dot!D358+'DAP_ Natura2000_ārv'!D358+DAP_Ekosistēmas_dot!D358</f>
        <v>#REF!</v>
      </c>
    </row>
    <row r="359" spans="1:4" s="30" customFormat="1" ht="12.75" hidden="1">
      <c r="A359" s="1"/>
      <c r="B359" s="45" t="s">
        <v>543</v>
      </c>
      <c r="C359" s="15" t="s">
        <v>544</v>
      </c>
      <c r="D359" s="108" t="e">
        <f>LDT_tame_pa_kodiem!D335+#REF!+#REF!+#REF!+DAP_Inov.pieejas!D359+DAP_Fenoskandija!D359+DAP_Gauja_dot!D359+DAP_Ķemeri_dot!D359+'DAP_ Natura2000_ārv'!D359+DAP_Ekosistēmas_dot!D359</f>
        <v>#REF!</v>
      </c>
    </row>
    <row r="360" spans="1:4" s="30" customFormat="1" ht="12.75" hidden="1">
      <c r="A360" s="1"/>
      <c r="B360" s="45" t="s">
        <v>545</v>
      </c>
      <c r="C360" s="15" t="s">
        <v>546</v>
      </c>
      <c r="D360" s="108" t="e">
        <f>LDT_tame_pa_kodiem!D336+#REF!+#REF!+#REF!+DAP_Inov.pieejas!D360+DAP_Fenoskandija!D360+DAP_Gauja_dot!D360+DAP_Ķemeri_dot!D360+'DAP_ Natura2000_ārv'!D360+DAP_Ekosistēmas_dot!D360</f>
        <v>#REF!</v>
      </c>
    </row>
    <row r="361" spans="1:4" s="30" customFormat="1" ht="12.75" hidden="1">
      <c r="A361" s="1"/>
      <c r="B361" s="45" t="s">
        <v>547</v>
      </c>
      <c r="C361" s="15" t="s">
        <v>548</v>
      </c>
      <c r="D361" s="108" t="e">
        <f>LDT_tame_pa_kodiem!D337+#REF!+#REF!+#REF!+DAP_Inov.pieejas!D361+DAP_Fenoskandija!D361+DAP_Gauja_dot!D361+DAP_Ķemeri_dot!D361+'DAP_ Natura2000_ārv'!D361+DAP_Ekosistēmas_dot!D361</f>
        <v>#REF!</v>
      </c>
    </row>
    <row r="362" spans="1:4" s="30" customFormat="1" ht="12.75" hidden="1">
      <c r="A362" s="1"/>
      <c r="B362" s="45">
        <v>6295</v>
      </c>
      <c r="C362" s="15" t="s">
        <v>549</v>
      </c>
      <c r="D362" s="108" t="e">
        <f>LDT_tame_pa_kodiem!D338+#REF!+#REF!+#REF!+DAP_Inov.pieejas!D362+DAP_Fenoskandija!D362+DAP_Gauja_dot!D362+DAP_Ķemeri_dot!D362+'DAP_ Natura2000_ārv'!D362+DAP_Ekosistēmas_dot!D362</f>
        <v>#REF!</v>
      </c>
    </row>
    <row r="363" spans="1:4" s="30" customFormat="1" ht="38.25" hidden="1">
      <c r="A363" s="1"/>
      <c r="B363" s="45">
        <v>6296</v>
      </c>
      <c r="C363" s="15" t="s">
        <v>550</v>
      </c>
      <c r="D363" s="108" t="e">
        <f>LDT_tame_pa_kodiem!D339+#REF!+#REF!+#REF!+DAP_Inov.pieejas!D363+DAP_Fenoskandija!D363+DAP_Gauja_dot!D363+DAP_Ķemeri_dot!D363+'DAP_ Natura2000_ārv'!D363+DAP_Ekosistēmas_dot!D363</f>
        <v>#REF!</v>
      </c>
    </row>
    <row r="364" spans="1:4" s="30" customFormat="1" ht="25.5" hidden="1">
      <c r="A364" s="1"/>
      <c r="B364" s="45" t="s">
        <v>551</v>
      </c>
      <c r="C364" s="15" t="s">
        <v>552</v>
      </c>
      <c r="D364" s="108" t="e">
        <f>LDT_tame_pa_kodiem!D340+#REF!+#REF!+#REF!+DAP_Inov.pieejas!D364+DAP_Fenoskandija!D364+DAP_Gauja_dot!D364+DAP_Ķemeri_dot!D364+'DAP_ Natura2000_ārv'!D364+DAP_Ekosistēmas_dot!D364</f>
        <v>#REF!</v>
      </c>
    </row>
    <row r="365" spans="1:4" s="30" customFormat="1" ht="12.75" hidden="1">
      <c r="A365" s="1"/>
      <c r="B365" s="46" t="s">
        <v>553</v>
      </c>
      <c r="C365" s="47" t="s">
        <v>554</v>
      </c>
      <c r="D365" s="107" t="e">
        <f>SUM(D366:D367)</f>
        <v>#REF!</v>
      </c>
    </row>
    <row r="366" spans="1:4" s="30" customFormat="1" ht="12.75" hidden="1">
      <c r="A366" s="1"/>
      <c r="B366" s="44" t="s">
        <v>555</v>
      </c>
      <c r="C366" s="15" t="s">
        <v>556</v>
      </c>
      <c r="D366" s="108" t="e">
        <f>LDT_tame_pa_kodiem!D342+#REF!+#REF!+#REF!+DAP_Inov.pieejas!D366+DAP_Fenoskandija!D366+DAP_Gauja_dot!D366+DAP_Ķemeri_dot!D366+'DAP_ Natura2000_ārv'!D366+DAP_Ekosistēmas_dot!D366</f>
        <v>#REF!</v>
      </c>
    </row>
    <row r="367" spans="1:4" s="30" customFormat="1" ht="12.75" hidden="1">
      <c r="A367" s="1"/>
      <c r="B367" s="44" t="s">
        <v>557</v>
      </c>
      <c r="C367" s="15" t="s">
        <v>558</v>
      </c>
      <c r="D367" s="108" t="e">
        <f>LDT_tame_pa_kodiem!D343+#REF!+#REF!+#REF!+DAP_Inov.pieejas!D367+DAP_Fenoskandija!D367+DAP_Gauja_dot!D367+DAP_Ķemeri_dot!D367+'DAP_ Natura2000_ārv'!D367+DAP_Ekosistēmas_dot!D367</f>
        <v>#REF!</v>
      </c>
    </row>
    <row r="368" spans="1:4" s="30" customFormat="1" ht="25.5" hidden="1">
      <c r="A368" s="1"/>
      <c r="B368" s="46" t="s">
        <v>559</v>
      </c>
      <c r="C368" s="47" t="s">
        <v>560</v>
      </c>
      <c r="D368" s="107" t="e">
        <f>SUM(D369)</f>
        <v>#REF!</v>
      </c>
    </row>
    <row r="369" spans="1:4" s="30" customFormat="1" ht="25.5" hidden="1">
      <c r="A369" s="1"/>
      <c r="B369" s="44">
        <v>6420</v>
      </c>
      <c r="C369" s="15" t="s">
        <v>561</v>
      </c>
      <c r="D369" s="108" t="e">
        <f>SUM(D370:D371)</f>
        <v>#REF!</v>
      </c>
    </row>
    <row r="370" spans="1:4" s="30" customFormat="1" ht="12.75" hidden="1">
      <c r="A370" s="1"/>
      <c r="B370" s="48">
        <v>6421</v>
      </c>
      <c r="C370" s="15" t="s">
        <v>562</v>
      </c>
      <c r="D370" s="108" t="e">
        <f>LDT_tame_pa_kodiem!D346+#REF!+#REF!+#REF!+DAP_Inov.pieejas!D370+DAP_Fenoskandija!D370+DAP_Gauja_dot!D370+DAP_Ķemeri_dot!D370+'DAP_ Natura2000_ārv'!D370+DAP_Ekosistēmas_dot!D370</f>
        <v>#REF!</v>
      </c>
    </row>
    <row r="371" spans="1:4" s="30" customFormat="1" ht="12.75" hidden="1">
      <c r="A371" s="1"/>
      <c r="B371" s="48">
        <v>6422</v>
      </c>
      <c r="C371" s="15" t="s">
        <v>563</v>
      </c>
      <c r="D371" s="108" t="e">
        <f>LDT_tame_pa_kodiem!D347+#REF!+#REF!+#REF!+DAP_Inov.pieejas!D371+DAP_Fenoskandija!D371+DAP_Gauja_dot!D371+DAP_Ķemeri_dot!D371+'DAP_ Natura2000_ārv'!D371+DAP_Ekosistēmas_dot!D371</f>
        <v>#REF!</v>
      </c>
    </row>
    <row r="372" spans="1:4" s="30" customFormat="1" ht="25.5" hidden="1">
      <c r="A372" s="1"/>
      <c r="B372" s="49">
        <v>6500</v>
      </c>
      <c r="C372" s="47" t="s">
        <v>564</v>
      </c>
      <c r="D372" s="107" t="e">
        <f>SUM(D373:D374)</f>
        <v>#REF!</v>
      </c>
    </row>
    <row r="373" spans="1:4" s="30" customFormat="1" ht="25.5" hidden="1">
      <c r="A373" s="1"/>
      <c r="B373" s="44">
        <v>6510</v>
      </c>
      <c r="C373" s="15" t="s">
        <v>565</v>
      </c>
      <c r="D373" s="108" t="e">
        <f>LDT_tame_pa_kodiem!D349+#REF!+#REF!+#REF!+DAP_Inov.pieejas!D373+DAP_Fenoskandija!D373+DAP_Gauja_dot!D373+DAP_Ķemeri_dot!D373+'DAP_ Natura2000_ārv'!D373+DAP_Ekosistēmas_dot!D373</f>
        <v>#REF!</v>
      </c>
    </row>
    <row r="374" spans="1:4" s="30" customFormat="1" ht="25.5" hidden="1">
      <c r="A374" s="1"/>
      <c r="B374" s="44">
        <v>6520</v>
      </c>
      <c r="C374" s="15" t="s">
        <v>566</v>
      </c>
      <c r="D374" s="108" t="e">
        <f>LDT_tame_pa_kodiem!D350+#REF!+#REF!+#REF!+DAP_Inov.pieejas!D374+DAP_Fenoskandija!D374+DAP_Gauja_dot!D374+DAP_Ķemeri_dot!D374+'DAP_ Natura2000_ārv'!D374+DAP_Ekosistēmas_dot!D374</f>
        <v>#REF!</v>
      </c>
    </row>
    <row r="375" spans="1:4" s="30" customFormat="1" ht="25.5" hidden="1">
      <c r="A375" s="1"/>
      <c r="B375" s="46" t="s">
        <v>567</v>
      </c>
      <c r="C375" s="47" t="s">
        <v>568</v>
      </c>
      <c r="D375" s="107" t="e">
        <f>D376+D387</f>
        <v>#REF!</v>
      </c>
    </row>
    <row r="376" spans="1:4" s="30" customFormat="1" ht="12.75" hidden="1">
      <c r="A376" s="1"/>
      <c r="B376" s="46" t="s">
        <v>569</v>
      </c>
      <c r="C376" s="47" t="s">
        <v>570</v>
      </c>
      <c r="D376" s="107" t="e">
        <f>D377+D378+D383</f>
        <v>#REF!</v>
      </c>
    </row>
    <row r="377" spans="1:4" s="30" customFormat="1" ht="12.75" hidden="1">
      <c r="A377" s="1"/>
      <c r="B377" s="44" t="s">
        <v>571</v>
      </c>
      <c r="C377" s="15" t="s">
        <v>572</v>
      </c>
      <c r="D377" s="108" t="e">
        <f>LDT_tame_pa_kodiem!D353+#REF!+#REF!+#REF!+DAP_Inov.pieejas!D377+DAP_Fenoskandija!D377+DAP_Gauja_dot!D377+DAP_Ķemeri_dot!D377+'DAP_ Natura2000_ārv'!D377+DAP_Ekosistēmas_dot!D377</f>
        <v>#REF!</v>
      </c>
    </row>
    <row r="378" spans="1:4" s="30" customFormat="1" ht="12.75" hidden="1">
      <c r="A378" s="1"/>
      <c r="B378" s="44" t="s">
        <v>573</v>
      </c>
      <c r="C378" s="15" t="s">
        <v>574</v>
      </c>
      <c r="D378" s="108" t="e">
        <f>SUM(D379:D382)</f>
        <v>#REF!</v>
      </c>
    </row>
    <row r="379" spans="1:4" s="30" customFormat="1" ht="12.75" hidden="1">
      <c r="A379" s="1"/>
      <c r="B379" s="45" t="s">
        <v>575</v>
      </c>
      <c r="C379" s="15" t="s">
        <v>576</v>
      </c>
      <c r="D379" s="108" t="e">
        <f>LDT_tame_pa_kodiem!D355+#REF!+#REF!+#REF!+DAP_Inov.pieejas!D379+DAP_Fenoskandija!D379+DAP_Gauja_dot!D379+DAP_Ķemeri_dot!D379+'DAP_ Natura2000_ārv'!D379+DAP_Ekosistēmas_dot!D379</f>
        <v>#REF!</v>
      </c>
    </row>
    <row r="380" spans="1:4" s="30" customFormat="1" ht="12.75" hidden="1">
      <c r="A380" s="1"/>
      <c r="B380" s="45" t="s">
        <v>577</v>
      </c>
      <c r="C380" s="15" t="s">
        <v>578</v>
      </c>
      <c r="D380" s="108" t="e">
        <f>LDT_tame_pa_kodiem!D356+#REF!+#REF!+#REF!+DAP_Inov.pieejas!D380+DAP_Fenoskandija!D380+DAP_Gauja_dot!D380+DAP_Ķemeri_dot!D380+'DAP_ Natura2000_ārv'!D380+DAP_Ekosistēmas_dot!D380</f>
        <v>#REF!</v>
      </c>
    </row>
    <row r="381" spans="1:4" s="30" customFormat="1" ht="12.75" hidden="1">
      <c r="A381" s="1"/>
      <c r="B381" s="45" t="s">
        <v>579</v>
      </c>
      <c r="C381" s="15" t="s">
        <v>580</v>
      </c>
      <c r="D381" s="108" t="e">
        <f>LDT_tame_pa_kodiem!D357+#REF!+#REF!+#REF!+DAP_Inov.pieejas!D381+DAP_Fenoskandija!D381+DAP_Gauja_dot!D381+DAP_Ķemeri_dot!D381+'DAP_ Natura2000_ārv'!D381+DAP_Ekosistēmas_dot!D381</f>
        <v>#REF!</v>
      </c>
    </row>
    <row r="382" spans="1:4" s="30" customFormat="1" ht="25.5" hidden="1">
      <c r="A382" s="1"/>
      <c r="B382" s="45" t="s">
        <v>581</v>
      </c>
      <c r="C382" s="15" t="s">
        <v>582</v>
      </c>
      <c r="D382" s="108" t="e">
        <f>LDT_tame_pa_kodiem!D358+#REF!+#REF!+#REF!+DAP_Inov.pieejas!D382+DAP_Fenoskandija!D382+DAP_Gauja_dot!D382+DAP_Ķemeri_dot!D382+'DAP_ Natura2000_ārv'!D382+DAP_Ekosistēmas_dot!D382</f>
        <v>#REF!</v>
      </c>
    </row>
    <row r="383" spans="1:4" s="30" customFormat="1" ht="12.75" hidden="1">
      <c r="A383" s="1"/>
      <c r="B383" s="44">
        <v>7630</v>
      </c>
      <c r="C383" s="15" t="s">
        <v>583</v>
      </c>
      <c r="D383" s="108" t="e">
        <f>SUM(D384:D386)</f>
        <v>#REF!</v>
      </c>
    </row>
    <row r="384" spans="1:4" s="30" customFormat="1" ht="25.5" hidden="1">
      <c r="A384" s="1"/>
      <c r="B384" s="45">
        <v>7631</v>
      </c>
      <c r="C384" s="15" t="s">
        <v>584</v>
      </c>
      <c r="D384" s="108" t="e">
        <f>LDT_tame_pa_kodiem!D360+#REF!+#REF!+#REF!+DAP_Inov.pieejas!D384+DAP_Fenoskandija!D384+DAP_Gauja_dot!D384+DAP_Ķemeri_dot!D384+'DAP_ Natura2000_ārv'!D384+DAP_Ekosistēmas_dot!D384</f>
        <v>#REF!</v>
      </c>
    </row>
    <row r="385" spans="1:4" s="30" customFormat="1" ht="25.5" hidden="1">
      <c r="A385" s="1"/>
      <c r="B385" s="45">
        <v>7632</v>
      </c>
      <c r="C385" s="15" t="s">
        <v>585</v>
      </c>
      <c r="D385" s="108" t="e">
        <f>LDT_tame_pa_kodiem!D361+#REF!+#REF!+#REF!+DAP_Inov.pieejas!D385+DAP_Fenoskandija!D385+DAP_Gauja_dot!D385+DAP_Ķemeri_dot!D385+'DAP_ Natura2000_ārv'!D385+DAP_Ekosistēmas_dot!D385</f>
        <v>#REF!</v>
      </c>
    </row>
    <row r="386" spans="1:4" s="30" customFormat="1" ht="25.5" hidden="1">
      <c r="A386" s="1"/>
      <c r="B386" s="45">
        <v>7639</v>
      </c>
      <c r="C386" s="15" t="s">
        <v>586</v>
      </c>
      <c r="D386" s="108" t="e">
        <f>LDT_tame_pa_kodiem!D362+#REF!+#REF!+#REF!+DAP_Inov.pieejas!D386+DAP_Fenoskandija!D386+DAP_Gauja_dot!D386+DAP_Ķemeri_dot!D386+'DAP_ Natura2000_ārv'!D386+DAP_Ekosistēmas_dot!D386</f>
        <v>#REF!</v>
      </c>
    </row>
    <row r="387" spans="1:4" s="30" customFormat="1" ht="12.75" hidden="1">
      <c r="A387" s="1"/>
      <c r="B387" s="46" t="s">
        <v>587</v>
      </c>
      <c r="C387" s="47" t="s">
        <v>588</v>
      </c>
      <c r="D387" s="107" t="e">
        <f>D388+D392+D393</f>
        <v>#REF!</v>
      </c>
    </row>
    <row r="388" spans="1:4" s="30" customFormat="1" ht="12.75" hidden="1">
      <c r="A388" s="1"/>
      <c r="B388" s="44" t="s">
        <v>589</v>
      </c>
      <c r="C388" s="15" t="s">
        <v>590</v>
      </c>
      <c r="D388" s="108" t="e">
        <f>SUM(D389:D391)</f>
        <v>#REF!</v>
      </c>
    </row>
    <row r="389" spans="1:4" s="30" customFormat="1" ht="12.75" hidden="1">
      <c r="A389" s="1"/>
      <c r="B389" s="45" t="s">
        <v>591</v>
      </c>
      <c r="C389" s="15" t="s">
        <v>592</v>
      </c>
      <c r="D389" s="108" t="e">
        <f>LDT_tame_pa_kodiem!D365+#REF!+#REF!+#REF!+DAP_Inov.pieejas!D389+DAP_Fenoskandija!D389+DAP_Gauja_dot!D389+DAP_Ķemeri_dot!D389+'DAP_ Natura2000_ārv'!D389+DAP_Ekosistēmas_dot!D389</f>
        <v>#REF!</v>
      </c>
    </row>
    <row r="390" spans="1:4" s="30" customFormat="1" ht="12.75" hidden="1">
      <c r="A390" s="1"/>
      <c r="B390" s="45" t="s">
        <v>593</v>
      </c>
      <c r="C390" s="15" t="s">
        <v>594</v>
      </c>
      <c r="D390" s="108" t="e">
        <f>LDT_tame_pa_kodiem!D366+#REF!+#REF!+#REF!+DAP_Inov.pieejas!D390+DAP_Fenoskandija!D390+DAP_Gauja_dot!D390+DAP_Ķemeri_dot!D390+'DAP_ Natura2000_ārv'!D390+DAP_Ekosistēmas_dot!D390</f>
        <v>#REF!</v>
      </c>
    </row>
    <row r="391" spans="1:4" s="30" customFormat="1" ht="12.75" hidden="1">
      <c r="A391" s="1"/>
      <c r="B391" s="45" t="s">
        <v>595</v>
      </c>
      <c r="C391" s="15" t="s">
        <v>596</v>
      </c>
      <c r="D391" s="108" t="e">
        <f>LDT_tame_pa_kodiem!D367+#REF!+#REF!+#REF!+DAP_Inov.pieejas!D391+DAP_Fenoskandija!D391+DAP_Gauja_dot!D391+DAP_Ķemeri_dot!D391+'DAP_ Natura2000_ārv'!D391+DAP_Ekosistēmas_dot!D391</f>
        <v>#REF!</v>
      </c>
    </row>
    <row r="392" spans="1:4" s="30" customFormat="1" ht="12.75" hidden="1">
      <c r="A392" s="1"/>
      <c r="B392" s="44" t="s">
        <v>597</v>
      </c>
      <c r="C392" s="15" t="s">
        <v>598</v>
      </c>
      <c r="D392" s="108" t="e">
        <f>LDT_tame_pa_kodiem!D368+#REF!+#REF!+#REF!+DAP_Inov.pieejas!D392+DAP_Fenoskandija!D392+DAP_Gauja_dot!D392+DAP_Ķemeri_dot!D392+'DAP_ Natura2000_ārv'!D392+DAP_Ekosistēmas_dot!D392</f>
        <v>#REF!</v>
      </c>
    </row>
    <row r="393" spans="1:4" s="30" customFormat="1" ht="12.75" hidden="1">
      <c r="A393" s="1"/>
      <c r="B393" s="44">
        <v>7730</v>
      </c>
      <c r="C393" s="15" t="s">
        <v>599</v>
      </c>
      <c r="D393" s="108" t="e">
        <f>LDT_tame_pa_kodiem!D369+#REF!+#REF!+#REF!+DAP_Inov.pieejas!D393+DAP_Fenoskandija!D393+DAP_Gauja_dot!D393+DAP_Ķemeri_dot!D393+'DAP_ Natura2000_ārv'!D393+DAP_Ekosistēmas_dot!D393</f>
        <v>#REF!</v>
      </c>
    </row>
    <row r="394" spans="1:4" s="30" customFormat="1" ht="12.75">
      <c r="A394" s="1"/>
      <c r="B394" s="46" t="s">
        <v>600</v>
      </c>
      <c r="C394" s="47" t="s">
        <v>601</v>
      </c>
      <c r="D394" s="107" t="e">
        <f>D395+D401+D409+D414</f>
        <v>#REF!</v>
      </c>
    </row>
    <row r="395" spans="1:4" s="30" customFormat="1" ht="12.75">
      <c r="A395" s="1"/>
      <c r="B395" s="46" t="s">
        <v>602</v>
      </c>
      <c r="C395" s="47" t="s">
        <v>603</v>
      </c>
      <c r="D395" s="107" t="e">
        <f>D396+D397</f>
        <v>#REF!</v>
      </c>
    </row>
    <row r="396" spans="1:4" s="30" customFormat="1" ht="25.5" hidden="1">
      <c r="A396" s="1"/>
      <c r="B396" s="44" t="s">
        <v>604</v>
      </c>
      <c r="C396" s="15" t="s">
        <v>605</v>
      </c>
      <c r="D396" s="108" t="e">
        <f>LDT_tame_pa_kodiem!D372+#REF!+#REF!+#REF!+DAP_Inov.pieejas!D396+DAP_Fenoskandija!D396+DAP_Gauja_dot!D396+DAP_Ķemeri_dot!D396+'DAP_ Natura2000_ārv'!D396+DAP_Ekosistēmas_dot!D396</f>
        <v>#REF!</v>
      </c>
    </row>
    <row r="397" spans="1:4" s="30" customFormat="1" ht="25.5">
      <c r="A397" s="1"/>
      <c r="B397" s="44" t="s">
        <v>606</v>
      </c>
      <c r="C397" s="15" t="s">
        <v>607</v>
      </c>
      <c r="D397" s="108" t="e">
        <f>SUM(D398:D400)</f>
        <v>#REF!</v>
      </c>
    </row>
    <row r="398" spans="1:4" s="30" customFormat="1" ht="25.5">
      <c r="A398" s="1"/>
      <c r="B398" s="45" t="s">
        <v>608</v>
      </c>
      <c r="C398" s="15" t="s">
        <v>609</v>
      </c>
      <c r="D398" s="108" t="e">
        <f>LDT_tame_pa_kodiem!D374+#REF!+#REF!+#REF!+DAP_Inov.pieejas!D398+DAP_Fenoskandija!D398+DAP_Gauja_dot!D398+DAP_Ķemeri_dot!D398+'DAP_ Natura2000_ārv'!D398+DAP_Ekosistēmas_dot!D398</f>
        <v>#REF!</v>
      </c>
    </row>
    <row r="399" spans="1:4" s="30" customFormat="1" ht="25.5" hidden="1">
      <c r="A399" s="1"/>
      <c r="B399" s="45" t="s">
        <v>610</v>
      </c>
      <c r="C399" s="15" t="s">
        <v>611</v>
      </c>
      <c r="D399" s="108" t="e">
        <f>LDT_tame_pa_kodiem!D375+#REF!+#REF!+#REF!+DAP_Inov.pieejas!D399+DAP_Fenoskandija!D399+DAP_Gauja_dot!D399+DAP_Ķemeri_dot!D399+'DAP_ Natura2000_ārv'!D399+DAP_Ekosistēmas_dot!D399</f>
        <v>#REF!</v>
      </c>
    </row>
    <row r="400" spans="1:4" s="30" customFormat="1" ht="25.5" hidden="1">
      <c r="A400" s="1"/>
      <c r="B400" s="45" t="s">
        <v>612</v>
      </c>
      <c r="C400" s="15" t="s">
        <v>613</v>
      </c>
      <c r="D400" s="108" t="e">
        <f>LDT_tame_pa_kodiem!D376+#REF!+#REF!+#REF!+DAP_Inov.pieejas!D400+DAP_Fenoskandija!D400+DAP_Gauja_dot!D400+DAP_Ķemeri_dot!D400+'DAP_ Natura2000_ārv'!D400+DAP_Ekosistēmas_dot!D400</f>
        <v>#REF!</v>
      </c>
    </row>
    <row r="401" spans="1:4" s="30" customFormat="1" ht="25.5">
      <c r="A401" s="1"/>
      <c r="B401" s="46" t="s">
        <v>614</v>
      </c>
      <c r="C401" s="47" t="s">
        <v>615</v>
      </c>
      <c r="D401" s="107" t="e">
        <f>D402+D403+D404</f>
        <v>#REF!</v>
      </c>
    </row>
    <row r="402" spans="1:4" s="30" customFormat="1" ht="25.5" hidden="1">
      <c r="A402" s="1"/>
      <c r="B402" s="44" t="s">
        <v>616</v>
      </c>
      <c r="C402" s="15" t="s">
        <v>617</v>
      </c>
      <c r="D402" s="108" t="e">
        <f>LDT_tame_pa_kodiem!D378+#REF!+#REF!+#REF!+DAP_Inov.pieejas!D402+DAP_Fenoskandija!D402+DAP_Gauja_dot!D402+DAP_Ķemeri_dot!D402+'DAP_ Natura2000_ārv'!D402+DAP_Ekosistēmas_dot!D402</f>
        <v>#REF!</v>
      </c>
    </row>
    <row r="403" spans="1:4" s="30" customFormat="1" ht="38.25">
      <c r="A403" s="1"/>
      <c r="B403" s="44" t="s">
        <v>618</v>
      </c>
      <c r="C403" s="15" t="s">
        <v>619</v>
      </c>
      <c r="D403" s="108" t="e">
        <f>LDT_tame_pa_kodiem!D379+#REF!+#REF!+#REF!+DAP_Inov.pieejas!D403+DAP_Fenoskandija!D403+DAP_Gauja_dot!D403+DAP_Ķemeri_dot!D403+'DAP_ Natura2000_ārv'!D403+DAP_Ekosistēmas_dot!D403</f>
        <v>#REF!</v>
      </c>
    </row>
    <row r="404" spans="1:4" s="30" customFormat="1" ht="25.5" hidden="1">
      <c r="A404" s="1"/>
      <c r="B404" s="44">
        <v>7350</v>
      </c>
      <c r="C404" s="15" t="s">
        <v>620</v>
      </c>
      <c r="D404" s="108" t="e">
        <f>SUM(D405:D408)</f>
        <v>#REF!</v>
      </c>
    </row>
    <row r="405" spans="1:4" s="30" customFormat="1" ht="51" hidden="1">
      <c r="A405" s="1"/>
      <c r="B405" s="45">
        <v>7351</v>
      </c>
      <c r="C405" s="15" t="s">
        <v>621</v>
      </c>
      <c r="D405" s="108" t="e">
        <f>LDT_tame_pa_kodiem!D381+#REF!+#REF!+#REF!+DAP_Inov.pieejas!D405+DAP_Fenoskandija!D405+DAP_Gauja_dot!D405+DAP_Ķemeri_dot!D405+'DAP_ Natura2000_ārv'!D405+DAP_Ekosistēmas_dot!D405</f>
        <v>#REF!</v>
      </c>
    </row>
    <row r="406" spans="1:4" s="30" customFormat="1" ht="51" hidden="1">
      <c r="A406" s="1"/>
      <c r="B406" s="45">
        <v>7352</v>
      </c>
      <c r="C406" s="15" t="s">
        <v>622</v>
      </c>
      <c r="D406" s="108" t="e">
        <f>LDT_tame_pa_kodiem!D382+#REF!+#REF!+#REF!+DAP_Inov.pieejas!D406+DAP_Fenoskandija!D406+DAP_Gauja_dot!D406+DAP_Ķemeri_dot!D406+'DAP_ Natura2000_ārv'!D406+DAP_Ekosistēmas_dot!D406</f>
        <v>#REF!</v>
      </c>
    </row>
    <row r="407" spans="1:4" s="30" customFormat="1" ht="63.75" hidden="1">
      <c r="A407" s="1"/>
      <c r="B407" s="45">
        <v>7353</v>
      </c>
      <c r="C407" s="15" t="s">
        <v>623</v>
      </c>
      <c r="D407" s="108" t="e">
        <f>LDT_tame_pa_kodiem!D383+#REF!+#REF!+#REF!+DAP_Inov.pieejas!D407+DAP_Fenoskandija!D407+DAP_Gauja_dot!D407+DAP_Ķemeri_dot!D407+'DAP_ Natura2000_ārv'!D407+DAP_Ekosistēmas_dot!D407</f>
        <v>#REF!</v>
      </c>
    </row>
    <row r="408" spans="1:4" s="30" customFormat="1" ht="63.75" hidden="1">
      <c r="A408" s="1"/>
      <c r="B408" s="45">
        <v>7354</v>
      </c>
      <c r="C408" s="15" t="s">
        <v>624</v>
      </c>
      <c r="D408" s="108" t="e">
        <f>LDT_tame_pa_kodiem!D384+#REF!+#REF!+#REF!+DAP_Inov.pieejas!D408+DAP_Fenoskandija!D408+DAP_Gauja_dot!D408+DAP_Ķemeri_dot!D408+'DAP_ Natura2000_ārv'!D408+DAP_Ekosistēmas_dot!D408</f>
        <v>#REF!</v>
      </c>
    </row>
    <row r="409" spans="1:4" s="30" customFormat="1" ht="12.75" hidden="1">
      <c r="A409" s="1"/>
      <c r="B409" s="46" t="s">
        <v>625</v>
      </c>
      <c r="C409" s="47" t="s">
        <v>626</v>
      </c>
      <c r="D409" s="107" t="e">
        <f>D410+D411</f>
        <v>#REF!</v>
      </c>
    </row>
    <row r="410" spans="1:4" s="30" customFormat="1" ht="12.75" hidden="1">
      <c r="A410" s="1"/>
      <c r="B410" s="44">
        <v>7460</v>
      </c>
      <c r="C410" s="15" t="s">
        <v>627</v>
      </c>
      <c r="D410" s="108" t="e">
        <f>LDT_tame_pa_kodiem!D386+#REF!+#REF!+#REF!+DAP_Inov.pieejas!D410+DAP_Fenoskandija!D410+DAP_Gauja_dot!D410+DAP_Ķemeri_dot!D410+'DAP_ Natura2000_ārv'!D410+DAP_Ekosistēmas_dot!D410</f>
        <v>#REF!</v>
      </c>
    </row>
    <row r="411" spans="1:4" s="30" customFormat="1" ht="38.25" hidden="1">
      <c r="A411" s="1"/>
      <c r="B411" s="44">
        <v>7470</v>
      </c>
      <c r="C411" s="15" t="s">
        <v>628</v>
      </c>
      <c r="D411" s="108" t="e">
        <f>SUM(D412:D413)</f>
        <v>#REF!</v>
      </c>
    </row>
    <row r="412" spans="1:4" s="30" customFormat="1" ht="38.25" hidden="1">
      <c r="A412" s="1"/>
      <c r="B412" s="45">
        <v>7471</v>
      </c>
      <c r="C412" s="15" t="s">
        <v>629</v>
      </c>
      <c r="D412" s="108" t="e">
        <f>LDT_tame_pa_kodiem!D388+#REF!+#REF!+#REF!+DAP_Inov.pieejas!D412+DAP_Fenoskandija!D412+DAP_Gauja_dot!D412+DAP_Ķemeri_dot!D412+'DAP_ Natura2000_ārv'!D412+DAP_Ekosistēmas_dot!D412</f>
        <v>#REF!</v>
      </c>
    </row>
    <row r="413" spans="1:4" s="30" customFormat="1" ht="38.25" hidden="1">
      <c r="A413" s="1"/>
      <c r="B413" s="45">
        <v>7472</v>
      </c>
      <c r="C413" s="15" t="s">
        <v>630</v>
      </c>
      <c r="D413" s="108" t="e">
        <f>LDT_tame_pa_kodiem!D389+#REF!+#REF!+#REF!+DAP_Inov.pieejas!D413+DAP_Fenoskandija!D413+DAP_Gauja_dot!D413+DAP_Ķemeri_dot!D413+'DAP_ Natura2000_ārv'!D413+DAP_Ekosistēmas_dot!D413</f>
        <v>#REF!</v>
      </c>
    </row>
    <row r="414" spans="1:4" s="30" customFormat="1" ht="12.75" hidden="1">
      <c r="A414" s="1"/>
      <c r="B414" s="46" t="s">
        <v>631</v>
      </c>
      <c r="C414" s="47" t="s">
        <v>632</v>
      </c>
      <c r="D414" s="107" t="e">
        <f>D415</f>
        <v>#REF!</v>
      </c>
    </row>
    <row r="415" spans="1:4" s="30" customFormat="1" ht="38.25" hidden="1">
      <c r="A415" s="1"/>
      <c r="B415" s="44" t="s">
        <v>633</v>
      </c>
      <c r="C415" s="15" t="s">
        <v>634</v>
      </c>
      <c r="D415" s="108" t="e">
        <f>LDT_tame_pa_kodiem!D391+#REF!+#REF!+#REF!+DAP_Inov.pieejas!D415+DAP_Fenoskandija!D415+DAP_Gauja_dot!D415+DAP_Ķemeri_dot!D415+'DAP_ Natura2000_ārv'!D415+DAP_Ekosistēmas_dot!D415</f>
        <v>#REF!</v>
      </c>
    </row>
    <row r="416" spans="1:4" s="30" customFormat="1" ht="13.5">
      <c r="A416" s="1"/>
      <c r="B416" s="55" t="s">
        <v>635</v>
      </c>
      <c r="C416" s="54" t="s">
        <v>636</v>
      </c>
      <c r="D416" s="109" t="e">
        <f>D417+D456</f>
        <v>#REF!</v>
      </c>
    </row>
    <row r="417" spans="1:4" s="30" customFormat="1" ht="12.75">
      <c r="A417" s="1"/>
      <c r="B417" s="49">
        <v>5000</v>
      </c>
      <c r="C417" s="47" t="s">
        <v>637</v>
      </c>
      <c r="D417" s="107" t="e">
        <f>D418+D427</f>
        <v>#REF!</v>
      </c>
    </row>
    <row r="418" spans="1:4" s="30" customFormat="1" ht="12.75" hidden="1">
      <c r="A418" s="1"/>
      <c r="B418" s="46" t="s">
        <v>638</v>
      </c>
      <c r="C418" s="47" t="s">
        <v>639</v>
      </c>
      <c r="D418" s="107" t="e">
        <f>D419+D420+D423+D424+D425+D426</f>
        <v>#REF!</v>
      </c>
    </row>
    <row r="419" spans="1:4" s="30" customFormat="1" ht="12.75" hidden="1">
      <c r="A419" s="1"/>
      <c r="B419" s="44" t="s">
        <v>640</v>
      </c>
      <c r="C419" s="15" t="s">
        <v>641</v>
      </c>
      <c r="D419" s="108" t="e">
        <f>LDT_tame_pa_kodiem!D395+#REF!+#REF!+#REF!+DAP_Inov.pieejas!D419+DAP_Fenoskandija!D419+DAP_Gauja_dot!D419+DAP_Ķemeri_dot!D419+'DAP_ Natura2000_ārv'!D419+DAP_Ekosistēmas_dot!D419</f>
        <v>#REF!</v>
      </c>
    </row>
    <row r="420" spans="1:4" s="30" customFormat="1" ht="12.75" hidden="1">
      <c r="A420" s="1"/>
      <c r="B420" s="44">
        <v>5120</v>
      </c>
      <c r="C420" s="15" t="s">
        <v>642</v>
      </c>
      <c r="D420" s="108" t="e">
        <f>SUM(D421:D422)</f>
        <v>#REF!</v>
      </c>
    </row>
    <row r="421" spans="1:4" s="30" customFormat="1" ht="12.75" hidden="1">
      <c r="A421" s="1"/>
      <c r="B421" s="45" t="s">
        <v>643</v>
      </c>
      <c r="C421" s="15" t="s">
        <v>644</v>
      </c>
      <c r="D421" s="108" t="e">
        <f>LDT_tame_pa_kodiem!D397+#REF!+#REF!+#REF!+DAP_Inov.pieejas!D421+DAP_Fenoskandija!D421+DAP_Gauja_dot!D421+DAP_Ķemeri_dot!D421+'DAP_ Natura2000_ārv'!D421+DAP_Ekosistēmas_dot!D421</f>
        <v>#REF!</v>
      </c>
    </row>
    <row r="422" spans="1:4" s="30" customFormat="1" ht="12.75" hidden="1">
      <c r="A422" s="1"/>
      <c r="B422" s="45" t="s">
        <v>645</v>
      </c>
      <c r="C422" s="15" t="s">
        <v>646</v>
      </c>
      <c r="D422" s="108" t="e">
        <f>LDT_tame_pa_kodiem!D398+#REF!+#REF!+#REF!+DAP_Inov.pieejas!D422+DAP_Fenoskandija!D422+DAP_Gauja_dot!D422+DAP_Ķemeri_dot!D422+'DAP_ Natura2000_ārv'!D422+DAP_Ekosistēmas_dot!D422</f>
        <v>#REF!</v>
      </c>
    </row>
    <row r="423" spans="1:4" s="30" customFormat="1" ht="12.75" hidden="1">
      <c r="A423" s="1"/>
      <c r="B423" s="44" t="s">
        <v>647</v>
      </c>
      <c r="C423" s="15" t="s">
        <v>648</v>
      </c>
      <c r="D423" s="108" t="e">
        <f>LDT_tame_pa_kodiem!D399+#REF!+#REF!+#REF!+DAP_Inov.pieejas!D423+DAP_Fenoskandija!D423+DAP_Gauja_dot!D423+DAP_Ķemeri_dot!D423+'DAP_ Natura2000_ārv'!D423+DAP_Ekosistēmas_dot!D423</f>
        <v>#REF!</v>
      </c>
    </row>
    <row r="424" spans="1:4" s="30" customFormat="1" ht="12.75" hidden="1">
      <c r="A424" s="1"/>
      <c r="B424" s="44" t="s">
        <v>649</v>
      </c>
      <c r="C424" s="15" t="s">
        <v>650</v>
      </c>
      <c r="D424" s="108" t="e">
        <f>LDT_tame_pa_kodiem!D400+#REF!+#REF!+#REF!+DAP_Inov.pieejas!D424+DAP_Fenoskandija!D424+DAP_Gauja_dot!D424+DAP_Ķemeri_dot!D424+'DAP_ Natura2000_ārv'!D424+DAP_Ekosistēmas_dot!D424</f>
        <v>#REF!</v>
      </c>
    </row>
    <row r="425" spans="1:4" s="30" customFormat="1" ht="12.75" hidden="1">
      <c r="A425" s="1"/>
      <c r="B425" s="44" t="s">
        <v>651</v>
      </c>
      <c r="C425" s="15" t="s">
        <v>652</v>
      </c>
      <c r="D425" s="108" t="e">
        <f>LDT_tame_pa_kodiem!D401+#REF!+#REF!+#REF!+DAP_Inov.pieejas!D425+DAP_Fenoskandija!D425+DAP_Gauja_dot!D425+DAP_Ķemeri_dot!D425+'DAP_ Natura2000_ārv'!D425+DAP_Ekosistēmas_dot!D425</f>
        <v>#REF!</v>
      </c>
    </row>
    <row r="426" spans="1:4" s="30" customFormat="1" ht="12.75" hidden="1">
      <c r="A426" s="1"/>
      <c r="B426" s="44" t="s">
        <v>653</v>
      </c>
      <c r="C426" s="15" t="s">
        <v>654</v>
      </c>
      <c r="D426" s="108" t="e">
        <f>LDT_tame_pa_kodiem!D402+#REF!+#REF!+#REF!+DAP_Inov.pieejas!D426+DAP_Fenoskandija!D426+DAP_Gauja_dot!D426+DAP_Ķemeri_dot!D426+'DAP_ Natura2000_ārv'!D426+DAP_Ekosistēmas_dot!D426</f>
        <v>#REF!</v>
      </c>
    </row>
    <row r="427" spans="1:4" s="30" customFormat="1" ht="12.75">
      <c r="A427" s="1"/>
      <c r="B427" s="46" t="s">
        <v>655</v>
      </c>
      <c r="C427" s="47" t="s">
        <v>656</v>
      </c>
      <c r="D427" s="107" t="e">
        <f>D428+D438+D439+D449+D450+D451+D455</f>
        <v>#REF!</v>
      </c>
    </row>
    <row r="428" spans="1:4" s="30" customFormat="1" ht="12.75" hidden="1">
      <c r="A428" s="1"/>
      <c r="B428" s="44" t="s">
        <v>657</v>
      </c>
      <c r="C428" s="15" t="s">
        <v>658</v>
      </c>
      <c r="D428" s="108" t="e">
        <f>SUM(D429:D437)</f>
        <v>#REF!</v>
      </c>
    </row>
    <row r="429" spans="1:4" s="30" customFormat="1" ht="12.75" hidden="1">
      <c r="A429" s="1"/>
      <c r="B429" s="45" t="s">
        <v>659</v>
      </c>
      <c r="C429" s="15" t="s">
        <v>660</v>
      </c>
      <c r="D429" s="108" t="e">
        <f>LDT_tame_pa_kodiem!D405+#REF!+#REF!+#REF!+DAP_Inov.pieejas!D429+DAP_Fenoskandija!D429+DAP_Gauja_dot!D429+DAP_Ķemeri_dot!D429+'DAP_ Natura2000_ārv'!D429+DAP_Ekosistēmas_dot!D429</f>
        <v>#REF!</v>
      </c>
    </row>
    <row r="430" spans="1:4" s="30" customFormat="1" ht="12.75" hidden="1">
      <c r="A430" s="1"/>
      <c r="B430" s="45" t="s">
        <v>661</v>
      </c>
      <c r="C430" s="15" t="s">
        <v>662</v>
      </c>
      <c r="D430" s="108" t="e">
        <f>LDT_tame_pa_kodiem!D406+#REF!+#REF!+#REF!+DAP_Inov.pieejas!D430+DAP_Fenoskandija!D430+DAP_Gauja_dot!D430+DAP_Ķemeri_dot!D430+'DAP_ Natura2000_ārv'!D430+DAP_Ekosistēmas_dot!D430</f>
        <v>#REF!</v>
      </c>
    </row>
    <row r="431" spans="1:4" s="30" customFormat="1" ht="12.75" hidden="1">
      <c r="A431" s="1"/>
      <c r="B431" s="45" t="s">
        <v>663</v>
      </c>
      <c r="C431" s="15" t="s">
        <v>664</v>
      </c>
      <c r="D431" s="108" t="e">
        <f>LDT_tame_pa_kodiem!D407+#REF!+#REF!+#REF!+DAP_Inov.pieejas!D431+DAP_Fenoskandija!D431+DAP_Gauja_dot!D431+DAP_Ķemeri_dot!D431+'DAP_ Natura2000_ārv'!D431+DAP_Ekosistēmas_dot!D431</f>
        <v>#REF!</v>
      </c>
    </row>
    <row r="432" spans="1:4" s="30" customFormat="1" ht="12.75" hidden="1">
      <c r="A432" s="1"/>
      <c r="B432" s="45" t="s">
        <v>665</v>
      </c>
      <c r="C432" s="15" t="s">
        <v>666</v>
      </c>
      <c r="D432" s="108" t="e">
        <f>LDT_tame_pa_kodiem!D408+#REF!+#REF!+#REF!+DAP_Inov.pieejas!D432+DAP_Fenoskandija!D432+DAP_Gauja_dot!D432+DAP_Ķemeri_dot!D432+'DAP_ Natura2000_ārv'!D432+DAP_Ekosistēmas_dot!D432</f>
        <v>#REF!</v>
      </c>
    </row>
    <row r="433" spans="1:4" s="30" customFormat="1" ht="12.75" hidden="1">
      <c r="A433" s="1"/>
      <c r="B433" s="45" t="s">
        <v>667</v>
      </c>
      <c r="C433" s="15" t="s">
        <v>668</v>
      </c>
      <c r="D433" s="108" t="e">
        <f>LDT_tame_pa_kodiem!D409+#REF!+#REF!+#REF!+DAP_Inov.pieejas!D433+DAP_Fenoskandija!D433+DAP_Gauja_dot!D433+DAP_Ķemeri_dot!D433+'DAP_ Natura2000_ārv'!D433+DAP_Ekosistēmas_dot!D433</f>
        <v>#REF!</v>
      </c>
    </row>
    <row r="434" spans="1:4" s="30" customFormat="1" ht="12.75" hidden="1">
      <c r="A434" s="1"/>
      <c r="B434" s="45" t="s">
        <v>669</v>
      </c>
      <c r="C434" s="15" t="s">
        <v>670</v>
      </c>
      <c r="D434" s="108" t="e">
        <f>LDT_tame_pa_kodiem!D410+#REF!+#REF!+#REF!+DAP_Inov.pieejas!D434+DAP_Fenoskandija!D434+DAP_Gauja_dot!D434+DAP_Ķemeri_dot!D434+'DAP_ Natura2000_ārv'!D434+DAP_Ekosistēmas_dot!D434</f>
        <v>#REF!</v>
      </c>
    </row>
    <row r="435" spans="1:4" s="30" customFormat="1" ht="12.75" hidden="1">
      <c r="A435" s="1"/>
      <c r="B435" s="45" t="s">
        <v>671</v>
      </c>
      <c r="C435" s="15" t="s">
        <v>672</v>
      </c>
      <c r="D435" s="108" t="e">
        <f>LDT_tame_pa_kodiem!D411+#REF!+#REF!+#REF!+DAP_Inov.pieejas!D435+DAP_Fenoskandija!D435+DAP_Gauja_dot!D435+DAP_Ķemeri_dot!D435+'DAP_ Natura2000_ārv'!D435+DAP_Ekosistēmas_dot!D435</f>
        <v>#REF!</v>
      </c>
    </row>
    <row r="436" spans="1:4" s="30" customFormat="1" ht="12.75" hidden="1">
      <c r="A436" s="1"/>
      <c r="B436" s="45" t="s">
        <v>673</v>
      </c>
      <c r="C436" s="15" t="s">
        <v>674</v>
      </c>
      <c r="D436" s="108" t="e">
        <f>LDT_tame_pa_kodiem!D412+#REF!+#REF!+#REF!+DAP_Inov.pieejas!D436+DAP_Fenoskandija!D436+DAP_Gauja_dot!D436+DAP_Ķemeri_dot!D436+'DAP_ Natura2000_ārv'!D436+DAP_Ekosistēmas_dot!D436</f>
        <v>#REF!</v>
      </c>
    </row>
    <row r="437" spans="1:4" s="30" customFormat="1" ht="12.75" hidden="1">
      <c r="A437" s="1"/>
      <c r="B437" s="45" t="s">
        <v>675</v>
      </c>
      <c r="C437" s="15" t="s">
        <v>676</v>
      </c>
      <c r="D437" s="108" t="e">
        <f>LDT_tame_pa_kodiem!D413+#REF!+#REF!+#REF!+DAP_Inov.pieejas!D437+DAP_Fenoskandija!D437+DAP_Gauja_dot!D437+DAP_Ķemeri_dot!D437+'DAP_ Natura2000_ārv'!D437+DAP_Ekosistēmas_dot!D437</f>
        <v>#REF!</v>
      </c>
    </row>
    <row r="438" spans="1:4" s="30" customFormat="1" ht="12.75" hidden="1">
      <c r="A438" s="1"/>
      <c r="B438" s="44" t="s">
        <v>677</v>
      </c>
      <c r="C438" s="15" t="s">
        <v>678</v>
      </c>
      <c r="D438" s="108" t="e">
        <f>LDT_tame_pa_kodiem!D414+#REF!+#REF!+#REF!+DAP_Inov.pieejas!D438+DAP_Fenoskandija!D438+DAP_Gauja_dot!D438+DAP_Ķemeri_dot!D438+'DAP_ Natura2000_ārv'!D438+DAP_Ekosistēmas_dot!D438</f>
        <v>#REF!</v>
      </c>
    </row>
    <row r="439" spans="1:4" s="30" customFormat="1" ht="12.75">
      <c r="A439" s="1"/>
      <c r="B439" s="44" t="s">
        <v>679</v>
      </c>
      <c r="C439" s="15" t="s">
        <v>680</v>
      </c>
      <c r="D439" s="108" t="e">
        <f>SUM(D440:D448)</f>
        <v>#REF!</v>
      </c>
    </row>
    <row r="440" spans="1:4" s="30" customFormat="1" ht="12.75" hidden="1">
      <c r="A440" s="1"/>
      <c r="B440" s="45" t="s">
        <v>681</v>
      </c>
      <c r="C440" s="15" t="s">
        <v>682</v>
      </c>
      <c r="D440" s="108" t="e">
        <f>LDT_tame_pa_kodiem!D416+#REF!+#REF!+#REF!+DAP_Inov.pieejas!D440+DAP_Fenoskandija!D440+DAP_Gauja_dot!D440+DAP_Ķemeri_dot!D440+'DAP_ Natura2000_ārv'!D440+DAP_Ekosistēmas_dot!D440</f>
        <v>#REF!</v>
      </c>
    </row>
    <row r="441" spans="1:4" s="30" customFormat="1" ht="12.75" hidden="1">
      <c r="A441" s="1"/>
      <c r="B441" s="45">
        <v>5232</v>
      </c>
      <c r="C441" s="15" t="s">
        <v>683</v>
      </c>
      <c r="D441" s="108" t="e">
        <f>LDT_tame_pa_kodiem!D417+#REF!+#REF!+#REF!+DAP_Inov.pieejas!D441+DAP_Fenoskandija!D441+DAP_Gauja_dot!D441+DAP_Ķemeri_dot!D441+'DAP_ Natura2000_ārv'!D441+DAP_Ekosistēmas_dot!D441</f>
        <v>#REF!</v>
      </c>
    </row>
    <row r="442" spans="1:4" s="30" customFormat="1" ht="12.75" hidden="1">
      <c r="A442" s="1"/>
      <c r="B442" s="45" t="s">
        <v>684</v>
      </c>
      <c r="C442" s="15" t="s">
        <v>685</v>
      </c>
      <c r="D442" s="108" t="e">
        <f>LDT_tame_pa_kodiem!D418+#REF!+#REF!+#REF!+DAP_Inov.pieejas!D442+DAP_Fenoskandija!D442+DAP_Gauja_dot!D442+DAP_Ķemeri_dot!D442+'DAP_ Natura2000_ārv'!D442+DAP_Ekosistēmas_dot!D442</f>
        <v>#REF!</v>
      </c>
    </row>
    <row r="443" spans="1:4" s="30" customFormat="1" ht="12.75" hidden="1">
      <c r="A443" s="1"/>
      <c r="B443" s="45" t="s">
        <v>686</v>
      </c>
      <c r="C443" s="15" t="s">
        <v>687</v>
      </c>
      <c r="D443" s="108" t="e">
        <f>LDT_tame_pa_kodiem!D419+#REF!+#REF!+#REF!+DAP_Inov.pieejas!D443+DAP_Fenoskandija!D443+DAP_Gauja_dot!D443+DAP_Ķemeri_dot!D443+'DAP_ Natura2000_ārv'!D443+DAP_Ekosistēmas_dot!D443</f>
        <v>#REF!</v>
      </c>
    </row>
    <row r="444" spans="1:4" s="30" customFormat="1" ht="12.75" hidden="1">
      <c r="A444" s="1"/>
      <c r="B444" s="45" t="s">
        <v>688</v>
      </c>
      <c r="C444" s="15" t="s">
        <v>689</v>
      </c>
      <c r="D444" s="108" t="e">
        <f>LDT_tame_pa_kodiem!D420+#REF!+#REF!+#REF!+DAP_Inov.pieejas!D444+DAP_Fenoskandija!D444+DAP_Gauja_dot!D444+DAP_Ķemeri_dot!D444+'DAP_ Natura2000_ārv'!D444+DAP_Ekosistēmas_dot!D444</f>
        <v>#REF!</v>
      </c>
    </row>
    <row r="445" spans="1:4" s="30" customFormat="1" ht="12.75" hidden="1">
      <c r="A445" s="1"/>
      <c r="B445" s="45" t="s">
        <v>690</v>
      </c>
      <c r="C445" s="15" t="s">
        <v>691</v>
      </c>
      <c r="D445" s="108" t="e">
        <f>LDT_tame_pa_kodiem!D421+#REF!+#REF!+#REF!+DAP_Inov.pieejas!D445+DAP_Fenoskandija!D445+DAP_Gauja_dot!D445+DAP_Ķemeri_dot!D445+'DAP_ Natura2000_ārv'!D445+DAP_Ekosistēmas_dot!D445</f>
        <v>#REF!</v>
      </c>
    </row>
    <row r="446" spans="1:4" s="30" customFormat="1" ht="12.75" hidden="1">
      <c r="A446" s="1"/>
      <c r="B446" s="45" t="s">
        <v>692</v>
      </c>
      <c r="C446" s="15" t="s">
        <v>693</v>
      </c>
      <c r="D446" s="108" t="e">
        <f>LDT_tame_pa_kodiem!D422+#REF!+#REF!+#REF!+DAP_Inov.pieejas!D446+DAP_Fenoskandija!D446+DAP_Gauja_dot!D446+DAP_Ķemeri_dot!D446+'DAP_ Natura2000_ārv'!D446+DAP_Ekosistēmas_dot!D446</f>
        <v>#REF!</v>
      </c>
    </row>
    <row r="447" spans="1:4" s="30" customFormat="1" ht="12.75" hidden="1">
      <c r="A447" s="1"/>
      <c r="B447" s="45" t="s">
        <v>694</v>
      </c>
      <c r="C447" s="15" t="s">
        <v>695</v>
      </c>
      <c r="D447" s="108" t="e">
        <f>LDT_tame_pa_kodiem!D423+#REF!+#REF!+#REF!+DAP_Inov.pieejas!D447+DAP_Fenoskandija!D447+DAP_Gauja_dot!D447+DAP_Ķemeri_dot!D447+'DAP_ Natura2000_ārv'!D447+DAP_Ekosistēmas_dot!D447</f>
        <v>#REF!</v>
      </c>
    </row>
    <row r="448" spans="1:4" s="30" customFormat="1" ht="12.75">
      <c r="A448" s="1"/>
      <c r="B448" s="45" t="s">
        <v>696</v>
      </c>
      <c r="C448" s="15" t="s">
        <v>697</v>
      </c>
      <c r="D448" s="108" t="e">
        <f>LDT_tame_pa_kodiem!D424+#REF!+#REF!+#REF!+DAP_Inov.pieejas!D448+DAP_Fenoskandija!D448+DAP_Gauja_dot!D448+DAP_Ķemeri_dot!D448+'DAP_ Natura2000_ārv'!D448+DAP_Ekosistēmas_dot!D448</f>
        <v>#REF!</v>
      </c>
    </row>
    <row r="449" spans="1:4" s="30" customFormat="1" ht="12.75" hidden="1">
      <c r="A449" s="1"/>
      <c r="B449" s="44" t="s">
        <v>698</v>
      </c>
      <c r="C449" s="15" t="s">
        <v>699</v>
      </c>
      <c r="D449" s="108" t="e">
        <f>LDT_tame_pa_kodiem!D425+#REF!+#REF!+#REF!+DAP_Inov.pieejas!D449+DAP_Fenoskandija!D449+DAP_Gauja_dot!D449+DAP_Ķemeri_dot!D449+'DAP_ Natura2000_ārv'!D449+DAP_Ekosistēmas_dot!D449</f>
        <v>#REF!</v>
      </c>
    </row>
    <row r="450" spans="1:4" s="30" customFormat="1" ht="12.75" hidden="1">
      <c r="A450" s="1"/>
      <c r="B450" s="44" t="s">
        <v>700</v>
      </c>
      <c r="C450" s="15" t="s">
        <v>701</v>
      </c>
      <c r="D450" s="108" t="e">
        <f>LDT_tame_pa_kodiem!D426+#REF!+#REF!+#REF!+DAP_Inov.pieejas!D450+DAP_Fenoskandija!D450+DAP_Gauja_dot!D450+DAP_Ķemeri_dot!D450+'DAP_ Natura2000_ārv'!D450+DAP_Ekosistēmas_dot!D450</f>
        <v>#REF!</v>
      </c>
    </row>
    <row r="451" spans="1:4" s="30" customFormat="1" ht="12.75" hidden="1">
      <c r="A451" s="1"/>
      <c r="B451" s="44" t="s">
        <v>702</v>
      </c>
      <c r="C451" s="15" t="s">
        <v>703</v>
      </c>
      <c r="D451" s="108" t="e">
        <f>SUM(D452:D454)</f>
        <v>#REF!</v>
      </c>
    </row>
    <row r="452" spans="1:4" s="30" customFormat="1" ht="12.75" hidden="1">
      <c r="A452" s="1"/>
      <c r="B452" s="45" t="s">
        <v>704</v>
      </c>
      <c r="C452" s="15" t="s">
        <v>705</v>
      </c>
      <c r="D452" s="108" t="e">
        <f>LDT_tame_pa_kodiem!D428+#REF!+#REF!+#REF!+DAP_Inov.pieejas!D452+DAP_Fenoskandija!D452+DAP_Gauja_dot!D452+DAP_Ķemeri_dot!D452+'DAP_ Natura2000_ārv'!D452+DAP_Ekosistēmas_dot!D452</f>
        <v>#REF!</v>
      </c>
    </row>
    <row r="453" spans="1:4" s="30" customFormat="1" ht="12.75" hidden="1">
      <c r="A453" s="1"/>
      <c r="B453" s="45" t="s">
        <v>706</v>
      </c>
      <c r="C453" s="15" t="s">
        <v>707</v>
      </c>
      <c r="D453" s="108" t="e">
        <f>LDT_tame_pa_kodiem!D429+#REF!+#REF!+#REF!+DAP_Inov.pieejas!D453+DAP_Fenoskandija!D453+DAP_Gauja_dot!D453+DAP_Ķemeri_dot!D453+'DAP_ Natura2000_ārv'!D453+DAP_Ekosistēmas_dot!D453</f>
        <v>#REF!</v>
      </c>
    </row>
    <row r="454" spans="1:4" s="30" customFormat="1" ht="12.75" hidden="1">
      <c r="A454" s="1"/>
      <c r="B454" s="45" t="s">
        <v>708</v>
      </c>
      <c r="C454" s="15" t="s">
        <v>709</v>
      </c>
      <c r="D454" s="108" t="e">
        <f>LDT_tame_pa_kodiem!D430+#REF!+#REF!+#REF!+DAP_Inov.pieejas!D454+DAP_Fenoskandija!D454+DAP_Gauja_dot!D454+DAP_Ķemeri_dot!D454+'DAP_ Natura2000_ārv'!D454+DAP_Ekosistēmas_dot!D454</f>
        <v>#REF!</v>
      </c>
    </row>
    <row r="455" spans="1:4" s="30" customFormat="1" ht="12.75" hidden="1">
      <c r="A455" s="1"/>
      <c r="B455" s="44" t="s">
        <v>710</v>
      </c>
      <c r="C455" s="15" t="s">
        <v>711</v>
      </c>
      <c r="D455" s="108" t="e">
        <f>LDT_tame_pa_kodiem!D431+#REF!+#REF!+#REF!+DAP_Inov.pieejas!D455+DAP_Fenoskandija!D455+DAP_Gauja_dot!D455+DAP_Ķemeri_dot!D455+'DAP_ Natura2000_ārv'!D455+DAP_Ekosistēmas_dot!D455</f>
        <v>#REF!</v>
      </c>
    </row>
    <row r="456" spans="1:4" s="30" customFormat="1" ht="12.75" hidden="1">
      <c r="A456" s="1"/>
      <c r="B456" s="49">
        <v>9000</v>
      </c>
      <c r="C456" s="47" t="s">
        <v>712</v>
      </c>
      <c r="D456" s="107" t="e">
        <f>D457+D463+D476+D471</f>
        <v>#REF!</v>
      </c>
    </row>
    <row r="457" spans="1:4" s="30" customFormat="1" ht="12.75" hidden="1">
      <c r="A457" s="1"/>
      <c r="B457" s="46" t="s">
        <v>713</v>
      </c>
      <c r="C457" s="47" t="s">
        <v>714</v>
      </c>
      <c r="D457" s="107" t="e">
        <f>D458+D459</f>
        <v>#REF!</v>
      </c>
    </row>
    <row r="458" spans="1:4" s="30" customFormat="1" ht="25.5" hidden="1">
      <c r="A458" s="1"/>
      <c r="B458" s="44" t="s">
        <v>715</v>
      </c>
      <c r="C458" s="15" t="s">
        <v>716</v>
      </c>
      <c r="D458" s="108" t="e">
        <f>LDT_tame_pa_kodiem!D434+#REF!+#REF!+#REF!+DAP_Inov.pieejas!D458+DAP_Fenoskandija!D458+DAP_Gauja_dot!D458+DAP_Ķemeri_dot!D458+'DAP_ Natura2000_ārv'!D458+DAP_Ekosistēmas_dot!D458</f>
        <v>#REF!</v>
      </c>
    </row>
    <row r="459" spans="1:4" s="30" customFormat="1" ht="25.5" hidden="1">
      <c r="A459" s="1"/>
      <c r="B459" s="44" t="s">
        <v>717</v>
      </c>
      <c r="C459" s="15" t="s">
        <v>718</v>
      </c>
      <c r="D459" s="108" t="e">
        <f>SUM(D460:D462)</f>
        <v>#REF!</v>
      </c>
    </row>
    <row r="460" spans="1:4" s="30" customFormat="1" ht="25.5" hidden="1">
      <c r="A460" s="1"/>
      <c r="B460" s="45">
        <v>9141</v>
      </c>
      <c r="C460" s="15" t="s">
        <v>719</v>
      </c>
      <c r="D460" s="108" t="e">
        <f>LDT_tame_pa_kodiem!D436+#REF!+#REF!+#REF!+DAP_Inov.pieejas!D460+DAP_Fenoskandija!D460+DAP_Gauja_dot!D460+DAP_Ķemeri_dot!D460+'DAP_ Natura2000_ārv'!D460+DAP_Ekosistēmas_dot!D460</f>
        <v>#REF!</v>
      </c>
    </row>
    <row r="461" spans="1:4" s="30" customFormat="1" ht="25.5" hidden="1">
      <c r="A461" s="1"/>
      <c r="B461" s="45">
        <v>9142</v>
      </c>
      <c r="C461" s="15" t="s">
        <v>720</v>
      </c>
      <c r="D461" s="108" t="e">
        <f>LDT_tame_pa_kodiem!D437+#REF!+#REF!+#REF!+DAP_Inov.pieejas!D461+DAP_Fenoskandija!D461+DAP_Gauja_dot!D461+DAP_Ķemeri_dot!D461+'DAP_ Natura2000_ārv'!D461+DAP_Ekosistēmas_dot!D461</f>
        <v>#REF!</v>
      </c>
    </row>
    <row r="462" spans="1:4" s="30" customFormat="1" ht="25.5" hidden="1">
      <c r="A462" s="1"/>
      <c r="B462" s="45">
        <v>9149</v>
      </c>
      <c r="C462" s="15" t="s">
        <v>721</v>
      </c>
      <c r="D462" s="108" t="e">
        <f>LDT_tame_pa_kodiem!D438+#REF!+#REF!+#REF!+DAP_Inov.pieejas!D462+DAP_Fenoskandija!D462+DAP_Gauja_dot!D462+DAP_Ķemeri_dot!D462+'DAP_ Natura2000_ārv'!D462+DAP_Ekosistēmas_dot!D462</f>
        <v>#REF!</v>
      </c>
    </row>
    <row r="463" spans="1:4" s="30" customFormat="1" ht="25.5" hidden="1">
      <c r="A463" s="1"/>
      <c r="B463" s="46" t="s">
        <v>722</v>
      </c>
      <c r="C463" s="47" t="s">
        <v>723</v>
      </c>
      <c r="D463" s="107" t="e">
        <f>D464+D465+D466</f>
        <v>#REF!</v>
      </c>
    </row>
    <row r="464" spans="1:4" s="30" customFormat="1" ht="12.75" hidden="1">
      <c r="A464" s="1"/>
      <c r="B464" s="44" t="s">
        <v>724</v>
      </c>
      <c r="C464" s="15" t="s">
        <v>725</v>
      </c>
      <c r="D464" s="108" t="e">
        <f>LDT_tame_pa_kodiem!D440+#REF!+#REF!+#REF!+DAP_Inov.pieejas!D464+DAP_Fenoskandija!D464+DAP_Gauja_dot!D464+DAP_Ķemeri_dot!D464+'DAP_ Natura2000_ārv'!D464+DAP_Ekosistēmas_dot!D464</f>
        <v>#REF!</v>
      </c>
    </row>
    <row r="465" spans="1:4" s="30" customFormat="1" ht="38.25" hidden="1">
      <c r="A465" s="1"/>
      <c r="B465" s="44">
        <v>9580</v>
      </c>
      <c r="C465" s="15" t="s">
        <v>726</v>
      </c>
      <c r="D465" s="108" t="e">
        <f>LDT_tame_pa_kodiem!D441+#REF!+#REF!+#REF!+DAP_Inov.pieejas!D465+DAP_Fenoskandija!D465+DAP_Gauja_dot!D465+DAP_Ķemeri_dot!D465+'DAP_ Natura2000_ārv'!D465+DAP_Ekosistēmas_dot!D465</f>
        <v>#REF!</v>
      </c>
    </row>
    <row r="466" spans="1:4" s="30" customFormat="1" ht="38.25" hidden="1">
      <c r="A466" s="1"/>
      <c r="B466" s="44">
        <v>9590</v>
      </c>
      <c r="C466" s="15" t="s">
        <v>727</v>
      </c>
      <c r="D466" s="108" t="e">
        <f>SUM(D467:D470)</f>
        <v>#REF!</v>
      </c>
    </row>
    <row r="467" spans="1:4" s="30" customFormat="1" ht="51" hidden="1">
      <c r="A467" s="1"/>
      <c r="B467" s="45">
        <v>9591</v>
      </c>
      <c r="C467" s="15" t="s">
        <v>728</v>
      </c>
      <c r="D467" s="108" t="e">
        <f>LDT_tame_pa_kodiem!D443+#REF!+#REF!+#REF!+DAP_Inov.pieejas!D467+DAP_Fenoskandija!D467+DAP_Gauja_dot!D467+DAP_Ķemeri_dot!D467+'DAP_ Natura2000_ārv'!D467+DAP_Ekosistēmas_dot!D467</f>
        <v>#REF!</v>
      </c>
    </row>
    <row r="468" spans="1:4" s="30" customFormat="1" ht="51" hidden="1">
      <c r="A468" s="1"/>
      <c r="B468" s="45">
        <v>9592</v>
      </c>
      <c r="C468" s="15" t="s">
        <v>729</v>
      </c>
      <c r="D468" s="108" t="e">
        <f>LDT_tame_pa_kodiem!D444+#REF!+#REF!+#REF!+DAP_Inov.pieejas!D468+DAP_Fenoskandija!D468+DAP_Gauja_dot!D468+DAP_Ķemeri_dot!D468+'DAP_ Natura2000_ārv'!D468+DAP_Ekosistēmas_dot!D468</f>
        <v>#REF!</v>
      </c>
    </row>
    <row r="469" spans="1:4" s="30" customFormat="1" ht="63.75" hidden="1">
      <c r="A469" s="1"/>
      <c r="B469" s="45">
        <v>9593</v>
      </c>
      <c r="C469" s="15" t="s">
        <v>730</v>
      </c>
      <c r="D469" s="108" t="e">
        <f>LDT_tame_pa_kodiem!D445+#REF!+#REF!+#REF!+DAP_Inov.pieejas!D469+DAP_Fenoskandija!D469+DAP_Gauja_dot!D469+DAP_Ķemeri_dot!D469+'DAP_ Natura2000_ārv'!D469+DAP_Ekosistēmas_dot!D469</f>
        <v>#REF!</v>
      </c>
    </row>
    <row r="470" spans="1:4" s="30" customFormat="1" ht="63.75" hidden="1">
      <c r="A470" s="1"/>
      <c r="B470" s="45">
        <v>9594</v>
      </c>
      <c r="C470" s="15" t="s">
        <v>731</v>
      </c>
      <c r="D470" s="108" t="e">
        <f>LDT_tame_pa_kodiem!D446+#REF!+#REF!+#REF!+DAP_Inov.pieejas!D470+DAP_Fenoskandija!D470+DAP_Gauja_dot!D470+DAP_Ķemeri_dot!D470+'DAP_ Natura2000_ārv'!D470+DAP_Ekosistēmas_dot!D470</f>
        <v>#REF!</v>
      </c>
    </row>
    <row r="471" spans="1:4" s="30" customFormat="1" ht="12.75" hidden="1">
      <c r="A471" s="1"/>
      <c r="B471" s="49">
        <v>9700</v>
      </c>
      <c r="C471" s="47" t="s">
        <v>732</v>
      </c>
      <c r="D471" s="107" t="e">
        <f>D472+D473</f>
        <v>#REF!</v>
      </c>
    </row>
    <row r="472" spans="1:4" s="30" customFormat="1" ht="12.75" hidden="1">
      <c r="A472" s="1"/>
      <c r="B472" s="44">
        <v>9710</v>
      </c>
      <c r="C472" s="15" t="s">
        <v>733</v>
      </c>
      <c r="D472" s="108" t="e">
        <f>LDT_tame_pa_kodiem!D448+#REF!+#REF!+#REF!+DAP_Inov.pieejas!D472+DAP_Fenoskandija!D472+DAP_Gauja_dot!D472+DAP_Ķemeri_dot!D472+'DAP_ Natura2000_ārv'!D472+DAP_Ekosistēmas_dot!D472</f>
        <v>#REF!</v>
      </c>
    </row>
    <row r="473" spans="1:4" s="30" customFormat="1" ht="38.25" hidden="1">
      <c r="A473" s="1"/>
      <c r="B473" s="42">
        <v>9720</v>
      </c>
      <c r="C473" s="15" t="s">
        <v>734</v>
      </c>
      <c r="D473" s="108" t="e">
        <f>SUM(D474:D475)</f>
        <v>#REF!</v>
      </c>
    </row>
    <row r="474" spans="1:4" s="30" customFormat="1" ht="38.25" hidden="1">
      <c r="A474" s="1"/>
      <c r="B474" s="45">
        <v>9721</v>
      </c>
      <c r="C474" s="15" t="s">
        <v>735</v>
      </c>
      <c r="D474" s="108" t="e">
        <f>LDT_tame_pa_kodiem!D450+#REF!+#REF!+#REF!+DAP_Inov.pieejas!D474+DAP_Fenoskandija!D474+DAP_Gauja_dot!D474+DAP_Ķemeri_dot!D474+'DAP_ Natura2000_ārv'!D474+DAP_Ekosistēmas_dot!D474</f>
        <v>#REF!</v>
      </c>
    </row>
    <row r="475" spans="1:4" s="30" customFormat="1" ht="38.25" hidden="1">
      <c r="A475" s="1"/>
      <c r="B475" s="45">
        <v>9722</v>
      </c>
      <c r="C475" s="15" t="s">
        <v>736</v>
      </c>
      <c r="D475" s="108" t="e">
        <f>LDT_tame_pa_kodiem!D451+#REF!+#REF!+#REF!+DAP_Inov.pieejas!D475+DAP_Fenoskandija!D475+DAP_Gauja_dot!D475+DAP_Ķemeri_dot!D475+'DAP_ Natura2000_ārv'!D475+DAP_Ekosistēmas_dot!D475</f>
        <v>#REF!</v>
      </c>
    </row>
    <row r="476" spans="1:4" s="30" customFormat="1" ht="12.75" hidden="1">
      <c r="A476" s="1"/>
      <c r="B476" s="46" t="s">
        <v>737</v>
      </c>
      <c r="C476" s="47" t="s">
        <v>738</v>
      </c>
      <c r="D476" s="107" t="e">
        <f>D477</f>
        <v>#REF!</v>
      </c>
    </row>
    <row r="477" spans="1:4" s="30" customFormat="1" ht="38.25" hidden="1">
      <c r="A477" s="1"/>
      <c r="B477" s="44" t="s">
        <v>739</v>
      </c>
      <c r="C477" s="15" t="s">
        <v>740</v>
      </c>
      <c r="D477" s="108" t="e">
        <f>LDT_tame_pa_kodiem!D453+#REF!+#REF!+#REF!+DAP_Inov.pieejas!D477+DAP_Fenoskandija!D477+DAP_Gauja_dot!D477+DAP_Ķemeri_dot!D477+'DAP_ Natura2000_ārv'!D477+DAP_Ekosistēmas_dot!D477</f>
        <v>#REF!</v>
      </c>
    </row>
    <row r="478" spans="1:4" s="30" customFormat="1" ht="25.5">
      <c r="A478" s="1"/>
      <c r="B478" s="11" t="s">
        <v>741</v>
      </c>
      <c r="C478" s="12" t="s">
        <v>742</v>
      </c>
      <c r="D478" s="13" t="e">
        <f>D55-D135</f>
        <v>#REF!</v>
      </c>
    </row>
    <row r="479" spans="1:4" s="30" customFormat="1" ht="12.75" hidden="1">
      <c r="A479" s="1"/>
      <c r="B479" s="11" t="s">
        <v>743</v>
      </c>
      <c r="C479" s="12" t="s">
        <v>744</v>
      </c>
      <c r="D479" s="13" t="e">
        <f>D480+D483+D486+D490</f>
        <v>#REF!</v>
      </c>
    </row>
    <row r="480" spans="1:4" s="30" customFormat="1" ht="12.75" hidden="1">
      <c r="A480" s="1"/>
      <c r="B480" s="14" t="s">
        <v>745</v>
      </c>
      <c r="C480" s="15" t="s">
        <v>746</v>
      </c>
      <c r="D480" s="16" t="e">
        <f>SUM(D481:D482)</f>
        <v>#REF!</v>
      </c>
    </row>
    <row r="481" spans="1:4" s="30" customFormat="1" ht="12.75" hidden="1">
      <c r="A481" s="1"/>
      <c r="B481" s="14" t="s">
        <v>747</v>
      </c>
      <c r="C481" s="15" t="s">
        <v>748</v>
      </c>
      <c r="D481" s="16" t="e">
        <f>LDT_tame_pa_kodiem!D457+#REF!+#REF!+#REF!+DAP_Inov.pieejas!D481+DAP_Fenoskandija!D481+DAP_Gauja_dot!D481+DAP_Ķemeri_dot!D481+'DAP_ Natura2000_ārv'!D481+DAP_Ekosistēmas_dot!D481</f>
        <v>#REF!</v>
      </c>
    </row>
    <row r="482" spans="1:4" s="30" customFormat="1" ht="12.75" hidden="1">
      <c r="A482" s="1"/>
      <c r="B482" s="14" t="s">
        <v>749</v>
      </c>
      <c r="C482" s="15" t="s">
        <v>750</v>
      </c>
      <c r="D482" s="16" t="e">
        <f>LDT_tame_pa_kodiem!D458+#REF!+#REF!+#REF!+DAP_Inov.pieejas!D482+DAP_Fenoskandija!D482+DAP_Gauja_dot!D482+DAP_Ķemeri_dot!D482+'DAP_ Natura2000_ārv'!D482+DAP_Ekosistēmas_dot!D482</f>
        <v>#REF!</v>
      </c>
    </row>
    <row r="483" spans="1:4" s="30" customFormat="1" ht="12.75" hidden="1">
      <c r="A483" s="1"/>
      <c r="B483" s="14" t="s">
        <v>751</v>
      </c>
      <c r="C483" s="15" t="s">
        <v>752</v>
      </c>
      <c r="D483" s="16" t="e">
        <f>SUM(D484:D485)</f>
        <v>#REF!</v>
      </c>
    </row>
    <row r="484" spans="1:4" s="30" customFormat="1" ht="12.75" hidden="1">
      <c r="A484" s="1"/>
      <c r="B484" s="14" t="s">
        <v>753</v>
      </c>
      <c r="C484" s="15" t="s">
        <v>754</v>
      </c>
      <c r="D484" s="16" t="e">
        <f>LDT_tame_pa_kodiem!D460+#REF!+#REF!+#REF!+DAP_Inov.pieejas!D484+DAP_Fenoskandija!D484+DAP_Gauja_dot!D484+DAP_Ķemeri_dot!D484+'DAP_ Natura2000_ārv'!D484+DAP_Ekosistēmas_dot!D484</f>
        <v>#REF!</v>
      </c>
    </row>
    <row r="485" spans="1:4" s="30" customFormat="1" ht="12.75" hidden="1">
      <c r="A485" s="1"/>
      <c r="B485" s="14" t="s">
        <v>755</v>
      </c>
      <c r="C485" s="15" t="s">
        <v>756</v>
      </c>
      <c r="D485" s="16" t="e">
        <f>LDT_tame_pa_kodiem!D461+#REF!+#REF!+#REF!+DAP_Inov.pieejas!D485+DAP_Fenoskandija!D485+DAP_Gauja_dot!D485+DAP_Ķemeri_dot!D485+'DAP_ Natura2000_ārv'!D485+DAP_Ekosistēmas_dot!D485</f>
        <v>#REF!</v>
      </c>
    </row>
    <row r="486" spans="1:4" s="30" customFormat="1" ht="12.75" hidden="1">
      <c r="A486" s="1"/>
      <c r="B486" s="17" t="s">
        <v>757</v>
      </c>
      <c r="C486" s="18" t="s">
        <v>758</v>
      </c>
      <c r="D486" s="16" t="e">
        <f>SUM(D487:D489)</f>
        <v>#REF!</v>
      </c>
    </row>
    <row r="487" spans="1:4" s="30" customFormat="1" ht="25.5" hidden="1">
      <c r="A487" s="1"/>
      <c r="B487" s="17" t="s">
        <v>759</v>
      </c>
      <c r="C487" s="19" t="s">
        <v>760</v>
      </c>
      <c r="D487" s="16" t="e">
        <f>LDT_tame_pa_kodiem!D463+#REF!+#REF!+#REF!+DAP_Inov.pieejas!D487+DAP_Fenoskandija!D487+DAP_Gauja_dot!D487+DAP_Ķemeri_dot!D487+'DAP_ Natura2000_ārv'!D487+DAP_Ekosistēmas_dot!D487</f>
        <v>#REF!</v>
      </c>
    </row>
    <row r="488" spans="1:4" s="30" customFormat="1" ht="25.5" hidden="1">
      <c r="A488" s="1"/>
      <c r="B488" s="17" t="s">
        <v>761</v>
      </c>
      <c r="C488" s="19" t="s">
        <v>762</v>
      </c>
      <c r="D488" s="16" t="e">
        <f>LDT_tame_pa_kodiem!D464+#REF!+#REF!+#REF!+DAP_Inov.pieejas!D488+DAP_Fenoskandija!D488+DAP_Gauja_dot!D488+DAP_Ķemeri_dot!D488+'DAP_ Natura2000_ārv'!D488+DAP_Ekosistēmas_dot!D488</f>
        <v>#REF!</v>
      </c>
    </row>
    <row r="489" spans="1:4" s="30" customFormat="1" ht="25.5" hidden="1">
      <c r="A489" s="1"/>
      <c r="B489" s="17" t="s">
        <v>763</v>
      </c>
      <c r="C489" s="19" t="s">
        <v>764</v>
      </c>
      <c r="D489" s="16" t="e">
        <f>LDT_tame_pa_kodiem!D465+#REF!+#REF!+#REF!+DAP_Inov.pieejas!D489+DAP_Fenoskandija!D489+DAP_Gauja_dot!D489+DAP_Ķemeri_dot!D489+'DAP_ Natura2000_ārv'!D489+DAP_Ekosistēmas_dot!D489</f>
        <v>#REF!</v>
      </c>
    </row>
    <row r="490" spans="1:4" s="30" customFormat="1" ht="12.75" hidden="1">
      <c r="A490" s="1"/>
      <c r="B490" s="14" t="s">
        <v>765</v>
      </c>
      <c r="C490" s="15" t="s">
        <v>766</v>
      </c>
      <c r="D490" s="16" t="e">
        <f>LDT_tame_pa_kodiem!D466+#REF!+#REF!+#REF!+DAP_Inov.pieejas!D490+DAP_Fenoskandija!D490+DAP_Gauja_dot!D490+DAP_Ķemeri_dot!D490+'DAP_ Natura2000_ārv'!D490+DAP_Ekosistēmas_dot!D490</f>
        <v>#REF!</v>
      </c>
    </row>
    <row r="491" spans="1:4">
      <c r="B491" s="20"/>
    </row>
    <row r="492" spans="1:4" s="30" customFormat="1" ht="12.75">
      <c r="A492" s="1"/>
      <c r="B492" s="90" t="s">
        <v>850</v>
      </c>
      <c r="C492" s="2"/>
      <c r="D492" s="1"/>
    </row>
    <row r="493" spans="1:4" s="30" customFormat="1" ht="12.75">
      <c r="A493" s="1"/>
      <c r="B493" s="90" t="s">
        <v>854</v>
      </c>
      <c r="C493" s="2"/>
      <c r="D493" s="1"/>
    </row>
    <row r="494" spans="1:4" s="30" customFormat="1" ht="12.75">
      <c r="A494" s="1"/>
      <c r="B494" s="90"/>
      <c r="C494" s="2"/>
      <c r="D494" s="1"/>
    </row>
    <row r="495" spans="1:4" s="30" customFormat="1" ht="12.75">
      <c r="A495" s="1"/>
      <c r="B495" s="58" t="s">
        <v>925</v>
      </c>
      <c r="C495" s="36" t="s">
        <v>774</v>
      </c>
      <c r="D495" s="1"/>
    </row>
    <row r="496" spans="1:4" s="30" customFormat="1" ht="12.75">
      <c r="A496" s="1"/>
      <c r="B496" s="6" t="s">
        <v>784</v>
      </c>
      <c r="C496" s="6" t="s">
        <v>6</v>
      </c>
      <c r="D496" s="1"/>
    </row>
    <row r="497" spans="1:4" s="30" customFormat="1" ht="12.75">
      <c r="A497" s="1"/>
      <c r="B497" s="1"/>
      <c r="C497" s="1"/>
      <c r="D497" s="1"/>
    </row>
    <row r="498" spans="1:4" s="30" customFormat="1" ht="12.75">
      <c r="A498" s="1"/>
      <c r="B498" s="58" t="s">
        <v>1034</v>
      </c>
      <c r="C498" s="1"/>
      <c r="D498" s="1"/>
    </row>
    <row r="499" spans="1:4" s="30" customFormat="1" ht="12.75">
      <c r="A499" s="1"/>
      <c r="B499" s="6" t="s">
        <v>8</v>
      </c>
      <c r="C499" s="1"/>
      <c r="D499" s="1"/>
    </row>
    <row r="500" spans="1:4" s="30" customFormat="1" ht="12.75">
      <c r="A500" s="1"/>
      <c r="B500" s="1"/>
      <c r="C500" s="1"/>
      <c r="D500" s="1"/>
    </row>
    <row r="501" spans="1:4" s="30" customFormat="1" ht="12.75" customHeight="1">
      <c r="A501" s="1"/>
      <c r="B501" s="127" t="s">
        <v>767</v>
      </c>
      <c r="C501" s="128"/>
      <c r="D501" s="128"/>
    </row>
    <row r="502" spans="1:4" s="30" customFormat="1" ht="12.75">
      <c r="A502" s="1"/>
      <c r="B502" s="128"/>
      <c r="C502" s="128"/>
      <c r="D502" s="128"/>
    </row>
    <row r="503" spans="1:4" s="30" customFormat="1" ht="12.75">
      <c r="A503" s="1"/>
      <c r="B503" s="56"/>
      <c r="C503" s="56"/>
      <c r="D503" s="56"/>
    </row>
    <row r="504" spans="1:4" s="30" customFormat="1" ht="12.75">
      <c r="A504" s="1"/>
      <c r="B504" s="57"/>
      <c r="C504" s="57"/>
      <c r="D504" s="57"/>
    </row>
    <row r="505" spans="1:4" s="30" customFormat="1" ht="12.75">
      <c r="A505" s="1"/>
      <c r="B505" s="56"/>
      <c r="C505" s="56"/>
      <c r="D505" s="56"/>
    </row>
    <row r="506" spans="1:4" ht="15.75">
      <c r="B506" s="24"/>
      <c r="C506" s="24"/>
      <c r="D506" s="24"/>
    </row>
    <row r="507" spans="1:4" ht="15.75">
      <c r="B507" s="24"/>
      <c r="C507" s="24"/>
      <c r="D507" s="24"/>
    </row>
    <row r="508" spans="1:4" ht="15.75">
      <c r="B508" s="24"/>
      <c r="C508" s="25"/>
      <c r="D508" s="24"/>
    </row>
    <row r="509" spans="1:4" ht="15.75">
      <c r="B509" s="24"/>
      <c r="C509" s="25"/>
      <c r="D509" s="24"/>
    </row>
    <row r="510" spans="1:4" ht="15.75">
      <c r="B510" s="24"/>
      <c r="C510" s="26"/>
      <c r="D510" s="24"/>
    </row>
    <row r="511" spans="1:4" ht="15.75">
      <c r="B511" s="27"/>
      <c r="C511" s="28"/>
      <c r="D511" s="24"/>
    </row>
    <row r="720" spans="1:4" ht="15.75">
      <c r="A720" s="28"/>
      <c r="B720"/>
      <c r="C720"/>
      <c r="D720"/>
    </row>
    <row r="721" spans="1:4" ht="15.75">
      <c r="A721" s="28"/>
      <c r="B721"/>
      <c r="C721"/>
      <c r="D721"/>
    </row>
    <row r="722" spans="1:4" ht="15.75">
      <c r="A722" s="28"/>
      <c r="B722"/>
      <c r="C722"/>
      <c r="D722"/>
    </row>
    <row r="723" spans="1:4" ht="15.75">
      <c r="A723" s="28"/>
      <c r="B723"/>
      <c r="C723"/>
      <c r="D723"/>
    </row>
    <row r="724" spans="1:4" ht="15.75">
      <c r="A724" s="28"/>
      <c r="B724"/>
      <c r="C724"/>
      <c r="D724"/>
    </row>
    <row r="725" spans="1:4" ht="15.75">
      <c r="A725" s="28"/>
      <c r="B725"/>
      <c r="C725"/>
      <c r="D725"/>
    </row>
    <row r="726" spans="1:4" ht="15.75">
      <c r="A726" s="28"/>
      <c r="B726"/>
      <c r="C726"/>
      <c r="D726"/>
    </row>
    <row r="727" spans="1:4" ht="15.75">
      <c r="A727" s="28"/>
      <c r="B727"/>
      <c r="C727"/>
      <c r="D727"/>
    </row>
    <row r="728" spans="1:4" ht="15.75">
      <c r="A728" s="28"/>
      <c r="B728"/>
      <c r="C728"/>
      <c r="D728"/>
    </row>
    <row r="729" spans="1:4" ht="15.75">
      <c r="A729" s="28"/>
      <c r="B729"/>
      <c r="C729"/>
      <c r="D729"/>
    </row>
  </sheetData>
  <mergeCells count="14">
    <mergeCell ref="C40:D40"/>
    <mergeCell ref="B501:D502"/>
    <mergeCell ref="B22:D22"/>
    <mergeCell ref="B23:D23"/>
    <mergeCell ref="B24:D24"/>
    <mergeCell ref="B36:C36"/>
    <mergeCell ref="C37:D37"/>
    <mergeCell ref="C38:D38"/>
    <mergeCell ref="C39:D39"/>
    <mergeCell ref="C41:D41"/>
    <mergeCell ref="C42:D42"/>
    <mergeCell ref="C43:D43"/>
    <mergeCell ref="C44:D44"/>
    <mergeCell ref="C45:D45"/>
  </mergeCells>
  <conditionalFormatting sqref="C32">
    <cfRule type="cellIs" dxfId="68" priority="2" stopIfTrue="1" operator="equal">
      <formula>0</formula>
    </cfRule>
  </conditionalFormatting>
  <conditionalFormatting sqref="C29:C31 D29 D31">
    <cfRule type="cellIs" dxfId="67" priority="1" stopIfTrue="1" operator="equal">
      <formula>0</formula>
    </cfRule>
  </conditionalFormatting>
  <pageMargins left="0.51181102362204722" right="0.51181102362204722" top="0.74803149606299213" bottom="0.74803149606299213" header="0.31496062992125984" footer="0.31496062992125984"/>
  <pageSetup paperSize="9" fitToHeight="0" orientation="portrait" verticalDpi="0" r:id="rId1"/>
  <headerFooter differentFirst="1">
    <oddFooter>&amp;C&amp;P</oddFooter>
  </headerFooter>
  <rowBreaks count="1" manualBreakCount="1">
    <brk id="50" max="3" man="1"/>
  </rowBreaks>
</worksheet>
</file>

<file path=xl/worksheets/sheet21.xml><?xml version="1.0" encoding="utf-8"?>
<worksheet xmlns="http://schemas.openxmlformats.org/spreadsheetml/2006/main" xmlns:r="http://schemas.openxmlformats.org/officeDocument/2006/relationships">
  <sheetPr>
    <tabColor rgb="FFFFC000"/>
    <pageSetUpPr fitToPage="1"/>
  </sheetPr>
  <dimension ref="A1:D692"/>
  <sheetViews>
    <sheetView tabSelected="1" topLeftCell="A21" zoomScaleNormal="100" zoomScaleSheetLayoutView="100" workbookViewId="0">
      <selection activeCell="G392" sqref="G392"/>
    </sheetView>
  </sheetViews>
  <sheetFormatPr defaultColWidth="8.85546875" defaultRowHeight="12.75"/>
  <cols>
    <col min="1" max="1" width="4.7109375" style="1" customWidth="1"/>
    <col min="2" max="2" width="16.140625" style="1" customWidth="1"/>
    <col min="3" max="3" width="59.28515625" style="1" customWidth="1"/>
    <col min="4" max="4" width="12" style="1" customWidth="1"/>
    <col min="5" max="255" width="8.85546875" style="1"/>
    <col min="256" max="256" width="16.7109375" style="1" customWidth="1"/>
    <col min="257" max="257" width="58" style="1" customWidth="1"/>
    <col min="258" max="258" width="12" style="1" customWidth="1"/>
    <col min="259" max="511" width="8.85546875" style="1"/>
    <col min="512" max="512" width="16.7109375" style="1" customWidth="1"/>
    <col min="513" max="513" width="58" style="1" customWidth="1"/>
    <col min="514" max="514" width="12" style="1" customWidth="1"/>
    <col min="515" max="767" width="8.85546875" style="1"/>
    <col min="768" max="768" width="16.7109375" style="1" customWidth="1"/>
    <col min="769" max="769" width="58" style="1" customWidth="1"/>
    <col min="770" max="770" width="12" style="1" customWidth="1"/>
    <col min="771" max="1023" width="8.85546875" style="1"/>
    <col min="1024" max="1024" width="16.7109375" style="1" customWidth="1"/>
    <col min="1025" max="1025" width="58" style="1" customWidth="1"/>
    <col min="1026" max="1026" width="12" style="1" customWidth="1"/>
    <col min="1027" max="1279" width="8.85546875" style="1"/>
    <col min="1280" max="1280" width="16.7109375" style="1" customWidth="1"/>
    <col min="1281" max="1281" width="58" style="1" customWidth="1"/>
    <col min="1282" max="1282" width="12" style="1" customWidth="1"/>
    <col min="1283" max="1535" width="8.85546875" style="1"/>
    <col min="1536" max="1536" width="16.7109375" style="1" customWidth="1"/>
    <col min="1537" max="1537" width="58" style="1" customWidth="1"/>
    <col min="1538" max="1538" width="12" style="1" customWidth="1"/>
    <col min="1539" max="1791" width="8.85546875" style="1"/>
    <col min="1792" max="1792" width="16.7109375" style="1" customWidth="1"/>
    <col min="1793" max="1793" width="58" style="1" customWidth="1"/>
    <col min="1794" max="1794" width="12" style="1" customWidth="1"/>
    <col min="1795" max="2047" width="8.85546875" style="1"/>
    <col min="2048" max="2048" width="16.7109375" style="1" customWidth="1"/>
    <col min="2049" max="2049" width="58" style="1" customWidth="1"/>
    <col min="2050" max="2050" width="12" style="1" customWidth="1"/>
    <col min="2051" max="2303" width="8.85546875" style="1"/>
    <col min="2304" max="2304" width="16.7109375" style="1" customWidth="1"/>
    <col min="2305" max="2305" width="58" style="1" customWidth="1"/>
    <col min="2306" max="2306" width="12" style="1" customWidth="1"/>
    <col min="2307" max="2559" width="8.85546875" style="1"/>
    <col min="2560" max="2560" width="16.7109375" style="1" customWidth="1"/>
    <col min="2561" max="2561" width="58" style="1" customWidth="1"/>
    <col min="2562" max="2562" width="12" style="1" customWidth="1"/>
    <col min="2563" max="2815" width="8.85546875" style="1"/>
    <col min="2816" max="2816" width="16.7109375" style="1" customWidth="1"/>
    <col min="2817" max="2817" width="58" style="1" customWidth="1"/>
    <col min="2818" max="2818" width="12" style="1" customWidth="1"/>
    <col min="2819" max="3071" width="8.85546875" style="1"/>
    <col min="3072" max="3072" width="16.7109375" style="1" customWidth="1"/>
    <col min="3073" max="3073" width="58" style="1" customWidth="1"/>
    <col min="3074" max="3074" width="12" style="1" customWidth="1"/>
    <col min="3075" max="3327" width="8.85546875" style="1"/>
    <col min="3328" max="3328" width="16.7109375" style="1" customWidth="1"/>
    <col min="3329" max="3329" width="58" style="1" customWidth="1"/>
    <col min="3330" max="3330" width="12" style="1" customWidth="1"/>
    <col min="3331" max="3583" width="8.85546875" style="1"/>
    <col min="3584" max="3584" width="16.7109375" style="1" customWidth="1"/>
    <col min="3585" max="3585" width="58" style="1" customWidth="1"/>
    <col min="3586" max="3586" width="12" style="1" customWidth="1"/>
    <col min="3587" max="3839" width="8.85546875" style="1"/>
    <col min="3840" max="3840" width="16.7109375" style="1" customWidth="1"/>
    <col min="3841" max="3841" width="58" style="1" customWidth="1"/>
    <col min="3842" max="3842" width="12" style="1" customWidth="1"/>
    <col min="3843" max="4095" width="8.85546875" style="1"/>
    <col min="4096" max="4096" width="16.7109375" style="1" customWidth="1"/>
    <col min="4097" max="4097" width="58" style="1" customWidth="1"/>
    <col min="4098" max="4098" width="12" style="1" customWidth="1"/>
    <col min="4099" max="4351" width="8.85546875" style="1"/>
    <col min="4352" max="4352" width="16.7109375" style="1" customWidth="1"/>
    <col min="4353" max="4353" width="58" style="1" customWidth="1"/>
    <col min="4354" max="4354" width="12" style="1" customWidth="1"/>
    <col min="4355" max="4607" width="8.85546875" style="1"/>
    <col min="4608" max="4608" width="16.7109375" style="1" customWidth="1"/>
    <col min="4609" max="4609" width="58" style="1" customWidth="1"/>
    <col min="4610" max="4610" width="12" style="1" customWidth="1"/>
    <col min="4611" max="4863" width="8.85546875" style="1"/>
    <col min="4864" max="4864" width="16.7109375" style="1" customWidth="1"/>
    <col min="4865" max="4865" width="58" style="1" customWidth="1"/>
    <col min="4866" max="4866" width="12" style="1" customWidth="1"/>
    <col min="4867" max="5119" width="8.85546875" style="1"/>
    <col min="5120" max="5120" width="16.7109375" style="1" customWidth="1"/>
    <col min="5121" max="5121" width="58" style="1" customWidth="1"/>
    <col min="5122" max="5122" width="12" style="1" customWidth="1"/>
    <col min="5123" max="5375" width="8.85546875" style="1"/>
    <col min="5376" max="5376" width="16.7109375" style="1" customWidth="1"/>
    <col min="5377" max="5377" width="58" style="1" customWidth="1"/>
    <col min="5378" max="5378" width="12" style="1" customWidth="1"/>
    <col min="5379" max="5631" width="8.85546875" style="1"/>
    <col min="5632" max="5632" width="16.7109375" style="1" customWidth="1"/>
    <col min="5633" max="5633" width="58" style="1" customWidth="1"/>
    <col min="5634" max="5634" width="12" style="1" customWidth="1"/>
    <col min="5635" max="5887" width="8.85546875" style="1"/>
    <col min="5888" max="5888" width="16.7109375" style="1" customWidth="1"/>
    <col min="5889" max="5889" width="58" style="1" customWidth="1"/>
    <col min="5890" max="5890" width="12" style="1" customWidth="1"/>
    <col min="5891" max="6143" width="8.85546875" style="1"/>
    <col min="6144" max="6144" width="16.7109375" style="1" customWidth="1"/>
    <col min="6145" max="6145" width="58" style="1" customWidth="1"/>
    <col min="6146" max="6146" width="12" style="1" customWidth="1"/>
    <col min="6147" max="6399" width="8.85546875" style="1"/>
    <col min="6400" max="6400" width="16.7109375" style="1" customWidth="1"/>
    <col min="6401" max="6401" width="58" style="1" customWidth="1"/>
    <col min="6402" max="6402" width="12" style="1" customWidth="1"/>
    <col min="6403" max="6655" width="8.85546875" style="1"/>
    <col min="6656" max="6656" width="16.7109375" style="1" customWidth="1"/>
    <col min="6657" max="6657" width="58" style="1" customWidth="1"/>
    <col min="6658" max="6658" width="12" style="1" customWidth="1"/>
    <col min="6659" max="6911" width="8.85546875" style="1"/>
    <col min="6912" max="6912" width="16.7109375" style="1" customWidth="1"/>
    <col min="6913" max="6913" width="58" style="1" customWidth="1"/>
    <col min="6914" max="6914" width="12" style="1" customWidth="1"/>
    <col min="6915" max="7167" width="8.85546875" style="1"/>
    <col min="7168" max="7168" width="16.7109375" style="1" customWidth="1"/>
    <col min="7169" max="7169" width="58" style="1" customWidth="1"/>
    <col min="7170" max="7170" width="12" style="1" customWidth="1"/>
    <col min="7171" max="7423" width="8.85546875" style="1"/>
    <col min="7424" max="7424" width="16.7109375" style="1" customWidth="1"/>
    <col min="7425" max="7425" width="58" style="1" customWidth="1"/>
    <col min="7426" max="7426" width="12" style="1" customWidth="1"/>
    <col min="7427" max="7679" width="8.85546875" style="1"/>
    <col min="7680" max="7680" width="16.7109375" style="1" customWidth="1"/>
    <col min="7681" max="7681" width="58" style="1" customWidth="1"/>
    <col min="7682" max="7682" width="12" style="1" customWidth="1"/>
    <col min="7683" max="7935" width="8.85546875" style="1"/>
    <col min="7936" max="7936" width="16.7109375" style="1" customWidth="1"/>
    <col min="7937" max="7937" width="58" style="1" customWidth="1"/>
    <col min="7938" max="7938" width="12" style="1" customWidth="1"/>
    <col min="7939" max="8191" width="8.85546875" style="1"/>
    <col min="8192" max="8192" width="16.7109375" style="1" customWidth="1"/>
    <col min="8193" max="8193" width="58" style="1" customWidth="1"/>
    <col min="8194" max="8194" width="12" style="1" customWidth="1"/>
    <col min="8195" max="8447" width="8.85546875" style="1"/>
    <col min="8448" max="8448" width="16.7109375" style="1" customWidth="1"/>
    <col min="8449" max="8449" width="58" style="1" customWidth="1"/>
    <col min="8450" max="8450" width="12" style="1" customWidth="1"/>
    <col min="8451" max="8703" width="8.85546875" style="1"/>
    <col min="8704" max="8704" width="16.7109375" style="1" customWidth="1"/>
    <col min="8705" max="8705" width="58" style="1" customWidth="1"/>
    <col min="8706" max="8706" width="12" style="1" customWidth="1"/>
    <col min="8707" max="8959" width="8.85546875" style="1"/>
    <col min="8960" max="8960" width="16.7109375" style="1" customWidth="1"/>
    <col min="8961" max="8961" width="58" style="1" customWidth="1"/>
    <col min="8962" max="8962" width="12" style="1" customWidth="1"/>
    <col min="8963" max="9215" width="8.85546875" style="1"/>
    <col min="9216" max="9216" width="16.7109375" style="1" customWidth="1"/>
    <col min="9217" max="9217" width="58" style="1" customWidth="1"/>
    <col min="9218" max="9218" width="12" style="1" customWidth="1"/>
    <col min="9219" max="9471" width="8.85546875" style="1"/>
    <col min="9472" max="9472" width="16.7109375" style="1" customWidth="1"/>
    <col min="9473" max="9473" width="58" style="1" customWidth="1"/>
    <col min="9474" max="9474" width="12" style="1" customWidth="1"/>
    <col min="9475" max="9727" width="8.85546875" style="1"/>
    <col min="9728" max="9728" width="16.7109375" style="1" customWidth="1"/>
    <col min="9729" max="9729" width="58" style="1" customWidth="1"/>
    <col min="9730" max="9730" width="12" style="1" customWidth="1"/>
    <col min="9731" max="9983" width="8.85546875" style="1"/>
    <col min="9984" max="9984" width="16.7109375" style="1" customWidth="1"/>
    <col min="9985" max="9985" width="58" style="1" customWidth="1"/>
    <col min="9986" max="9986" width="12" style="1" customWidth="1"/>
    <col min="9987" max="10239" width="8.85546875" style="1"/>
    <col min="10240" max="10240" width="16.7109375" style="1" customWidth="1"/>
    <col min="10241" max="10241" width="58" style="1" customWidth="1"/>
    <col min="10242" max="10242" width="12" style="1" customWidth="1"/>
    <col min="10243" max="10495" width="8.85546875" style="1"/>
    <col min="10496" max="10496" width="16.7109375" style="1" customWidth="1"/>
    <col min="10497" max="10497" width="58" style="1" customWidth="1"/>
    <col min="10498" max="10498" width="12" style="1" customWidth="1"/>
    <col min="10499" max="10751" width="8.85546875" style="1"/>
    <col min="10752" max="10752" width="16.7109375" style="1" customWidth="1"/>
    <col min="10753" max="10753" width="58" style="1" customWidth="1"/>
    <col min="10754" max="10754" width="12" style="1" customWidth="1"/>
    <col min="10755" max="11007" width="8.85546875" style="1"/>
    <col min="11008" max="11008" width="16.7109375" style="1" customWidth="1"/>
    <col min="11009" max="11009" width="58" style="1" customWidth="1"/>
    <col min="11010" max="11010" width="12" style="1" customWidth="1"/>
    <col min="11011" max="11263" width="8.85546875" style="1"/>
    <col min="11264" max="11264" width="16.7109375" style="1" customWidth="1"/>
    <col min="11265" max="11265" width="58" style="1" customWidth="1"/>
    <col min="11266" max="11266" width="12" style="1" customWidth="1"/>
    <col min="11267" max="11519" width="8.85546875" style="1"/>
    <col min="11520" max="11520" width="16.7109375" style="1" customWidth="1"/>
    <col min="11521" max="11521" width="58" style="1" customWidth="1"/>
    <col min="11522" max="11522" width="12" style="1" customWidth="1"/>
    <col min="11523" max="11775" width="8.85546875" style="1"/>
    <col min="11776" max="11776" width="16.7109375" style="1" customWidth="1"/>
    <col min="11777" max="11777" width="58" style="1" customWidth="1"/>
    <col min="11778" max="11778" width="12" style="1" customWidth="1"/>
    <col min="11779" max="12031" width="8.85546875" style="1"/>
    <col min="12032" max="12032" width="16.7109375" style="1" customWidth="1"/>
    <col min="12033" max="12033" width="58" style="1" customWidth="1"/>
    <col min="12034" max="12034" width="12" style="1" customWidth="1"/>
    <col min="12035" max="12287" width="8.85546875" style="1"/>
    <col min="12288" max="12288" width="16.7109375" style="1" customWidth="1"/>
    <col min="12289" max="12289" width="58" style="1" customWidth="1"/>
    <col min="12290" max="12290" width="12" style="1" customWidth="1"/>
    <col min="12291" max="12543" width="8.85546875" style="1"/>
    <col min="12544" max="12544" width="16.7109375" style="1" customWidth="1"/>
    <col min="12545" max="12545" width="58" style="1" customWidth="1"/>
    <col min="12546" max="12546" width="12" style="1" customWidth="1"/>
    <col min="12547" max="12799" width="8.85546875" style="1"/>
    <col min="12800" max="12800" width="16.7109375" style="1" customWidth="1"/>
    <col min="12801" max="12801" width="58" style="1" customWidth="1"/>
    <col min="12802" max="12802" width="12" style="1" customWidth="1"/>
    <col min="12803" max="13055" width="8.85546875" style="1"/>
    <col min="13056" max="13056" width="16.7109375" style="1" customWidth="1"/>
    <col min="13057" max="13057" width="58" style="1" customWidth="1"/>
    <col min="13058" max="13058" width="12" style="1" customWidth="1"/>
    <col min="13059" max="13311" width="8.85546875" style="1"/>
    <col min="13312" max="13312" width="16.7109375" style="1" customWidth="1"/>
    <col min="13313" max="13313" width="58" style="1" customWidth="1"/>
    <col min="13314" max="13314" width="12" style="1" customWidth="1"/>
    <col min="13315" max="13567" width="8.85546875" style="1"/>
    <col min="13568" max="13568" width="16.7109375" style="1" customWidth="1"/>
    <col min="13569" max="13569" width="58" style="1" customWidth="1"/>
    <col min="13570" max="13570" width="12" style="1" customWidth="1"/>
    <col min="13571" max="13823" width="8.85546875" style="1"/>
    <col min="13824" max="13824" width="16.7109375" style="1" customWidth="1"/>
    <col min="13825" max="13825" width="58" style="1" customWidth="1"/>
    <col min="13826" max="13826" width="12" style="1" customWidth="1"/>
    <col min="13827" max="14079" width="8.85546875" style="1"/>
    <col min="14080" max="14080" width="16.7109375" style="1" customWidth="1"/>
    <col min="14081" max="14081" width="58" style="1" customWidth="1"/>
    <col min="14082" max="14082" width="12" style="1" customWidth="1"/>
    <col min="14083" max="14335" width="8.85546875" style="1"/>
    <col min="14336" max="14336" width="16.7109375" style="1" customWidth="1"/>
    <col min="14337" max="14337" width="58" style="1" customWidth="1"/>
    <col min="14338" max="14338" width="12" style="1" customWidth="1"/>
    <col min="14339" max="14591" width="8.85546875" style="1"/>
    <col min="14592" max="14592" width="16.7109375" style="1" customWidth="1"/>
    <col min="14593" max="14593" width="58" style="1" customWidth="1"/>
    <col min="14594" max="14594" width="12" style="1" customWidth="1"/>
    <col min="14595" max="14847" width="8.85546875" style="1"/>
    <col min="14848" max="14848" width="16.7109375" style="1" customWidth="1"/>
    <col min="14849" max="14849" width="58" style="1" customWidth="1"/>
    <col min="14850" max="14850" width="12" style="1" customWidth="1"/>
    <col min="14851" max="15103" width="8.85546875" style="1"/>
    <col min="15104" max="15104" width="16.7109375" style="1" customWidth="1"/>
    <col min="15105" max="15105" width="58" style="1" customWidth="1"/>
    <col min="15106" max="15106" width="12" style="1" customWidth="1"/>
    <col min="15107" max="15359" width="8.85546875" style="1"/>
    <col min="15360" max="15360" width="16.7109375" style="1" customWidth="1"/>
    <col min="15361" max="15361" width="58" style="1" customWidth="1"/>
    <col min="15362" max="15362" width="12" style="1" customWidth="1"/>
    <col min="15363" max="15615" width="8.85546875" style="1"/>
    <col min="15616" max="15616" width="16.7109375" style="1" customWidth="1"/>
    <col min="15617" max="15617" width="58" style="1" customWidth="1"/>
    <col min="15618" max="15618" width="12" style="1" customWidth="1"/>
    <col min="15619" max="15871" width="8.85546875" style="1"/>
    <col min="15872" max="15872" width="16.7109375" style="1" customWidth="1"/>
    <col min="15873" max="15873" width="58" style="1" customWidth="1"/>
    <col min="15874" max="15874" width="12" style="1" customWidth="1"/>
    <col min="15875" max="16127" width="8.85546875" style="1"/>
    <col min="16128" max="16128" width="16.7109375" style="1" customWidth="1"/>
    <col min="16129" max="16129" width="58" style="1" customWidth="1"/>
    <col min="16130" max="16130" width="12" style="1" customWidth="1"/>
    <col min="16131" max="16384" width="8.85546875" style="1"/>
  </cols>
  <sheetData>
    <row r="1" spans="2:4" s="31" customFormat="1" ht="15.75" hidden="1">
      <c r="B1" s="131" t="s">
        <v>779</v>
      </c>
      <c r="C1" s="131"/>
      <c r="D1" s="131"/>
    </row>
    <row r="2" spans="2:4" s="31" customFormat="1" ht="15.75" hidden="1">
      <c r="B2" s="131" t="s">
        <v>10</v>
      </c>
      <c r="C2" s="131"/>
      <c r="D2" s="131"/>
    </row>
    <row r="3" spans="2:4" s="31" customFormat="1" ht="15.75" hidden="1">
      <c r="B3" s="131" t="s">
        <v>783</v>
      </c>
      <c r="C3" s="131"/>
      <c r="D3" s="131"/>
    </row>
    <row r="4" spans="2:4" ht="15.75" hidden="1">
      <c r="B4" s="131" t="s">
        <v>1049</v>
      </c>
      <c r="C4" s="131"/>
      <c r="D4" s="131"/>
    </row>
    <row r="5" spans="2:4" ht="6.75" hidden="1" customHeight="1">
      <c r="C5" s="73"/>
    </row>
    <row r="6" spans="2:4" ht="6" hidden="1" customHeight="1">
      <c r="C6" s="73"/>
    </row>
    <row r="7" spans="2:4" hidden="1">
      <c r="D7" s="38" t="s">
        <v>11</v>
      </c>
    </row>
    <row r="8" spans="2:4" hidden="1"/>
    <row r="9" spans="2:4" hidden="1">
      <c r="B9" s="113" t="s">
        <v>780</v>
      </c>
      <c r="C9" s="114" t="s">
        <v>939</v>
      </c>
      <c r="D9" s="124" t="s">
        <v>790</v>
      </c>
    </row>
    <row r="10" spans="2:4" hidden="1">
      <c r="B10" s="115" t="s">
        <v>781</v>
      </c>
      <c r="C10" s="116" t="s">
        <v>940</v>
      </c>
      <c r="D10" s="117"/>
    </row>
    <row r="11" spans="2:4" hidden="1">
      <c r="B11" s="118" t="s">
        <v>782</v>
      </c>
      <c r="C11" s="116"/>
      <c r="D11" s="116"/>
    </row>
    <row r="12" spans="2:4" hidden="1">
      <c r="B12" s="119" t="s">
        <v>13</v>
      </c>
      <c r="C12" s="116"/>
      <c r="D12" s="117"/>
    </row>
    <row r="13" spans="2:4" hidden="1">
      <c r="B13" s="119" t="s">
        <v>14</v>
      </c>
      <c r="C13" s="114" t="s">
        <v>1051</v>
      </c>
      <c r="D13" s="114" t="s">
        <v>1052</v>
      </c>
    </row>
    <row r="14" spans="2:4" hidden="1">
      <c r="B14" s="119" t="s">
        <v>12</v>
      </c>
      <c r="C14" s="116" t="s">
        <v>1053</v>
      </c>
      <c r="D14" s="117" t="s">
        <v>1054</v>
      </c>
    </row>
    <row r="15" spans="2:4" hidden="1">
      <c r="B15" s="119" t="s">
        <v>15</v>
      </c>
      <c r="C15" s="116" t="s">
        <v>777</v>
      </c>
      <c r="D15" s="117">
        <v>21</v>
      </c>
    </row>
    <row r="16" spans="2:4" hidden="1">
      <c r="B16" s="39"/>
      <c r="C16" s="40"/>
      <c r="D16" s="2"/>
    </row>
    <row r="17" spans="1:4" hidden="1">
      <c r="B17" s="39"/>
      <c r="C17" s="40"/>
      <c r="D17" s="2"/>
    </row>
    <row r="18" spans="1:4" hidden="1">
      <c r="B18" s="80"/>
      <c r="C18" s="80"/>
    </row>
    <row r="19" spans="1:4" hidden="1">
      <c r="B19" s="80"/>
      <c r="C19" s="80"/>
    </row>
    <row r="20" spans="1:4" ht="14.25" hidden="1">
      <c r="C20" s="67" t="s">
        <v>17</v>
      </c>
    </row>
    <row r="21" spans="1:4">
      <c r="C21" s="38"/>
      <c r="D21" s="1" t="s">
        <v>1055</v>
      </c>
    </row>
    <row r="22" spans="1:4">
      <c r="C22" s="38"/>
    </row>
    <row r="23" spans="1:4">
      <c r="C23" s="38"/>
    </row>
    <row r="24" spans="1:4" ht="66.599999999999994" customHeight="1">
      <c r="B24" s="129" t="s">
        <v>1065</v>
      </c>
      <c r="C24" s="133"/>
      <c r="D24" s="133"/>
    </row>
    <row r="25" spans="1:4" ht="15.75">
      <c r="B25" s="112"/>
      <c r="C25" s="125"/>
      <c r="D25" s="125"/>
    </row>
    <row r="26" spans="1:4" ht="15.75">
      <c r="B26" s="112"/>
      <c r="C26" s="125"/>
      <c r="D26" s="125"/>
    </row>
    <row r="27" spans="1:4">
      <c r="C27" s="38"/>
    </row>
    <row r="29" spans="1:4" ht="25.5">
      <c r="B29" s="42" t="s">
        <v>1063</v>
      </c>
      <c r="C29" s="42" t="s">
        <v>19</v>
      </c>
      <c r="D29" s="42" t="s">
        <v>1064</v>
      </c>
    </row>
    <row r="30" spans="1:4">
      <c r="B30" s="44">
        <v>1</v>
      </c>
      <c r="C30" s="44">
        <v>2</v>
      </c>
      <c r="D30" s="44">
        <v>3</v>
      </c>
    </row>
    <row r="31" spans="1:4" s="120" customFormat="1" hidden="1">
      <c r="A31" s="1"/>
      <c r="B31" s="50" t="s">
        <v>20</v>
      </c>
      <c r="C31" s="12" t="s">
        <v>21</v>
      </c>
      <c r="D31" s="13">
        <f>D32+D74+D89+D108</f>
        <v>203654</v>
      </c>
    </row>
    <row r="32" spans="1:4" s="120" customFormat="1" hidden="1">
      <c r="A32" s="1"/>
      <c r="B32" s="46" t="s">
        <v>22</v>
      </c>
      <c r="C32" s="47" t="s">
        <v>23</v>
      </c>
      <c r="D32" s="13">
        <f>D33+D60</f>
        <v>0</v>
      </c>
    </row>
    <row r="33" spans="1:4" s="120" customFormat="1" ht="25.5" hidden="1">
      <c r="A33" s="1"/>
      <c r="B33" s="14">
        <v>21300</v>
      </c>
      <c r="C33" s="15" t="s">
        <v>24</v>
      </c>
      <c r="D33" s="16">
        <f>D34+D35+D36+D37+D41+D42+D45+D51</f>
        <v>0</v>
      </c>
    </row>
    <row r="34" spans="1:4" s="120" customFormat="1" ht="25.5" hidden="1">
      <c r="A34" s="1"/>
      <c r="B34" s="44" t="s">
        <v>25</v>
      </c>
      <c r="C34" s="15" t="s">
        <v>26</v>
      </c>
      <c r="D34" s="16"/>
    </row>
    <row r="35" spans="1:4" s="120" customFormat="1" ht="25.5" hidden="1">
      <c r="A35" s="1"/>
      <c r="B35" s="44" t="s">
        <v>27</v>
      </c>
      <c r="C35" s="15" t="s">
        <v>28</v>
      </c>
      <c r="D35" s="16"/>
    </row>
    <row r="36" spans="1:4" s="120" customFormat="1" ht="25.5" hidden="1">
      <c r="A36" s="1"/>
      <c r="B36" s="44" t="s">
        <v>29</v>
      </c>
      <c r="C36" s="15" t="s">
        <v>30</v>
      </c>
      <c r="D36" s="16"/>
    </row>
    <row r="37" spans="1:4" s="120" customFormat="1" hidden="1">
      <c r="A37" s="1"/>
      <c r="B37" s="44" t="s">
        <v>31</v>
      </c>
      <c r="C37" s="15" t="s">
        <v>32</v>
      </c>
      <c r="D37" s="16">
        <f>SUM(D38:D40)</f>
        <v>0</v>
      </c>
    </row>
    <row r="38" spans="1:4" s="120" customFormat="1" hidden="1">
      <c r="A38" s="1"/>
      <c r="B38" s="45" t="s">
        <v>33</v>
      </c>
      <c r="C38" s="15" t="s">
        <v>34</v>
      </c>
      <c r="D38" s="16"/>
    </row>
    <row r="39" spans="1:4" s="120" customFormat="1" hidden="1">
      <c r="A39" s="1"/>
      <c r="B39" s="45" t="s">
        <v>35</v>
      </c>
      <c r="C39" s="15" t="s">
        <v>36</v>
      </c>
      <c r="D39" s="16"/>
    </row>
    <row r="40" spans="1:4" s="120" customFormat="1" hidden="1">
      <c r="A40" s="1"/>
      <c r="B40" s="45" t="s">
        <v>37</v>
      </c>
      <c r="C40" s="15" t="s">
        <v>38</v>
      </c>
      <c r="D40" s="16"/>
    </row>
    <row r="41" spans="1:4" s="120" customFormat="1" hidden="1">
      <c r="A41" s="1"/>
      <c r="B41" s="44" t="s">
        <v>39</v>
      </c>
      <c r="C41" s="15" t="s">
        <v>40</v>
      </c>
      <c r="D41" s="16"/>
    </row>
    <row r="42" spans="1:4" s="120" customFormat="1" hidden="1">
      <c r="A42" s="1"/>
      <c r="B42" s="44" t="s">
        <v>41</v>
      </c>
      <c r="C42" s="15" t="s">
        <v>42</v>
      </c>
      <c r="D42" s="16">
        <f>SUM(D43:D44)</f>
        <v>0</v>
      </c>
    </row>
    <row r="43" spans="1:4" s="120" customFormat="1" hidden="1">
      <c r="A43" s="1"/>
      <c r="B43" s="45" t="s">
        <v>43</v>
      </c>
      <c r="C43" s="15" t="s">
        <v>44</v>
      </c>
      <c r="D43" s="16"/>
    </row>
    <row r="44" spans="1:4" s="120" customFormat="1" ht="25.5" hidden="1">
      <c r="A44" s="1"/>
      <c r="B44" s="45" t="s">
        <v>45</v>
      </c>
      <c r="C44" s="15" t="s">
        <v>46</v>
      </c>
      <c r="D44" s="16"/>
    </row>
    <row r="45" spans="1:4" s="120" customFormat="1" hidden="1">
      <c r="A45" s="1"/>
      <c r="B45" s="44" t="s">
        <v>47</v>
      </c>
      <c r="C45" s="15" t="s">
        <v>48</v>
      </c>
      <c r="D45" s="16">
        <f>SUM(D46:D50)</f>
        <v>0</v>
      </c>
    </row>
    <row r="46" spans="1:4" s="120" customFormat="1" hidden="1">
      <c r="A46" s="1"/>
      <c r="B46" s="45" t="s">
        <v>49</v>
      </c>
      <c r="C46" s="15" t="s">
        <v>50</v>
      </c>
      <c r="D46" s="16"/>
    </row>
    <row r="47" spans="1:4" s="120" customFormat="1" hidden="1">
      <c r="A47" s="1"/>
      <c r="B47" s="45" t="s">
        <v>51</v>
      </c>
      <c r="C47" s="15" t="s">
        <v>52</v>
      </c>
      <c r="D47" s="16"/>
    </row>
    <row r="48" spans="1:4" s="120" customFormat="1" hidden="1">
      <c r="A48" s="1"/>
      <c r="B48" s="45" t="s">
        <v>53</v>
      </c>
      <c r="C48" s="15" t="s">
        <v>54</v>
      </c>
      <c r="D48" s="16"/>
    </row>
    <row r="49" spans="1:4" s="120" customFormat="1" hidden="1">
      <c r="A49" s="1"/>
      <c r="B49" s="45" t="s">
        <v>55</v>
      </c>
      <c r="C49" s="15" t="s">
        <v>56</v>
      </c>
      <c r="D49" s="16"/>
    </row>
    <row r="50" spans="1:4" s="120" customFormat="1" hidden="1">
      <c r="A50" s="1"/>
      <c r="B50" s="45" t="s">
        <v>57</v>
      </c>
      <c r="C50" s="15" t="s">
        <v>58</v>
      </c>
      <c r="D50" s="16"/>
    </row>
    <row r="51" spans="1:4" s="120" customFormat="1" hidden="1">
      <c r="A51" s="1"/>
      <c r="B51" s="44" t="s">
        <v>59</v>
      </c>
      <c r="C51" s="15" t="s">
        <v>60</v>
      </c>
      <c r="D51" s="16">
        <f>SUM(D52:D59)</f>
        <v>0</v>
      </c>
    </row>
    <row r="52" spans="1:4" s="120" customFormat="1" hidden="1">
      <c r="A52" s="1"/>
      <c r="B52" s="45" t="s">
        <v>61</v>
      </c>
      <c r="C52" s="15" t="s">
        <v>62</v>
      </c>
      <c r="D52" s="16"/>
    </row>
    <row r="53" spans="1:4" s="120" customFormat="1" ht="25.5" hidden="1">
      <c r="A53" s="1"/>
      <c r="B53" s="45" t="s">
        <v>63</v>
      </c>
      <c r="C53" s="15" t="s">
        <v>64</v>
      </c>
      <c r="D53" s="16"/>
    </row>
    <row r="54" spans="1:4" s="120" customFormat="1" hidden="1">
      <c r="A54" s="1"/>
      <c r="B54" s="45" t="s">
        <v>65</v>
      </c>
      <c r="C54" s="15" t="s">
        <v>66</v>
      </c>
      <c r="D54" s="16"/>
    </row>
    <row r="55" spans="1:4" s="120" customFormat="1" hidden="1">
      <c r="A55" s="1"/>
      <c r="B55" s="45" t="s">
        <v>67</v>
      </c>
      <c r="C55" s="15" t="s">
        <v>68</v>
      </c>
      <c r="D55" s="16"/>
    </row>
    <row r="56" spans="1:4" s="120" customFormat="1" hidden="1">
      <c r="A56" s="1"/>
      <c r="B56" s="45" t="s">
        <v>69</v>
      </c>
      <c r="C56" s="15" t="s">
        <v>70</v>
      </c>
      <c r="D56" s="16"/>
    </row>
    <row r="57" spans="1:4" s="120" customFormat="1" hidden="1">
      <c r="A57" s="1"/>
      <c r="B57" s="45" t="s">
        <v>71</v>
      </c>
      <c r="C57" s="15" t="s">
        <v>72</v>
      </c>
      <c r="D57" s="16"/>
    </row>
    <row r="58" spans="1:4" s="120" customFormat="1" ht="38.25" hidden="1">
      <c r="A58" s="1"/>
      <c r="B58" s="45">
        <v>21397</v>
      </c>
      <c r="C58" s="15" t="s">
        <v>73</v>
      </c>
      <c r="D58" s="16"/>
    </row>
    <row r="59" spans="1:4" s="120" customFormat="1" hidden="1">
      <c r="A59" s="1"/>
      <c r="B59" s="45" t="s">
        <v>74</v>
      </c>
      <c r="C59" s="15" t="s">
        <v>75</v>
      </c>
      <c r="D59" s="16"/>
    </row>
    <row r="60" spans="1:4" s="120" customFormat="1" ht="25.5" hidden="1">
      <c r="A60" s="1"/>
      <c r="B60" s="14">
        <v>21400</v>
      </c>
      <c r="C60" s="15" t="s">
        <v>76</v>
      </c>
      <c r="D60" s="16">
        <f>D61+D65+D71</f>
        <v>0</v>
      </c>
    </row>
    <row r="61" spans="1:4" s="120" customFormat="1" ht="25.5" hidden="1">
      <c r="A61" s="1"/>
      <c r="B61" s="44">
        <v>21410</v>
      </c>
      <c r="C61" s="15" t="s">
        <v>77</v>
      </c>
      <c r="D61" s="16">
        <f>SUM(D62:D64)</f>
        <v>0</v>
      </c>
    </row>
    <row r="62" spans="1:4" s="120" customFormat="1" hidden="1">
      <c r="A62" s="1"/>
      <c r="B62" s="45" t="s">
        <v>78</v>
      </c>
      <c r="C62" s="15" t="s">
        <v>79</v>
      </c>
      <c r="D62" s="16"/>
    </row>
    <row r="63" spans="1:4" s="120" customFormat="1" hidden="1">
      <c r="A63" s="1"/>
      <c r="B63" s="45" t="s">
        <v>80</v>
      </c>
      <c r="C63" s="15" t="s">
        <v>81</v>
      </c>
      <c r="D63" s="16"/>
    </row>
    <row r="64" spans="1:4" s="120" customFormat="1" hidden="1">
      <c r="A64" s="1"/>
      <c r="B64" s="45" t="s">
        <v>82</v>
      </c>
      <c r="C64" s="15" t="s">
        <v>83</v>
      </c>
      <c r="D64" s="16"/>
    </row>
    <row r="65" spans="1:4" s="120" customFormat="1" hidden="1">
      <c r="A65" s="1"/>
      <c r="B65" s="44">
        <v>21420</v>
      </c>
      <c r="C65" s="15" t="s">
        <v>84</v>
      </c>
      <c r="D65" s="16">
        <f>SUM(D66:D70)</f>
        <v>0</v>
      </c>
    </row>
    <row r="66" spans="1:4" s="120" customFormat="1" ht="25.5" hidden="1">
      <c r="A66" s="1"/>
      <c r="B66" s="45" t="s">
        <v>85</v>
      </c>
      <c r="C66" s="15" t="s">
        <v>86</v>
      </c>
      <c r="D66" s="16"/>
    </row>
    <row r="67" spans="1:4" s="120" customFormat="1" hidden="1">
      <c r="A67" s="1"/>
      <c r="B67" s="45" t="s">
        <v>87</v>
      </c>
      <c r="C67" s="15" t="s">
        <v>88</v>
      </c>
      <c r="D67" s="16"/>
    </row>
    <row r="68" spans="1:4" s="120" customFormat="1" ht="25.5" hidden="1">
      <c r="A68" s="1"/>
      <c r="B68" s="45">
        <v>21424</v>
      </c>
      <c r="C68" s="15" t="s">
        <v>89</v>
      </c>
      <c r="D68" s="16"/>
    </row>
    <row r="69" spans="1:4" s="120" customFormat="1" hidden="1">
      <c r="A69" s="1"/>
      <c r="B69" s="45">
        <v>21425</v>
      </c>
      <c r="C69" s="15" t="s">
        <v>90</v>
      </c>
      <c r="D69" s="16"/>
    </row>
    <row r="70" spans="1:4" s="120" customFormat="1" hidden="1">
      <c r="A70" s="1"/>
      <c r="B70" s="45" t="s">
        <v>91</v>
      </c>
      <c r="C70" s="15" t="s">
        <v>92</v>
      </c>
      <c r="D70" s="16"/>
    </row>
    <row r="71" spans="1:4" s="120" customFormat="1" hidden="1">
      <c r="A71" s="1"/>
      <c r="B71" s="44">
        <v>21490</v>
      </c>
      <c r="C71" s="15" t="s">
        <v>93</v>
      </c>
      <c r="D71" s="16">
        <f>SUM(D72:D73)</f>
        <v>0</v>
      </c>
    </row>
    <row r="72" spans="1:4" s="120" customFormat="1" hidden="1">
      <c r="A72" s="1"/>
      <c r="B72" s="45" t="s">
        <v>94</v>
      </c>
      <c r="C72" s="15" t="s">
        <v>95</v>
      </c>
      <c r="D72" s="16"/>
    </row>
    <row r="73" spans="1:4" s="120" customFormat="1" hidden="1">
      <c r="A73" s="1"/>
      <c r="B73" s="45" t="s">
        <v>96</v>
      </c>
      <c r="C73" s="15" t="s">
        <v>97</v>
      </c>
      <c r="D73" s="16"/>
    </row>
    <row r="74" spans="1:4" s="120" customFormat="1" hidden="1">
      <c r="A74" s="1"/>
      <c r="B74" s="46" t="s">
        <v>98</v>
      </c>
      <c r="C74" s="47" t="s">
        <v>99</v>
      </c>
      <c r="D74" s="13">
        <f>D75+D87</f>
        <v>0</v>
      </c>
    </row>
    <row r="75" spans="1:4" s="120" customFormat="1" hidden="1">
      <c r="A75" s="1"/>
      <c r="B75" s="14">
        <v>21100</v>
      </c>
      <c r="C75" s="15" t="s">
        <v>100</v>
      </c>
      <c r="D75" s="16">
        <f>D76+D77+D78+D79+D80+D81+D82</f>
        <v>0</v>
      </c>
    </row>
    <row r="76" spans="1:4" s="120" customFormat="1" ht="25.5" hidden="1">
      <c r="A76" s="1"/>
      <c r="B76" s="44" t="s">
        <v>101</v>
      </c>
      <c r="C76" s="15" t="s">
        <v>102</v>
      </c>
      <c r="D76" s="16"/>
    </row>
    <row r="77" spans="1:4" s="120" customFormat="1" ht="25.5" hidden="1">
      <c r="A77" s="1"/>
      <c r="B77" s="44" t="s">
        <v>103</v>
      </c>
      <c r="C77" s="15" t="s">
        <v>104</v>
      </c>
      <c r="D77" s="16"/>
    </row>
    <row r="78" spans="1:4" s="120" customFormat="1" ht="25.5" hidden="1">
      <c r="A78" s="1"/>
      <c r="B78" s="44" t="s">
        <v>105</v>
      </c>
      <c r="C78" s="15" t="s">
        <v>106</v>
      </c>
      <c r="D78" s="16"/>
    </row>
    <row r="79" spans="1:4" s="120" customFormat="1" ht="25.5" hidden="1">
      <c r="A79" s="1"/>
      <c r="B79" s="44" t="s">
        <v>107</v>
      </c>
      <c r="C79" s="15" t="s">
        <v>108</v>
      </c>
      <c r="D79" s="16"/>
    </row>
    <row r="80" spans="1:4" s="120" customFormat="1" ht="38.25" hidden="1">
      <c r="A80" s="1"/>
      <c r="B80" s="44" t="s">
        <v>109</v>
      </c>
      <c r="C80" s="15" t="s">
        <v>110</v>
      </c>
      <c r="D80" s="16"/>
    </row>
    <row r="81" spans="1:4" s="120" customFormat="1" ht="38.25" hidden="1">
      <c r="A81" s="1"/>
      <c r="B81" s="44" t="s">
        <v>111</v>
      </c>
      <c r="C81" s="15" t="s">
        <v>112</v>
      </c>
      <c r="D81" s="16"/>
    </row>
    <row r="82" spans="1:4" s="120" customFormat="1" ht="38.25" hidden="1">
      <c r="A82" s="1"/>
      <c r="B82" s="44" t="s">
        <v>113</v>
      </c>
      <c r="C82" s="15" t="s">
        <v>114</v>
      </c>
      <c r="D82" s="16">
        <f>SUM(D83:D86)</f>
        <v>0</v>
      </c>
    </row>
    <row r="83" spans="1:4" s="120" customFormat="1" ht="38.25" hidden="1">
      <c r="A83" s="1"/>
      <c r="B83" s="45">
        <v>21191</v>
      </c>
      <c r="C83" s="15" t="s">
        <v>115</v>
      </c>
      <c r="D83" s="16"/>
    </row>
    <row r="84" spans="1:4" s="120" customFormat="1" hidden="1">
      <c r="A84" s="1"/>
      <c r="B84" s="45">
        <v>21192</v>
      </c>
      <c r="C84" s="15" t="s">
        <v>116</v>
      </c>
      <c r="D84" s="16"/>
    </row>
    <row r="85" spans="1:4" s="120" customFormat="1" ht="38.25" hidden="1">
      <c r="A85" s="1"/>
      <c r="B85" s="45">
        <v>21193</v>
      </c>
      <c r="C85" s="15" t="s">
        <v>117</v>
      </c>
      <c r="D85" s="16"/>
    </row>
    <row r="86" spans="1:4" s="120" customFormat="1" ht="25.5" hidden="1">
      <c r="A86" s="1"/>
      <c r="B86" s="45">
        <v>21194</v>
      </c>
      <c r="C86" s="15" t="s">
        <v>118</v>
      </c>
      <c r="D86" s="16"/>
    </row>
    <row r="87" spans="1:4" s="120" customFormat="1" hidden="1">
      <c r="A87" s="1"/>
      <c r="B87" s="14">
        <v>21200</v>
      </c>
      <c r="C87" s="15" t="s">
        <v>119</v>
      </c>
      <c r="D87" s="16">
        <f>D88</f>
        <v>0</v>
      </c>
    </row>
    <row r="88" spans="1:4" s="120" customFormat="1" hidden="1">
      <c r="A88" s="1"/>
      <c r="B88" s="44">
        <v>21210</v>
      </c>
      <c r="C88" s="15" t="s">
        <v>119</v>
      </c>
      <c r="D88" s="16"/>
    </row>
    <row r="89" spans="1:4" s="120" customFormat="1" ht="25.5" hidden="1">
      <c r="A89" s="1"/>
      <c r="B89" s="49" t="s">
        <v>120</v>
      </c>
      <c r="C89" s="47" t="s">
        <v>121</v>
      </c>
      <c r="D89" s="13">
        <f>D90+D97+D102</f>
        <v>0</v>
      </c>
    </row>
    <row r="90" spans="1:4" s="120" customFormat="1" hidden="1">
      <c r="A90" s="1"/>
      <c r="B90" s="49">
        <v>18000</v>
      </c>
      <c r="C90" s="47" t="s">
        <v>122</v>
      </c>
      <c r="D90" s="13">
        <f>D91+D96</f>
        <v>0</v>
      </c>
    </row>
    <row r="91" spans="1:4" s="120" customFormat="1" hidden="1">
      <c r="A91" s="1"/>
      <c r="B91" s="49" t="s">
        <v>123</v>
      </c>
      <c r="C91" s="47" t="s">
        <v>124</v>
      </c>
      <c r="D91" s="13">
        <f>D92</f>
        <v>0</v>
      </c>
    </row>
    <row r="92" spans="1:4" s="120" customFormat="1" hidden="1">
      <c r="A92" s="1"/>
      <c r="B92" s="44" t="s">
        <v>125</v>
      </c>
      <c r="C92" s="15" t="s">
        <v>126</v>
      </c>
      <c r="D92" s="16">
        <f>SUM(D93:D95)</f>
        <v>0</v>
      </c>
    </row>
    <row r="93" spans="1:4" s="120" customFormat="1" ht="25.5" hidden="1">
      <c r="A93" s="1"/>
      <c r="B93" s="45" t="s">
        <v>127</v>
      </c>
      <c r="C93" s="15" t="s">
        <v>128</v>
      </c>
      <c r="D93" s="16"/>
    </row>
    <row r="94" spans="1:4" s="120" customFormat="1" ht="25.5" hidden="1">
      <c r="A94" s="1"/>
      <c r="B94" s="45" t="s">
        <v>129</v>
      </c>
      <c r="C94" s="15" t="s">
        <v>130</v>
      </c>
      <c r="D94" s="16"/>
    </row>
    <row r="95" spans="1:4" s="120" customFormat="1" hidden="1">
      <c r="A95" s="1"/>
      <c r="B95" s="45">
        <v>18139</v>
      </c>
      <c r="C95" s="15" t="s">
        <v>131</v>
      </c>
      <c r="D95" s="16"/>
    </row>
    <row r="96" spans="1:4" s="120" customFormat="1" hidden="1">
      <c r="A96" s="1"/>
      <c r="B96" s="14">
        <v>18400</v>
      </c>
      <c r="C96" s="15" t="s">
        <v>132</v>
      </c>
      <c r="D96" s="16"/>
    </row>
    <row r="97" spans="1:4" s="120" customFormat="1" hidden="1">
      <c r="A97" s="1"/>
      <c r="B97" s="49">
        <v>19000</v>
      </c>
      <c r="C97" s="47" t="s">
        <v>133</v>
      </c>
      <c r="D97" s="13">
        <f>D98</f>
        <v>0</v>
      </c>
    </row>
    <row r="98" spans="1:4" s="120" customFormat="1" hidden="1">
      <c r="A98" s="1"/>
      <c r="B98" s="49" t="s">
        <v>134</v>
      </c>
      <c r="C98" s="47" t="s">
        <v>135</v>
      </c>
      <c r="D98" s="13">
        <f>SUM(D99:D101)</f>
        <v>0</v>
      </c>
    </row>
    <row r="99" spans="1:4" s="120" customFormat="1" ht="25.5" hidden="1">
      <c r="A99" s="1"/>
      <c r="B99" s="44">
        <v>19550</v>
      </c>
      <c r="C99" s="15" t="s">
        <v>136</v>
      </c>
      <c r="D99" s="16"/>
    </row>
    <row r="100" spans="1:4" s="120" customFormat="1" ht="25.5" hidden="1">
      <c r="A100" s="1"/>
      <c r="B100" s="44">
        <v>19560</v>
      </c>
      <c r="C100" s="15" t="s">
        <v>137</v>
      </c>
      <c r="D100" s="16"/>
    </row>
    <row r="101" spans="1:4" s="120" customFormat="1" ht="38.25" hidden="1">
      <c r="A101" s="1"/>
      <c r="B101" s="44">
        <v>19570</v>
      </c>
      <c r="C101" s="15" t="s">
        <v>138</v>
      </c>
      <c r="D101" s="16"/>
    </row>
    <row r="102" spans="1:4" s="120" customFormat="1" ht="25.5" hidden="1">
      <c r="A102" s="1"/>
      <c r="B102" s="49">
        <v>17000</v>
      </c>
      <c r="C102" s="47" t="s">
        <v>139</v>
      </c>
      <c r="D102" s="13">
        <f>SUM(D103)</f>
        <v>0</v>
      </c>
    </row>
    <row r="103" spans="1:4" s="120" customFormat="1" ht="38.25" hidden="1">
      <c r="A103" s="1"/>
      <c r="B103" s="49">
        <v>17100</v>
      </c>
      <c r="C103" s="47" t="s">
        <v>140</v>
      </c>
      <c r="D103" s="13">
        <f>SUM(D104:D107)</f>
        <v>0</v>
      </c>
    </row>
    <row r="104" spans="1:4" s="120" customFormat="1" ht="38.25" hidden="1">
      <c r="A104" s="1"/>
      <c r="B104" s="44">
        <v>17110</v>
      </c>
      <c r="C104" s="15" t="s">
        <v>141</v>
      </c>
      <c r="D104" s="16"/>
    </row>
    <row r="105" spans="1:4" s="120" customFormat="1" ht="38.25" hidden="1">
      <c r="A105" s="1"/>
      <c r="B105" s="44">
        <v>17120</v>
      </c>
      <c r="C105" s="15" t="s">
        <v>142</v>
      </c>
      <c r="D105" s="16"/>
    </row>
    <row r="106" spans="1:4" s="120" customFormat="1" ht="76.5" hidden="1">
      <c r="A106" s="1"/>
      <c r="B106" s="44">
        <v>17130</v>
      </c>
      <c r="C106" s="15" t="s">
        <v>143</v>
      </c>
      <c r="D106" s="16"/>
    </row>
    <row r="107" spans="1:4" s="120" customFormat="1" ht="76.5" hidden="1">
      <c r="A107" s="1"/>
      <c r="B107" s="44">
        <v>17140</v>
      </c>
      <c r="C107" s="15" t="s">
        <v>144</v>
      </c>
      <c r="D107" s="16"/>
    </row>
    <row r="108" spans="1:4" s="120" customFormat="1" hidden="1">
      <c r="A108" s="1"/>
      <c r="B108" s="49">
        <v>21700</v>
      </c>
      <c r="C108" s="47" t="s">
        <v>145</v>
      </c>
      <c r="D108" s="13">
        <f>D109+D110</f>
        <v>203654</v>
      </c>
    </row>
    <row r="109" spans="1:4" s="120" customFormat="1" hidden="1">
      <c r="A109" s="1"/>
      <c r="B109" s="44">
        <v>21710</v>
      </c>
      <c r="C109" s="15" t="s">
        <v>146</v>
      </c>
      <c r="D109" s="16">
        <v>203654</v>
      </c>
    </row>
    <row r="110" spans="1:4" s="120" customFormat="1" hidden="1">
      <c r="A110" s="1"/>
      <c r="B110" s="44">
        <v>21720</v>
      </c>
      <c r="C110" s="15" t="s">
        <v>147</v>
      </c>
      <c r="D110" s="16"/>
    </row>
    <row r="111" spans="1:4" s="120" customFormat="1">
      <c r="A111" s="1"/>
      <c r="B111" s="51" t="s">
        <v>148</v>
      </c>
      <c r="C111" s="12" t="s">
        <v>149</v>
      </c>
      <c r="D111" s="13">
        <f>D112+D392</f>
        <v>203654</v>
      </c>
    </row>
    <row r="112" spans="1:4" ht="27">
      <c r="B112" s="53" t="s">
        <v>150</v>
      </c>
      <c r="C112" s="54" t="s">
        <v>151</v>
      </c>
      <c r="D112" s="106">
        <f>D113+D248+D266+D351+D370</f>
        <v>3268</v>
      </c>
    </row>
    <row r="113" spans="2:4">
      <c r="B113" s="52" t="s">
        <v>152</v>
      </c>
      <c r="C113" s="47" t="s">
        <v>153</v>
      </c>
      <c r="D113" s="13">
        <f>D114+D148</f>
        <v>3268</v>
      </c>
    </row>
    <row r="114" spans="2:4" hidden="1">
      <c r="B114" s="46" t="s">
        <v>154</v>
      </c>
      <c r="C114" s="47" t="s">
        <v>155</v>
      </c>
      <c r="D114" s="107">
        <f>D115+D136</f>
        <v>0</v>
      </c>
    </row>
    <row r="115" spans="2:4" hidden="1">
      <c r="B115" s="46" t="s">
        <v>156</v>
      </c>
      <c r="C115" s="47" t="s">
        <v>157</v>
      </c>
      <c r="D115" s="107">
        <f>D116+D124+D134+D135</f>
        <v>0</v>
      </c>
    </row>
    <row r="116" spans="2:4" hidden="1">
      <c r="B116" s="44" t="s">
        <v>158</v>
      </c>
      <c r="C116" s="15" t="s">
        <v>159</v>
      </c>
      <c r="D116" s="108">
        <f>SUM(D117:D123)</f>
        <v>0</v>
      </c>
    </row>
    <row r="117" spans="2:4" hidden="1">
      <c r="B117" s="45" t="s">
        <v>160</v>
      </c>
      <c r="C117" s="15" t="s">
        <v>161</v>
      </c>
      <c r="D117" s="108"/>
    </row>
    <row r="118" spans="2:4" hidden="1">
      <c r="B118" s="45" t="s">
        <v>162</v>
      </c>
      <c r="C118" s="15" t="s">
        <v>163</v>
      </c>
      <c r="D118" s="108"/>
    </row>
    <row r="119" spans="2:4" ht="25.5" hidden="1">
      <c r="B119" s="45" t="s">
        <v>164</v>
      </c>
      <c r="C119" s="15" t="s">
        <v>165</v>
      </c>
      <c r="D119" s="108"/>
    </row>
    <row r="120" spans="2:4" hidden="1">
      <c r="B120" s="45" t="s">
        <v>166</v>
      </c>
      <c r="C120" s="15" t="s">
        <v>167</v>
      </c>
      <c r="D120" s="108"/>
    </row>
    <row r="121" spans="2:4" hidden="1">
      <c r="B121" s="45" t="s">
        <v>168</v>
      </c>
      <c r="C121" s="15" t="s">
        <v>169</v>
      </c>
      <c r="D121" s="108"/>
    </row>
    <row r="122" spans="2:4" hidden="1">
      <c r="B122" s="45">
        <v>1116</v>
      </c>
      <c r="C122" s="15" t="s">
        <v>170</v>
      </c>
      <c r="D122" s="108"/>
    </row>
    <row r="123" spans="2:4" hidden="1">
      <c r="B123" s="45" t="s">
        <v>171</v>
      </c>
      <c r="C123" s="15" t="s">
        <v>172</v>
      </c>
      <c r="D123" s="108"/>
    </row>
    <row r="124" spans="2:4" hidden="1">
      <c r="B124" s="44" t="s">
        <v>173</v>
      </c>
      <c r="C124" s="15" t="s">
        <v>174</v>
      </c>
      <c r="D124" s="108">
        <f>SUM(D125:D133)</f>
        <v>0</v>
      </c>
    </row>
    <row r="125" spans="2:4" hidden="1">
      <c r="B125" s="45" t="s">
        <v>175</v>
      </c>
      <c r="C125" s="15" t="s">
        <v>176</v>
      </c>
      <c r="D125" s="108"/>
    </row>
    <row r="126" spans="2:4" hidden="1">
      <c r="B126" s="45" t="s">
        <v>177</v>
      </c>
      <c r="C126" s="15" t="s">
        <v>178</v>
      </c>
      <c r="D126" s="108"/>
    </row>
    <row r="127" spans="2:4" hidden="1">
      <c r="B127" s="45" t="s">
        <v>179</v>
      </c>
      <c r="C127" s="15" t="s">
        <v>180</v>
      </c>
      <c r="D127" s="108"/>
    </row>
    <row r="128" spans="2:4" hidden="1">
      <c r="B128" s="45" t="s">
        <v>181</v>
      </c>
      <c r="C128" s="15" t="s">
        <v>182</v>
      </c>
      <c r="D128" s="108"/>
    </row>
    <row r="129" spans="2:4" hidden="1">
      <c r="B129" s="45" t="s">
        <v>183</v>
      </c>
      <c r="C129" s="15" t="s">
        <v>184</v>
      </c>
      <c r="D129" s="108"/>
    </row>
    <row r="130" spans="2:4" hidden="1">
      <c r="B130" s="45" t="s">
        <v>185</v>
      </c>
      <c r="C130" s="15" t="s">
        <v>186</v>
      </c>
      <c r="D130" s="108"/>
    </row>
    <row r="131" spans="2:4" hidden="1">
      <c r="B131" s="45" t="s">
        <v>187</v>
      </c>
      <c r="C131" s="15" t="s">
        <v>188</v>
      </c>
      <c r="D131" s="108"/>
    </row>
    <row r="132" spans="2:4" hidden="1">
      <c r="B132" s="45" t="s">
        <v>189</v>
      </c>
      <c r="C132" s="15" t="s">
        <v>190</v>
      </c>
      <c r="D132" s="108"/>
    </row>
    <row r="133" spans="2:4" hidden="1">
      <c r="B133" s="45" t="s">
        <v>191</v>
      </c>
      <c r="C133" s="15" t="s">
        <v>192</v>
      </c>
      <c r="D133" s="108"/>
    </row>
    <row r="134" spans="2:4" ht="25.5" hidden="1">
      <c r="B134" s="44" t="s">
        <v>193</v>
      </c>
      <c r="C134" s="15" t="s">
        <v>194</v>
      </c>
      <c r="D134" s="108"/>
    </row>
    <row r="135" spans="2:4" hidden="1">
      <c r="B135" s="44" t="s">
        <v>195</v>
      </c>
      <c r="C135" s="15" t="s">
        <v>196</v>
      </c>
      <c r="D135" s="108"/>
    </row>
    <row r="136" spans="2:4" ht="25.5" hidden="1">
      <c r="B136" s="46" t="s">
        <v>197</v>
      </c>
      <c r="C136" s="47" t="s">
        <v>198</v>
      </c>
      <c r="D136" s="107">
        <f>D137+D138+D147</f>
        <v>0</v>
      </c>
    </row>
    <row r="137" spans="2:4" hidden="1">
      <c r="B137" s="44" t="s">
        <v>199</v>
      </c>
      <c r="C137" s="15" t="s">
        <v>200</v>
      </c>
      <c r="D137" s="108"/>
    </row>
    <row r="138" spans="2:4" hidden="1">
      <c r="B138" s="44" t="s">
        <v>201</v>
      </c>
      <c r="C138" s="15" t="s">
        <v>202</v>
      </c>
      <c r="D138" s="108">
        <f>SUM(D139:D146)</f>
        <v>0</v>
      </c>
    </row>
    <row r="139" spans="2:4" ht="25.5" hidden="1">
      <c r="B139" s="45" t="s">
        <v>203</v>
      </c>
      <c r="C139" s="15" t="s">
        <v>204</v>
      </c>
      <c r="D139" s="108"/>
    </row>
    <row r="140" spans="2:4" hidden="1">
      <c r="B140" s="45" t="s">
        <v>205</v>
      </c>
      <c r="C140" s="15" t="s">
        <v>206</v>
      </c>
      <c r="D140" s="108"/>
    </row>
    <row r="141" spans="2:4" hidden="1">
      <c r="B141" s="45" t="s">
        <v>207</v>
      </c>
      <c r="C141" s="15" t="s">
        <v>208</v>
      </c>
      <c r="D141" s="108"/>
    </row>
    <row r="142" spans="2:4" ht="25.5" hidden="1">
      <c r="B142" s="45" t="s">
        <v>209</v>
      </c>
      <c r="C142" s="15" t="s">
        <v>210</v>
      </c>
      <c r="D142" s="108"/>
    </row>
    <row r="143" spans="2:4" hidden="1">
      <c r="B143" s="45" t="s">
        <v>211</v>
      </c>
      <c r="C143" s="15" t="s">
        <v>212</v>
      </c>
      <c r="D143" s="108"/>
    </row>
    <row r="144" spans="2:4" hidden="1">
      <c r="B144" s="45" t="s">
        <v>213</v>
      </c>
      <c r="C144" s="15" t="s">
        <v>214</v>
      </c>
      <c r="D144" s="108"/>
    </row>
    <row r="145" spans="2:4" ht="25.5" hidden="1">
      <c r="B145" s="45" t="s">
        <v>215</v>
      </c>
      <c r="C145" s="15" t="s">
        <v>216</v>
      </c>
      <c r="D145" s="108"/>
    </row>
    <row r="146" spans="2:4" ht="25.5" hidden="1">
      <c r="B146" s="45" t="s">
        <v>217</v>
      </c>
      <c r="C146" s="15" t="s">
        <v>218</v>
      </c>
      <c r="D146" s="108"/>
    </row>
    <row r="147" spans="2:4" hidden="1">
      <c r="B147" s="44" t="s">
        <v>219</v>
      </c>
      <c r="C147" s="15" t="s">
        <v>220</v>
      </c>
      <c r="D147" s="108"/>
    </row>
    <row r="148" spans="2:4">
      <c r="B148" s="47" t="s">
        <v>221</v>
      </c>
      <c r="C148" s="47" t="s">
        <v>222</v>
      </c>
      <c r="D148" s="107">
        <f>D149+D156+D207+D237+D238+D247</f>
        <v>3268</v>
      </c>
    </row>
    <row r="149" spans="2:4" hidden="1">
      <c r="B149" s="46" t="s">
        <v>223</v>
      </c>
      <c r="C149" s="47" t="s">
        <v>224</v>
      </c>
      <c r="D149" s="107">
        <f>D150+D153</f>
        <v>0</v>
      </c>
    </row>
    <row r="150" spans="2:4" hidden="1">
      <c r="B150" s="44" t="s">
        <v>225</v>
      </c>
      <c r="C150" s="15" t="s">
        <v>226</v>
      </c>
      <c r="D150" s="108">
        <f>SUM(D151:D152)</f>
        <v>0</v>
      </c>
    </row>
    <row r="151" spans="2:4" hidden="1">
      <c r="B151" s="45" t="s">
        <v>227</v>
      </c>
      <c r="C151" s="15" t="s">
        <v>228</v>
      </c>
      <c r="D151" s="108"/>
    </row>
    <row r="152" spans="2:4" hidden="1">
      <c r="B152" s="45" t="s">
        <v>229</v>
      </c>
      <c r="C152" s="15" t="s">
        <v>230</v>
      </c>
      <c r="D152" s="108"/>
    </row>
    <row r="153" spans="2:4" hidden="1">
      <c r="B153" s="44" t="s">
        <v>231</v>
      </c>
      <c r="C153" s="15" t="s">
        <v>232</v>
      </c>
      <c r="D153" s="108">
        <f>SUM(D154:D155)</f>
        <v>0</v>
      </c>
    </row>
    <row r="154" spans="2:4" hidden="1">
      <c r="B154" s="45" t="s">
        <v>233</v>
      </c>
      <c r="C154" s="15" t="s">
        <v>228</v>
      </c>
      <c r="D154" s="108"/>
    </row>
    <row r="155" spans="2:4" hidden="1">
      <c r="B155" s="45" t="s">
        <v>234</v>
      </c>
      <c r="C155" s="15" t="s">
        <v>230</v>
      </c>
      <c r="D155" s="108"/>
    </row>
    <row r="156" spans="2:4">
      <c r="B156" s="46" t="s">
        <v>235</v>
      </c>
      <c r="C156" s="47" t="s">
        <v>236</v>
      </c>
      <c r="D156" s="107">
        <f>D157+D160+D166+D176+D185+D189+D195+D202</f>
        <v>1538</v>
      </c>
    </row>
    <row r="157" spans="2:4" hidden="1">
      <c r="B157" s="44" t="s">
        <v>237</v>
      </c>
      <c r="C157" s="15" t="s">
        <v>238</v>
      </c>
      <c r="D157" s="108">
        <f>SUM(D158:D159)</f>
        <v>0</v>
      </c>
    </row>
    <row r="158" spans="2:4" ht="25.5" hidden="1">
      <c r="B158" s="45" t="s">
        <v>239</v>
      </c>
      <c r="C158" s="15" t="s">
        <v>240</v>
      </c>
      <c r="D158" s="108"/>
    </row>
    <row r="159" spans="2:4" hidden="1">
      <c r="B159" s="45" t="s">
        <v>241</v>
      </c>
      <c r="C159" s="15" t="s">
        <v>242</v>
      </c>
      <c r="D159" s="108"/>
    </row>
    <row r="160" spans="2:4" hidden="1">
      <c r="B160" s="44" t="s">
        <v>243</v>
      </c>
      <c r="C160" s="15" t="s">
        <v>244</v>
      </c>
      <c r="D160" s="108">
        <f>SUM(D161:D165)</f>
        <v>0</v>
      </c>
    </row>
    <row r="161" spans="2:4" hidden="1">
      <c r="B161" s="45" t="s">
        <v>245</v>
      </c>
      <c r="C161" s="15" t="s">
        <v>246</v>
      </c>
      <c r="D161" s="108"/>
    </row>
    <row r="162" spans="2:4" hidden="1">
      <c r="B162" s="45" t="s">
        <v>247</v>
      </c>
      <c r="C162" s="15" t="s">
        <v>248</v>
      </c>
      <c r="D162" s="108"/>
    </row>
    <row r="163" spans="2:4" hidden="1">
      <c r="B163" s="45" t="s">
        <v>249</v>
      </c>
      <c r="C163" s="15" t="s">
        <v>250</v>
      </c>
      <c r="D163" s="108"/>
    </row>
    <row r="164" spans="2:4" ht="25.5" hidden="1">
      <c r="B164" s="45">
        <v>2224</v>
      </c>
      <c r="C164" s="15" t="s">
        <v>251</v>
      </c>
      <c r="D164" s="108"/>
    </row>
    <row r="165" spans="2:4" hidden="1">
      <c r="B165" s="45" t="s">
        <v>252</v>
      </c>
      <c r="C165" s="15" t="s">
        <v>253</v>
      </c>
      <c r="D165" s="108"/>
    </row>
    <row r="166" spans="2:4" ht="25.5" hidden="1">
      <c r="B166" s="44" t="s">
        <v>254</v>
      </c>
      <c r="C166" s="15" t="s">
        <v>255</v>
      </c>
      <c r="D166" s="108">
        <f>SUM(D167:D175)</f>
        <v>0</v>
      </c>
    </row>
    <row r="167" spans="2:4" hidden="1">
      <c r="B167" s="45" t="s">
        <v>256</v>
      </c>
      <c r="C167" s="15" t="s">
        <v>257</v>
      </c>
      <c r="D167" s="108"/>
    </row>
    <row r="168" spans="2:4" hidden="1">
      <c r="B168" s="45">
        <v>2232</v>
      </c>
      <c r="C168" s="15" t="s">
        <v>258</v>
      </c>
      <c r="D168" s="108"/>
    </row>
    <row r="169" spans="2:4" hidden="1">
      <c r="B169" s="45" t="s">
        <v>259</v>
      </c>
      <c r="C169" s="15" t="s">
        <v>260</v>
      </c>
      <c r="D169" s="108"/>
    </row>
    <row r="170" spans="2:4" ht="25.5" hidden="1">
      <c r="B170" s="45" t="s">
        <v>261</v>
      </c>
      <c r="C170" s="15" t="s">
        <v>262</v>
      </c>
      <c r="D170" s="108"/>
    </row>
    <row r="171" spans="2:4" hidden="1">
      <c r="B171" s="45">
        <v>2235</v>
      </c>
      <c r="C171" s="15" t="s">
        <v>263</v>
      </c>
      <c r="D171" s="108"/>
    </row>
    <row r="172" spans="2:4" hidden="1">
      <c r="B172" s="45" t="s">
        <v>264</v>
      </c>
      <c r="C172" s="15" t="s">
        <v>265</v>
      </c>
      <c r="D172" s="108"/>
    </row>
    <row r="173" spans="2:4" ht="25.5" hidden="1">
      <c r="B173" s="45" t="s">
        <v>266</v>
      </c>
      <c r="C173" s="15" t="s">
        <v>267</v>
      </c>
      <c r="D173" s="108"/>
    </row>
    <row r="174" spans="2:4" ht="25.5" hidden="1">
      <c r="B174" s="45" t="s">
        <v>268</v>
      </c>
      <c r="C174" s="15" t="s">
        <v>269</v>
      </c>
      <c r="D174" s="108"/>
    </row>
    <row r="175" spans="2:4" hidden="1">
      <c r="B175" s="45" t="s">
        <v>270</v>
      </c>
      <c r="C175" s="15" t="s">
        <v>271</v>
      </c>
      <c r="D175" s="108"/>
    </row>
    <row r="176" spans="2:4" ht="25.5" hidden="1">
      <c r="B176" s="44" t="s">
        <v>272</v>
      </c>
      <c r="C176" s="15" t="s">
        <v>273</v>
      </c>
      <c r="D176" s="108">
        <f>SUM(D177:D184)</f>
        <v>0</v>
      </c>
    </row>
    <row r="177" spans="2:4" hidden="1">
      <c r="B177" s="45" t="s">
        <v>274</v>
      </c>
      <c r="C177" s="15" t="s">
        <v>275</v>
      </c>
      <c r="D177" s="108"/>
    </row>
    <row r="178" spans="2:4" hidden="1">
      <c r="B178" s="45" t="s">
        <v>276</v>
      </c>
      <c r="C178" s="15" t="s">
        <v>277</v>
      </c>
      <c r="D178" s="108"/>
    </row>
    <row r="179" spans="2:4" hidden="1">
      <c r="B179" s="45" t="s">
        <v>278</v>
      </c>
      <c r="C179" s="15" t="s">
        <v>279</v>
      </c>
      <c r="D179" s="108"/>
    </row>
    <row r="180" spans="2:4" hidden="1">
      <c r="B180" s="45" t="s">
        <v>280</v>
      </c>
      <c r="C180" s="15" t="s">
        <v>281</v>
      </c>
      <c r="D180" s="108"/>
    </row>
    <row r="181" spans="2:4" hidden="1">
      <c r="B181" s="45" t="s">
        <v>282</v>
      </c>
      <c r="C181" s="15" t="s">
        <v>283</v>
      </c>
      <c r="D181" s="108"/>
    </row>
    <row r="182" spans="2:4" hidden="1">
      <c r="B182" s="45">
        <v>2247</v>
      </c>
      <c r="C182" s="15" t="s">
        <v>284</v>
      </c>
      <c r="D182" s="108"/>
    </row>
    <row r="183" spans="2:4" hidden="1">
      <c r="B183" s="45">
        <v>2248</v>
      </c>
      <c r="C183" s="15" t="s">
        <v>285</v>
      </c>
      <c r="D183" s="108"/>
    </row>
    <row r="184" spans="2:4" hidden="1">
      <c r="B184" s="45" t="s">
        <v>286</v>
      </c>
      <c r="C184" s="15" t="s">
        <v>287</v>
      </c>
      <c r="D184" s="108"/>
    </row>
    <row r="185" spans="2:4" hidden="1">
      <c r="B185" s="44" t="s">
        <v>288</v>
      </c>
      <c r="C185" s="15" t="s">
        <v>289</v>
      </c>
      <c r="D185" s="108">
        <f>SUM(D186:D188)</f>
        <v>0</v>
      </c>
    </row>
    <row r="186" spans="2:4" hidden="1">
      <c r="B186" s="45">
        <v>2251</v>
      </c>
      <c r="C186" s="15" t="s">
        <v>290</v>
      </c>
      <c r="D186" s="108"/>
    </row>
    <row r="187" spans="2:4" hidden="1">
      <c r="B187" s="45">
        <v>2252</v>
      </c>
      <c r="C187" s="15" t="s">
        <v>291</v>
      </c>
      <c r="D187" s="108"/>
    </row>
    <row r="188" spans="2:4" hidden="1">
      <c r="B188" s="45">
        <v>2259</v>
      </c>
      <c r="C188" s="15" t="s">
        <v>292</v>
      </c>
      <c r="D188" s="108"/>
    </row>
    <row r="189" spans="2:4">
      <c r="B189" s="44" t="s">
        <v>293</v>
      </c>
      <c r="C189" s="15" t="s">
        <v>294</v>
      </c>
      <c r="D189" s="108">
        <f>SUM(D190:D194)</f>
        <v>1538</v>
      </c>
    </row>
    <row r="190" spans="2:4" hidden="1">
      <c r="B190" s="45" t="s">
        <v>295</v>
      </c>
      <c r="C190" s="15" t="s">
        <v>296</v>
      </c>
      <c r="D190" s="108"/>
    </row>
    <row r="191" spans="2:4" hidden="1">
      <c r="B191" s="45" t="s">
        <v>297</v>
      </c>
      <c r="C191" s="15" t="s">
        <v>298</v>
      </c>
      <c r="D191" s="108"/>
    </row>
    <row r="192" spans="2:4" hidden="1">
      <c r="B192" s="45" t="s">
        <v>299</v>
      </c>
      <c r="C192" s="15" t="s">
        <v>300</v>
      </c>
      <c r="D192" s="108"/>
    </row>
    <row r="193" spans="2:4">
      <c r="B193" s="45" t="s">
        <v>301</v>
      </c>
      <c r="C193" s="15" t="s">
        <v>302</v>
      </c>
      <c r="D193" s="108">
        <v>1538</v>
      </c>
    </row>
    <row r="194" spans="2:4" s="2" customFormat="1" hidden="1">
      <c r="B194" s="45" t="s">
        <v>303</v>
      </c>
      <c r="C194" s="15" t="s">
        <v>304</v>
      </c>
      <c r="D194" s="108"/>
    </row>
    <row r="195" spans="2:4" s="2" customFormat="1" hidden="1">
      <c r="B195" s="44" t="s">
        <v>305</v>
      </c>
      <c r="C195" s="15" t="s">
        <v>306</v>
      </c>
      <c r="D195" s="108">
        <f>SUM(D196:D201)</f>
        <v>0</v>
      </c>
    </row>
    <row r="196" spans="2:4" s="2" customFormat="1" hidden="1">
      <c r="B196" s="45" t="s">
        <v>307</v>
      </c>
      <c r="C196" s="15" t="s">
        <v>308</v>
      </c>
      <c r="D196" s="108"/>
    </row>
    <row r="197" spans="2:4" s="2" customFormat="1" hidden="1">
      <c r="B197" s="45">
        <v>2272</v>
      </c>
      <c r="C197" s="15" t="s">
        <v>309</v>
      </c>
      <c r="D197" s="108"/>
    </row>
    <row r="198" spans="2:4" s="2" customFormat="1" hidden="1">
      <c r="B198" s="45" t="s">
        <v>310</v>
      </c>
      <c r="C198" s="15" t="s">
        <v>311</v>
      </c>
      <c r="D198" s="108"/>
    </row>
    <row r="199" spans="2:4" s="2" customFormat="1" hidden="1">
      <c r="B199" s="45" t="s">
        <v>312</v>
      </c>
      <c r="C199" s="15" t="s">
        <v>313</v>
      </c>
      <c r="D199" s="108"/>
    </row>
    <row r="200" spans="2:4" s="2" customFormat="1" hidden="1">
      <c r="B200" s="45">
        <v>2278</v>
      </c>
      <c r="C200" s="15" t="s">
        <v>314</v>
      </c>
      <c r="D200" s="108"/>
    </row>
    <row r="201" spans="2:4" s="2" customFormat="1" hidden="1">
      <c r="B201" s="45" t="s">
        <v>315</v>
      </c>
      <c r="C201" s="15" t="s">
        <v>316</v>
      </c>
      <c r="D201" s="108"/>
    </row>
    <row r="202" spans="2:4" s="2" customFormat="1" hidden="1">
      <c r="B202" s="44" t="s">
        <v>317</v>
      </c>
      <c r="C202" s="15" t="s">
        <v>318</v>
      </c>
      <c r="D202" s="108">
        <f>SUM(D203:D206)</f>
        <v>0</v>
      </c>
    </row>
    <row r="203" spans="2:4" s="2" customFormat="1" hidden="1">
      <c r="B203" s="45" t="s">
        <v>319</v>
      </c>
      <c r="C203" s="15" t="s">
        <v>320</v>
      </c>
      <c r="D203" s="108"/>
    </row>
    <row r="204" spans="2:4" s="2" customFormat="1" hidden="1">
      <c r="B204" s="45" t="s">
        <v>321</v>
      </c>
      <c r="C204" s="15" t="s">
        <v>322</v>
      </c>
      <c r="D204" s="108"/>
    </row>
    <row r="205" spans="2:4" s="2" customFormat="1" hidden="1">
      <c r="B205" s="45" t="s">
        <v>323</v>
      </c>
      <c r="C205" s="15" t="s">
        <v>324</v>
      </c>
      <c r="D205" s="108"/>
    </row>
    <row r="206" spans="2:4" s="2" customFormat="1" ht="25.5" hidden="1">
      <c r="B206" s="45">
        <v>2284</v>
      </c>
      <c r="C206" s="15" t="s">
        <v>325</v>
      </c>
      <c r="D206" s="108"/>
    </row>
    <row r="207" spans="2:4" ht="25.5">
      <c r="B207" s="46" t="s">
        <v>326</v>
      </c>
      <c r="C207" s="47" t="s">
        <v>327</v>
      </c>
      <c r="D207" s="107">
        <f>D208+D213+D217+D218+D222+D223+D231+D232+D236</f>
        <v>1730</v>
      </c>
    </row>
    <row r="208" spans="2:4">
      <c r="B208" s="44" t="s">
        <v>328</v>
      </c>
      <c r="C208" s="15" t="s">
        <v>329</v>
      </c>
      <c r="D208" s="108">
        <f>SUM(D209:D212)</f>
        <v>1730</v>
      </c>
    </row>
    <row r="209" spans="2:4" hidden="1">
      <c r="B209" s="45" t="s">
        <v>330</v>
      </c>
      <c r="C209" s="15" t="s">
        <v>331</v>
      </c>
      <c r="D209" s="108"/>
    </row>
    <row r="210" spans="2:4">
      <c r="B210" s="45" t="s">
        <v>332</v>
      </c>
      <c r="C210" s="15" t="s">
        <v>333</v>
      </c>
      <c r="D210" s="108">
        <v>1730</v>
      </c>
    </row>
    <row r="211" spans="2:4" hidden="1">
      <c r="B211" s="45" t="s">
        <v>334</v>
      </c>
      <c r="C211" s="15" t="s">
        <v>335</v>
      </c>
      <c r="D211" s="108"/>
    </row>
    <row r="212" spans="2:4" hidden="1">
      <c r="B212" s="45" t="s">
        <v>336</v>
      </c>
      <c r="C212" s="15" t="s">
        <v>337</v>
      </c>
      <c r="D212" s="108"/>
    </row>
    <row r="213" spans="2:4" hidden="1">
      <c r="B213" s="44" t="s">
        <v>338</v>
      </c>
      <c r="C213" s="15" t="s">
        <v>339</v>
      </c>
      <c r="D213" s="108">
        <f>SUM(D214:D216)</f>
        <v>0</v>
      </c>
    </row>
    <row r="214" spans="2:4" hidden="1">
      <c r="B214" s="45" t="s">
        <v>340</v>
      </c>
      <c r="C214" s="15" t="s">
        <v>341</v>
      </c>
      <c r="D214" s="108"/>
    </row>
    <row r="215" spans="2:4" hidden="1">
      <c r="B215" s="45" t="s">
        <v>342</v>
      </c>
      <c r="C215" s="15" t="s">
        <v>343</v>
      </c>
      <c r="D215" s="108"/>
    </row>
    <row r="216" spans="2:4" hidden="1">
      <c r="B216" s="45" t="s">
        <v>344</v>
      </c>
      <c r="C216" s="15" t="s">
        <v>345</v>
      </c>
      <c r="D216" s="108"/>
    </row>
    <row r="217" spans="2:4" hidden="1">
      <c r="B217" s="44" t="s">
        <v>346</v>
      </c>
      <c r="C217" s="15" t="s">
        <v>347</v>
      </c>
      <c r="D217" s="108"/>
    </row>
    <row r="218" spans="2:4" ht="25.5" hidden="1">
      <c r="B218" s="44" t="s">
        <v>348</v>
      </c>
      <c r="C218" s="15" t="s">
        <v>349</v>
      </c>
      <c r="D218" s="108">
        <f>SUM(D219:D221)</f>
        <v>0</v>
      </c>
    </row>
    <row r="219" spans="2:4" hidden="1">
      <c r="B219" s="45" t="s">
        <v>350</v>
      </c>
      <c r="C219" s="15" t="s">
        <v>351</v>
      </c>
      <c r="D219" s="108"/>
    </row>
    <row r="220" spans="2:4" hidden="1">
      <c r="B220" s="45" t="s">
        <v>352</v>
      </c>
      <c r="C220" s="15" t="s">
        <v>353</v>
      </c>
      <c r="D220" s="108"/>
    </row>
    <row r="221" spans="2:4" hidden="1">
      <c r="B221" s="45" t="s">
        <v>354</v>
      </c>
      <c r="C221" s="15" t="s">
        <v>355</v>
      </c>
      <c r="D221" s="108"/>
    </row>
    <row r="222" spans="2:4" hidden="1">
      <c r="B222" s="44" t="s">
        <v>356</v>
      </c>
      <c r="C222" s="15" t="s">
        <v>357</v>
      </c>
      <c r="D222" s="108"/>
    </row>
    <row r="223" spans="2:4" hidden="1">
      <c r="B223" s="44" t="s">
        <v>358</v>
      </c>
      <c r="C223" s="15" t="s">
        <v>359</v>
      </c>
      <c r="D223" s="108">
        <f>SUM(D224:D230)</f>
        <v>0</v>
      </c>
    </row>
    <row r="224" spans="2:4" hidden="1">
      <c r="B224" s="45" t="s">
        <v>360</v>
      </c>
      <c r="C224" s="15" t="s">
        <v>361</v>
      </c>
      <c r="D224" s="108"/>
    </row>
    <row r="225" spans="2:4" hidden="1">
      <c r="B225" s="45" t="s">
        <v>362</v>
      </c>
      <c r="C225" s="15" t="s">
        <v>363</v>
      </c>
      <c r="D225" s="108"/>
    </row>
    <row r="226" spans="2:4" hidden="1">
      <c r="B226" s="45" t="s">
        <v>364</v>
      </c>
      <c r="C226" s="15" t="s">
        <v>365</v>
      </c>
      <c r="D226" s="108"/>
    </row>
    <row r="227" spans="2:4" hidden="1">
      <c r="B227" s="45" t="s">
        <v>366</v>
      </c>
      <c r="C227" s="15" t="s">
        <v>367</v>
      </c>
      <c r="D227" s="108"/>
    </row>
    <row r="228" spans="2:4" hidden="1">
      <c r="B228" s="45" t="s">
        <v>368</v>
      </c>
      <c r="C228" s="15" t="s">
        <v>369</v>
      </c>
      <c r="D228" s="108"/>
    </row>
    <row r="229" spans="2:4" ht="25.5" hidden="1">
      <c r="B229" s="45">
        <v>2366</v>
      </c>
      <c r="C229" s="15" t="s">
        <v>370</v>
      </c>
      <c r="D229" s="108"/>
    </row>
    <row r="230" spans="2:4" ht="25.5" hidden="1">
      <c r="B230" s="45" t="s">
        <v>371</v>
      </c>
      <c r="C230" s="15" t="s">
        <v>372</v>
      </c>
      <c r="D230" s="108"/>
    </row>
    <row r="231" spans="2:4" hidden="1">
      <c r="B231" s="44" t="s">
        <v>373</v>
      </c>
      <c r="C231" s="15" t="s">
        <v>374</v>
      </c>
      <c r="D231" s="108"/>
    </row>
    <row r="232" spans="2:4" hidden="1">
      <c r="B232" s="44" t="s">
        <v>375</v>
      </c>
      <c r="C232" s="15" t="s">
        <v>376</v>
      </c>
      <c r="D232" s="108">
        <f>SUM(D233:D235)</f>
        <v>0</v>
      </c>
    </row>
    <row r="233" spans="2:4" hidden="1">
      <c r="B233" s="45" t="s">
        <v>377</v>
      </c>
      <c r="C233" s="15" t="s">
        <v>378</v>
      </c>
      <c r="D233" s="108"/>
    </row>
    <row r="234" spans="2:4" hidden="1">
      <c r="B234" s="45" t="s">
        <v>379</v>
      </c>
      <c r="C234" s="15" t="s">
        <v>380</v>
      </c>
      <c r="D234" s="108"/>
    </row>
    <row r="235" spans="2:4" hidden="1">
      <c r="B235" s="45" t="s">
        <v>381</v>
      </c>
      <c r="C235" s="15" t="s">
        <v>382</v>
      </c>
      <c r="D235" s="108"/>
    </row>
    <row r="236" spans="2:4" hidden="1">
      <c r="B236" s="44" t="s">
        <v>383</v>
      </c>
      <c r="C236" s="15" t="s">
        <v>384</v>
      </c>
      <c r="D236" s="108"/>
    </row>
    <row r="237" spans="2:4" hidden="1">
      <c r="B237" s="46" t="s">
        <v>385</v>
      </c>
      <c r="C237" s="47" t="s">
        <v>386</v>
      </c>
      <c r="D237" s="107"/>
    </row>
    <row r="238" spans="2:4" hidden="1">
      <c r="B238" s="46" t="s">
        <v>387</v>
      </c>
      <c r="C238" s="47" t="s">
        <v>388</v>
      </c>
      <c r="D238" s="107">
        <f>D239+D246</f>
        <v>0</v>
      </c>
    </row>
    <row r="239" spans="2:4" hidden="1">
      <c r="B239" s="44" t="s">
        <v>389</v>
      </c>
      <c r="C239" s="15" t="s">
        <v>390</v>
      </c>
      <c r="D239" s="108">
        <f>SUM(D240:D245)</f>
        <v>0</v>
      </c>
    </row>
    <row r="240" spans="2:4" hidden="1">
      <c r="B240" s="45" t="s">
        <v>391</v>
      </c>
      <c r="C240" s="15" t="s">
        <v>392</v>
      </c>
      <c r="D240" s="108"/>
    </row>
    <row r="241" spans="2:4" ht="25.5" hidden="1">
      <c r="B241" s="45" t="s">
        <v>393</v>
      </c>
      <c r="C241" s="15" t="s">
        <v>394</v>
      </c>
      <c r="D241" s="108"/>
    </row>
    <row r="242" spans="2:4" ht="25.5" hidden="1">
      <c r="B242" s="45" t="s">
        <v>395</v>
      </c>
      <c r="C242" s="15" t="s">
        <v>396</v>
      </c>
      <c r="D242" s="108"/>
    </row>
    <row r="243" spans="2:4" hidden="1">
      <c r="B243" s="45" t="s">
        <v>397</v>
      </c>
      <c r="C243" s="15" t="s">
        <v>398</v>
      </c>
      <c r="D243" s="108"/>
    </row>
    <row r="244" spans="2:4" ht="25.5" hidden="1">
      <c r="B244" s="45">
        <v>2516</v>
      </c>
      <c r="C244" s="15" t="s">
        <v>399</v>
      </c>
      <c r="D244" s="108"/>
    </row>
    <row r="245" spans="2:4" hidden="1">
      <c r="B245" s="45" t="s">
        <v>400</v>
      </c>
      <c r="C245" s="15" t="s">
        <v>401</v>
      </c>
      <c r="D245" s="108"/>
    </row>
    <row r="246" spans="2:4" hidden="1">
      <c r="B246" s="44">
        <v>2520</v>
      </c>
      <c r="C246" s="15" t="s">
        <v>402</v>
      </c>
      <c r="D246" s="108"/>
    </row>
    <row r="247" spans="2:4" ht="25.5" hidden="1">
      <c r="B247" s="49">
        <v>2800</v>
      </c>
      <c r="C247" s="47" t="s">
        <v>403</v>
      </c>
      <c r="D247" s="107"/>
    </row>
    <row r="248" spans="2:4" hidden="1">
      <c r="B248" s="49">
        <v>4000</v>
      </c>
      <c r="C248" s="47" t="s">
        <v>404</v>
      </c>
      <c r="D248" s="107">
        <f>D249+D252+D256</f>
        <v>0</v>
      </c>
    </row>
    <row r="249" spans="2:4" hidden="1">
      <c r="B249" s="46" t="s">
        <v>405</v>
      </c>
      <c r="C249" s="47" t="s">
        <v>406</v>
      </c>
      <c r="D249" s="107">
        <f>D250+D251</f>
        <v>0</v>
      </c>
    </row>
    <row r="250" spans="2:4" ht="25.5" hidden="1">
      <c r="B250" s="44" t="s">
        <v>407</v>
      </c>
      <c r="C250" s="15" t="s">
        <v>408</v>
      </c>
      <c r="D250" s="108"/>
    </row>
    <row r="251" spans="2:4" ht="25.5" hidden="1">
      <c r="B251" s="44" t="s">
        <v>409</v>
      </c>
      <c r="C251" s="15" t="s">
        <v>410</v>
      </c>
      <c r="D251" s="108"/>
    </row>
    <row r="252" spans="2:4" hidden="1">
      <c r="B252" s="46" t="s">
        <v>411</v>
      </c>
      <c r="C252" s="47" t="s">
        <v>412</v>
      </c>
      <c r="D252" s="107">
        <f>SUM(D253:D255)</f>
        <v>0</v>
      </c>
    </row>
    <row r="253" spans="2:4" ht="25.5" hidden="1">
      <c r="B253" s="44" t="s">
        <v>413</v>
      </c>
      <c r="C253" s="15" t="s">
        <v>414</v>
      </c>
      <c r="D253" s="108"/>
    </row>
    <row r="254" spans="2:4" ht="25.5" hidden="1">
      <c r="B254" s="44">
        <v>4240</v>
      </c>
      <c r="C254" s="15" t="s">
        <v>415</v>
      </c>
      <c r="D254" s="108"/>
    </row>
    <row r="255" spans="2:4" hidden="1">
      <c r="B255" s="44">
        <v>4250</v>
      </c>
      <c r="C255" s="15" t="s">
        <v>416</v>
      </c>
      <c r="D255" s="108"/>
    </row>
    <row r="256" spans="2:4" hidden="1">
      <c r="B256" s="46" t="s">
        <v>417</v>
      </c>
      <c r="C256" s="47" t="s">
        <v>418</v>
      </c>
      <c r="D256" s="107">
        <f>D257+D260</f>
        <v>0</v>
      </c>
    </row>
    <row r="257" spans="2:4" hidden="1">
      <c r="B257" s="44" t="s">
        <v>419</v>
      </c>
      <c r="C257" s="15" t="s">
        <v>420</v>
      </c>
      <c r="D257" s="108">
        <f>SUM(D258:D259)</f>
        <v>0</v>
      </c>
    </row>
    <row r="258" spans="2:4" ht="25.5" hidden="1">
      <c r="B258" s="45" t="s">
        <v>421</v>
      </c>
      <c r="C258" s="15" t="s">
        <v>422</v>
      </c>
      <c r="D258" s="108"/>
    </row>
    <row r="259" spans="2:4" ht="25.5" hidden="1">
      <c r="B259" s="45" t="s">
        <v>423</v>
      </c>
      <c r="C259" s="15" t="s">
        <v>424</v>
      </c>
      <c r="D259" s="108"/>
    </row>
    <row r="260" spans="2:4" hidden="1">
      <c r="B260" s="44" t="s">
        <v>425</v>
      </c>
      <c r="C260" s="15" t="s">
        <v>426</v>
      </c>
      <c r="D260" s="108">
        <f>SUM(D261:D265)</f>
        <v>0</v>
      </c>
    </row>
    <row r="261" spans="2:4" ht="25.5" hidden="1">
      <c r="B261" s="45">
        <v>4331</v>
      </c>
      <c r="C261" s="15" t="s">
        <v>427</v>
      </c>
      <c r="D261" s="108"/>
    </row>
    <row r="262" spans="2:4" ht="25.5" hidden="1">
      <c r="B262" s="45">
        <v>4332</v>
      </c>
      <c r="C262" s="15" t="s">
        <v>428</v>
      </c>
      <c r="D262" s="108"/>
    </row>
    <row r="263" spans="2:4" ht="25.5" hidden="1">
      <c r="B263" s="45">
        <v>4333</v>
      </c>
      <c r="C263" s="15" t="s">
        <v>429</v>
      </c>
      <c r="D263" s="108"/>
    </row>
    <row r="264" spans="2:4" ht="25.5" hidden="1">
      <c r="B264" s="45">
        <v>4334</v>
      </c>
      <c r="C264" s="15" t="s">
        <v>430</v>
      </c>
      <c r="D264" s="108"/>
    </row>
    <row r="265" spans="2:4" hidden="1">
      <c r="B265" s="45">
        <v>4339</v>
      </c>
      <c r="C265" s="15" t="s">
        <v>431</v>
      </c>
      <c r="D265" s="108"/>
    </row>
    <row r="266" spans="2:4" hidden="1">
      <c r="B266" s="49" t="s">
        <v>432</v>
      </c>
      <c r="C266" s="47" t="s">
        <v>433</v>
      </c>
      <c r="D266" s="107">
        <f>D267+D302</f>
        <v>0</v>
      </c>
    </row>
    <row r="267" spans="2:4" hidden="1">
      <c r="B267" s="46" t="s">
        <v>434</v>
      </c>
      <c r="C267" s="47" t="s">
        <v>435</v>
      </c>
      <c r="D267" s="107">
        <f>D268+D276+D297+D300+D301</f>
        <v>0</v>
      </c>
    </row>
    <row r="268" spans="2:4" hidden="1">
      <c r="B268" s="46" t="s">
        <v>436</v>
      </c>
      <c r="C268" s="47" t="s">
        <v>437</v>
      </c>
      <c r="D268" s="107">
        <f>D269+D272+D273</f>
        <v>0</v>
      </c>
    </row>
    <row r="269" spans="2:4" ht="25.5" hidden="1">
      <c r="B269" s="44" t="s">
        <v>438</v>
      </c>
      <c r="C269" s="15" t="s">
        <v>439</v>
      </c>
      <c r="D269" s="108">
        <f>SUM(D270:D271)</f>
        <v>0</v>
      </c>
    </row>
    <row r="270" spans="2:4" ht="25.5" hidden="1">
      <c r="B270" s="45">
        <v>3111</v>
      </c>
      <c r="C270" s="15" t="s">
        <v>440</v>
      </c>
      <c r="D270" s="108"/>
    </row>
    <row r="271" spans="2:4" ht="25.5" hidden="1">
      <c r="B271" s="45">
        <v>3112</v>
      </c>
      <c r="C271" s="15" t="s">
        <v>441</v>
      </c>
      <c r="D271" s="108"/>
    </row>
    <row r="272" spans="2:4" hidden="1">
      <c r="B272" s="44">
        <v>3150</v>
      </c>
      <c r="C272" s="15" t="s">
        <v>442</v>
      </c>
      <c r="D272" s="108"/>
    </row>
    <row r="273" spans="2:4" ht="25.5" hidden="1">
      <c r="B273" s="44" t="s">
        <v>443</v>
      </c>
      <c r="C273" s="15" t="s">
        <v>444</v>
      </c>
      <c r="D273" s="108">
        <f>SUM(D274:D275)</f>
        <v>0</v>
      </c>
    </row>
    <row r="274" spans="2:4" hidden="1">
      <c r="B274" s="45">
        <v>3191</v>
      </c>
      <c r="C274" s="15" t="s">
        <v>445</v>
      </c>
      <c r="D274" s="108"/>
    </row>
    <row r="275" spans="2:4" hidden="1">
      <c r="B275" s="45">
        <v>3192</v>
      </c>
      <c r="C275" s="15" t="s">
        <v>446</v>
      </c>
      <c r="D275" s="108"/>
    </row>
    <row r="276" spans="2:4" hidden="1">
      <c r="B276" s="46" t="s">
        <v>447</v>
      </c>
      <c r="C276" s="47" t="s">
        <v>448</v>
      </c>
      <c r="D276" s="107">
        <f>D277+D280+D283+D288+D291</f>
        <v>0</v>
      </c>
    </row>
    <row r="277" spans="2:4" ht="25.5" hidden="1">
      <c r="B277" s="44" t="s">
        <v>449</v>
      </c>
      <c r="C277" s="15" t="s">
        <v>450</v>
      </c>
      <c r="D277" s="108">
        <f>SUM(D278:D279)</f>
        <v>0</v>
      </c>
    </row>
    <row r="278" spans="2:4" hidden="1">
      <c r="B278" s="45">
        <v>3211</v>
      </c>
      <c r="C278" s="15" t="s">
        <v>451</v>
      </c>
      <c r="D278" s="108"/>
    </row>
    <row r="279" spans="2:4" hidden="1">
      <c r="B279" s="45">
        <v>3212</v>
      </c>
      <c r="C279" s="15" t="s">
        <v>452</v>
      </c>
      <c r="D279" s="108"/>
    </row>
    <row r="280" spans="2:4" hidden="1">
      <c r="B280" s="44" t="s">
        <v>453</v>
      </c>
      <c r="C280" s="15" t="s">
        <v>454</v>
      </c>
      <c r="D280" s="108">
        <f>SUM(D281:D282)</f>
        <v>0</v>
      </c>
    </row>
    <row r="281" spans="2:4" hidden="1">
      <c r="B281" s="45">
        <v>3231</v>
      </c>
      <c r="C281" s="15" t="s">
        <v>455</v>
      </c>
      <c r="D281" s="108"/>
    </row>
    <row r="282" spans="2:4" hidden="1">
      <c r="B282" s="45">
        <v>3232</v>
      </c>
      <c r="C282" s="15" t="s">
        <v>456</v>
      </c>
      <c r="D282" s="108"/>
    </row>
    <row r="283" spans="2:4" ht="25.5" hidden="1">
      <c r="B283" s="44" t="s">
        <v>457</v>
      </c>
      <c r="C283" s="15" t="s">
        <v>458</v>
      </c>
      <c r="D283" s="108">
        <f>SUM(D284:D287)</f>
        <v>0</v>
      </c>
    </row>
    <row r="284" spans="2:4" hidden="1">
      <c r="B284" s="45">
        <v>3261</v>
      </c>
      <c r="C284" s="15" t="s">
        <v>459</v>
      </c>
      <c r="D284" s="108"/>
    </row>
    <row r="285" spans="2:4" ht="25.5" hidden="1">
      <c r="B285" s="45">
        <v>3262</v>
      </c>
      <c r="C285" s="15" t="s">
        <v>460</v>
      </c>
      <c r="D285" s="108"/>
    </row>
    <row r="286" spans="2:4" hidden="1">
      <c r="B286" s="45">
        <v>3263</v>
      </c>
      <c r="C286" s="15" t="s">
        <v>461</v>
      </c>
      <c r="D286" s="108"/>
    </row>
    <row r="287" spans="2:4" ht="25.5" hidden="1">
      <c r="B287" s="45">
        <v>3264</v>
      </c>
      <c r="C287" s="15" t="s">
        <v>462</v>
      </c>
      <c r="D287" s="108"/>
    </row>
    <row r="288" spans="2:4" hidden="1">
      <c r="B288" s="44">
        <v>3280</v>
      </c>
      <c r="C288" s="15" t="s">
        <v>463</v>
      </c>
      <c r="D288" s="108">
        <f>SUM(D289:D290)</f>
        <v>0</v>
      </c>
    </row>
    <row r="289" spans="2:4" hidden="1">
      <c r="B289" s="45">
        <v>3281</v>
      </c>
      <c r="C289" s="15" t="s">
        <v>464</v>
      </c>
      <c r="D289" s="108"/>
    </row>
    <row r="290" spans="2:4" hidden="1">
      <c r="B290" s="45">
        <v>3282</v>
      </c>
      <c r="C290" s="15" t="s">
        <v>465</v>
      </c>
      <c r="D290" s="108"/>
    </row>
    <row r="291" spans="2:4" ht="51" hidden="1">
      <c r="B291" s="44">
        <v>3290</v>
      </c>
      <c r="C291" s="15" t="s">
        <v>466</v>
      </c>
      <c r="D291" s="108">
        <f>SUM(D292:D296)</f>
        <v>0</v>
      </c>
    </row>
    <row r="292" spans="2:4" ht="38.25" hidden="1">
      <c r="B292" s="45">
        <v>3291</v>
      </c>
      <c r="C292" s="15" t="s">
        <v>467</v>
      </c>
      <c r="D292" s="108"/>
    </row>
    <row r="293" spans="2:4" ht="38.25" hidden="1">
      <c r="B293" s="45">
        <v>3292</v>
      </c>
      <c r="C293" s="15" t="s">
        <v>468</v>
      </c>
      <c r="D293" s="108"/>
    </row>
    <row r="294" spans="2:4" ht="38.25" hidden="1">
      <c r="B294" s="45">
        <v>3293</v>
      </c>
      <c r="C294" s="15" t="s">
        <v>469</v>
      </c>
      <c r="D294" s="108"/>
    </row>
    <row r="295" spans="2:4" ht="38.25" hidden="1">
      <c r="B295" s="45">
        <v>3294</v>
      </c>
      <c r="C295" s="15" t="s">
        <v>470</v>
      </c>
      <c r="D295" s="108"/>
    </row>
    <row r="296" spans="2:4" ht="38.25" hidden="1">
      <c r="B296" s="45">
        <v>3295</v>
      </c>
      <c r="C296" s="15" t="s">
        <v>471</v>
      </c>
      <c r="D296" s="108"/>
    </row>
    <row r="297" spans="2:4" ht="25.5" hidden="1">
      <c r="B297" s="46" t="s">
        <v>472</v>
      </c>
      <c r="C297" s="47" t="s">
        <v>473</v>
      </c>
      <c r="D297" s="107">
        <f>SUM(D298:D299)</f>
        <v>0</v>
      </c>
    </row>
    <row r="298" spans="2:4" ht="25.5" hidden="1">
      <c r="B298" s="44">
        <v>3310</v>
      </c>
      <c r="C298" s="15" t="s">
        <v>474</v>
      </c>
      <c r="D298" s="108"/>
    </row>
    <row r="299" spans="2:4" ht="25.5" hidden="1">
      <c r="B299" s="44">
        <v>3320</v>
      </c>
      <c r="C299" s="15" t="s">
        <v>475</v>
      </c>
      <c r="D299" s="108"/>
    </row>
    <row r="300" spans="2:4" ht="51" hidden="1">
      <c r="B300" s="49">
        <v>3500</v>
      </c>
      <c r="C300" s="47" t="s">
        <v>476</v>
      </c>
      <c r="D300" s="107"/>
    </row>
    <row r="301" spans="2:4" ht="25.5" hidden="1">
      <c r="B301" s="46" t="s">
        <v>477</v>
      </c>
      <c r="C301" s="47" t="s">
        <v>478</v>
      </c>
      <c r="D301" s="107"/>
    </row>
    <row r="302" spans="2:4" hidden="1">
      <c r="B302" s="46" t="s">
        <v>479</v>
      </c>
      <c r="C302" s="47" t="s">
        <v>480</v>
      </c>
      <c r="D302" s="107">
        <f>D303+D341+D344+D348</f>
        <v>0</v>
      </c>
    </row>
    <row r="303" spans="2:4" hidden="1">
      <c r="B303" s="46" t="s">
        <v>481</v>
      </c>
      <c r="C303" s="47" t="s">
        <v>482</v>
      </c>
      <c r="D303" s="107">
        <f>D304+D311+D321+D330+D333</f>
        <v>0</v>
      </c>
    </row>
    <row r="304" spans="2:4" hidden="1">
      <c r="B304" s="44" t="s">
        <v>483</v>
      </c>
      <c r="C304" s="15" t="s">
        <v>484</v>
      </c>
      <c r="D304" s="108">
        <f>SUM(D305:D310)</f>
        <v>0</v>
      </c>
    </row>
    <row r="305" spans="2:4" hidden="1">
      <c r="B305" s="45" t="s">
        <v>485</v>
      </c>
      <c r="C305" s="15" t="s">
        <v>486</v>
      </c>
      <c r="D305" s="108"/>
    </row>
    <row r="306" spans="2:4" hidden="1">
      <c r="B306" s="45" t="s">
        <v>487</v>
      </c>
      <c r="C306" s="15" t="s">
        <v>488</v>
      </c>
      <c r="D306" s="108"/>
    </row>
    <row r="307" spans="2:4" hidden="1">
      <c r="B307" s="45" t="s">
        <v>489</v>
      </c>
      <c r="C307" s="15" t="s">
        <v>490</v>
      </c>
      <c r="D307" s="108"/>
    </row>
    <row r="308" spans="2:4" hidden="1">
      <c r="B308" s="45" t="s">
        <v>491</v>
      </c>
      <c r="C308" s="15" t="s">
        <v>492</v>
      </c>
      <c r="D308" s="108"/>
    </row>
    <row r="309" spans="2:4" hidden="1">
      <c r="B309" s="45" t="s">
        <v>493</v>
      </c>
      <c r="C309" s="15" t="s">
        <v>494</v>
      </c>
      <c r="D309" s="108"/>
    </row>
    <row r="310" spans="2:4" hidden="1">
      <c r="B310" s="45" t="s">
        <v>495</v>
      </c>
      <c r="C310" s="15" t="s">
        <v>496</v>
      </c>
      <c r="D310" s="108"/>
    </row>
    <row r="311" spans="2:4" hidden="1">
      <c r="B311" s="44" t="s">
        <v>497</v>
      </c>
      <c r="C311" s="15" t="s">
        <v>498</v>
      </c>
      <c r="D311" s="108">
        <f>SUM(D312:D320)</f>
        <v>0</v>
      </c>
    </row>
    <row r="312" spans="2:4" hidden="1">
      <c r="B312" s="45" t="s">
        <v>499</v>
      </c>
      <c r="C312" s="15" t="s">
        <v>500</v>
      </c>
      <c r="D312" s="108"/>
    </row>
    <row r="313" spans="2:4" hidden="1">
      <c r="B313" s="45" t="s">
        <v>501</v>
      </c>
      <c r="C313" s="15" t="s">
        <v>502</v>
      </c>
      <c r="D313" s="108"/>
    </row>
    <row r="314" spans="2:4" hidden="1">
      <c r="B314" s="45" t="s">
        <v>503</v>
      </c>
      <c r="C314" s="15" t="s">
        <v>504</v>
      </c>
      <c r="D314" s="108"/>
    </row>
    <row r="315" spans="2:4" hidden="1">
      <c r="B315" s="45" t="s">
        <v>505</v>
      </c>
      <c r="C315" s="15" t="s">
        <v>506</v>
      </c>
      <c r="D315" s="108"/>
    </row>
    <row r="316" spans="2:4" hidden="1">
      <c r="B316" s="45" t="s">
        <v>507</v>
      </c>
      <c r="C316" s="15" t="s">
        <v>508</v>
      </c>
      <c r="D316" s="108"/>
    </row>
    <row r="317" spans="2:4" hidden="1">
      <c r="B317" s="45" t="s">
        <v>509</v>
      </c>
      <c r="C317" s="15" t="s">
        <v>510</v>
      </c>
      <c r="D317" s="108"/>
    </row>
    <row r="318" spans="2:4" hidden="1">
      <c r="B318" s="45" t="s">
        <v>511</v>
      </c>
      <c r="C318" s="15" t="s">
        <v>512</v>
      </c>
      <c r="D318" s="108"/>
    </row>
    <row r="319" spans="2:4" hidden="1">
      <c r="B319" s="45" t="s">
        <v>513</v>
      </c>
      <c r="C319" s="15" t="s">
        <v>514</v>
      </c>
      <c r="D319" s="108"/>
    </row>
    <row r="320" spans="2:4" hidden="1">
      <c r="B320" s="45">
        <v>6229</v>
      </c>
      <c r="C320" s="15" t="s">
        <v>515</v>
      </c>
      <c r="D320" s="108"/>
    </row>
    <row r="321" spans="2:4" hidden="1">
      <c r="B321" s="44" t="s">
        <v>516</v>
      </c>
      <c r="C321" s="15" t="s">
        <v>517</v>
      </c>
      <c r="D321" s="108">
        <f>SUM(D322:D329)</f>
        <v>0</v>
      </c>
    </row>
    <row r="322" spans="2:4" hidden="1">
      <c r="B322" s="45" t="s">
        <v>518</v>
      </c>
      <c r="C322" s="15" t="s">
        <v>519</v>
      </c>
      <c r="D322" s="108"/>
    </row>
    <row r="323" spans="2:4" hidden="1">
      <c r="B323" s="45" t="s">
        <v>520</v>
      </c>
      <c r="C323" s="15" t="s">
        <v>521</v>
      </c>
      <c r="D323" s="108"/>
    </row>
    <row r="324" spans="2:4" hidden="1">
      <c r="B324" s="45" t="s">
        <v>522</v>
      </c>
      <c r="C324" s="15" t="s">
        <v>523</v>
      </c>
      <c r="D324" s="108"/>
    </row>
    <row r="325" spans="2:4" hidden="1">
      <c r="B325" s="45" t="s">
        <v>524</v>
      </c>
      <c r="C325" s="15" t="s">
        <v>525</v>
      </c>
      <c r="D325" s="108"/>
    </row>
    <row r="326" spans="2:4" hidden="1">
      <c r="B326" s="45" t="s">
        <v>526</v>
      </c>
      <c r="C326" s="15" t="s">
        <v>527</v>
      </c>
      <c r="D326" s="108"/>
    </row>
    <row r="327" spans="2:4" hidden="1">
      <c r="B327" s="45" t="s">
        <v>528</v>
      </c>
      <c r="C327" s="15" t="s">
        <v>529</v>
      </c>
      <c r="D327" s="108"/>
    </row>
    <row r="328" spans="2:4" hidden="1">
      <c r="B328" s="45">
        <v>6238</v>
      </c>
      <c r="C328" s="15" t="s">
        <v>530</v>
      </c>
      <c r="D328" s="108"/>
    </row>
    <row r="329" spans="2:4" hidden="1">
      <c r="B329" s="45" t="s">
        <v>531</v>
      </c>
      <c r="C329" s="15" t="s">
        <v>532</v>
      </c>
      <c r="D329" s="108"/>
    </row>
    <row r="330" spans="2:4" hidden="1">
      <c r="B330" s="44" t="s">
        <v>533</v>
      </c>
      <c r="C330" s="15" t="s">
        <v>534</v>
      </c>
      <c r="D330" s="108">
        <f>SUM(D331:D332)</f>
        <v>0</v>
      </c>
    </row>
    <row r="331" spans="2:4" hidden="1">
      <c r="B331" s="45" t="s">
        <v>535</v>
      </c>
      <c r="C331" s="15" t="s">
        <v>536</v>
      </c>
      <c r="D331" s="108"/>
    </row>
    <row r="332" spans="2:4" hidden="1">
      <c r="B332" s="45" t="s">
        <v>537</v>
      </c>
      <c r="C332" s="15" t="s">
        <v>538</v>
      </c>
      <c r="D332" s="108"/>
    </row>
    <row r="333" spans="2:4" hidden="1">
      <c r="B333" s="44" t="s">
        <v>539</v>
      </c>
      <c r="C333" s="15" t="s">
        <v>540</v>
      </c>
      <c r="D333" s="108">
        <f>SUM(D334:D340)</f>
        <v>0</v>
      </c>
    </row>
    <row r="334" spans="2:4" hidden="1">
      <c r="B334" s="45" t="s">
        <v>541</v>
      </c>
      <c r="C334" s="15" t="s">
        <v>542</v>
      </c>
      <c r="D334" s="108"/>
    </row>
    <row r="335" spans="2:4" hidden="1">
      <c r="B335" s="45" t="s">
        <v>543</v>
      </c>
      <c r="C335" s="15" t="s">
        <v>544</v>
      </c>
      <c r="D335" s="108"/>
    </row>
    <row r="336" spans="2:4" hidden="1">
      <c r="B336" s="45" t="s">
        <v>545</v>
      </c>
      <c r="C336" s="15" t="s">
        <v>546</v>
      </c>
      <c r="D336" s="108"/>
    </row>
    <row r="337" spans="2:4" hidden="1">
      <c r="B337" s="45" t="s">
        <v>547</v>
      </c>
      <c r="C337" s="15" t="s">
        <v>548</v>
      </c>
      <c r="D337" s="108"/>
    </row>
    <row r="338" spans="2:4" hidden="1">
      <c r="B338" s="45">
        <v>6295</v>
      </c>
      <c r="C338" s="15" t="s">
        <v>549</v>
      </c>
      <c r="D338" s="108"/>
    </row>
    <row r="339" spans="2:4" ht="38.25" hidden="1">
      <c r="B339" s="45">
        <v>6296</v>
      </c>
      <c r="C339" s="15" t="s">
        <v>550</v>
      </c>
      <c r="D339" s="108"/>
    </row>
    <row r="340" spans="2:4" ht="25.5" hidden="1">
      <c r="B340" s="45" t="s">
        <v>551</v>
      </c>
      <c r="C340" s="15" t="s">
        <v>552</v>
      </c>
      <c r="D340" s="108"/>
    </row>
    <row r="341" spans="2:4" hidden="1">
      <c r="B341" s="46" t="s">
        <v>553</v>
      </c>
      <c r="C341" s="47" t="s">
        <v>554</v>
      </c>
      <c r="D341" s="107">
        <f>SUM(D342:D343)</f>
        <v>0</v>
      </c>
    </row>
    <row r="342" spans="2:4" hidden="1">
      <c r="B342" s="44" t="s">
        <v>555</v>
      </c>
      <c r="C342" s="15" t="s">
        <v>556</v>
      </c>
      <c r="D342" s="108"/>
    </row>
    <row r="343" spans="2:4" hidden="1">
      <c r="B343" s="44" t="s">
        <v>557</v>
      </c>
      <c r="C343" s="15" t="s">
        <v>558</v>
      </c>
      <c r="D343" s="108"/>
    </row>
    <row r="344" spans="2:4" ht="25.5" hidden="1">
      <c r="B344" s="46" t="s">
        <v>559</v>
      </c>
      <c r="C344" s="47" t="s">
        <v>560</v>
      </c>
      <c r="D344" s="107">
        <f>SUM(D345)</f>
        <v>0</v>
      </c>
    </row>
    <row r="345" spans="2:4" ht="25.5" hidden="1">
      <c r="B345" s="44">
        <v>6420</v>
      </c>
      <c r="C345" s="15" t="s">
        <v>561</v>
      </c>
      <c r="D345" s="108">
        <f>SUM(D346:D347)</f>
        <v>0</v>
      </c>
    </row>
    <row r="346" spans="2:4" hidden="1">
      <c r="B346" s="48">
        <v>6421</v>
      </c>
      <c r="C346" s="15" t="s">
        <v>562</v>
      </c>
      <c r="D346" s="108"/>
    </row>
    <row r="347" spans="2:4" hidden="1">
      <c r="B347" s="48">
        <v>6422</v>
      </c>
      <c r="C347" s="15" t="s">
        <v>563</v>
      </c>
      <c r="D347" s="108"/>
    </row>
    <row r="348" spans="2:4" ht="25.5" hidden="1">
      <c r="B348" s="49">
        <v>6500</v>
      </c>
      <c r="C348" s="47" t="s">
        <v>564</v>
      </c>
      <c r="D348" s="107">
        <f>SUM(D349:D350)</f>
        <v>0</v>
      </c>
    </row>
    <row r="349" spans="2:4" ht="25.5" hidden="1">
      <c r="B349" s="44">
        <v>6510</v>
      </c>
      <c r="C349" s="15" t="s">
        <v>565</v>
      </c>
      <c r="D349" s="108"/>
    </row>
    <row r="350" spans="2:4" ht="25.5" hidden="1">
      <c r="B350" s="44">
        <v>6520</v>
      </c>
      <c r="C350" s="15" t="s">
        <v>566</v>
      </c>
      <c r="D350" s="108"/>
    </row>
    <row r="351" spans="2:4" ht="25.5" hidden="1">
      <c r="B351" s="46" t="s">
        <v>567</v>
      </c>
      <c r="C351" s="47" t="s">
        <v>568</v>
      </c>
      <c r="D351" s="107">
        <f>D352+D363</f>
        <v>0</v>
      </c>
    </row>
    <row r="352" spans="2:4" hidden="1">
      <c r="B352" s="46" t="s">
        <v>569</v>
      </c>
      <c r="C352" s="47" t="s">
        <v>570</v>
      </c>
      <c r="D352" s="107">
        <f>D353+D354+D359</f>
        <v>0</v>
      </c>
    </row>
    <row r="353" spans="2:4" hidden="1">
      <c r="B353" s="44" t="s">
        <v>571</v>
      </c>
      <c r="C353" s="15" t="s">
        <v>572</v>
      </c>
      <c r="D353" s="108"/>
    </row>
    <row r="354" spans="2:4" hidden="1">
      <c r="B354" s="44" t="s">
        <v>573</v>
      </c>
      <c r="C354" s="15" t="s">
        <v>574</v>
      </c>
      <c r="D354" s="108">
        <f>SUM(D355:D358)</f>
        <v>0</v>
      </c>
    </row>
    <row r="355" spans="2:4" hidden="1">
      <c r="B355" s="45" t="s">
        <v>575</v>
      </c>
      <c r="C355" s="15" t="s">
        <v>576</v>
      </c>
      <c r="D355" s="108"/>
    </row>
    <row r="356" spans="2:4" hidden="1">
      <c r="B356" s="45" t="s">
        <v>577</v>
      </c>
      <c r="C356" s="15" t="s">
        <v>578</v>
      </c>
      <c r="D356" s="108"/>
    </row>
    <row r="357" spans="2:4" hidden="1">
      <c r="B357" s="45" t="s">
        <v>579</v>
      </c>
      <c r="C357" s="15" t="s">
        <v>580</v>
      </c>
      <c r="D357" s="108"/>
    </row>
    <row r="358" spans="2:4" ht="25.5" hidden="1">
      <c r="B358" s="45" t="s">
        <v>581</v>
      </c>
      <c r="C358" s="15" t="s">
        <v>582</v>
      </c>
      <c r="D358" s="108"/>
    </row>
    <row r="359" spans="2:4" hidden="1">
      <c r="B359" s="44">
        <v>7630</v>
      </c>
      <c r="C359" s="15" t="s">
        <v>583</v>
      </c>
      <c r="D359" s="108">
        <f>SUM(D360:D362)</f>
        <v>0</v>
      </c>
    </row>
    <row r="360" spans="2:4" ht="25.5" hidden="1">
      <c r="B360" s="45">
        <v>7631</v>
      </c>
      <c r="C360" s="15" t="s">
        <v>584</v>
      </c>
      <c r="D360" s="108"/>
    </row>
    <row r="361" spans="2:4" ht="25.5" hidden="1">
      <c r="B361" s="45">
        <v>7632</v>
      </c>
      <c r="C361" s="15" t="s">
        <v>585</v>
      </c>
      <c r="D361" s="108"/>
    </row>
    <row r="362" spans="2:4" ht="25.5" hidden="1">
      <c r="B362" s="45">
        <v>7639</v>
      </c>
      <c r="C362" s="15" t="s">
        <v>586</v>
      </c>
      <c r="D362" s="108"/>
    </row>
    <row r="363" spans="2:4" hidden="1">
      <c r="B363" s="46" t="s">
        <v>587</v>
      </c>
      <c r="C363" s="47" t="s">
        <v>588</v>
      </c>
      <c r="D363" s="107">
        <f>D364+D368+D369</f>
        <v>0</v>
      </c>
    </row>
    <row r="364" spans="2:4" hidden="1">
      <c r="B364" s="44" t="s">
        <v>589</v>
      </c>
      <c r="C364" s="15" t="s">
        <v>590</v>
      </c>
      <c r="D364" s="108">
        <f>SUM(D365:D367)</f>
        <v>0</v>
      </c>
    </row>
    <row r="365" spans="2:4" hidden="1">
      <c r="B365" s="45" t="s">
        <v>591</v>
      </c>
      <c r="C365" s="15" t="s">
        <v>592</v>
      </c>
      <c r="D365" s="108"/>
    </row>
    <row r="366" spans="2:4" hidden="1">
      <c r="B366" s="45" t="s">
        <v>593</v>
      </c>
      <c r="C366" s="15" t="s">
        <v>594</v>
      </c>
      <c r="D366" s="108"/>
    </row>
    <row r="367" spans="2:4" hidden="1">
      <c r="B367" s="45" t="s">
        <v>595</v>
      </c>
      <c r="C367" s="15" t="s">
        <v>596</v>
      </c>
      <c r="D367" s="108"/>
    </row>
    <row r="368" spans="2:4" hidden="1">
      <c r="B368" s="44" t="s">
        <v>597</v>
      </c>
      <c r="C368" s="15" t="s">
        <v>598</v>
      </c>
      <c r="D368" s="108"/>
    </row>
    <row r="369" spans="2:4" hidden="1">
      <c r="B369" s="44">
        <v>7730</v>
      </c>
      <c r="C369" s="15" t="s">
        <v>599</v>
      </c>
      <c r="D369" s="108"/>
    </row>
    <row r="370" spans="2:4" hidden="1">
      <c r="B370" s="46" t="s">
        <v>600</v>
      </c>
      <c r="C370" s="47" t="s">
        <v>601</v>
      </c>
      <c r="D370" s="107">
        <f>D371+D377+D385+D390</f>
        <v>0</v>
      </c>
    </row>
    <row r="371" spans="2:4" hidden="1">
      <c r="B371" s="46" t="s">
        <v>602</v>
      </c>
      <c r="C371" s="47" t="s">
        <v>603</v>
      </c>
      <c r="D371" s="107">
        <f>D372+D373</f>
        <v>0</v>
      </c>
    </row>
    <row r="372" spans="2:4" ht="25.5" hidden="1">
      <c r="B372" s="44" t="s">
        <v>604</v>
      </c>
      <c r="C372" s="15" t="s">
        <v>605</v>
      </c>
      <c r="D372" s="108"/>
    </row>
    <row r="373" spans="2:4" ht="25.5" hidden="1">
      <c r="B373" s="44" t="s">
        <v>606</v>
      </c>
      <c r="C373" s="15" t="s">
        <v>607</v>
      </c>
      <c r="D373" s="108">
        <f>SUM(D374:D376)</f>
        <v>0</v>
      </c>
    </row>
    <row r="374" spans="2:4" ht="25.5" hidden="1">
      <c r="B374" s="45" t="s">
        <v>608</v>
      </c>
      <c r="C374" s="15" t="s">
        <v>609</v>
      </c>
      <c r="D374" s="108"/>
    </row>
    <row r="375" spans="2:4" ht="25.5" hidden="1">
      <c r="B375" s="45" t="s">
        <v>610</v>
      </c>
      <c r="C375" s="15" t="s">
        <v>611</v>
      </c>
      <c r="D375" s="108"/>
    </row>
    <row r="376" spans="2:4" ht="25.5" hidden="1">
      <c r="B376" s="45" t="s">
        <v>612</v>
      </c>
      <c r="C376" s="15" t="s">
        <v>613</v>
      </c>
      <c r="D376" s="108"/>
    </row>
    <row r="377" spans="2:4" ht="25.5" hidden="1">
      <c r="B377" s="46" t="s">
        <v>614</v>
      </c>
      <c r="C377" s="47" t="s">
        <v>615</v>
      </c>
      <c r="D377" s="107">
        <f>D378+D379+D380</f>
        <v>0</v>
      </c>
    </row>
    <row r="378" spans="2:4" ht="25.5" hidden="1">
      <c r="B378" s="44" t="s">
        <v>616</v>
      </c>
      <c r="C378" s="15" t="s">
        <v>617</v>
      </c>
      <c r="D378" s="108"/>
    </row>
    <row r="379" spans="2:4" ht="38.25" hidden="1">
      <c r="B379" s="44" t="s">
        <v>618</v>
      </c>
      <c r="C379" s="15" t="s">
        <v>619</v>
      </c>
      <c r="D379" s="108"/>
    </row>
    <row r="380" spans="2:4" ht="25.5" hidden="1">
      <c r="B380" s="44">
        <v>7350</v>
      </c>
      <c r="C380" s="15" t="s">
        <v>620</v>
      </c>
      <c r="D380" s="108">
        <f>SUM(D381:D384)</f>
        <v>0</v>
      </c>
    </row>
    <row r="381" spans="2:4" ht="51" hidden="1">
      <c r="B381" s="45">
        <v>7351</v>
      </c>
      <c r="C381" s="15" t="s">
        <v>621</v>
      </c>
      <c r="D381" s="108"/>
    </row>
    <row r="382" spans="2:4" ht="51" hidden="1">
      <c r="B382" s="45">
        <v>7352</v>
      </c>
      <c r="C382" s="15" t="s">
        <v>622</v>
      </c>
      <c r="D382" s="108"/>
    </row>
    <row r="383" spans="2:4" ht="63.75" hidden="1">
      <c r="B383" s="45">
        <v>7353</v>
      </c>
      <c r="C383" s="15" t="s">
        <v>623</v>
      </c>
      <c r="D383" s="108"/>
    </row>
    <row r="384" spans="2:4" ht="63.75" hidden="1">
      <c r="B384" s="45">
        <v>7354</v>
      </c>
      <c r="C384" s="15" t="s">
        <v>624</v>
      </c>
      <c r="D384" s="108"/>
    </row>
    <row r="385" spans="2:4" hidden="1">
      <c r="B385" s="46" t="s">
        <v>625</v>
      </c>
      <c r="C385" s="47" t="s">
        <v>626</v>
      </c>
      <c r="D385" s="107">
        <f>D386+D387</f>
        <v>0</v>
      </c>
    </row>
    <row r="386" spans="2:4" hidden="1">
      <c r="B386" s="44">
        <v>7460</v>
      </c>
      <c r="C386" s="15" t="s">
        <v>627</v>
      </c>
      <c r="D386" s="108"/>
    </row>
    <row r="387" spans="2:4" ht="38.25" hidden="1">
      <c r="B387" s="44">
        <v>7470</v>
      </c>
      <c r="C387" s="15" t="s">
        <v>628</v>
      </c>
      <c r="D387" s="108">
        <f>SUM(D388:D389)</f>
        <v>0</v>
      </c>
    </row>
    <row r="388" spans="2:4" ht="38.25" hidden="1">
      <c r="B388" s="45">
        <v>7471</v>
      </c>
      <c r="C388" s="15" t="s">
        <v>629</v>
      </c>
      <c r="D388" s="108"/>
    </row>
    <row r="389" spans="2:4" ht="38.25" hidden="1">
      <c r="B389" s="45">
        <v>7472</v>
      </c>
      <c r="C389" s="15" t="s">
        <v>630</v>
      </c>
      <c r="D389" s="108"/>
    </row>
    <row r="390" spans="2:4" hidden="1">
      <c r="B390" s="46" t="s">
        <v>631</v>
      </c>
      <c r="C390" s="47" t="s">
        <v>632</v>
      </c>
      <c r="D390" s="107">
        <f>D391</f>
        <v>0</v>
      </c>
    </row>
    <row r="391" spans="2:4" ht="38.25" hidden="1">
      <c r="B391" s="44" t="s">
        <v>633</v>
      </c>
      <c r="C391" s="15" t="s">
        <v>634</v>
      </c>
      <c r="D391" s="108"/>
    </row>
    <row r="392" spans="2:4" ht="13.5">
      <c r="B392" s="55" t="s">
        <v>635</v>
      </c>
      <c r="C392" s="54" t="s">
        <v>636</v>
      </c>
      <c r="D392" s="109">
        <f>D393+D432</f>
        <v>200386</v>
      </c>
    </row>
    <row r="393" spans="2:4">
      <c r="B393" s="49">
        <v>5000</v>
      </c>
      <c r="C393" s="47" t="s">
        <v>637</v>
      </c>
      <c r="D393" s="107">
        <f>D394+D403</f>
        <v>200386</v>
      </c>
    </row>
    <row r="394" spans="2:4" hidden="1">
      <c r="B394" s="46" t="s">
        <v>638</v>
      </c>
      <c r="C394" s="47" t="s">
        <v>639</v>
      </c>
      <c r="D394" s="107">
        <f>D395+D396+D399+D400+D401+D402</f>
        <v>0</v>
      </c>
    </row>
    <row r="395" spans="2:4" hidden="1">
      <c r="B395" s="44" t="s">
        <v>640</v>
      </c>
      <c r="C395" s="15" t="s">
        <v>641</v>
      </c>
      <c r="D395" s="108"/>
    </row>
    <row r="396" spans="2:4" hidden="1">
      <c r="B396" s="44">
        <v>5120</v>
      </c>
      <c r="C396" s="15" t="s">
        <v>642</v>
      </c>
      <c r="D396" s="108">
        <f>SUM(D397:D398)</f>
        <v>0</v>
      </c>
    </row>
    <row r="397" spans="2:4" hidden="1">
      <c r="B397" s="45" t="s">
        <v>643</v>
      </c>
      <c r="C397" s="15" t="s">
        <v>644</v>
      </c>
      <c r="D397" s="108"/>
    </row>
    <row r="398" spans="2:4" hidden="1">
      <c r="B398" s="45" t="s">
        <v>645</v>
      </c>
      <c r="C398" s="15" t="s">
        <v>646</v>
      </c>
      <c r="D398" s="108"/>
    </row>
    <row r="399" spans="2:4" hidden="1">
      <c r="B399" s="44" t="s">
        <v>647</v>
      </c>
      <c r="C399" s="15" t="s">
        <v>648</v>
      </c>
      <c r="D399" s="108"/>
    </row>
    <row r="400" spans="2:4" hidden="1">
      <c r="B400" s="44" t="s">
        <v>649</v>
      </c>
      <c r="C400" s="15" t="s">
        <v>650</v>
      </c>
      <c r="D400" s="108"/>
    </row>
    <row r="401" spans="2:4" hidden="1">
      <c r="B401" s="44" t="s">
        <v>651</v>
      </c>
      <c r="C401" s="15" t="s">
        <v>652</v>
      </c>
      <c r="D401" s="108"/>
    </row>
    <row r="402" spans="2:4" hidden="1">
      <c r="B402" s="44" t="s">
        <v>653</v>
      </c>
      <c r="C402" s="15" t="s">
        <v>654</v>
      </c>
      <c r="D402" s="108"/>
    </row>
    <row r="403" spans="2:4">
      <c r="B403" s="46" t="s">
        <v>655</v>
      </c>
      <c r="C403" s="47" t="s">
        <v>656</v>
      </c>
      <c r="D403" s="107">
        <f>D404+D414+D415+D425+D426+D427+D431</f>
        <v>200386</v>
      </c>
    </row>
    <row r="404" spans="2:4" hidden="1">
      <c r="B404" s="44" t="s">
        <v>657</v>
      </c>
      <c r="C404" s="15" t="s">
        <v>658</v>
      </c>
      <c r="D404" s="108">
        <f>SUM(D405:D413)</f>
        <v>0</v>
      </c>
    </row>
    <row r="405" spans="2:4" hidden="1">
      <c r="B405" s="45" t="s">
        <v>659</v>
      </c>
      <c r="C405" s="15" t="s">
        <v>660</v>
      </c>
      <c r="D405" s="108"/>
    </row>
    <row r="406" spans="2:4" hidden="1">
      <c r="B406" s="45" t="s">
        <v>661</v>
      </c>
      <c r="C406" s="15" t="s">
        <v>662</v>
      </c>
      <c r="D406" s="108"/>
    </row>
    <row r="407" spans="2:4" hidden="1">
      <c r="B407" s="45" t="s">
        <v>663</v>
      </c>
      <c r="C407" s="15" t="s">
        <v>664</v>
      </c>
      <c r="D407" s="108"/>
    </row>
    <row r="408" spans="2:4" hidden="1">
      <c r="B408" s="45" t="s">
        <v>665</v>
      </c>
      <c r="C408" s="15" t="s">
        <v>666</v>
      </c>
      <c r="D408" s="108"/>
    </row>
    <row r="409" spans="2:4" hidden="1">
      <c r="B409" s="45" t="s">
        <v>667</v>
      </c>
      <c r="C409" s="15" t="s">
        <v>668</v>
      </c>
      <c r="D409" s="108"/>
    </row>
    <row r="410" spans="2:4" hidden="1">
      <c r="B410" s="45" t="s">
        <v>669</v>
      </c>
      <c r="C410" s="15" t="s">
        <v>670</v>
      </c>
      <c r="D410" s="108"/>
    </row>
    <row r="411" spans="2:4" hidden="1">
      <c r="B411" s="45" t="s">
        <v>671</v>
      </c>
      <c r="C411" s="15" t="s">
        <v>672</v>
      </c>
      <c r="D411" s="108"/>
    </row>
    <row r="412" spans="2:4" hidden="1">
      <c r="B412" s="45" t="s">
        <v>673</v>
      </c>
      <c r="C412" s="15" t="s">
        <v>674</v>
      </c>
      <c r="D412" s="108"/>
    </row>
    <row r="413" spans="2:4" hidden="1">
      <c r="B413" s="45" t="s">
        <v>675</v>
      </c>
      <c r="C413" s="15" t="s">
        <v>676</v>
      </c>
      <c r="D413" s="108"/>
    </row>
    <row r="414" spans="2:4" hidden="1">
      <c r="B414" s="44" t="s">
        <v>677</v>
      </c>
      <c r="C414" s="15" t="s">
        <v>678</v>
      </c>
      <c r="D414" s="108"/>
    </row>
    <row r="415" spans="2:4">
      <c r="B415" s="44" t="s">
        <v>679</v>
      </c>
      <c r="C415" s="15" t="s">
        <v>680</v>
      </c>
      <c r="D415" s="108">
        <f>SUM(D416:D424)</f>
        <v>31997</v>
      </c>
    </row>
    <row r="416" spans="2:4" hidden="1">
      <c r="B416" s="45" t="s">
        <v>681</v>
      </c>
      <c r="C416" s="15" t="s">
        <v>682</v>
      </c>
      <c r="D416" s="108"/>
    </row>
    <row r="417" spans="2:4" hidden="1">
      <c r="B417" s="45">
        <v>5232</v>
      </c>
      <c r="C417" s="15" t="s">
        <v>683</v>
      </c>
      <c r="D417" s="108"/>
    </row>
    <row r="418" spans="2:4" hidden="1">
      <c r="B418" s="45" t="s">
        <v>684</v>
      </c>
      <c r="C418" s="15" t="s">
        <v>685</v>
      </c>
      <c r="D418" s="108"/>
    </row>
    <row r="419" spans="2:4" hidden="1">
      <c r="B419" s="45" t="s">
        <v>686</v>
      </c>
      <c r="C419" s="15" t="s">
        <v>687</v>
      </c>
      <c r="D419" s="108"/>
    </row>
    <row r="420" spans="2:4" hidden="1">
      <c r="B420" s="45" t="s">
        <v>688</v>
      </c>
      <c r="C420" s="15" t="s">
        <v>689</v>
      </c>
      <c r="D420" s="108"/>
    </row>
    <row r="421" spans="2:4" hidden="1">
      <c r="B421" s="45" t="s">
        <v>690</v>
      </c>
      <c r="C421" s="15" t="s">
        <v>691</v>
      </c>
      <c r="D421" s="108"/>
    </row>
    <row r="422" spans="2:4" hidden="1">
      <c r="B422" s="45" t="s">
        <v>692</v>
      </c>
      <c r="C422" s="15" t="s">
        <v>693</v>
      </c>
      <c r="D422" s="108"/>
    </row>
    <row r="423" spans="2:4" hidden="1">
      <c r="B423" s="45" t="s">
        <v>694</v>
      </c>
      <c r="C423" s="15" t="s">
        <v>695</v>
      </c>
      <c r="D423" s="108"/>
    </row>
    <row r="424" spans="2:4">
      <c r="B424" s="45" t="s">
        <v>696</v>
      </c>
      <c r="C424" s="15" t="s">
        <v>697</v>
      </c>
      <c r="D424" s="108">
        <v>31997</v>
      </c>
    </row>
    <row r="425" spans="2:4">
      <c r="B425" s="44" t="s">
        <v>698</v>
      </c>
      <c r="C425" s="15" t="s">
        <v>699</v>
      </c>
      <c r="D425" s="108">
        <v>168389</v>
      </c>
    </row>
    <row r="426" spans="2:4" hidden="1">
      <c r="B426" s="44" t="s">
        <v>700</v>
      </c>
      <c r="C426" s="15" t="s">
        <v>701</v>
      </c>
      <c r="D426" s="108"/>
    </row>
    <row r="427" spans="2:4" hidden="1">
      <c r="B427" s="44" t="s">
        <v>702</v>
      </c>
      <c r="C427" s="15" t="s">
        <v>703</v>
      </c>
      <c r="D427" s="108">
        <f>SUM(D428:D430)</f>
        <v>0</v>
      </c>
    </row>
    <row r="428" spans="2:4" hidden="1">
      <c r="B428" s="45" t="s">
        <v>704</v>
      </c>
      <c r="C428" s="15" t="s">
        <v>705</v>
      </c>
      <c r="D428" s="108"/>
    </row>
    <row r="429" spans="2:4" hidden="1">
      <c r="B429" s="45" t="s">
        <v>706</v>
      </c>
      <c r="C429" s="15" t="s">
        <v>707</v>
      </c>
      <c r="D429" s="108"/>
    </row>
    <row r="430" spans="2:4" hidden="1">
      <c r="B430" s="45" t="s">
        <v>708</v>
      </c>
      <c r="C430" s="15" t="s">
        <v>709</v>
      </c>
      <c r="D430" s="108"/>
    </row>
    <row r="431" spans="2:4" hidden="1">
      <c r="B431" s="44" t="s">
        <v>710</v>
      </c>
      <c r="C431" s="15" t="s">
        <v>711</v>
      </c>
      <c r="D431" s="108"/>
    </row>
    <row r="432" spans="2:4" hidden="1">
      <c r="B432" s="49">
        <v>9000</v>
      </c>
      <c r="C432" s="47" t="s">
        <v>712</v>
      </c>
      <c r="D432" s="107">
        <f>D433+D439+D452+D447</f>
        <v>0</v>
      </c>
    </row>
    <row r="433" spans="2:4" hidden="1">
      <c r="B433" s="46" t="s">
        <v>713</v>
      </c>
      <c r="C433" s="47" t="s">
        <v>714</v>
      </c>
      <c r="D433" s="107">
        <f>D434+D435</f>
        <v>0</v>
      </c>
    </row>
    <row r="434" spans="2:4" ht="25.5" hidden="1">
      <c r="B434" s="44" t="s">
        <v>715</v>
      </c>
      <c r="C434" s="15" t="s">
        <v>716</v>
      </c>
      <c r="D434" s="108"/>
    </row>
    <row r="435" spans="2:4" ht="25.5" hidden="1">
      <c r="B435" s="44" t="s">
        <v>717</v>
      </c>
      <c r="C435" s="15" t="s">
        <v>718</v>
      </c>
      <c r="D435" s="108">
        <f>SUM(D436:D438)</f>
        <v>0</v>
      </c>
    </row>
    <row r="436" spans="2:4" ht="25.5" hidden="1">
      <c r="B436" s="45">
        <v>9141</v>
      </c>
      <c r="C436" s="15" t="s">
        <v>719</v>
      </c>
      <c r="D436" s="108"/>
    </row>
    <row r="437" spans="2:4" ht="25.5" hidden="1">
      <c r="B437" s="45">
        <v>9142</v>
      </c>
      <c r="C437" s="15" t="s">
        <v>720</v>
      </c>
      <c r="D437" s="108"/>
    </row>
    <row r="438" spans="2:4" ht="25.5" hidden="1">
      <c r="B438" s="45">
        <v>9149</v>
      </c>
      <c r="C438" s="15" t="s">
        <v>721</v>
      </c>
      <c r="D438" s="108"/>
    </row>
    <row r="439" spans="2:4" ht="25.5" hidden="1">
      <c r="B439" s="46" t="s">
        <v>722</v>
      </c>
      <c r="C439" s="47" t="s">
        <v>723</v>
      </c>
      <c r="D439" s="107">
        <f>D440+D441+D442</f>
        <v>0</v>
      </c>
    </row>
    <row r="440" spans="2:4" hidden="1">
      <c r="B440" s="44" t="s">
        <v>724</v>
      </c>
      <c r="C440" s="15" t="s">
        <v>725</v>
      </c>
      <c r="D440" s="108"/>
    </row>
    <row r="441" spans="2:4" ht="38.25" hidden="1">
      <c r="B441" s="44">
        <v>9580</v>
      </c>
      <c r="C441" s="15" t="s">
        <v>726</v>
      </c>
      <c r="D441" s="108"/>
    </row>
    <row r="442" spans="2:4" ht="38.25" hidden="1">
      <c r="B442" s="44">
        <v>9590</v>
      </c>
      <c r="C442" s="15" t="s">
        <v>727</v>
      </c>
      <c r="D442" s="108">
        <f>SUM(D443:D446)</f>
        <v>0</v>
      </c>
    </row>
    <row r="443" spans="2:4" ht="51" hidden="1">
      <c r="B443" s="45">
        <v>9591</v>
      </c>
      <c r="C443" s="15" t="s">
        <v>728</v>
      </c>
      <c r="D443" s="108"/>
    </row>
    <row r="444" spans="2:4" ht="51" hidden="1">
      <c r="B444" s="45">
        <v>9592</v>
      </c>
      <c r="C444" s="15" t="s">
        <v>729</v>
      </c>
      <c r="D444" s="108"/>
    </row>
    <row r="445" spans="2:4" ht="63.75" hidden="1">
      <c r="B445" s="45">
        <v>9593</v>
      </c>
      <c r="C445" s="15" t="s">
        <v>730</v>
      </c>
      <c r="D445" s="108"/>
    </row>
    <row r="446" spans="2:4" ht="63.75" hidden="1">
      <c r="B446" s="45">
        <v>9594</v>
      </c>
      <c r="C446" s="15" t="s">
        <v>731</v>
      </c>
      <c r="D446" s="108"/>
    </row>
    <row r="447" spans="2:4" hidden="1">
      <c r="B447" s="49">
        <v>9700</v>
      </c>
      <c r="C447" s="47" t="s">
        <v>732</v>
      </c>
      <c r="D447" s="107">
        <f>D448+D449</f>
        <v>0</v>
      </c>
    </row>
    <row r="448" spans="2:4" hidden="1">
      <c r="B448" s="44">
        <v>9710</v>
      </c>
      <c r="C448" s="15" t="s">
        <v>733</v>
      </c>
      <c r="D448" s="108"/>
    </row>
    <row r="449" spans="2:4" ht="38.25" hidden="1">
      <c r="B449" s="42">
        <v>9720</v>
      </c>
      <c r="C449" s="15" t="s">
        <v>734</v>
      </c>
      <c r="D449" s="108">
        <f>SUM(D450:D451)</f>
        <v>0</v>
      </c>
    </row>
    <row r="450" spans="2:4" ht="38.25" hidden="1">
      <c r="B450" s="45">
        <v>9721</v>
      </c>
      <c r="C450" s="15" t="s">
        <v>735</v>
      </c>
      <c r="D450" s="108"/>
    </row>
    <row r="451" spans="2:4" ht="38.25" hidden="1">
      <c r="B451" s="45">
        <v>9722</v>
      </c>
      <c r="C451" s="15" t="s">
        <v>736</v>
      </c>
      <c r="D451" s="108"/>
    </row>
    <row r="452" spans="2:4" hidden="1">
      <c r="B452" s="46" t="s">
        <v>737</v>
      </c>
      <c r="C452" s="47" t="s">
        <v>738</v>
      </c>
      <c r="D452" s="107">
        <f>D453</f>
        <v>0</v>
      </c>
    </row>
    <row r="453" spans="2:4" ht="38.25" hidden="1">
      <c r="B453" s="44" t="s">
        <v>739</v>
      </c>
      <c r="C453" s="15" t="s">
        <v>740</v>
      </c>
      <c r="D453" s="108"/>
    </row>
    <row r="454" spans="2:4" ht="25.5" hidden="1">
      <c r="B454" s="11" t="s">
        <v>741</v>
      </c>
      <c r="C454" s="12" t="s">
        <v>742</v>
      </c>
      <c r="D454" s="13">
        <f>D31-D111</f>
        <v>0</v>
      </c>
    </row>
    <row r="455" spans="2:4" hidden="1">
      <c r="B455" s="11" t="s">
        <v>743</v>
      </c>
      <c r="C455" s="12" t="s">
        <v>744</v>
      </c>
      <c r="D455" s="13">
        <f>D456+D459+D462+D466</f>
        <v>0</v>
      </c>
    </row>
    <row r="456" spans="2:4" hidden="1">
      <c r="B456" s="14" t="s">
        <v>745</v>
      </c>
      <c r="C456" s="15" t="s">
        <v>746</v>
      </c>
      <c r="D456" s="16">
        <f>SUM(D457:D458)</f>
        <v>0</v>
      </c>
    </row>
    <row r="457" spans="2:4" hidden="1">
      <c r="B457" s="14" t="s">
        <v>747</v>
      </c>
      <c r="C457" s="15" t="s">
        <v>748</v>
      </c>
      <c r="D457" s="16"/>
    </row>
    <row r="458" spans="2:4" hidden="1">
      <c r="B458" s="14" t="s">
        <v>749</v>
      </c>
      <c r="C458" s="15" t="s">
        <v>750</v>
      </c>
      <c r="D458" s="16"/>
    </row>
    <row r="459" spans="2:4" hidden="1">
      <c r="B459" s="14" t="s">
        <v>751</v>
      </c>
      <c r="C459" s="15" t="s">
        <v>752</v>
      </c>
      <c r="D459" s="16">
        <f>SUM(D460:D461)</f>
        <v>0</v>
      </c>
    </row>
    <row r="460" spans="2:4" hidden="1">
      <c r="B460" s="14" t="s">
        <v>753</v>
      </c>
      <c r="C460" s="15" t="s">
        <v>754</v>
      </c>
      <c r="D460" s="16"/>
    </row>
    <row r="461" spans="2:4" hidden="1">
      <c r="B461" s="14" t="s">
        <v>755</v>
      </c>
      <c r="C461" s="15" t="s">
        <v>756</v>
      </c>
      <c r="D461" s="16"/>
    </row>
    <row r="462" spans="2:4" hidden="1">
      <c r="B462" s="17" t="s">
        <v>757</v>
      </c>
      <c r="C462" s="18" t="s">
        <v>758</v>
      </c>
      <c r="D462" s="16">
        <f>SUM(D463:D465)</f>
        <v>0</v>
      </c>
    </row>
    <row r="463" spans="2:4" ht="25.5" hidden="1">
      <c r="B463" s="17" t="s">
        <v>759</v>
      </c>
      <c r="C463" s="19" t="s">
        <v>760</v>
      </c>
      <c r="D463" s="16"/>
    </row>
    <row r="464" spans="2:4" ht="25.5" hidden="1">
      <c r="B464" s="17" t="s">
        <v>761</v>
      </c>
      <c r="C464" s="19" t="s">
        <v>762</v>
      </c>
      <c r="D464" s="16"/>
    </row>
    <row r="465" spans="2:4" ht="25.5" hidden="1">
      <c r="B465" s="17" t="s">
        <v>763</v>
      </c>
      <c r="C465" s="19" t="s">
        <v>764</v>
      </c>
      <c r="D465" s="16"/>
    </row>
    <row r="466" spans="2:4" hidden="1">
      <c r="B466" s="14" t="s">
        <v>765</v>
      </c>
      <c r="C466" s="15" t="s">
        <v>766</v>
      </c>
      <c r="D466" s="16"/>
    </row>
    <row r="467" spans="2:4" ht="15">
      <c r="B467" s="20"/>
      <c r="C467" s="2"/>
    </row>
    <row r="468" spans="2:4" hidden="1">
      <c r="B468" s="121" t="s">
        <v>1050</v>
      </c>
    </row>
    <row r="469" spans="2:4" hidden="1">
      <c r="B469" s="21"/>
    </row>
    <row r="470" spans="2:4" hidden="1">
      <c r="B470" s="110"/>
      <c r="C470" s="36" t="s">
        <v>774</v>
      </c>
    </row>
    <row r="471" spans="2:4" hidden="1">
      <c r="B471" s="6" t="s">
        <v>784</v>
      </c>
      <c r="C471" s="6" t="s">
        <v>6</v>
      </c>
    </row>
    <row r="472" spans="2:4" hidden="1"/>
    <row r="473" spans="2:4" hidden="1">
      <c r="B473" s="110"/>
    </row>
    <row r="474" spans="2:4" hidden="1">
      <c r="B474" s="6" t="s">
        <v>8</v>
      </c>
    </row>
    <row r="475" spans="2:4" hidden="1"/>
    <row r="476" spans="2:4" hidden="1">
      <c r="B476" s="127" t="s">
        <v>767</v>
      </c>
      <c r="C476" s="128"/>
      <c r="D476" s="128"/>
    </row>
    <row r="477" spans="2:4" hidden="1">
      <c r="B477" s="128"/>
      <c r="C477" s="128"/>
      <c r="D477" s="128"/>
    </row>
    <row r="478" spans="2:4" ht="15.75" hidden="1">
      <c r="B478" s="68"/>
      <c r="C478" s="31"/>
    </row>
    <row r="479" spans="2:4" ht="15.75" hidden="1">
      <c r="B479" s="68"/>
      <c r="C479" s="31"/>
    </row>
    <row r="481" spans="2:4" ht="18.75">
      <c r="D481" s="7"/>
    </row>
    <row r="482" spans="2:4" ht="15.75">
      <c r="D482" s="24"/>
    </row>
    <row r="483" spans="2:4" ht="15.75">
      <c r="D483" s="22"/>
    </row>
    <row r="484" spans="2:4" ht="15.75">
      <c r="D484" s="23"/>
    </row>
    <row r="485" spans="2:4" ht="15.75">
      <c r="D485" s="22"/>
    </row>
    <row r="486" spans="2:4" ht="15.75">
      <c r="D486" s="24"/>
    </row>
    <row r="487" spans="2:4" ht="15.75">
      <c r="D487" s="24"/>
    </row>
    <row r="488" spans="2:4" ht="15.75">
      <c r="B488" s="24"/>
      <c r="D488" s="24"/>
    </row>
    <row r="489" spans="2:4" ht="15.75">
      <c r="B489" s="24"/>
      <c r="C489" s="24"/>
      <c r="D489" s="24"/>
    </row>
    <row r="490" spans="2:4" ht="15.75">
      <c r="B490" s="24"/>
      <c r="C490" s="25"/>
      <c r="D490" s="24"/>
    </row>
    <row r="491" spans="2:4" ht="15.75">
      <c r="B491" s="69"/>
      <c r="C491" s="25"/>
      <c r="D491" s="24"/>
    </row>
    <row r="492" spans="2:4" ht="15.75">
      <c r="B492" s="27"/>
      <c r="C492" s="26"/>
      <c r="D492" s="24"/>
    </row>
    <row r="493" spans="2:4" ht="18.75">
      <c r="B493" s="70"/>
      <c r="C493" s="71"/>
      <c r="D493" s="70"/>
    </row>
    <row r="498" spans="2:2">
      <c r="B498" s="120" t="s">
        <v>1056</v>
      </c>
    </row>
    <row r="499" spans="2:2">
      <c r="B499" s="111" t="s">
        <v>1057</v>
      </c>
    </row>
    <row r="500" spans="2:2">
      <c r="B500" s="122" t="s">
        <v>842</v>
      </c>
    </row>
    <row r="501" spans="2:2">
      <c r="B501" s="122" t="s">
        <v>1058</v>
      </c>
    </row>
    <row r="502" spans="2:2">
      <c r="B502" s="122" t="s">
        <v>1059</v>
      </c>
    </row>
    <row r="503" spans="2:2">
      <c r="B503" s="1" t="s">
        <v>1060</v>
      </c>
    </row>
    <row r="504" spans="2:2">
      <c r="B504" s="122" t="s">
        <v>1061</v>
      </c>
    </row>
    <row r="505" spans="2:2">
      <c r="B505" s="123" t="s">
        <v>1062</v>
      </c>
    </row>
    <row r="681" spans="2:4" s="28" customFormat="1" ht="15.75">
      <c r="B681" s="1"/>
      <c r="C681" s="1"/>
      <c r="D681" s="1"/>
    </row>
    <row r="682" spans="2:4" s="28" customFormat="1" ht="15.75">
      <c r="B682" s="1"/>
      <c r="C682" s="1"/>
      <c r="D682" s="1"/>
    </row>
    <row r="683" spans="2:4" s="28" customFormat="1" ht="15.75">
      <c r="B683" s="1"/>
      <c r="C683" s="1"/>
      <c r="D683" s="1"/>
    </row>
    <row r="684" spans="2:4" s="28" customFormat="1" ht="15.75">
      <c r="B684" s="1"/>
      <c r="C684" s="1"/>
      <c r="D684" s="1"/>
    </row>
    <row r="685" spans="2:4" s="28" customFormat="1" ht="15.75">
      <c r="B685" s="1"/>
      <c r="C685" s="1"/>
      <c r="D685" s="1"/>
    </row>
    <row r="686" spans="2:4" s="28" customFormat="1" ht="15.75">
      <c r="B686" s="1"/>
      <c r="C686" s="1"/>
      <c r="D686" s="1"/>
    </row>
    <row r="687" spans="2:4" s="28" customFormat="1" ht="15.75">
      <c r="B687" s="1"/>
      <c r="C687" s="1"/>
      <c r="D687" s="1"/>
    </row>
    <row r="688" spans="2:4" s="28" customFormat="1" ht="15.75">
      <c r="B688" s="1"/>
      <c r="C688" s="1"/>
      <c r="D688" s="1"/>
    </row>
    <row r="689" spans="2:4" s="28" customFormat="1" ht="15.75">
      <c r="B689" s="1"/>
      <c r="C689" s="1"/>
      <c r="D689" s="1"/>
    </row>
    <row r="690" spans="2:4" s="28" customFormat="1" ht="15.75">
      <c r="B690" s="1"/>
      <c r="C690" s="1"/>
      <c r="D690" s="1"/>
    </row>
    <row r="691" spans="2:4" s="28" customFormat="1" ht="15.75">
      <c r="B691" s="1"/>
      <c r="C691" s="1"/>
      <c r="D691" s="1"/>
    </row>
    <row r="692" spans="2:4" s="70" customFormat="1" ht="18.75">
      <c r="B692" s="1"/>
      <c r="C692" s="1"/>
      <c r="D692" s="1"/>
    </row>
  </sheetData>
  <mergeCells count="6">
    <mergeCell ref="B476:D477"/>
    <mergeCell ref="B1:D1"/>
    <mergeCell ref="B2:D2"/>
    <mergeCell ref="B3:D3"/>
    <mergeCell ref="B4:D4"/>
    <mergeCell ref="B24:D24"/>
  </mergeCells>
  <conditionalFormatting sqref="B12:B15 B9">
    <cfRule type="cellIs" dxfId="66" priority="4" stopIfTrue="1" operator="equal">
      <formula>0</formula>
    </cfRule>
  </conditionalFormatting>
  <conditionalFormatting sqref="C15">
    <cfRule type="cellIs" dxfId="65" priority="3" stopIfTrue="1" operator="equal">
      <formula>0</formula>
    </cfRule>
  </conditionalFormatting>
  <conditionalFormatting sqref="C12:C14 C9:D9 D13 C11:D11">
    <cfRule type="cellIs" dxfId="64" priority="2" stopIfTrue="1" operator="equal">
      <formula>0</formula>
    </cfRule>
  </conditionalFormatting>
  <conditionalFormatting sqref="C10">
    <cfRule type="cellIs" dxfId="63" priority="1" stopIfTrue="1" operator="equal">
      <formula>0</formula>
    </cfRule>
  </conditionalFormatting>
  <hyperlinks>
    <hyperlink ref="B505" r:id="rId1"/>
  </hyperlinks>
  <pageMargins left="0.70866141732283472" right="0.70866141732283472" top="0.74803149606299213" bottom="0.74803149606299213" header="0.31496062992125984" footer="0.31496062992125984"/>
  <pageSetup paperSize="9" scale="86" fitToHeight="0" orientation="portrait" r:id="rId2"/>
  <headerFooter differentFirst="1">
    <oddFooter>&amp;C&amp;P</oddFooter>
  </headerFooter>
  <rowBreaks count="1" manualBreakCount="1">
    <brk id="19" max="4" man="1"/>
  </rowBreaks>
</worksheet>
</file>

<file path=xl/worksheets/sheet22.xml><?xml version="1.0" encoding="utf-8"?>
<worksheet xmlns="http://schemas.openxmlformats.org/spreadsheetml/2006/main" xmlns:r="http://schemas.openxmlformats.org/officeDocument/2006/relationships">
  <sheetPr>
    <tabColor rgb="FFFFC000"/>
    <pageSetUpPr fitToPage="1"/>
  </sheetPr>
  <dimension ref="A1:D716"/>
  <sheetViews>
    <sheetView topLeftCell="A55"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8"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29" t="s">
        <v>842</v>
      </c>
    </row>
    <row r="10" spans="2:4">
      <c r="B10" s="65"/>
      <c r="D10" s="89" t="s">
        <v>843</v>
      </c>
    </row>
    <row r="11" spans="2:4">
      <c r="B11" s="65"/>
      <c r="D11" s="6" t="s">
        <v>5</v>
      </c>
    </row>
    <row r="12" spans="2:4">
      <c r="B12" s="65"/>
      <c r="D12" s="6"/>
    </row>
    <row r="13" spans="2:4">
      <c r="B13" s="65"/>
      <c r="D13" s="6"/>
    </row>
    <row r="14" spans="2:4">
      <c r="B14" s="65"/>
      <c r="D14" s="6"/>
    </row>
    <row r="15" spans="2:4">
      <c r="B15" s="65"/>
      <c r="C15" s="36" t="s">
        <v>847</v>
      </c>
      <c r="D15" s="35" t="s">
        <v>769</v>
      </c>
    </row>
    <row r="16" spans="2:4">
      <c r="B16" s="65"/>
      <c r="C16" s="1" t="s">
        <v>848</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953</v>
      </c>
      <c r="C28" s="131"/>
      <c r="D28" s="131"/>
    </row>
    <row r="29" spans="2:4">
      <c r="C29" s="73"/>
    </row>
    <row r="30" spans="2:4">
      <c r="C30" s="73"/>
    </row>
    <row r="31" spans="2:4">
      <c r="D31" s="38" t="s">
        <v>11</v>
      </c>
    </row>
    <row r="33" spans="2:4">
      <c r="B33" s="74" t="s">
        <v>780</v>
      </c>
      <c r="C33" s="75" t="s">
        <v>939</v>
      </c>
      <c r="D33" s="75" t="s">
        <v>790</v>
      </c>
    </row>
    <row r="34" spans="2:4">
      <c r="B34" s="76" t="s">
        <v>781</v>
      </c>
      <c r="C34" s="79" t="s">
        <v>940</v>
      </c>
      <c r="D34" s="63"/>
    </row>
    <row r="35" spans="2:4" ht="25.5">
      <c r="B35" s="77" t="s">
        <v>782</v>
      </c>
      <c r="C35" s="79" t="s">
        <v>792</v>
      </c>
      <c r="D35" s="79" t="s">
        <v>793</v>
      </c>
    </row>
    <row r="36" spans="2:4">
      <c r="B36" s="78" t="s">
        <v>13</v>
      </c>
      <c r="C36" s="79" t="s">
        <v>932</v>
      </c>
      <c r="D36" s="63" t="s">
        <v>933</v>
      </c>
    </row>
    <row r="37" spans="2:4">
      <c r="B37" s="78" t="s">
        <v>14</v>
      </c>
      <c r="C37" s="75" t="s">
        <v>775</v>
      </c>
      <c r="D37" s="75" t="s">
        <v>776</v>
      </c>
    </row>
    <row r="38" spans="2:4" ht="25.5">
      <c r="B38" s="78" t="s">
        <v>12</v>
      </c>
      <c r="C38" s="79" t="s">
        <v>785</v>
      </c>
      <c r="D38" s="63"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954</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3079</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3079</v>
      </c>
    </row>
    <row r="133" spans="1:4" s="30" customFormat="1">
      <c r="A133" s="1"/>
      <c r="B133" s="44">
        <v>21710</v>
      </c>
      <c r="C133" s="15" t="s">
        <v>146</v>
      </c>
      <c r="D133" s="16">
        <v>3079</v>
      </c>
    </row>
    <row r="134" spans="1:4" s="30" customFormat="1" hidden="1">
      <c r="A134" s="1"/>
      <c r="B134" s="44">
        <v>21720</v>
      </c>
      <c r="C134" s="15" t="s">
        <v>147</v>
      </c>
      <c r="D134" s="16"/>
    </row>
    <row r="135" spans="1:4" s="30" customFormat="1">
      <c r="A135" s="1"/>
      <c r="B135" s="51" t="s">
        <v>148</v>
      </c>
      <c r="C135" s="12" t="s">
        <v>149</v>
      </c>
      <c r="D135" s="13">
        <f>D136+D416</f>
        <v>3079</v>
      </c>
    </row>
    <row r="136" spans="1:4" ht="27">
      <c r="B136" s="53" t="s">
        <v>150</v>
      </c>
      <c r="C136" s="54" t="s">
        <v>151</v>
      </c>
      <c r="D136" s="106">
        <f>D137+D272+D290+D375+D394</f>
        <v>3079</v>
      </c>
    </row>
    <row r="137" spans="1:4">
      <c r="B137" s="52" t="s">
        <v>152</v>
      </c>
      <c r="C137" s="47" t="s">
        <v>153</v>
      </c>
      <c r="D137" s="13">
        <f>D138+D172</f>
        <v>3079</v>
      </c>
    </row>
    <row r="138" spans="1:4">
      <c r="B138" s="46" t="s">
        <v>154</v>
      </c>
      <c r="C138" s="47" t="s">
        <v>155</v>
      </c>
      <c r="D138" s="107">
        <f>D139+D160</f>
        <v>1582</v>
      </c>
    </row>
    <row r="139" spans="1:4">
      <c r="B139" s="46" t="s">
        <v>156</v>
      </c>
      <c r="C139" s="47" t="s">
        <v>157</v>
      </c>
      <c r="D139" s="107">
        <f>D140+D148+D158+D159</f>
        <v>1280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t="25.5" hidden="1">
      <c r="B157" s="45" t="s">
        <v>191</v>
      </c>
      <c r="C157" s="15" t="s">
        <v>192</v>
      </c>
      <c r="D157" s="108"/>
    </row>
    <row r="158" spans="2:4" ht="25.5">
      <c r="B158" s="44" t="s">
        <v>193</v>
      </c>
      <c r="C158" s="15" t="s">
        <v>194</v>
      </c>
      <c r="D158" s="108">
        <v>1280</v>
      </c>
    </row>
    <row r="159" spans="2:4" hidden="1">
      <c r="B159" s="44" t="s">
        <v>195</v>
      </c>
      <c r="C159" s="15" t="s">
        <v>196</v>
      </c>
      <c r="D159" s="108"/>
    </row>
    <row r="160" spans="2:4" ht="25.5">
      <c r="B160" s="46" t="s">
        <v>197</v>
      </c>
      <c r="C160" s="47" t="s">
        <v>198</v>
      </c>
      <c r="D160" s="107">
        <f>D161+D162+D171</f>
        <v>302</v>
      </c>
    </row>
    <row r="161" spans="2:4">
      <c r="B161" s="44" t="s">
        <v>199</v>
      </c>
      <c r="C161" s="15" t="s">
        <v>200</v>
      </c>
      <c r="D161" s="108">
        <v>302</v>
      </c>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c r="B172" s="47" t="s">
        <v>221</v>
      </c>
      <c r="C172" s="47" t="s">
        <v>222</v>
      </c>
      <c r="D172" s="107">
        <f>D173+D180+D231+D261+D262+D271</f>
        <v>1497</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c r="B180" s="46" t="s">
        <v>235</v>
      </c>
      <c r="C180" s="47" t="s">
        <v>236</v>
      </c>
      <c r="D180" s="107">
        <f>D181+D184+D190+D200+D209+D213+D219+D226</f>
        <v>1497</v>
      </c>
    </row>
    <row r="181" spans="2:4" hidden="1">
      <c r="B181" s="44" t="s">
        <v>237</v>
      </c>
      <c r="C181" s="15" t="s">
        <v>238</v>
      </c>
      <c r="D181" s="108">
        <f>SUM(D182:D183)</f>
        <v>0</v>
      </c>
    </row>
    <row r="182" spans="2:4" ht="38.2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c r="B190" s="44" t="s">
        <v>254</v>
      </c>
      <c r="C190" s="15" t="s">
        <v>255</v>
      </c>
      <c r="D190" s="108">
        <f>SUM(D191:D199)</f>
        <v>1497</v>
      </c>
    </row>
    <row r="191" spans="2:4" hidden="1">
      <c r="B191" s="45" t="s">
        <v>256</v>
      </c>
      <c r="C191" s="15" t="s">
        <v>257</v>
      </c>
      <c r="D191" s="108"/>
    </row>
    <row r="192" spans="2:4" ht="25.5"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c r="B199" s="45" t="s">
        <v>270</v>
      </c>
      <c r="C199" s="15" t="s">
        <v>271</v>
      </c>
      <c r="D199" s="108">
        <v>1497</v>
      </c>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t="25.5"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t="25.5"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t="25.5"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51"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t="25.5"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51"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38.2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38.2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t="25.5"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51" hidden="1">
      <c r="B412" s="45">
        <v>7471</v>
      </c>
      <c r="C412" s="15" t="s">
        <v>629</v>
      </c>
      <c r="D412" s="108"/>
    </row>
    <row r="413" spans="2:4" ht="51" hidden="1">
      <c r="B413" s="45">
        <v>7472</v>
      </c>
      <c r="C413" s="15" t="s">
        <v>630</v>
      </c>
      <c r="D413" s="108"/>
    </row>
    <row r="414" spans="2:4" hidden="1">
      <c r="B414" s="46" t="s">
        <v>631</v>
      </c>
      <c r="C414" s="47" t="s">
        <v>632</v>
      </c>
      <c r="D414" s="107">
        <f>D415</f>
        <v>0</v>
      </c>
    </row>
    <row r="415" spans="2:4" ht="51"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t="25.5"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t="25.5"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51" hidden="1">
      <c r="B474" s="45">
        <v>9721</v>
      </c>
      <c r="C474" s="15" t="s">
        <v>735</v>
      </c>
      <c r="D474" s="108"/>
    </row>
    <row r="475" spans="2:4" ht="51" hidden="1">
      <c r="B475" s="45">
        <v>9722</v>
      </c>
      <c r="C475" s="15" t="s">
        <v>736</v>
      </c>
      <c r="D475" s="108"/>
    </row>
    <row r="476" spans="2:4" hidden="1">
      <c r="B476" s="46" t="s">
        <v>737</v>
      </c>
      <c r="C476" s="47" t="s">
        <v>738</v>
      </c>
      <c r="D476" s="107">
        <f>D477</f>
        <v>0</v>
      </c>
    </row>
    <row r="477" spans="2:4" ht="51"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1" t="s">
        <v>845</v>
      </c>
    </row>
    <row r="494" spans="2:4">
      <c r="B494" s="36" t="s">
        <v>846</v>
      </c>
      <c r="C494" s="36" t="s">
        <v>774</v>
      </c>
    </row>
    <row r="495" spans="2:4">
      <c r="B495" s="6" t="s">
        <v>784</v>
      </c>
      <c r="C495" s="6" t="s">
        <v>6</v>
      </c>
    </row>
    <row r="497" spans="2:4">
      <c r="B497" s="58" t="s">
        <v>1041</v>
      </c>
    </row>
    <row r="498" spans="2:4">
      <c r="B498" s="6" t="s">
        <v>8</v>
      </c>
    </row>
    <row r="500" spans="2:4">
      <c r="B500" s="127" t="s">
        <v>767</v>
      </c>
      <c r="C500" s="128"/>
      <c r="D500" s="128"/>
    </row>
    <row r="501" spans="2:4">
      <c r="B501" s="128"/>
      <c r="C501" s="128"/>
      <c r="D501" s="128"/>
    </row>
    <row r="502" spans="2:4" ht="15.75">
      <c r="B502" s="68"/>
      <c r="C502" s="31"/>
    </row>
    <row r="503" spans="2:4" ht="15.75">
      <c r="B503" s="68"/>
      <c r="C503" s="31"/>
    </row>
    <row r="504" spans="2:4" ht="15.75">
      <c r="B504" s="68"/>
      <c r="C504" s="31"/>
    </row>
    <row r="505" spans="2:4" ht="18.75">
      <c r="B505" s="7"/>
      <c r="D505" s="7"/>
    </row>
    <row r="506" spans="2:4" ht="15.75">
      <c r="B506" s="24"/>
      <c r="C506" s="24"/>
      <c r="D506" s="24"/>
    </row>
    <row r="507" spans="2:4" ht="15.75">
      <c r="B507" s="22"/>
      <c r="C507" s="22"/>
      <c r="D507" s="22"/>
    </row>
    <row r="508" spans="2:4" ht="15.75">
      <c r="B508" s="23"/>
      <c r="C508" s="23"/>
      <c r="D508" s="23"/>
    </row>
    <row r="509" spans="2:4" ht="15.75">
      <c r="B509" s="22"/>
      <c r="C509" s="22"/>
      <c r="D509" s="22"/>
    </row>
    <row r="510" spans="2:4" ht="15.75">
      <c r="B510" s="24"/>
      <c r="C510" s="24"/>
      <c r="D510" s="24"/>
    </row>
    <row r="511" spans="2:4" ht="15.75">
      <c r="B511" s="24"/>
      <c r="C511" s="24"/>
      <c r="D511" s="24"/>
    </row>
    <row r="512" spans="2:4" ht="15.75">
      <c r="B512" s="24"/>
      <c r="C512" s="24"/>
      <c r="D512" s="24"/>
    </row>
    <row r="513" spans="2:4" ht="15.75">
      <c r="B513" s="24"/>
      <c r="C513" s="24"/>
      <c r="D513" s="24"/>
    </row>
    <row r="514" spans="2:4" ht="15.75">
      <c r="B514" s="24"/>
      <c r="C514" s="25"/>
      <c r="D514" s="24"/>
    </row>
    <row r="515" spans="2:4" ht="15.75">
      <c r="B515" s="69"/>
      <c r="C515" s="25"/>
      <c r="D515" s="24"/>
    </row>
    <row r="516" spans="2:4" ht="15.75">
      <c r="B516" s="27"/>
      <c r="C516" s="26"/>
      <c r="D516" s="24"/>
    </row>
    <row r="517" spans="2:4" ht="18.75">
      <c r="B517" s="70"/>
      <c r="C517" s="71"/>
      <c r="D517" s="70"/>
    </row>
    <row r="705" spans="2:4" s="28" customFormat="1" ht="15.75">
      <c r="B705" s="1"/>
      <c r="C705" s="1"/>
      <c r="D705" s="1"/>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70" customFormat="1" ht="18.75">
      <c r="B716" s="1"/>
      <c r="C716" s="1"/>
      <c r="D716" s="1"/>
    </row>
  </sheetData>
  <mergeCells count="6">
    <mergeCell ref="B500:D501"/>
    <mergeCell ref="B25:D25"/>
    <mergeCell ref="B26:D26"/>
    <mergeCell ref="B27:D27"/>
    <mergeCell ref="B28:D28"/>
    <mergeCell ref="B46:C46"/>
  </mergeCells>
  <conditionalFormatting sqref="B36:B39 B33">
    <cfRule type="cellIs" dxfId="62" priority="3" stopIfTrue="1" operator="equal">
      <formula>0</formula>
    </cfRule>
  </conditionalFormatting>
  <conditionalFormatting sqref="C39">
    <cfRule type="cellIs" dxfId="61" priority="2" stopIfTrue="1" operator="equal">
      <formula>0</formula>
    </cfRule>
  </conditionalFormatting>
  <conditionalFormatting sqref="C33:C38 D33 D37 D35">
    <cfRule type="cellIs" dxfId="60" priority="1" stopIfTrue="1" operator="equal">
      <formula>0</formula>
    </cfRule>
  </conditionalFormatting>
  <pageMargins left="0.51181102362204722" right="0.51181102362204722" top="0.55118110236220474" bottom="0.55118110236220474" header="0.31496062992125984" footer="0.31496062992125984"/>
  <pageSetup paperSize="9" fitToHeight="0" orientation="portrait" verticalDpi="0" r:id="rId1"/>
  <headerFooter differentFirst="1">
    <oddFooter>&amp;C&amp;P</oddFooter>
  </headerFooter>
  <rowBreaks count="1" manualBreakCount="1">
    <brk id="49" max="16383" man="1"/>
  </rowBreaks>
</worksheet>
</file>

<file path=xl/worksheets/sheet23.xml><?xml version="1.0" encoding="utf-8"?>
<worksheet xmlns="http://schemas.openxmlformats.org/spreadsheetml/2006/main" xmlns:r="http://schemas.openxmlformats.org/officeDocument/2006/relationships">
  <sheetPr>
    <tabColor rgb="FFFFC000"/>
    <pageSetUpPr fitToPage="1"/>
  </sheetPr>
  <dimension ref="A1:D716"/>
  <sheetViews>
    <sheetView topLeftCell="A43"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8"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29" t="s">
        <v>842</v>
      </c>
    </row>
    <row r="10" spans="2:4">
      <c r="B10" s="65"/>
      <c r="D10" s="89" t="s">
        <v>843</v>
      </c>
    </row>
    <row r="11" spans="2:4">
      <c r="B11" s="65"/>
      <c r="D11" s="6" t="s">
        <v>5</v>
      </c>
    </row>
    <row r="12" spans="2:4">
      <c r="B12" s="65"/>
      <c r="D12" s="6"/>
    </row>
    <row r="13" spans="2:4">
      <c r="B13" s="65"/>
      <c r="D13" s="6"/>
    </row>
    <row r="14" spans="2:4">
      <c r="B14" s="65"/>
      <c r="D14" s="6"/>
    </row>
    <row r="15" spans="2:4">
      <c r="B15" s="65"/>
      <c r="C15" s="36" t="s">
        <v>847</v>
      </c>
      <c r="D15" s="35" t="s">
        <v>769</v>
      </c>
    </row>
    <row r="16" spans="2:4">
      <c r="B16" s="65"/>
      <c r="C16" s="1" t="s">
        <v>848</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956</v>
      </c>
      <c r="C28" s="131"/>
      <c r="D28" s="131"/>
    </row>
    <row r="29" spans="2:4">
      <c r="C29" s="73"/>
    </row>
    <row r="30" spans="2:4">
      <c r="C30" s="73"/>
    </row>
    <row r="31" spans="2:4">
      <c r="D31" s="38" t="s">
        <v>11</v>
      </c>
    </row>
    <row r="33" spans="2:4">
      <c r="B33" s="74" t="s">
        <v>780</v>
      </c>
      <c r="C33" s="75" t="s">
        <v>939</v>
      </c>
      <c r="D33" s="75" t="s">
        <v>790</v>
      </c>
    </row>
    <row r="34" spans="2:4">
      <c r="B34" s="76" t="s">
        <v>781</v>
      </c>
      <c r="C34" s="79" t="s">
        <v>940</v>
      </c>
      <c r="D34" s="63"/>
    </row>
    <row r="35" spans="2:4" ht="25.5">
      <c r="B35" s="77" t="s">
        <v>782</v>
      </c>
      <c r="C35" s="79" t="s">
        <v>794</v>
      </c>
      <c r="D35" s="79" t="s">
        <v>795</v>
      </c>
    </row>
    <row r="36" spans="2:4">
      <c r="B36" s="78" t="s">
        <v>13</v>
      </c>
      <c r="C36" s="79" t="s">
        <v>932</v>
      </c>
      <c r="D36" s="63" t="s">
        <v>933</v>
      </c>
    </row>
    <row r="37" spans="2:4">
      <c r="B37" s="78" t="s">
        <v>14</v>
      </c>
      <c r="C37" s="75" t="s">
        <v>775</v>
      </c>
      <c r="D37" s="75" t="s">
        <v>776</v>
      </c>
    </row>
    <row r="38" spans="2:4" ht="25.5">
      <c r="B38" s="78" t="s">
        <v>12</v>
      </c>
      <c r="C38" s="79" t="s">
        <v>785</v>
      </c>
      <c r="D38" s="63"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957</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1000</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1000</v>
      </c>
    </row>
    <row r="133" spans="1:4" s="30" customFormat="1">
      <c r="A133" s="1"/>
      <c r="B133" s="44">
        <v>21710</v>
      </c>
      <c r="C133" s="15" t="s">
        <v>146</v>
      </c>
      <c r="D133" s="16">
        <v>1000</v>
      </c>
    </row>
    <row r="134" spans="1:4" s="30" customFormat="1" hidden="1">
      <c r="A134" s="1"/>
      <c r="B134" s="44">
        <v>21720</v>
      </c>
      <c r="C134" s="15" t="s">
        <v>147</v>
      </c>
      <c r="D134" s="16"/>
    </row>
    <row r="135" spans="1:4" s="30" customFormat="1">
      <c r="A135" s="1"/>
      <c r="B135" s="51" t="s">
        <v>148</v>
      </c>
      <c r="C135" s="12" t="s">
        <v>149</v>
      </c>
      <c r="D135" s="13">
        <f>D136+D416</f>
        <v>1000</v>
      </c>
    </row>
    <row r="136" spans="1:4" ht="27" hidden="1">
      <c r="B136" s="53" t="s">
        <v>150</v>
      </c>
      <c r="C136" s="54" t="s">
        <v>151</v>
      </c>
      <c r="D136" s="106">
        <f>D137+D272+D290+D375+D394</f>
        <v>0</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t="25.5"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38.2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t="25.5"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t="25.5"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t="25.5"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t="25.5"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51"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t="25.5"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51"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38.2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38.2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t="25.5"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51" hidden="1">
      <c r="B412" s="45">
        <v>7471</v>
      </c>
      <c r="C412" s="15" t="s">
        <v>629</v>
      </c>
      <c r="D412" s="108"/>
    </row>
    <row r="413" spans="2:4" ht="51" hidden="1">
      <c r="B413" s="45">
        <v>7472</v>
      </c>
      <c r="C413" s="15" t="s">
        <v>630</v>
      </c>
      <c r="D413" s="108"/>
    </row>
    <row r="414" spans="2:4" hidden="1">
      <c r="B414" s="46" t="s">
        <v>631</v>
      </c>
      <c r="C414" s="47" t="s">
        <v>632</v>
      </c>
      <c r="D414" s="107">
        <f>D415</f>
        <v>0</v>
      </c>
    </row>
    <row r="415" spans="2:4" ht="51" hidden="1">
      <c r="B415" s="44" t="s">
        <v>633</v>
      </c>
      <c r="C415" s="15" t="s">
        <v>634</v>
      </c>
      <c r="D415" s="108"/>
    </row>
    <row r="416" spans="2:4" ht="13.5">
      <c r="B416" s="55" t="s">
        <v>635</v>
      </c>
      <c r="C416" s="54" t="s">
        <v>636</v>
      </c>
      <c r="D416" s="109">
        <f>D417+D456</f>
        <v>1000</v>
      </c>
    </row>
    <row r="417" spans="2:4">
      <c r="B417" s="49">
        <v>5000</v>
      </c>
      <c r="C417" s="47" t="s">
        <v>637</v>
      </c>
      <c r="D417" s="107">
        <f>D418+D427</f>
        <v>1000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t="25.5"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c r="B427" s="46" t="s">
        <v>655</v>
      </c>
      <c r="C427" s="47" t="s">
        <v>656</v>
      </c>
      <c r="D427" s="107">
        <f>D428+D438+D439+D449+D450+D451+D455</f>
        <v>1000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c r="B439" s="44" t="s">
        <v>679</v>
      </c>
      <c r="C439" s="15" t="s">
        <v>680</v>
      </c>
      <c r="D439" s="108">
        <f>SUM(D440:D448)</f>
        <v>1000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c r="B448" s="45" t="s">
        <v>696</v>
      </c>
      <c r="C448" s="15" t="s">
        <v>697</v>
      </c>
      <c r="D448" s="108">
        <v>1000</v>
      </c>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t="25.5"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51" hidden="1">
      <c r="B474" s="45">
        <v>9721</v>
      </c>
      <c r="C474" s="15" t="s">
        <v>735</v>
      </c>
      <c r="D474" s="108"/>
    </row>
    <row r="475" spans="2:4" ht="51" hidden="1">
      <c r="B475" s="45">
        <v>9722</v>
      </c>
      <c r="C475" s="15" t="s">
        <v>736</v>
      </c>
      <c r="D475" s="108"/>
    </row>
    <row r="476" spans="2:4" hidden="1">
      <c r="B476" s="46" t="s">
        <v>737</v>
      </c>
      <c r="C476" s="47" t="s">
        <v>738</v>
      </c>
      <c r="D476" s="107">
        <f>D477</f>
        <v>0</v>
      </c>
    </row>
    <row r="477" spans="2:4" ht="51"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1" t="s">
        <v>845</v>
      </c>
    </row>
    <row r="494" spans="2:4">
      <c r="B494" s="36" t="s">
        <v>846</v>
      </c>
      <c r="C494" s="36" t="s">
        <v>774</v>
      </c>
    </row>
    <row r="495" spans="2:4">
      <c r="B495" s="6" t="s">
        <v>784</v>
      </c>
      <c r="C495" s="6" t="s">
        <v>6</v>
      </c>
    </row>
    <row r="497" spans="2:4">
      <c r="B497" s="58" t="s">
        <v>1041</v>
      </c>
    </row>
    <row r="498" spans="2:4">
      <c r="B498" s="6" t="s">
        <v>8</v>
      </c>
    </row>
    <row r="500" spans="2:4">
      <c r="B500" s="127" t="s">
        <v>767</v>
      </c>
      <c r="C500" s="128"/>
      <c r="D500" s="128"/>
    </row>
    <row r="501" spans="2:4">
      <c r="B501" s="128"/>
      <c r="C501" s="128"/>
      <c r="D501" s="128"/>
    </row>
    <row r="502" spans="2:4" ht="15.75">
      <c r="B502" s="68"/>
      <c r="C502" s="31"/>
    </row>
    <row r="503" spans="2:4" ht="15.75">
      <c r="B503" s="68"/>
      <c r="C503" s="31"/>
    </row>
    <row r="504" spans="2:4" ht="15.75">
      <c r="B504" s="68"/>
      <c r="C504" s="31"/>
    </row>
    <row r="505" spans="2:4" ht="18.75">
      <c r="B505" s="7"/>
      <c r="D505" s="7"/>
    </row>
    <row r="506" spans="2:4" ht="15.75">
      <c r="B506" s="24"/>
      <c r="C506" s="24"/>
      <c r="D506" s="24"/>
    </row>
    <row r="507" spans="2:4" ht="15.75">
      <c r="B507" s="22"/>
      <c r="C507" s="22"/>
      <c r="D507" s="22"/>
    </row>
    <row r="508" spans="2:4" ht="15.75">
      <c r="B508" s="23"/>
      <c r="C508" s="23"/>
      <c r="D508" s="23"/>
    </row>
    <row r="509" spans="2:4" ht="15.75">
      <c r="B509" s="22"/>
      <c r="C509" s="22"/>
      <c r="D509" s="22"/>
    </row>
    <row r="510" spans="2:4" ht="15.75">
      <c r="B510" s="24"/>
      <c r="C510" s="24"/>
      <c r="D510" s="24"/>
    </row>
    <row r="511" spans="2:4" ht="15.75">
      <c r="B511" s="24"/>
      <c r="C511" s="24"/>
      <c r="D511" s="24"/>
    </row>
    <row r="512" spans="2:4" ht="15.75">
      <c r="B512" s="24"/>
      <c r="C512" s="24"/>
      <c r="D512" s="24"/>
    </row>
    <row r="513" spans="2:4" ht="15.75">
      <c r="B513" s="24"/>
      <c r="C513" s="24"/>
      <c r="D513" s="24"/>
    </row>
    <row r="514" spans="2:4" ht="15.75">
      <c r="B514" s="24"/>
      <c r="C514" s="25"/>
      <c r="D514" s="24"/>
    </row>
    <row r="515" spans="2:4" ht="15.75">
      <c r="B515" s="69"/>
      <c r="C515" s="25"/>
      <c r="D515" s="24"/>
    </row>
    <row r="516" spans="2:4" ht="15.75">
      <c r="B516" s="27"/>
      <c r="C516" s="26"/>
      <c r="D516" s="24"/>
    </row>
    <row r="517" spans="2:4" ht="18.75">
      <c r="B517" s="70"/>
      <c r="C517" s="71"/>
      <c r="D517" s="70"/>
    </row>
    <row r="705" spans="2:4" s="28" customFormat="1" ht="15.75">
      <c r="B705" s="1"/>
      <c r="C705" s="1"/>
      <c r="D705" s="1"/>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70" customFormat="1" ht="18.75">
      <c r="B716" s="1"/>
      <c r="C716" s="1"/>
      <c r="D716" s="1"/>
    </row>
  </sheetData>
  <mergeCells count="6">
    <mergeCell ref="B500:D501"/>
    <mergeCell ref="B25:D25"/>
    <mergeCell ref="B26:D26"/>
    <mergeCell ref="B27:D27"/>
    <mergeCell ref="B28:D28"/>
    <mergeCell ref="B46:C46"/>
  </mergeCells>
  <conditionalFormatting sqref="B36:B39 B33">
    <cfRule type="cellIs" dxfId="59" priority="3" stopIfTrue="1" operator="equal">
      <formula>0</formula>
    </cfRule>
  </conditionalFormatting>
  <conditionalFormatting sqref="C39">
    <cfRule type="cellIs" dxfId="58" priority="2" stopIfTrue="1" operator="equal">
      <formula>0</formula>
    </cfRule>
  </conditionalFormatting>
  <conditionalFormatting sqref="C33:C38 D33 D37 D35">
    <cfRule type="cellIs" dxfId="57" priority="1" stopIfTrue="1" operator="equal">
      <formula>0</formula>
    </cfRule>
  </conditionalFormatting>
  <pageMargins left="0.51181102362204722" right="0.51181102362204722" top="0.55118110236220474" bottom="0.55118110236220474" header="0.31496062992125984" footer="0.31496062992125984"/>
  <pageSetup paperSize="9" fitToHeight="0" orientation="portrait" verticalDpi="0" r:id="rId1"/>
  <headerFooter differentFirst="1">
    <oddFooter>&amp;C&amp;P</oddFooter>
  </headerFooter>
  <rowBreaks count="1" manualBreakCount="1">
    <brk id="49" max="16383" man="1"/>
  </rowBreaks>
</worksheet>
</file>

<file path=xl/worksheets/sheet24.xml><?xml version="1.0" encoding="utf-8"?>
<worksheet xmlns="http://schemas.openxmlformats.org/spreadsheetml/2006/main" xmlns:r="http://schemas.openxmlformats.org/officeDocument/2006/relationships">
  <sheetPr>
    <tabColor rgb="FFFFC000"/>
    <pageSetUpPr fitToPage="1"/>
  </sheetPr>
  <dimension ref="A1:D716"/>
  <sheetViews>
    <sheetView topLeftCell="A180"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9.57031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29" t="s">
        <v>842</v>
      </c>
    </row>
    <row r="10" spans="2:4">
      <c r="B10" s="65"/>
      <c r="D10" s="89" t="s">
        <v>843</v>
      </c>
    </row>
    <row r="11" spans="2:4">
      <c r="B11" s="65"/>
      <c r="D11" s="6" t="s">
        <v>5</v>
      </c>
    </row>
    <row r="12" spans="2:4">
      <c r="B12" s="65"/>
      <c r="D12" s="6"/>
    </row>
    <row r="13" spans="2:4">
      <c r="B13" s="65"/>
      <c r="D13" s="6"/>
    </row>
    <row r="14" spans="2:4">
      <c r="B14" s="65"/>
      <c r="D14" s="6"/>
    </row>
    <row r="15" spans="2:4">
      <c r="B15" s="65"/>
      <c r="C15" s="36" t="s">
        <v>847</v>
      </c>
      <c r="D15" s="35" t="s">
        <v>769</v>
      </c>
    </row>
    <row r="16" spans="2:4">
      <c r="B16" s="65"/>
      <c r="C16" s="1" t="s">
        <v>930</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958</v>
      </c>
      <c r="C28" s="131"/>
      <c r="D28" s="131"/>
    </row>
    <row r="29" spans="2:4">
      <c r="C29" s="73"/>
    </row>
    <row r="30" spans="2:4">
      <c r="C30" s="73"/>
    </row>
    <row r="31" spans="2:4">
      <c r="D31" s="38" t="s">
        <v>11</v>
      </c>
    </row>
    <row r="33" spans="2:4">
      <c r="B33" s="74" t="s">
        <v>780</v>
      </c>
      <c r="C33" s="75" t="s">
        <v>939</v>
      </c>
      <c r="D33" s="75" t="s">
        <v>790</v>
      </c>
    </row>
    <row r="34" spans="2:4">
      <c r="B34" s="76" t="s">
        <v>781</v>
      </c>
      <c r="C34" s="79" t="s">
        <v>940</v>
      </c>
      <c r="D34" s="63"/>
    </row>
    <row r="35" spans="2:4" ht="25.5">
      <c r="B35" s="77" t="s">
        <v>782</v>
      </c>
      <c r="C35" s="79" t="s">
        <v>948</v>
      </c>
      <c r="D35" s="79" t="s">
        <v>941</v>
      </c>
    </row>
    <row r="36" spans="2:4">
      <c r="B36" s="78" t="s">
        <v>13</v>
      </c>
      <c r="C36" s="79" t="s">
        <v>932</v>
      </c>
      <c r="D36" s="63" t="s">
        <v>933</v>
      </c>
    </row>
    <row r="37" spans="2:4">
      <c r="B37" s="78" t="s">
        <v>14</v>
      </c>
      <c r="C37" s="75" t="s">
        <v>775</v>
      </c>
      <c r="D37" s="75" t="s">
        <v>776</v>
      </c>
    </row>
    <row r="38" spans="2:4" ht="25.5">
      <c r="B38" s="78" t="s">
        <v>12</v>
      </c>
      <c r="C38" s="79" t="s">
        <v>785</v>
      </c>
      <c r="D38" s="63"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959</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84888</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84888</v>
      </c>
    </row>
    <row r="133" spans="1:4" s="30" customFormat="1">
      <c r="A133" s="1"/>
      <c r="B133" s="44">
        <v>21710</v>
      </c>
      <c r="C133" s="15" t="s">
        <v>146</v>
      </c>
      <c r="D133" s="16">
        <v>84888</v>
      </c>
    </row>
    <row r="134" spans="1:4" s="30" customFormat="1" hidden="1">
      <c r="A134" s="1"/>
      <c r="B134" s="44">
        <v>21720</v>
      </c>
      <c r="C134" s="15" t="s">
        <v>147</v>
      </c>
      <c r="D134" s="16"/>
    </row>
    <row r="135" spans="1:4" s="30" customFormat="1">
      <c r="A135" s="1"/>
      <c r="B135" s="51" t="s">
        <v>148</v>
      </c>
      <c r="C135" s="12" t="s">
        <v>149</v>
      </c>
      <c r="D135" s="13">
        <f>D136+D416</f>
        <v>84888</v>
      </c>
    </row>
    <row r="136" spans="1:4" ht="27">
      <c r="B136" s="53" t="s">
        <v>150</v>
      </c>
      <c r="C136" s="54" t="s">
        <v>151</v>
      </c>
      <c r="D136" s="106">
        <f>D137+D272+D290+D375+D394</f>
        <v>84888</v>
      </c>
    </row>
    <row r="137" spans="1:4">
      <c r="B137" s="52" t="s">
        <v>152</v>
      </c>
      <c r="C137" s="47" t="s">
        <v>153</v>
      </c>
      <c r="D137" s="13">
        <f>D138+D172</f>
        <v>84888</v>
      </c>
    </row>
    <row r="138" spans="1:4">
      <c r="B138" s="46" t="s">
        <v>154</v>
      </c>
      <c r="C138" s="47" t="s">
        <v>155</v>
      </c>
      <c r="D138" s="107">
        <f>D139+D160</f>
        <v>37954</v>
      </c>
    </row>
    <row r="139" spans="1:4">
      <c r="B139" s="46" t="s">
        <v>156</v>
      </c>
      <c r="C139" s="47" t="s">
        <v>157</v>
      </c>
      <c r="D139" s="107">
        <f>D140+D148+D158+D159</f>
        <v>30710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c r="B158" s="44" t="s">
        <v>193</v>
      </c>
      <c r="C158" s="15" t="s">
        <v>194</v>
      </c>
      <c r="D158" s="108">
        <v>30710</v>
      </c>
    </row>
    <row r="159" spans="2:4" hidden="1">
      <c r="B159" s="44" t="s">
        <v>195</v>
      </c>
      <c r="C159" s="15" t="s">
        <v>196</v>
      </c>
      <c r="D159" s="108"/>
    </row>
    <row r="160" spans="2:4" ht="25.5">
      <c r="B160" s="46" t="s">
        <v>197</v>
      </c>
      <c r="C160" s="47" t="s">
        <v>198</v>
      </c>
      <c r="D160" s="107">
        <f>D161+D162+D171</f>
        <v>7244</v>
      </c>
    </row>
    <row r="161" spans="2:4">
      <c r="B161" s="44" t="s">
        <v>199</v>
      </c>
      <c r="C161" s="15" t="s">
        <v>200</v>
      </c>
      <c r="D161" s="108">
        <v>7244</v>
      </c>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c r="B172" s="47" t="s">
        <v>221</v>
      </c>
      <c r="C172" s="47" t="s">
        <v>222</v>
      </c>
      <c r="D172" s="107">
        <f>D173+D180+D231+D261+D262+D271</f>
        <v>46934</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c r="B180" s="46" t="s">
        <v>235</v>
      </c>
      <c r="C180" s="47" t="s">
        <v>236</v>
      </c>
      <c r="D180" s="107">
        <f>D181+D184+D190+D200+D209+D213+D219+D226</f>
        <v>43854</v>
      </c>
    </row>
    <row r="181" spans="2:4">
      <c r="B181" s="44" t="s">
        <v>237</v>
      </c>
      <c r="C181" s="15" t="s">
        <v>238</v>
      </c>
      <c r="D181" s="108">
        <f>SUM(D182:D183)</f>
        <v>200</v>
      </c>
    </row>
    <row r="182" spans="2:4" ht="25.5" hidden="1">
      <c r="B182" s="45" t="s">
        <v>239</v>
      </c>
      <c r="C182" s="15" t="s">
        <v>240</v>
      </c>
      <c r="D182" s="108"/>
    </row>
    <row r="183" spans="2:4">
      <c r="B183" s="45" t="s">
        <v>241</v>
      </c>
      <c r="C183" s="15" t="s">
        <v>242</v>
      </c>
      <c r="D183" s="108">
        <v>200</v>
      </c>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c r="B190" s="44" t="s">
        <v>254</v>
      </c>
      <c r="C190" s="15" t="s">
        <v>255</v>
      </c>
      <c r="D190" s="108">
        <f>SUM(D191:D199)</f>
        <v>3650</v>
      </c>
    </row>
    <row r="191" spans="2:4">
      <c r="B191" s="45" t="s">
        <v>256</v>
      </c>
      <c r="C191" s="15" t="s">
        <v>257</v>
      </c>
      <c r="D191" s="108">
        <v>2350</v>
      </c>
    </row>
    <row r="192" spans="2:4">
      <c r="B192" s="45">
        <v>2232</v>
      </c>
      <c r="C192" s="15" t="s">
        <v>258</v>
      </c>
      <c r="D192" s="108">
        <v>1300</v>
      </c>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c r="B213" s="44" t="s">
        <v>293</v>
      </c>
      <c r="C213" s="15" t="s">
        <v>294</v>
      </c>
      <c r="D213" s="108">
        <f>SUM(D214:D218)</f>
        <v>2825</v>
      </c>
    </row>
    <row r="214" spans="2:4" hidden="1">
      <c r="B214" s="45" t="s">
        <v>295</v>
      </c>
      <c r="C214" s="15" t="s">
        <v>296</v>
      </c>
      <c r="D214" s="108"/>
    </row>
    <row r="215" spans="2:4">
      <c r="B215" s="45" t="s">
        <v>297</v>
      </c>
      <c r="C215" s="15" t="s">
        <v>298</v>
      </c>
      <c r="D215" s="108">
        <v>2825</v>
      </c>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c r="B219" s="44" t="s">
        <v>305</v>
      </c>
      <c r="C219" s="15" t="s">
        <v>306</v>
      </c>
      <c r="D219" s="108">
        <f>SUM(D220:D225)</f>
        <v>37179</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c r="B223" s="45" t="s">
        <v>312</v>
      </c>
      <c r="C223" s="15" t="s">
        <v>313</v>
      </c>
      <c r="D223" s="108">
        <v>1225</v>
      </c>
    </row>
    <row r="224" spans="2:4" s="2" customFormat="1" hidden="1">
      <c r="B224" s="45">
        <v>2278</v>
      </c>
      <c r="C224" s="15" t="s">
        <v>314</v>
      </c>
      <c r="D224" s="108"/>
    </row>
    <row r="225" spans="2:4" s="2" customFormat="1">
      <c r="B225" s="45" t="s">
        <v>315</v>
      </c>
      <c r="C225" s="15" t="s">
        <v>316</v>
      </c>
      <c r="D225" s="108">
        <v>35954</v>
      </c>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c r="B231" s="46" t="s">
        <v>326</v>
      </c>
      <c r="C231" s="47" t="s">
        <v>327</v>
      </c>
      <c r="D231" s="107">
        <f>D232+D237+D241+D242+D246+D247+D255+D256+D260</f>
        <v>3080</v>
      </c>
    </row>
    <row r="232" spans="2:4">
      <c r="B232" s="44" t="s">
        <v>328</v>
      </c>
      <c r="C232" s="15" t="s">
        <v>329</v>
      </c>
      <c r="D232" s="108">
        <f>SUM(D233:D236)</f>
        <v>280</v>
      </c>
    </row>
    <row r="233" spans="2:4">
      <c r="B233" s="45" t="s">
        <v>330</v>
      </c>
      <c r="C233" s="15" t="s">
        <v>331</v>
      </c>
      <c r="D233" s="108">
        <v>280</v>
      </c>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c r="B237" s="44" t="s">
        <v>338</v>
      </c>
      <c r="C237" s="15" t="s">
        <v>339</v>
      </c>
      <c r="D237" s="108">
        <f>SUM(D238:D240)</f>
        <v>2800</v>
      </c>
    </row>
    <row r="238" spans="2:4" hidden="1">
      <c r="B238" s="45" t="s">
        <v>340</v>
      </c>
      <c r="C238" s="15" t="s">
        <v>341</v>
      </c>
      <c r="D238" s="108"/>
    </row>
    <row r="239" spans="2:4">
      <c r="B239" s="45" t="s">
        <v>342</v>
      </c>
      <c r="C239" s="15" t="s">
        <v>343</v>
      </c>
      <c r="D239" s="108">
        <v>2800</v>
      </c>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1" t="s">
        <v>845</v>
      </c>
    </row>
    <row r="494" spans="2:4">
      <c r="B494" s="36" t="s">
        <v>846</v>
      </c>
      <c r="C494" s="36" t="s">
        <v>774</v>
      </c>
    </row>
    <row r="495" spans="2:4">
      <c r="B495" s="6" t="s">
        <v>784</v>
      </c>
      <c r="C495" s="6" t="s">
        <v>6</v>
      </c>
    </row>
    <row r="497" spans="2:4">
      <c r="B497" s="58" t="s">
        <v>1041</v>
      </c>
    </row>
    <row r="498" spans="2:4">
      <c r="B498" s="6" t="s">
        <v>8</v>
      </c>
    </row>
    <row r="500" spans="2:4">
      <c r="B500" s="127" t="s">
        <v>767</v>
      </c>
      <c r="C500" s="128"/>
      <c r="D500" s="128"/>
    </row>
    <row r="501" spans="2:4">
      <c r="B501" s="128"/>
      <c r="C501" s="128"/>
      <c r="D501" s="128"/>
    </row>
    <row r="502" spans="2:4" ht="15.75">
      <c r="B502" s="68"/>
      <c r="C502" s="31"/>
    </row>
    <row r="503" spans="2:4" ht="15.75">
      <c r="B503" s="68"/>
      <c r="C503" s="31"/>
    </row>
    <row r="504" spans="2:4" ht="15.75">
      <c r="B504" s="68"/>
      <c r="C504" s="31"/>
    </row>
    <row r="505" spans="2:4" ht="18.75">
      <c r="B505" s="7"/>
      <c r="D505" s="7"/>
    </row>
    <row r="506" spans="2:4" ht="15.75">
      <c r="B506" s="24"/>
      <c r="C506" s="24"/>
      <c r="D506" s="24"/>
    </row>
    <row r="507" spans="2:4" ht="15.75">
      <c r="B507" s="22"/>
      <c r="C507" s="22"/>
      <c r="D507" s="22"/>
    </row>
    <row r="508" spans="2:4" ht="15.75">
      <c r="B508" s="23"/>
      <c r="C508" s="23"/>
      <c r="D508" s="23"/>
    </row>
    <row r="509" spans="2:4" ht="15.75">
      <c r="B509" s="22"/>
      <c r="C509" s="22"/>
      <c r="D509" s="22"/>
    </row>
    <row r="510" spans="2:4" ht="15.75">
      <c r="B510" s="24"/>
      <c r="C510" s="24"/>
      <c r="D510" s="24"/>
    </row>
    <row r="511" spans="2:4" ht="15.75">
      <c r="B511" s="24"/>
      <c r="C511" s="24"/>
      <c r="D511" s="24"/>
    </row>
    <row r="512" spans="2:4" ht="15.75">
      <c r="B512" s="24"/>
      <c r="C512" s="24"/>
      <c r="D512" s="24"/>
    </row>
    <row r="513" spans="2:4" ht="15.75">
      <c r="B513" s="24"/>
      <c r="C513" s="24"/>
      <c r="D513" s="24"/>
    </row>
    <row r="514" spans="2:4" ht="15.75">
      <c r="B514" s="24"/>
      <c r="C514" s="25"/>
      <c r="D514" s="24"/>
    </row>
    <row r="515" spans="2:4" ht="15.75">
      <c r="B515" s="69"/>
      <c r="C515" s="25"/>
      <c r="D515" s="24"/>
    </row>
    <row r="516" spans="2:4" ht="15.75">
      <c r="B516" s="27"/>
      <c r="C516" s="26"/>
      <c r="D516" s="24"/>
    </row>
    <row r="517" spans="2:4" ht="18.75">
      <c r="B517" s="70"/>
      <c r="C517" s="71"/>
      <c r="D517" s="70"/>
    </row>
    <row r="705" spans="2:4" s="28" customFormat="1" ht="15.75">
      <c r="B705" s="1"/>
      <c r="C705" s="1"/>
      <c r="D705" s="1"/>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70" customFormat="1" ht="18.75">
      <c r="B716" s="1"/>
      <c r="C716" s="1"/>
      <c r="D716" s="1"/>
    </row>
  </sheetData>
  <mergeCells count="6">
    <mergeCell ref="B500:D501"/>
    <mergeCell ref="B25:D25"/>
    <mergeCell ref="B26:D26"/>
    <mergeCell ref="B27:D27"/>
    <mergeCell ref="B28:D28"/>
    <mergeCell ref="B46:C46"/>
  </mergeCells>
  <conditionalFormatting sqref="B36:B39 B33">
    <cfRule type="cellIs" dxfId="56" priority="3" stopIfTrue="1" operator="equal">
      <formula>0</formula>
    </cfRule>
  </conditionalFormatting>
  <conditionalFormatting sqref="C39">
    <cfRule type="cellIs" dxfId="55" priority="2" stopIfTrue="1" operator="equal">
      <formula>0</formula>
    </cfRule>
  </conditionalFormatting>
  <conditionalFormatting sqref="C33:C38 D33 D37 D35">
    <cfRule type="cellIs" dxfId="54" priority="1" stopIfTrue="1" operator="equal">
      <formula>0</formula>
    </cfRule>
  </conditionalFormatting>
  <pageMargins left="0.51181102362204722" right="0.51181102362204722" top="0.55118110236220474" bottom="0.55118110236220474" header="0.31496062992125984" footer="0.31496062992125984"/>
  <pageSetup paperSize="9" scale="98" fitToHeight="0" orientation="portrait" verticalDpi="0" r:id="rId1"/>
  <headerFooter differentFirst="1">
    <oddFooter>&amp;C&amp;P</oddFooter>
  </headerFooter>
  <rowBreaks count="1" manualBreakCount="1">
    <brk id="49" max="16383" man="1"/>
  </rowBreaks>
</worksheet>
</file>

<file path=xl/worksheets/sheet25.xml><?xml version="1.0" encoding="utf-8"?>
<worksheet xmlns="http://schemas.openxmlformats.org/spreadsheetml/2006/main" xmlns:r="http://schemas.openxmlformats.org/officeDocument/2006/relationships">
  <sheetPr>
    <tabColor rgb="FFFFC000"/>
    <pageSetUpPr fitToPage="1"/>
  </sheetPr>
  <dimension ref="A1:D716"/>
  <sheetViews>
    <sheetView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60.8554687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29" t="s">
        <v>842</v>
      </c>
    </row>
    <row r="10" spans="2:4">
      <c r="B10" s="65"/>
      <c r="D10" s="89" t="s">
        <v>843</v>
      </c>
    </row>
    <row r="11" spans="2:4">
      <c r="B11" s="65"/>
      <c r="D11" s="6" t="s">
        <v>5</v>
      </c>
    </row>
    <row r="12" spans="2:4">
      <c r="B12" s="65"/>
      <c r="D12" s="6"/>
    </row>
    <row r="13" spans="2:4">
      <c r="B13" s="65"/>
      <c r="D13" s="6"/>
    </row>
    <row r="14" spans="2:4">
      <c r="B14" s="65"/>
      <c r="D14" s="6"/>
    </row>
    <row r="15" spans="2:4">
      <c r="B15" s="65"/>
      <c r="C15" s="36" t="s">
        <v>847</v>
      </c>
      <c r="D15" s="35" t="s">
        <v>769</v>
      </c>
    </row>
    <row r="16" spans="2:4">
      <c r="B16" s="65"/>
      <c r="C16" s="1" t="s">
        <v>770</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962</v>
      </c>
      <c r="C28" s="131"/>
      <c r="D28" s="131"/>
    </row>
    <row r="29" spans="2:4">
      <c r="C29" s="73"/>
    </row>
    <row r="30" spans="2:4">
      <c r="C30" s="73"/>
    </row>
    <row r="31" spans="2:4">
      <c r="D31" s="38" t="s">
        <v>11</v>
      </c>
    </row>
    <row r="33" spans="2:4">
      <c r="B33" s="74" t="s">
        <v>780</v>
      </c>
      <c r="C33" s="75" t="s">
        <v>939</v>
      </c>
      <c r="D33" s="75" t="s">
        <v>790</v>
      </c>
    </row>
    <row r="34" spans="2:4">
      <c r="B34" s="76" t="s">
        <v>781</v>
      </c>
      <c r="C34" s="79" t="s">
        <v>940</v>
      </c>
      <c r="D34" s="63"/>
    </row>
    <row r="35" spans="2:4" ht="25.5">
      <c r="B35" s="77" t="s">
        <v>782</v>
      </c>
      <c r="C35" s="79" t="s">
        <v>947</v>
      </c>
      <c r="D35" s="79" t="s">
        <v>942</v>
      </c>
    </row>
    <row r="36" spans="2:4">
      <c r="B36" s="78" t="s">
        <v>13</v>
      </c>
      <c r="C36" s="79" t="s">
        <v>932</v>
      </c>
      <c r="D36" s="63" t="s">
        <v>933</v>
      </c>
    </row>
    <row r="37" spans="2:4">
      <c r="B37" s="78" t="s">
        <v>14</v>
      </c>
      <c r="C37" s="75" t="s">
        <v>775</v>
      </c>
      <c r="D37" s="75" t="s">
        <v>776</v>
      </c>
    </row>
    <row r="38" spans="2:4" ht="25.5">
      <c r="B38" s="78" t="s">
        <v>12</v>
      </c>
      <c r="C38" s="79" t="s">
        <v>785</v>
      </c>
      <c r="D38" s="63"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963</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108275</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25.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63.75" hidden="1">
      <c r="A131" s="1"/>
      <c r="B131" s="44">
        <v>17140</v>
      </c>
      <c r="C131" s="15" t="s">
        <v>144</v>
      </c>
      <c r="D131" s="16"/>
    </row>
    <row r="132" spans="1:4" s="30" customFormat="1">
      <c r="A132" s="1"/>
      <c r="B132" s="49">
        <v>21700</v>
      </c>
      <c r="C132" s="47" t="s">
        <v>145</v>
      </c>
      <c r="D132" s="13">
        <f>D133+D134</f>
        <v>108275</v>
      </c>
    </row>
    <row r="133" spans="1:4" s="30" customFormat="1">
      <c r="A133" s="1"/>
      <c r="B133" s="44">
        <v>21710</v>
      </c>
      <c r="C133" s="15" t="s">
        <v>146</v>
      </c>
      <c r="D133" s="16">
        <v>108275</v>
      </c>
    </row>
    <row r="134" spans="1:4" s="30" customFormat="1" hidden="1">
      <c r="A134" s="1"/>
      <c r="B134" s="44">
        <v>21720</v>
      </c>
      <c r="C134" s="15" t="s">
        <v>147</v>
      </c>
      <c r="D134" s="16"/>
    </row>
    <row r="135" spans="1:4" s="30" customFormat="1">
      <c r="A135" s="1"/>
      <c r="B135" s="51" t="s">
        <v>148</v>
      </c>
      <c r="C135" s="12" t="s">
        <v>149</v>
      </c>
      <c r="D135" s="13">
        <f>D136+D416</f>
        <v>108275</v>
      </c>
    </row>
    <row r="136" spans="1:4" ht="27">
      <c r="B136" s="53" t="s">
        <v>150</v>
      </c>
      <c r="C136" s="54" t="s">
        <v>151</v>
      </c>
      <c r="D136" s="106">
        <f>D137+D272+D290+D375+D394</f>
        <v>108275</v>
      </c>
    </row>
    <row r="137" spans="1:4">
      <c r="B137" s="52" t="s">
        <v>152</v>
      </c>
      <c r="C137" s="47" t="s">
        <v>153</v>
      </c>
      <c r="D137" s="13">
        <f>D138+D172</f>
        <v>70503</v>
      </c>
    </row>
    <row r="138" spans="1:4">
      <c r="B138" s="46" t="s">
        <v>154</v>
      </c>
      <c r="C138" s="47" t="s">
        <v>155</v>
      </c>
      <c r="D138" s="107">
        <f>D139+D160</f>
        <v>56733</v>
      </c>
    </row>
    <row r="139" spans="1:4">
      <c r="B139" s="46" t="s">
        <v>156</v>
      </c>
      <c r="C139" s="47" t="s">
        <v>157</v>
      </c>
      <c r="D139" s="107">
        <f>D140+D148+D158+D159</f>
        <v>45904</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c r="B158" s="44" t="s">
        <v>193</v>
      </c>
      <c r="C158" s="15" t="s">
        <v>194</v>
      </c>
      <c r="D158" s="108">
        <v>45904</v>
      </c>
    </row>
    <row r="159" spans="2:4" hidden="1">
      <c r="B159" s="44" t="s">
        <v>195</v>
      </c>
      <c r="C159" s="15" t="s">
        <v>196</v>
      </c>
      <c r="D159" s="108"/>
    </row>
    <row r="160" spans="2:4" ht="25.5">
      <c r="B160" s="46" t="s">
        <v>197</v>
      </c>
      <c r="C160" s="47" t="s">
        <v>198</v>
      </c>
      <c r="D160" s="107">
        <f>D161+D162+D171</f>
        <v>10829</v>
      </c>
    </row>
    <row r="161" spans="2:4">
      <c r="B161" s="44" t="s">
        <v>199</v>
      </c>
      <c r="C161" s="15" t="s">
        <v>200</v>
      </c>
      <c r="D161" s="108">
        <v>10829</v>
      </c>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c r="B172" s="47" t="s">
        <v>221</v>
      </c>
      <c r="C172" s="47" t="s">
        <v>222</v>
      </c>
      <c r="D172" s="107">
        <f>D173+D180+D231+D261+D262+D271</f>
        <v>13770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c r="B180" s="46" t="s">
        <v>235</v>
      </c>
      <c r="C180" s="47" t="s">
        <v>236</v>
      </c>
      <c r="D180" s="107">
        <f>D181+D184+D190+D200+D209+D213+D219+D226</f>
        <v>12570</v>
      </c>
    </row>
    <row r="181" spans="2:4">
      <c r="B181" s="44" t="s">
        <v>237</v>
      </c>
      <c r="C181" s="15" t="s">
        <v>238</v>
      </c>
      <c r="D181" s="108">
        <f>SUM(D182:D183)</f>
        <v>480</v>
      </c>
    </row>
    <row r="182" spans="2:4" ht="25.5" hidden="1">
      <c r="B182" s="45" t="s">
        <v>239</v>
      </c>
      <c r="C182" s="15" t="s">
        <v>240</v>
      </c>
      <c r="D182" s="108"/>
    </row>
    <row r="183" spans="2:4">
      <c r="B183" s="45" t="s">
        <v>241</v>
      </c>
      <c r="C183" s="15" t="s">
        <v>242</v>
      </c>
      <c r="D183" s="108">
        <v>480</v>
      </c>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c r="B200" s="44" t="s">
        <v>272</v>
      </c>
      <c r="C200" s="15" t="s">
        <v>273</v>
      </c>
      <c r="D200" s="108">
        <f>SUM(D201:D208)</f>
        <v>900</v>
      </c>
    </row>
    <row r="201" spans="2:4" hidden="1">
      <c r="B201" s="45" t="s">
        <v>274</v>
      </c>
      <c r="C201" s="15" t="s">
        <v>275</v>
      </c>
      <c r="D201" s="108"/>
    </row>
    <row r="202" spans="2:4">
      <c r="B202" s="45" t="s">
        <v>276</v>
      </c>
      <c r="C202" s="15" t="s">
        <v>277</v>
      </c>
      <c r="D202" s="108">
        <v>900</v>
      </c>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c r="B213" s="44" t="s">
        <v>293</v>
      </c>
      <c r="C213" s="15" t="s">
        <v>294</v>
      </c>
      <c r="D213" s="108">
        <f>SUM(D214:D218)</f>
        <v>3336</v>
      </c>
    </row>
    <row r="214" spans="2:4" hidden="1">
      <c r="B214" s="45" t="s">
        <v>295</v>
      </c>
      <c r="C214" s="15" t="s">
        <v>296</v>
      </c>
      <c r="D214" s="108"/>
    </row>
    <row r="215" spans="2:4">
      <c r="B215" s="45" t="s">
        <v>297</v>
      </c>
      <c r="C215" s="15" t="s">
        <v>298</v>
      </c>
      <c r="D215" s="108">
        <v>3336</v>
      </c>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c r="B219" s="44" t="s">
        <v>305</v>
      </c>
      <c r="C219" s="15" t="s">
        <v>306</v>
      </c>
      <c r="D219" s="108">
        <f>SUM(D220:D225)</f>
        <v>7854</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c r="B225" s="45" t="s">
        <v>315</v>
      </c>
      <c r="C225" s="15" t="s">
        <v>316</v>
      </c>
      <c r="D225" s="108">
        <v>7854</v>
      </c>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c r="B231" s="46" t="s">
        <v>326</v>
      </c>
      <c r="C231" s="47" t="s">
        <v>327</v>
      </c>
      <c r="D231" s="107">
        <f>D232+D237+D241+D242+D246+D247+D255+D256+D260</f>
        <v>1200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c r="B237" s="44" t="s">
        <v>338</v>
      </c>
      <c r="C237" s="15" t="s">
        <v>339</v>
      </c>
      <c r="D237" s="108">
        <f>SUM(D238:D240)</f>
        <v>1200</v>
      </c>
    </row>
    <row r="238" spans="2:4" hidden="1">
      <c r="B238" s="45" t="s">
        <v>340</v>
      </c>
      <c r="C238" s="15" t="s">
        <v>341</v>
      </c>
      <c r="D238" s="108"/>
    </row>
    <row r="239" spans="2:4">
      <c r="B239" s="45" t="s">
        <v>342</v>
      </c>
      <c r="C239" s="15" t="s">
        <v>343</v>
      </c>
      <c r="D239" s="108">
        <v>1200</v>
      </c>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c r="B290" s="49" t="s">
        <v>432</v>
      </c>
      <c r="C290" s="47" t="s">
        <v>433</v>
      </c>
      <c r="D290" s="107">
        <f>D291+D326</f>
        <v>37772</v>
      </c>
    </row>
    <row r="291" spans="2:4">
      <c r="B291" s="46" t="s">
        <v>434</v>
      </c>
      <c r="C291" s="47" t="s">
        <v>435</v>
      </c>
      <c r="D291" s="107">
        <f>D292+D300+D321+D324+D325</f>
        <v>37772</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c r="B300" s="46" t="s">
        <v>447</v>
      </c>
      <c r="C300" s="47" t="s">
        <v>448</v>
      </c>
      <c r="D300" s="107">
        <f>D301+D304+D307+D312+D315</f>
        <v>37772</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c r="B315" s="44">
        <v>3290</v>
      </c>
      <c r="C315" s="15" t="s">
        <v>466</v>
      </c>
      <c r="D315" s="108">
        <f>SUM(D316:D320)</f>
        <v>37772</v>
      </c>
    </row>
    <row r="316" spans="2:4" ht="38.25">
      <c r="B316" s="45">
        <v>3291</v>
      </c>
      <c r="C316" s="15" t="s">
        <v>467</v>
      </c>
      <c r="D316" s="108">
        <v>37772</v>
      </c>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1" t="s">
        <v>845</v>
      </c>
    </row>
    <row r="494" spans="2:4">
      <c r="B494" s="36" t="s">
        <v>846</v>
      </c>
      <c r="C494" s="36" t="s">
        <v>774</v>
      </c>
    </row>
    <row r="495" spans="2:4">
      <c r="B495" s="6" t="s">
        <v>784</v>
      </c>
      <c r="C495" s="6" t="s">
        <v>6</v>
      </c>
    </row>
    <row r="497" spans="2:4">
      <c r="B497" s="58" t="s">
        <v>1041</v>
      </c>
    </row>
    <row r="498" spans="2:4">
      <c r="B498" s="6" t="s">
        <v>8</v>
      </c>
    </row>
    <row r="500" spans="2:4">
      <c r="B500" s="127" t="s">
        <v>767</v>
      </c>
      <c r="C500" s="128"/>
      <c r="D500" s="128"/>
    </row>
    <row r="501" spans="2:4">
      <c r="B501" s="128"/>
      <c r="C501" s="128"/>
      <c r="D501" s="128"/>
    </row>
    <row r="502" spans="2:4" ht="15.75">
      <c r="B502" s="68"/>
      <c r="C502" s="31"/>
    </row>
    <row r="503" spans="2:4" ht="15.75">
      <c r="B503" s="68"/>
      <c r="C503" s="31"/>
    </row>
    <row r="504" spans="2:4" ht="15.75">
      <c r="B504" s="68"/>
      <c r="C504" s="31"/>
    </row>
    <row r="505" spans="2:4" ht="18.75">
      <c r="B505" s="7"/>
      <c r="D505" s="7"/>
    </row>
    <row r="506" spans="2:4" ht="15.75">
      <c r="B506" s="24"/>
      <c r="C506" s="24"/>
      <c r="D506" s="24"/>
    </row>
    <row r="507" spans="2:4" ht="15.75">
      <c r="B507" s="22"/>
      <c r="C507" s="22"/>
      <c r="D507" s="22"/>
    </row>
    <row r="508" spans="2:4" ht="15.75">
      <c r="B508" s="23"/>
      <c r="C508" s="23"/>
      <c r="D508" s="23"/>
    </row>
    <row r="509" spans="2:4" ht="15.75">
      <c r="B509" s="22"/>
      <c r="C509" s="22"/>
      <c r="D509" s="22"/>
    </row>
    <row r="510" spans="2:4" ht="15.75">
      <c r="B510" s="24"/>
      <c r="C510" s="24"/>
      <c r="D510" s="24"/>
    </row>
    <row r="511" spans="2:4" ht="15.75">
      <c r="B511" s="24"/>
      <c r="C511" s="24"/>
      <c r="D511" s="24"/>
    </row>
    <row r="512" spans="2:4" ht="15.75">
      <c r="B512" s="24"/>
      <c r="C512" s="24"/>
      <c r="D512" s="24"/>
    </row>
    <row r="513" spans="2:4" ht="15.75">
      <c r="B513" s="24"/>
      <c r="C513" s="24"/>
      <c r="D513" s="24"/>
    </row>
    <row r="514" spans="2:4" ht="15.75">
      <c r="B514" s="24"/>
      <c r="C514" s="25"/>
      <c r="D514" s="24"/>
    </row>
    <row r="515" spans="2:4" ht="15.75">
      <c r="B515" s="69"/>
      <c r="C515" s="25"/>
      <c r="D515" s="24"/>
    </row>
    <row r="516" spans="2:4" ht="15.75">
      <c r="B516" s="27"/>
      <c r="C516" s="26"/>
      <c r="D516" s="24"/>
    </row>
    <row r="517" spans="2:4" ht="18.75">
      <c r="B517" s="70"/>
      <c r="C517" s="71"/>
      <c r="D517" s="70"/>
    </row>
    <row r="705" spans="2:4" s="28" customFormat="1" ht="15.75">
      <c r="B705" s="1"/>
      <c r="C705" s="1"/>
      <c r="D705" s="1"/>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70" customFormat="1" ht="18.75">
      <c r="B716" s="1"/>
      <c r="C716" s="1"/>
      <c r="D716" s="1"/>
    </row>
  </sheetData>
  <mergeCells count="6">
    <mergeCell ref="B500:D501"/>
    <mergeCell ref="B25:D25"/>
    <mergeCell ref="B26:D26"/>
    <mergeCell ref="B27:D27"/>
    <mergeCell ref="B28:D28"/>
    <mergeCell ref="B46:C46"/>
  </mergeCells>
  <conditionalFormatting sqref="B36:B39 B33">
    <cfRule type="cellIs" dxfId="53" priority="3" stopIfTrue="1" operator="equal">
      <formula>0</formula>
    </cfRule>
  </conditionalFormatting>
  <conditionalFormatting sqref="C39">
    <cfRule type="cellIs" dxfId="52" priority="2" stopIfTrue="1" operator="equal">
      <formula>0</formula>
    </cfRule>
  </conditionalFormatting>
  <conditionalFormatting sqref="C33:C38 D33 D37 D35">
    <cfRule type="cellIs" dxfId="51" priority="1" stopIfTrue="1" operator="equal">
      <formula>0</formula>
    </cfRule>
  </conditionalFormatting>
  <pageMargins left="0.51181102362204722" right="0.51181102362204722" top="0.55118110236220474" bottom="0.55118110236220474" header="0.31496062992125984" footer="0.31496062992125984"/>
  <pageSetup paperSize="9" scale="97" fitToHeight="0" orientation="portrait" verticalDpi="0" r:id="rId1"/>
  <headerFooter differentFirst="1">
    <oddFooter>&amp;C&amp;P</oddFooter>
  </headerFooter>
  <rowBreaks count="1" manualBreakCount="1">
    <brk id="49" max="16383" man="1"/>
  </rowBreaks>
</worksheet>
</file>

<file path=xl/worksheets/sheet26.xml><?xml version="1.0" encoding="utf-8"?>
<worksheet xmlns="http://schemas.openxmlformats.org/spreadsheetml/2006/main" xmlns:r="http://schemas.openxmlformats.org/officeDocument/2006/relationships">
  <sheetPr>
    <tabColor rgb="FFFFC000"/>
    <pageSetUpPr fitToPage="1"/>
  </sheetPr>
  <dimension ref="B1:D716"/>
  <sheetViews>
    <sheetView topLeftCell="A181" zoomScaleNormal="100" zoomScaleSheetLayoutView="100" workbookViewId="0">
      <selection activeCell="A492" sqref="A492:XFD493"/>
    </sheetView>
  </sheetViews>
  <sheetFormatPr defaultColWidth="8.85546875" defaultRowHeight="12.75"/>
  <cols>
    <col min="1" max="1" width="4.28515625" style="1" customWidth="1"/>
    <col min="2" max="2" width="16.140625" style="1" customWidth="1"/>
    <col min="3" max="3" width="60.710937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29" t="s">
        <v>842</v>
      </c>
    </row>
    <row r="10" spans="2:4">
      <c r="B10" s="65"/>
      <c r="D10" s="89" t="s">
        <v>843</v>
      </c>
    </row>
    <row r="11" spans="2:4">
      <c r="B11" s="65"/>
      <c r="D11" s="6" t="s">
        <v>5</v>
      </c>
    </row>
    <row r="12" spans="2:4">
      <c r="B12" s="65"/>
      <c r="D12" s="6"/>
    </row>
    <row r="13" spans="2:4">
      <c r="B13" s="65"/>
      <c r="D13" s="6"/>
    </row>
    <row r="14" spans="2:4">
      <c r="B14" s="65"/>
      <c r="D14" s="6"/>
    </row>
    <row r="15" spans="2:4">
      <c r="B15" s="65"/>
      <c r="C15" s="36" t="s">
        <v>847</v>
      </c>
      <c r="D15" s="35" t="s">
        <v>769</v>
      </c>
    </row>
    <row r="16" spans="2:4">
      <c r="B16" s="65"/>
      <c r="C16" s="1" t="s">
        <v>770</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964</v>
      </c>
      <c r="C28" s="131"/>
      <c r="D28" s="131"/>
    </row>
    <row r="29" spans="2:4">
      <c r="C29" s="73"/>
    </row>
    <row r="30" spans="2:4">
      <c r="C30" s="73"/>
    </row>
    <row r="31" spans="2:4">
      <c r="D31" s="38" t="s">
        <v>11</v>
      </c>
    </row>
    <row r="33" spans="2:4">
      <c r="B33" s="74" t="s">
        <v>780</v>
      </c>
      <c r="C33" s="75" t="s">
        <v>939</v>
      </c>
      <c r="D33" s="75" t="s">
        <v>790</v>
      </c>
    </row>
    <row r="34" spans="2:4">
      <c r="B34" s="76" t="s">
        <v>781</v>
      </c>
      <c r="C34" s="79" t="s">
        <v>940</v>
      </c>
      <c r="D34" s="63"/>
    </row>
    <row r="35" spans="2:4" ht="25.5">
      <c r="B35" s="77" t="s">
        <v>782</v>
      </c>
      <c r="C35" s="79" t="s">
        <v>943</v>
      </c>
      <c r="D35" s="79" t="s">
        <v>944</v>
      </c>
    </row>
    <row r="36" spans="2:4">
      <c r="B36" s="78" t="s">
        <v>13</v>
      </c>
      <c r="C36" s="79" t="s">
        <v>932</v>
      </c>
      <c r="D36" s="63" t="s">
        <v>933</v>
      </c>
    </row>
    <row r="37" spans="2:4">
      <c r="B37" s="78" t="s">
        <v>14</v>
      </c>
      <c r="C37" s="75" t="s">
        <v>775</v>
      </c>
      <c r="D37" s="75" t="s">
        <v>776</v>
      </c>
    </row>
    <row r="38" spans="2:4" ht="25.5">
      <c r="B38" s="78" t="s">
        <v>12</v>
      </c>
      <c r="C38" s="79" t="s">
        <v>785</v>
      </c>
      <c r="D38" s="63"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2:4">
      <c r="B49" s="80"/>
      <c r="C49" s="80"/>
    </row>
    <row r="50" spans="2:4" ht="14.25">
      <c r="C50" s="67" t="s">
        <v>17</v>
      </c>
    </row>
    <row r="51" spans="2:4">
      <c r="C51" s="38" t="s">
        <v>965</v>
      </c>
    </row>
    <row r="53" spans="2:4" ht="51">
      <c r="B53" s="42" t="s">
        <v>18</v>
      </c>
      <c r="C53" s="42" t="s">
        <v>19</v>
      </c>
      <c r="D53" s="42" t="s">
        <v>771</v>
      </c>
    </row>
    <row r="54" spans="2:4">
      <c r="B54" s="44">
        <v>1</v>
      </c>
      <c r="C54" s="44">
        <v>2</v>
      </c>
      <c r="D54" s="44">
        <v>3</v>
      </c>
    </row>
    <row r="55" spans="2:4">
      <c r="B55" s="50" t="s">
        <v>20</v>
      </c>
      <c r="C55" s="12" t="s">
        <v>21</v>
      </c>
      <c r="D55" s="13">
        <f>D56+D98+D113+D132</f>
        <v>321940</v>
      </c>
    </row>
    <row r="56" spans="2:4" hidden="1">
      <c r="B56" s="46" t="s">
        <v>22</v>
      </c>
      <c r="C56" s="47" t="s">
        <v>23</v>
      </c>
      <c r="D56" s="13">
        <f>D57+D84</f>
        <v>0</v>
      </c>
    </row>
    <row r="57" spans="2:4" ht="25.5" hidden="1">
      <c r="B57" s="14">
        <v>21300</v>
      </c>
      <c r="C57" s="15" t="s">
        <v>24</v>
      </c>
      <c r="D57" s="16">
        <f>D58+D59+D60+D61+D65+D66+D69+D75</f>
        <v>0</v>
      </c>
    </row>
    <row r="58" spans="2:4" ht="25.5" hidden="1">
      <c r="B58" s="44" t="s">
        <v>25</v>
      </c>
      <c r="C58" s="15" t="s">
        <v>26</v>
      </c>
      <c r="D58" s="16"/>
    </row>
    <row r="59" spans="2:4" ht="25.5" hidden="1">
      <c r="B59" s="44" t="s">
        <v>27</v>
      </c>
      <c r="C59" s="15" t="s">
        <v>28</v>
      </c>
      <c r="D59" s="16"/>
    </row>
    <row r="60" spans="2:4" ht="25.5" hidden="1">
      <c r="B60" s="44" t="s">
        <v>29</v>
      </c>
      <c r="C60" s="15" t="s">
        <v>30</v>
      </c>
      <c r="D60" s="16"/>
    </row>
    <row r="61" spans="2:4" hidden="1">
      <c r="B61" s="44" t="s">
        <v>31</v>
      </c>
      <c r="C61" s="15" t="s">
        <v>32</v>
      </c>
      <c r="D61" s="16">
        <f>SUM(D62:D64)</f>
        <v>0</v>
      </c>
    </row>
    <row r="62" spans="2:4" hidden="1">
      <c r="B62" s="45" t="s">
        <v>33</v>
      </c>
      <c r="C62" s="15" t="s">
        <v>34</v>
      </c>
      <c r="D62" s="16"/>
    </row>
    <row r="63" spans="2:4" hidden="1">
      <c r="B63" s="45" t="s">
        <v>35</v>
      </c>
      <c r="C63" s="15" t="s">
        <v>36</v>
      </c>
      <c r="D63" s="16"/>
    </row>
    <row r="64" spans="2:4" hidden="1">
      <c r="B64" s="45" t="s">
        <v>37</v>
      </c>
      <c r="C64" s="15" t="s">
        <v>38</v>
      </c>
      <c r="D64" s="16"/>
    </row>
    <row r="65" spans="2:4" hidden="1">
      <c r="B65" s="44" t="s">
        <v>39</v>
      </c>
      <c r="C65" s="15" t="s">
        <v>40</v>
      </c>
      <c r="D65" s="16"/>
    </row>
    <row r="66" spans="2:4" hidden="1">
      <c r="B66" s="44" t="s">
        <v>41</v>
      </c>
      <c r="C66" s="15" t="s">
        <v>42</v>
      </c>
      <c r="D66" s="16">
        <f>SUM(D67:D68)</f>
        <v>0</v>
      </c>
    </row>
    <row r="67" spans="2:4" hidden="1">
      <c r="B67" s="45" t="s">
        <v>43</v>
      </c>
      <c r="C67" s="15" t="s">
        <v>44</v>
      </c>
      <c r="D67" s="16"/>
    </row>
    <row r="68" spans="2:4" ht="25.5" hidden="1">
      <c r="B68" s="45" t="s">
        <v>45</v>
      </c>
      <c r="C68" s="15" t="s">
        <v>46</v>
      </c>
      <c r="D68" s="16"/>
    </row>
    <row r="69" spans="2:4" hidden="1">
      <c r="B69" s="44" t="s">
        <v>47</v>
      </c>
      <c r="C69" s="15" t="s">
        <v>48</v>
      </c>
      <c r="D69" s="16">
        <f>SUM(D70:D74)</f>
        <v>0</v>
      </c>
    </row>
    <row r="70" spans="2:4" hidden="1">
      <c r="B70" s="45" t="s">
        <v>49</v>
      </c>
      <c r="C70" s="15" t="s">
        <v>50</v>
      </c>
      <c r="D70" s="16"/>
    </row>
    <row r="71" spans="2:4" hidden="1">
      <c r="B71" s="45" t="s">
        <v>51</v>
      </c>
      <c r="C71" s="15" t="s">
        <v>52</v>
      </c>
      <c r="D71" s="16"/>
    </row>
    <row r="72" spans="2:4" hidden="1">
      <c r="B72" s="45" t="s">
        <v>53</v>
      </c>
      <c r="C72" s="15" t="s">
        <v>54</v>
      </c>
      <c r="D72" s="16"/>
    </row>
    <row r="73" spans="2:4" hidden="1">
      <c r="B73" s="45" t="s">
        <v>55</v>
      </c>
      <c r="C73" s="15" t="s">
        <v>56</v>
      </c>
      <c r="D73" s="16"/>
    </row>
    <row r="74" spans="2:4" hidden="1">
      <c r="B74" s="45" t="s">
        <v>57</v>
      </c>
      <c r="C74" s="15" t="s">
        <v>58</v>
      </c>
      <c r="D74" s="16"/>
    </row>
    <row r="75" spans="2:4" hidden="1">
      <c r="B75" s="44" t="s">
        <v>59</v>
      </c>
      <c r="C75" s="15" t="s">
        <v>60</v>
      </c>
      <c r="D75" s="16">
        <f>SUM(D76:D83)</f>
        <v>0</v>
      </c>
    </row>
    <row r="76" spans="2:4" hidden="1">
      <c r="B76" s="45" t="s">
        <v>61</v>
      </c>
      <c r="C76" s="15" t="s">
        <v>62</v>
      </c>
      <c r="D76" s="16"/>
    </row>
    <row r="77" spans="2:4" ht="25.5" hidden="1">
      <c r="B77" s="45" t="s">
        <v>63</v>
      </c>
      <c r="C77" s="15" t="s">
        <v>64</v>
      </c>
      <c r="D77" s="16"/>
    </row>
    <row r="78" spans="2:4" hidden="1">
      <c r="B78" s="45" t="s">
        <v>65</v>
      </c>
      <c r="C78" s="15" t="s">
        <v>66</v>
      </c>
      <c r="D78" s="16"/>
    </row>
    <row r="79" spans="2:4" hidden="1">
      <c r="B79" s="45" t="s">
        <v>67</v>
      </c>
      <c r="C79" s="15" t="s">
        <v>68</v>
      </c>
      <c r="D79" s="16"/>
    </row>
    <row r="80" spans="2:4" hidden="1">
      <c r="B80" s="45" t="s">
        <v>69</v>
      </c>
      <c r="C80" s="15" t="s">
        <v>70</v>
      </c>
      <c r="D80" s="16"/>
    </row>
    <row r="81" spans="2:4" hidden="1">
      <c r="B81" s="45" t="s">
        <v>71</v>
      </c>
      <c r="C81" s="15" t="s">
        <v>72</v>
      </c>
      <c r="D81" s="16"/>
    </row>
    <row r="82" spans="2:4" ht="25.5" hidden="1">
      <c r="B82" s="45">
        <v>21397</v>
      </c>
      <c r="C82" s="15" t="s">
        <v>73</v>
      </c>
      <c r="D82" s="16"/>
    </row>
    <row r="83" spans="2:4" hidden="1">
      <c r="B83" s="45" t="s">
        <v>74</v>
      </c>
      <c r="C83" s="15" t="s">
        <v>75</v>
      </c>
      <c r="D83" s="16"/>
    </row>
    <row r="84" spans="2:4" ht="25.5" hidden="1">
      <c r="B84" s="14">
        <v>21400</v>
      </c>
      <c r="C84" s="15" t="s">
        <v>76</v>
      </c>
      <c r="D84" s="16">
        <f>D85+D89+D95</f>
        <v>0</v>
      </c>
    </row>
    <row r="85" spans="2:4" ht="25.5" hidden="1">
      <c r="B85" s="44">
        <v>21410</v>
      </c>
      <c r="C85" s="15" t="s">
        <v>77</v>
      </c>
      <c r="D85" s="16">
        <f>SUM(D86:D88)</f>
        <v>0</v>
      </c>
    </row>
    <row r="86" spans="2:4" hidden="1">
      <c r="B86" s="45" t="s">
        <v>78</v>
      </c>
      <c r="C86" s="15" t="s">
        <v>79</v>
      </c>
      <c r="D86" s="16"/>
    </row>
    <row r="87" spans="2:4" hidden="1">
      <c r="B87" s="45" t="s">
        <v>80</v>
      </c>
      <c r="C87" s="15" t="s">
        <v>81</v>
      </c>
      <c r="D87" s="16"/>
    </row>
    <row r="88" spans="2:4" hidden="1">
      <c r="B88" s="45" t="s">
        <v>82</v>
      </c>
      <c r="C88" s="15" t="s">
        <v>83</v>
      </c>
      <c r="D88" s="16"/>
    </row>
    <row r="89" spans="2:4" hidden="1">
      <c r="B89" s="44">
        <v>21420</v>
      </c>
      <c r="C89" s="15" t="s">
        <v>84</v>
      </c>
      <c r="D89" s="16">
        <f>SUM(D90:D94)</f>
        <v>0</v>
      </c>
    </row>
    <row r="90" spans="2:4" ht="25.5" hidden="1">
      <c r="B90" s="45" t="s">
        <v>85</v>
      </c>
      <c r="C90" s="15" t="s">
        <v>86</v>
      </c>
      <c r="D90" s="16"/>
    </row>
    <row r="91" spans="2:4" hidden="1">
      <c r="B91" s="45" t="s">
        <v>87</v>
      </c>
      <c r="C91" s="15" t="s">
        <v>88</v>
      </c>
      <c r="D91" s="16"/>
    </row>
    <row r="92" spans="2:4" ht="25.5" hidden="1">
      <c r="B92" s="45">
        <v>21424</v>
      </c>
      <c r="C92" s="15" t="s">
        <v>89</v>
      </c>
      <c r="D92" s="16"/>
    </row>
    <row r="93" spans="2:4" hidden="1">
      <c r="B93" s="45">
        <v>21425</v>
      </c>
      <c r="C93" s="15" t="s">
        <v>90</v>
      </c>
      <c r="D93" s="16"/>
    </row>
    <row r="94" spans="2:4" hidden="1">
      <c r="B94" s="45" t="s">
        <v>91</v>
      </c>
      <c r="C94" s="15" t="s">
        <v>92</v>
      </c>
      <c r="D94" s="16"/>
    </row>
    <row r="95" spans="2:4" hidden="1">
      <c r="B95" s="44">
        <v>21490</v>
      </c>
      <c r="C95" s="15" t="s">
        <v>93</v>
      </c>
      <c r="D95" s="16">
        <f>SUM(D96:D97)</f>
        <v>0</v>
      </c>
    </row>
    <row r="96" spans="2:4" hidden="1">
      <c r="B96" s="45" t="s">
        <v>94</v>
      </c>
      <c r="C96" s="15" t="s">
        <v>95</v>
      </c>
      <c r="D96" s="16"/>
    </row>
    <row r="97" spans="2:4" hidden="1">
      <c r="B97" s="45" t="s">
        <v>96</v>
      </c>
      <c r="C97" s="15" t="s">
        <v>97</v>
      </c>
      <c r="D97" s="16"/>
    </row>
    <row r="98" spans="2:4">
      <c r="B98" s="46" t="s">
        <v>98</v>
      </c>
      <c r="C98" s="47" t="s">
        <v>99</v>
      </c>
      <c r="D98" s="13">
        <f>D99+D111</f>
        <v>321940</v>
      </c>
    </row>
    <row r="99" spans="2:4">
      <c r="B99" s="14">
        <v>21100</v>
      </c>
      <c r="C99" s="15" t="s">
        <v>100</v>
      </c>
      <c r="D99" s="16">
        <f>D100+D101+D102+D103+D104+D105+D106</f>
        <v>321940</v>
      </c>
    </row>
    <row r="100" spans="2:4" ht="25.5" hidden="1">
      <c r="B100" s="44" t="s">
        <v>101</v>
      </c>
      <c r="C100" s="15" t="s">
        <v>102</v>
      </c>
      <c r="D100" s="16"/>
    </row>
    <row r="101" spans="2:4" ht="25.5" hidden="1">
      <c r="B101" s="44" t="s">
        <v>103</v>
      </c>
      <c r="C101" s="15" t="s">
        <v>104</v>
      </c>
      <c r="D101" s="16"/>
    </row>
    <row r="102" spans="2:4" ht="25.5" hidden="1">
      <c r="B102" s="44" t="s">
        <v>105</v>
      </c>
      <c r="C102" s="15" t="s">
        <v>106</v>
      </c>
      <c r="D102" s="16"/>
    </row>
    <row r="103" spans="2:4" ht="25.5" hidden="1">
      <c r="B103" s="44" t="s">
        <v>107</v>
      </c>
      <c r="C103" s="15" t="s">
        <v>108</v>
      </c>
      <c r="D103" s="16"/>
    </row>
    <row r="104" spans="2:4" ht="38.25" hidden="1">
      <c r="B104" s="44" t="s">
        <v>109</v>
      </c>
      <c r="C104" s="15" t="s">
        <v>110</v>
      </c>
      <c r="D104" s="16"/>
    </row>
    <row r="105" spans="2:4" ht="38.25" hidden="1">
      <c r="B105" s="44" t="s">
        <v>111</v>
      </c>
      <c r="C105" s="15" t="s">
        <v>112</v>
      </c>
      <c r="D105" s="16"/>
    </row>
    <row r="106" spans="2:4" ht="38.25">
      <c r="B106" s="44" t="s">
        <v>113</v>
      </c>
      <c r="C106" s="15" t="s">
        <v>114</v>
      </c>
      <c r="D106" s="16">
        <f>SUM(D107:D110)</f>
        <v>321940</v>
      </c>
    </row>
    <row r="107" spans="2:4" ht="38.25">
      <c r="B107" s="45">
        <v>21191</v>
      </c>
      <c r="C107" s="15" t="s">
        <v>115</v>
      </c>
      <c r="D107" s="16">
        <v>321940</v>
      </c>
    </row>
    <row r="108" spans="2:4" hidden="1">
      <c r="B108" s="45">
        <v>21192</v>
      </c>
      <c r="C108" s="15" t="s">
        <v>116</v>
      </c>
      <c r="D108" s="16"/>
    </row>
    <row r="109" spans="2:4" ht="38.25" hidden="1">
      <c r="B109" s="45">
        <v>21193</v>
      </c>
      <c r="C109" s="15" t="s">
        <v>117</v>
      </c>
      <c r="D109" s="16"/>
    </row>
    <row r="110" spans="2:4" ht="25.5" hidden="1">
      <c r="B110" s="45">
        <v>21194</v>
      </c>
      <c r="C110" s="15" t="s">
        <v>118</v>
      </c>
      <c r="D110" s="16"/>
    </row>
    <row r="111" spans="2:4" hidden="1">
      <c r="B111" s="14">
        <v>21200</v>
      </c>
      <c r="C111" s="15" t="s">
        <v>119</v>
      </c>
      <c r="D111" s="16">
        <f>D112</f>
        <v>0</v>
      </c>
    </row>
    <row r="112" spans="2:4" hidden="1">
      <c r="B112" s="44">
        <v>21210</v>
      </c>
      <c r="C112" s="15" t="s">
        <v>119</v>
      </c>
      <c r="D112" s="16"/>
    </row>
    <row r="113" spans="2:4" ht="25.5" hidden="1">
      <c r="B113" s="49" t="s">
        <v>120</v>
      </c>
      <c r="C113" s="47" t="s">
        <v>121</v>
      </c>
      <c r="D113" s="13">
        <f>D114+D121+D126</f>
        <v>0</v>
      </c>
    </row>
    <row r="114" spans="2:4" hidden="1">
      <c r="B114" s="49">
        <v>18000</v>
      </c>
      <c r="C114" s="47" t="s">
        <v>122</v>
      </c>
      <c r="D114" s="13">
        <f>D115+D120</f>
        <v>0</v>
      </c>
    </row>
    <row r="115" spans="2:4" hidden="1">
      <c r="B115" s="49" t="s">
        <v>123</v>
      </c>
      <c r="C115" s="47" t="s">
        <v>124</v>
      </c>
      <c r="D115" s="13">
        <f>D116</f>
        <v>0</v>
      </c>
    </row>
    <row r="116" spans="2:4" hidden="1">
      <c r="B116" s="44" t="s">
        <v>125</v>
      </c>
      <c r="C116" s="15" t="s">
        <v>126</v>
      </c>
      <c r="D116" s="16">
        <f>SUM(D117:D119)</f>
        <v>0</v>
      </c>
    </row>
    <row r="117" spans="2:4" ht="25.5" hidden="1">
      <c r="B117" s="45" t="s">
        <v>127</v>
      </c>
      <c r="C117" s="15" t="s">
        <v>128</v>
      </c>
      <c r="D117" s="16"/>
    </row>
    <row r="118" spans="2:4" ht="25.5" hidden="1">
      <c r="B118" s="45" t="s">
        <v>129</v>
      </c>
      <c r="C118" s="15" t="s">
        <v>130</v>
      </c>
      <c r="D118" s="16"/>
    </row>
    <row r="119" spans="2:4" hidden="1">
      <c r="B119" s="45">
        <v>18139</v>
      </c>
      <c r="C119" s="15" t="s">
        <v>131</v>
      </c>
      <c r="D119" s="16"/>
    </row>
    <row r="120" spans="2:4" hidden="1">
      <c r="B120" s="14">
        <v>18400</v>
      </c>
      <c r="C120" s="15" t="s">
        <v>132</v>
      </c>
      <c r="D120" s="16"/>
    </row>
    <row r="121" spans="2:4" hidden="1">
      <c r="B121" s="49">
        <v>19000</v>
      </c>
      <c r="C121" s="47" t="s">
        <v>133</v>
      </c>
      <c r="D121" s="13">
        <f>D122</f>
        <v>0</v>
      </c>
    </row>
    <row r="122" spans="2:4" hidden="1">
      <c r="B122" s="49" t="s">
        <v>134</v>
      </c>
      <c r="C122" s="47" t="s">
        <v>135</v>
      </c>
      <c r="D122" s="13">
        <f>SUM(D123:D125)</f>
        <v>0</v>
      </c>
    </row>
    <row r="123" spans="2:4" ht="25.5" hidden="1">
      <c r="B123" s="44">
        <v>19550</v>
      </c>
      <c r="C123" s="15" t="s">
        <v>136</v>
      </c>
      <c r="D123" s="16"/>
    </row>
    <row r="124" spans="2:4" ht="25.5" hidden="1">
      <c r="B124" s="44">
        <v>19560</v>
      </c>
      <c r="C124" s="15" t="s">
        <v>137</v>
      </c>
      <c r="D124" s="16"/>
    </row>
    <row r="125" spans="2:4" ht="38.25" hidden="1">
      <c r="B125" s="44">
        <v>19570</v>
      </c>
      <c r="C125" s="15" t="s">
        <v>138</v>
      </c>
      <c r="D125" s="16"/>
    </row>
    <row r="126" spans="2:4" ht="25.5" hidden="1">
      <c r="B126" s="49">
        <v>17000</v>
      </c>
      <c r="C126" s="47" t="s">
        <v>139</v>
      </c>
      <c r="D126" s="13">
        <f>SUM(D127)</f>
        <v>0</v>
      </c>
    </row>
    <row r="127" spans="2:4" ht="38.25" hidden="1">
      <c r="B127" s="49">
        <v>17100</v>
      </c>
      <c r="C127" s="47" t="s">
        <v>140</v>
      </c>
      <c r="D127" s="13">
        <f>SUM(D128:D131)</f>
        <v>0</v>
      </c>
    </row>
    <row r="128" spans="2:4" ht="38.25" hidden="1">
      <c r="B128" s="44">
        <v>17110</v>
      </c>
      <c r="C128" s="15" t="s">
        <v>141</v>
      </c>
      <c r="D128" s="16"/>
    </row>
    <row r="129" spans="2:4" ht="38.25" hidden="1">
      <c r="B129" s="44">
        <v>17120</v>
      </c>
      <c r="C129" s="15" t="s">
        <v>142</v>
      </c>
      <c r="D129" s="16"/>
    </row>
    <row r="130" spans="2:4" ht="76.5" hidden="1">
      <c r="B130" s="44">
        <v>17130</v>
      </c>
      <c r="C130" s="15" t="s">
        <v>143</v>
      </c>
      <c r="D130" s="16"/>
    </row>
    <row r="131" spans="2:4" ht="63.75" hidden="1">
      <c r="B131" s="44">
        <v>17140</v>
      </c>
      <c r="C131" s="15" t="s">
        <v>144</v>
      </c>
      <c r="D131" s="16"/>
    </row>
    <row r="132" spans="2:4" hidden="1">
      <c r="B132" s="49">
        <v>21700</v>
      </c>
      <c r="C132" s="47" t="s">
        <v>145</v>
      </c>
      <c r="D132" s="13">
        <f>D133+D134</f>
        <v>0</v>
      </c>
    </row>
    <row r="133" spans="2:4" hidden="1">
      <c r="B133" s="44">
        <v>21710</v>
      </c>
      <c r="C133" s="15" t="s">
        <v>146</v>
      </c>
      <c r="D133" s="16"/>
    </row>
    <row r="134" spans="2:4" hidden="1">
      <c r="B134" s="44">
        <v>21720</v>
      </c>
      <c r="C134" s="15" t="s">
        <v>147</v>
      </c>
      <c r="D134" s="16"/>
    </row>
    <row r="135" spans="2:4">
      <c r="B135" s="51" t="s">
        <v>148</v>
      </c>
      <c r="C135" s="12" t="s">
        <v>149</v>
      </c>
      <c r="D135" s="13">
        <f>D136+D416</f>
        <v>321940</v>
      </c>
    </row>
    <row r="136" spans="2:4" ht="27">
      <c r="B136" s="53" t="s">
        <v>150</v>
      </c>
      <c r="C136" s="54" t="s">
        <v>151</v>
      </c>
      <c r="D136" s="106">
        <f>D137+D272+D290+D375+D394</f>
        <v>321940</v>
      </c>
    </row>
    <row r="137" spans="2:4">
      <c r="B137" s="52" t="s">
        <v>152</v>
      </c>
      <c r="C137" s="47" t="s">
        <v>153</v>
      </c>
      <c r="D137" s="13">
        <f>D138+D172</f>
        <v>321940</v>
      </c>
    </row>
    <row r="138" spans="2:4">
      <c r="B138" s="46" t="s">
        <v>154</v>
      </c>
      <c r="C138" s="47" t="s">
        <v>155</v>
      </c>
      <c r="D138" s="107">
        <f>D139+D160</f>
        <v>200188</v>
      </c>
    </row>
    <row r="139" spans="2:4">
      <c r="B139" s="46" t="s">
        <v>156</v>
      </c>
      <c r="C139" s="47" t="s">
        <v>157</v>
      </c>
      <c r="D139" s="107">
        <f>D140+D148+D158+D159</f>
        <v>161977</v>
      </c>
    </row>
    <row r="140" spans="2:4" hidden="1">
      <c r="B140" s="44" t="s">
        <v>158</v>
      </c>
      <c r="C140" s="15" t="s">
        <v>159</v>
      </c>
      <c r="D140" s="108">
        <f>SUM(D141:D147)</f>
        <v>0</v>
      </c>
    </row>
    <row r="141" spans="2:4" hidden="1">
      <c r="B141" s="45" t="s">
        <v>160</v>
      </c>
      <c r="C141" s="15" t="s">
        <v>161</v>
      </c>
      <c r="D141" s="108"/>
    </row>
    <row r="142" spans="2:4" hidden="1">
      <c r="B142" s="45" t="s">
        <v>162</v>
      </c>
      <c r="C142" s="15" t="s">
        <v>163</v>
      </c>
      <c r="D142" s="108"/>
    </row>
    <row r="143" spans="2:4" ht="25.5" hidden="1">
      <c r="B143" s="45" t="s">
        <v>164</v>
      </c>
      <c r="C143" s="15" t="s">
        <v>165</v>
      </c>
      <c r="D143" s="108"/>
    </row>
    <row r="144" spans="2: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c r="B158" s="44" t="s">
        <v>193</v>
      </c>
      <c r="C158" s="15" t="s">
        <v>194</v>
      </c>
      <c r="D158" s="108">
        <v>161977</v>
      </c>
    </row>
    <row r="159" spans="2:4" hidden="1">
      <c r="B159" s="44" t="s">
        <v>195</v>
      </c>
      <c r="C159" s="15" t="s">
        <v>196</v>
      </c>
      <c r="D159" s="108"/>
    </row>
    <row r="160" spans="2:4" ht="25.5">
      <c r="B160" s="46" t="s">
        <v>197</v>
      </c>
      <c r="C160" s="47" t="s">
        <v>198</v>
      </c>
      <c r="D160" s="107">
        <f>D161+D162+D171</f>
        <v>38211</v>
      </c>
    </row>
    <row r="161" spans="2:4">
      <c r="B161" s="44" t="s">
        <v>199</v>
      </c>
      <c r="C161" s="15" t="s">
        <v>200</v>
      </c>
      <c r="D161" s="108">
        <v>38211</v>
      </c>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c r="B172" s="47" t="s">
        <v>221</v>
      </c>
      <c r="C172" s="47" t="s">
        <v>222</v>
      </c>
      <c r="D172" s="107">
        <f>D173+D180+D231+D261+D262+D271</f>
        <v>121752</v>
      </c>
    </row>
    <row r="173" spans="2:4">
      <c r="B173" s="46" t="s">
        <v>223</v>
      </c>
      <c r="C173" s="47" t="s">
        <v>224</v>
      </c>
      <c r="D173" s="107">
        <f>D174+D177</f>
        <v>16400</v>
      </c>
    </row>
    <row r="174" spans="2:4">
      <c r="B174" s="44" t="s">
        <v>225</v>
      </c>
      <c r="C174" s="15" t="s">
        <v>226</v>
      </c>
      <c r="D174" s="108">
        <f>SUM(D175:D176)</f>
        <v>2400</v>
      </c>
    </row>
    <row r="175" spans="2:4">
      <c r="B175" s="45" t="s">
        <v>227</v>
      </c>
      <c r="C175" s="15" t="s">
        <v>228</v>
      </c>
      <c r="D175" s="108">
        <v>800</v>
      </c>
    </row>
    <row r="176" spans="2:4">
      <c r="B176" s="45" t="s">
        <v>229</v>
      </c>
      <c r="C176" s="15" t="s">
        <v>230</v>
      </c>
      <c r="D176" s="108">
        <v>1600</v>
      </c>
    </row>
    <row r="177" spans="2:4">
      <c r="B177" s="44" t="s">
        <v>231</v>
      </c>
      <c r="C177" s="15" t="s">
        <v>232</v>
      </c>
      <c r="D177" s="108">
        <f>SUM(D178:D179)</f>
        <v>14000</v>
      </c>
    </row>
    <row r="178" spans="2:4">
      <c r="B178" s="45" t="s">
        <v>233</v>
      </c>
      <c r="C178" s="15" t="s">
        <v>228</v>
      </c>
      <c r="D178" s="108">
        <v>5000</v>
      </c>
    </row>
    <row r="179" spans="2:4">
      <c r="B179" s="45" t="s">
        <v>234</v>
      </c>
      <c r="C179" s="15" t="s">
        <v>230</v>
      </c>
      <c r="D179" s="108">
        <v>9000</v>
      </c>
    </row>
    <row r="180" spans="2:4">
      <c r="B180" s="46" t="s">
        <v>235</v>
      </c>
      <c r="C180" s="47" t="s">
        <v>236</v>
      </c>
      <c r="D180" s="107">
        <f>D181+D184+D190+D200+D209+D213+D219+D226</f>
        <v>88492</v>
      </c>
    </row>
    <row r="181" spans="2:4">
      <c r="B181" s="44" t="s">
        <v>237</v>
      </c>
      <c r="C181" s="15" t="s">
        <v>238</v>
      </c>
      <c r="D181" s="108">
        <f>SUM(D182:D183)</f>
        <v>2500</v>
      </c>
    </row>
    <row r="182" spans="2:4" ht="25.5" hidden="1">
      <c r="B182" s="45" t="s">
        <v>239</v>
      </c>
      <c r="C182" s="15" t="s">
        <v>240</v>
      </c>
      <c r="D182" s="108"/>
    </row>
    <row r="183" spans="2:4">
      <c r="B183" s="45" t="s">
        <v>241</v>
      </c>
      <c r="C183" s="15" t="s">
        <v>242</v>
      </c>
      <c r="D183" s="108">
        <v>2500</v>
      </c>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c r="B190" s="44" t="s">
        <v>254</v>
      </c>
      <c r="C190" s="15" t="s">
        <v>255</v>
      </c>
      <c r="D190" s="108">
        <f>SUM(D191:D199)</f>
        <v>31500</v>
      </c>
    </row>
    <row r="191" spans="2:4">
      <c r="B191" s="45" t="s">
        <v>256</v>
      </c>
      <c r="C191" s="15" t="s">
        <v>257</v>
      </c>
      <c r="D191" s="108">
        <v>13000</v>
      </c>
    </row>
    <row r="192" spans="2:4">
      <c r="B192" s="45">
        <v>2232</v>
      </c>
      <c r="C192" s="15" t="s">
        <v>258</v>
      </c>
      <c r="D192" s="108">
        <v>18500</v>
      </c>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c r="B200" s="44" t="s">
        <v>272</v>
      </c>
      <c r="C200" s="15" t="s">
        <v>273</v>
      </c>
      <c r="D200" s="108">
        <f>SUM(D201:D208)</f>
        <v>10800</v>
      </c>
    </row>
    <row r="201" spans="2:4" hidden="1">
      <c r="B201" s="45" t="s">
        <v>274</v>
      </c>
      <c r="C201" s="15" t="s">
        <v>275</v>
      </c>
      <c r="D201" s="108"/>
    </row>
    <row r="202" spans="2:4">
      <c r="B202" s="45" t="s">
        <v>276</v>
      </c>
      <c r="C202" s="15" t="s">
        <v>277</v>
      </c>
      <c r="D202" s="108">
        <v>8000</v>
      </c>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c r="B206" s="45">
        <v>2247</v>
      </c>
      <c r="C206" s="15" t="s">
        <v>284</v>
      </c>
      <c r="D206" s="108">
        <v>2800</v>
      </c>
    </row>
    <row r="207" spans="2:4" hidden="1">
      <c r="B207" s="45">
        <v>2248</v>
      </c>
      <c r="C207" s="15" t="s">
        <v>285</v>
      </c>
      <c r="D207" s="108"/>
    </row>
    <row r="208" spans="2:4" hidden="1">
      <c r="B208" s="45" t="s">
        <v>286</v>
      </c>
      <c r="C208" s="15" t="s">
        <v>287</v>
      </c>
      <c r="D208" s="108"/>
    </row>
    <row r="209" spans="2:4">
      <c r="B209" s="44" t="s">
        <v>288</v>
      </c>
      <c r="C209" s="15" t="s">
        <v>289</v>
      </c>
      <c r="D209" s="108">
        <f>SUM(D210:D212)</f>
        <v>2800</v>
      </c>
    </row>
    <row r="210" spans="2:4" hidden="1">
      <c r="B210" s="45">
        <v>2251</v>
      </c>
      <c r="C210" s="15" t="s">
        <v>290</v>
      </c>
      <c r="D210" s="108"/>
    </row>
    <row r="211" spans="2:4" hidden="1">
      <c r="B211" s="45">
        <v>2252</v>
      </c>
      <c r="C211" s="15" t="s">
        <v>291</v>
      </c>
      <c r="D211" s="108"/>
    </row>
    <row r="212" spans="2:4">
      <c r="B212" s="45">
        <v>2259</v>
      </c>
      <c r="C212" s="15" t="s">
        <v>292</v>
      </c>
      <c r="D212" s="108">
        <v>2800</v>
      </c>
    </row>
    <row r="213" spans="2:4">
      <c r="B213" s="44" t="s">
        <v>293</v>
      </c>
      <c r="C213" s="15" t="s">
        <v>294</v>
      </c>
      <c r="D213" s="108">
        <f>SUM(D214:D218)</f>
        <v>10950</v>
      </c>
    </row>
    <row r="214" spans="2:4" hidden="1">
      <c r="B214" s="45" t="s">
        <v>295</v>
      </c>
      <c r="C214" s="15" t="s">
        <v>296</v>
      </c>
      <c r="D214" s="108"/>
    </row>
    <row r="215" spans="2:4">
      <c r="B215" s="45" t="s">
        <v>297</v>
      </c>
      <c r="C215" s="15" t="s">
        <v>298</v>
      </c>
      <c r="D215" s="108">
        <v>10950</v>
      </c>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c r="B219" s="44" t="s">
        <v>305</v>
      </c>
      <c r="C219" s="15" t="s">
        <v>306</v>
      </c>
      <c r="D219" s="108">
        <f>SUM(D220:D225)</f>
        <v>29942</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c r="B225" s="45" t="s">
        <v>315</v>
      </c>
      <c r="C225" s="15" t="s">
        <v>316</v>
      </c>
      <c r="D225" s="108">
        <v>29942</v>
      </c>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c r="B231" s="46" t="s">
        <v>326</v>
      </c>
      <c r="C231" s="47" t="s">
        <v>327</v>
      </c>
      <c r="D231" s="107">
        <f>D232+D237+D241+D242+D246+D247+D255+D256+D260</f>
        <v>16860</v>
      </c>
    </row>
    <row r="232" spans="2:4">
      <c r="B232" s="44" t="s">
        <v>328</v>
      </c>
      <c r="C232" s="15" t="s">
        <v>329</v>
      </c>
      <c r="D232" s="108">
        <f>SUM(D233:D236)</f>
        <v>4260</v>
      </c>
    </row>
    <row r="233" spans="2:4">
      <c r="B233" s="45" t="s">
        <v>330</v>
      </c>
      <c r="C233" s="15" t="s">
        <v>331</v>
      </c>
      <c r="D233" s="108">
        <v>1400</v>
      </c>
    </row>
    <row r="234" spans="2:4">
      <c r="B234" s="45" t="s">
        <v>332</v>
      </c>
      <c r="C234" s="15" t="s">
        <v>333</v>
      </c>
      <c r="D234" s="108">
        <v>2860</v>
      </c>
    </row>
    <row r="235" spans="2:4" hidden="1">
      <c r="B235" s="45" t="s">
        <v>334</v>
      </c>
      <c r="C235" s="15" t="s">
        <v>335</v>
      </c>
      <c r="D235" s="108"/>
    </row>
    <row r="236" spans="2:4" hidden="1">
      <c r="B236" s="45" t="s">
        <v>336</v>
      </c>
      <c r="C236" s="15" t="s">
        <v>337</v>
      </c>
      <c r="D236" s="108"/>
    </row>
    <row r="237" spans="2:4">
      <c r="B237" s="44" t="s">
        <v>338</v>
      </c>
      <c r="C237" s="15" t="s">
        <v>339</v>
      </c>
      <c r="D237" s="108">
        <f>SUM(D238:D240)</f>
        <v>12600</v>
      </c>
    </row>
    <row r="238" spans="2:4" hidden="1">
      <c r="B238" s="45" t="s">
        <v>340</v>
      </c>
      <c r="C238" s="15" t="s">
        <v>341</v>
      </c>
      <c r="D238" s="108"/>
    </row>
    <row r="239" spans="2:4">
      <c r="B239" s="45" t="s">
        <v>342</v>
      </c>
      <c r="C239" s="15" t="s">
        <v>343</v>
      </c>
      <c r="D239" s="108">
        <v>12600</v>
      </c>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1" t="s">
        <v>845</v>
      </c>
    </row>
    <row r="494" spans="2:4">
      <c r="B494" s="36" t="s">
        <v>846</v>
      </c>
      <c r="C494" s="36" t="s">
        <v>774</v>
      </c>
    </row>
    <row r="495" spans="2:4">
      <c r="B495" s="6" t="s">
        <v>784</v>
      </c>
      <c r="C495" s="6" t="s">
        <v>6</v>
      </c>
    </row>
    <row r="497" spans="2:4">
      <c r="B497" s="58" t="s">
        <v>1041</v>
      </c>
    </row>
    <row r="498" spans="2:4">
      <c r="B498" s="6" t="s">
        <v>8</v>
      </c>
    </row>
    <row r="500" spans="2:4">
      <c r="B500" s="127" t="s">
        <v>767</v>
      </c>
      <c r="C500" s="128"/>
      <c r="D500" s="128"/>
    </row>
    <row r="501" spans="2:4">
      <c r="B501" s="128"/>
      <c r="C501" s="128"/>
      <c r="D501" s="128"/>
    </row>
    <row r="502" spans="2:4" ht="15.75">
      <c r="B502" s="68"/>
      <c r="C502" s="31"/>
    </row>
    <row r="503" spans="2:4" ht="15.75">
      <c r="B503" s="68"/>
      <c r="C503" s="31"/>
    </row>
    <row r="504" spans="2:4" ht="15.75">
      <c r="B504" s="68"/>
      <c r="C504" s="31"/>
    </row>
    <row r="505" spans="2:4" ht="18.75">
      <c r="B505" s="7"/>
      <c r="D505" s="7"/>
    </row>
    <row r="506" spans="2:4" ht="15.75">
      <c r="B506" s="24"/>
      <c r="C506" s="24"/>
      <c r="D506" s="24"/>
    </row>
    <row r="507" spans="2:4" ht="15.75">
      <c r="B507" s="22"/>
      <c r="C507" s="22"/>
      <c r="D507" s="22"/>
    </row>
    <row r="508" spans="2:4" ht="15.75">
      <c r="B508" s="23"/>
      <c r="C508" s="23"/>
      <c r="D508" s="23"/>
    </row>
    <row r="509" spans="2:4" ht="15.75">
      <c r="B509" s="22"/>
      <c r="C509" s="22"/>
      <c r="D509" s="22"/>
    </row>
    <row r="510" spans="2:4" ht="15.75">
      <c r="B510" s="24"/>
      <c r="C510" s="24"/>
      <c r="D510" s="24"/>
    </row>
    <row r="511" spans="2:4" ht="15.75">
      <c r="B511" s="24"/>
      <c r="C511" s="24"/>
      <c r="D511" s="24"/>
    </row>
    <row r="512" spans="2:4" ht="15.75">
      <c r="B512" s="24"/>
      <c r="C512" s="24"/>
      <c r="D512" s="24"/>
    </row>
    <row r="513" spans="2:4" ht="15.75">
      <c r="B513" s="24"/>
      <c r="C513" s="24"/>
      <c r="D513" s="24"/>
    </row>
    <row r="514" spans="2:4" ht="15.75">
      <c r="B514" s="24"/>
      <c r="C514" s="25"/>
      <c r="D514" s="24"/>
    </row>
    <row r="515" spans="2:4" ht="15.75">
      <c r="B515" s="69"/>
      <c r="C515" s="25"/>
      <c r="D515" s="24"/>
    </row>
    <row r="516" spans="2:4" ht="15.75">
      <c r="B516" s="27"/>
      <c r="C516" s="26"/>
      <c r="D516" s="24"/>
    </row>
    <row r="517" spans="2:4" ht="18.75">
      <c r="B517" s="70"/>
      <c r="C517" s="71"/>
      <c r="D517" s="70"/>
    </row>
    <row r="705" spans="2:4" s="28" customFormat="1" ht="15.75">
      <c r="B705" s="1"/>
      <c r="C705" s="1"/>
      <c r="D705" s="1"/>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70" customFormat="1" ht="18.75">
      <c r="B716" s="1"/>
      <c r="C716" s="1"/>
      <c r="D716" s="1"/>
    </row>
  </sheetData>
  <mergeCells count="6">
    <mergeCell ref="B500:D501"/>
    <mergeCell ref="B25:D25"/>
    <mergeCell ref="B26:D26"/>
    <mergeCell ref="B27:D27"/>
    <mergeCell ref="B28:D28"/>
    <mergeCell ref="B46:C46"/>
  </mergeCells>
  <conditionalFormatting sqref="B36:B39 B33">
    <cfRule type="cellIs" dxfId="50" priority="3" stopIfTrue="1" operator="equal">
      <formula>0</formula>
    </cfRule>
  </conditionalFormatting>
  <conditionalFormatting sqref="C39">
    <cfRule type="cellIs" dxfId="49" priority="2" stopIfTrue="1" operator="equal">
      <formula>0</formula>
    </cfRule>
  </conditionalFormatting>
  <conditionalFormatting sqref="C33:C38 D33 D37 D35">
    <cfRule type="cellIs" dxfId="48" priority="1" stopIfTrue="1" operator="equal">
      <formula>0</formula>
    </cfRule>
  </conditionalFormatting>
  <pageMargins left="0.51181102362204722" right="0.51181102362204722" top="0.55118110236220474" bottom="0.55118110236220474" header="0.31496062992125984" footer="0.31496062992125984"/>
  <pageSetup paperSize="9" scale="99" fitToHeight="0" orientation="portrait" verticalDpi="0" r:id="rId1"/>
  <headerFooter differentFirst="1">
    <oddFooter>&amp;C&amp;P</oddFooter>
  </headerFooter>
  <rowBreaks count="2" manualBreakCount="2">
    <brk id="49" max="16383" man="1"/>
    <brk id="239" max="3" man="1"/>
  </rowBreaks>
</worksheet>
</file>

<file path=xl/worksheets/sheet27.xml><?xml version="1.0" encoding="utf-8"?>
<worksheet xmlns="http://schemas.openxmlformats.org/spreadsheetml/2006/main" xmlns:r="http://schemas.openxmlformats.org/officeDocument/2006/relationships">
  <sheetPr>
    <tabColor rgb="FFFFC000"/>
    <pageSetUpPr fitToPage="1"/>
  </sheetPr>
  <dimension ref="A1:D716"/>
  <sheetViews>
    <sheetView topLeftCell="A209" zoomScaleNormal="100" zoomScaleSheetLayoutView="100" workbookViewId="0">
      <selection activeCell="A492" sqref="A492:XFD493"/>
    </sheetView>
  </sheetViews>
  <sheetFormatPr defaultColWidth="8.85546875" defaultRowHeight="12.75"/>
  <cols>
    <col min="1" max="1" width="4.7109375" style="1" customWidth="1"/>
    <col min="2" max="2" width="15.42578125" style="1" customWidth="1"/>
    <col min="3" max="3" width="60.28515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29" t="s">
        <v>842</v>
      </c>
    </row>
    <row r="10" spans="2:4">
      <c r="B10" s="65"/>
      <c r="D10" s="89" t="s">
        <v>843</v>
      </c>
    </row>
    <row r="11" spans="2:4">
      <c r="B11" s="65"/>
      <c r="D11" s="6" t="s">
        <v>5</v>
      </c>
    </row>
    <row r="12" spans="2:4">
      <c r="B12" s="65"/>
      <c r="D12" s="6"/>
    </row>
    <row r="13" spans="2:4">
      <c r="B13" s="65"/>
      <c r="D13" s="6"/>
    </row>
    <row r="14" spans="2:4">
      <c r="B14" s="65"/>
      <c r="D14" s="6"/>
    </row>
    <row r="15" spans="2:4">
      <c r="B15" s="65"/>
      <c r="C15" s="36" t="s">
        <v>847</v>
      </c>
      <c r="D15" s="35" t="s">
        <v>769</v>
      </c>
    </row>
    <row r="16" spans="2:4">
      <c r="B16" s="65"/>
      <c r="C16" s="1" t="s">
        <v>770</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973</v>
      </c>
      <c r="C28" s="131"/>
      <c r="D28" s="131"/>
    </row>
    <row r="29" spans="2:4">
      <c r="C29" s="73"/>
    </row>
    <row r="30" spans="2:4">
      <c r="C30" s="73"/>
    </row>
    <row r="31" spans="2:4">
      <c r="D31" s="38" t="s">
        <v>11</v>
      </c>
    </row>
    <row r="33" spans="2:4">
      <c r="B33" s="74" t="s">
        <v>780</v>
      </c>
      <c r="C33" s="75" t="s">
        <v>939</v>
      </c>
      <c r="D33" s="75" t="s">
        <v>790</v>
      </c>
    </row>
    <row r="34" spans="2:4">
      <c r="B34" s="76" t="s">
        <v>781</v>
      </c>
      <c r="C34" s="79" t="s">
        <v>940</v>
      </c>
      <c r="D34" s="63"/>
    </row>
    <row r="35" spans="2:4" ht="25.5">
      <c r="B35" s="77" t="s">
        <v>782</v>
      </c>
      <c r="C35" s="79" t="s">
        <v>946</v>
      </c>
      <c r="D35" s="79" t="s">
        <v>945</v>
      </c>
    </row>
    <row r="36" spans="2:4">
      <c r="B36" s="78" t="s">
        <v>13</v>
      </c>
      <c r="C36" s="79" t="s">
        <v>932</v>
      </c>
      <c r="D36" s="63" t="s">
        <v>933</v>
      </c>
    </row>
    <row r="37" spans="2:4">
      <c r="B37" s="78" t="s">
        <v>14</v>
      </c>
      <c r="C37" s="75" t="s">
        <v>775</v>
      </c>
      <c r="D37" s="75" t="s">
        <v>776</v>
      </c>
    </row>
    <row r="38" spans="2:4" ht="25.5">
      <c r="B38" s="78" t="s">
        <v>12</v>
      </c>
      <c r="C38" s="79" t="s">
        <v>785</v>
      </c>
      <c r="D38" s="63"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974</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248866</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63.75" hidden="1">
      <c r="A131" s="1"/>
      <c r="B131" s="44">
        <v>17140</v>
      </c>
      <c r="C131" s="15" t="s">
        <v>144</v>
      </c>
      <c r="D131" s="16"/>
    </row>
    <row r="132" spans="1:4" s="30" customFormat="1">
      <c r="A132" s="1"/>
      <c r="B132" s="49">
        <v>21700</v>
      </c>
      <c r="C132" s="47" t="s">
        <v>145</v>
      </c>
      <c r="D132" s="13">
        <f>D133+D134</f>
        <v>248866</v>
      </c>
    </row>
    <row r="133" spans="1:4" s="30" customFormat="1">
      <c r="A133" s="1"/>
      <c r="B133" s="44">
        <v>21710</v>
      </c>
      <c r="C133" s="15" t="s">
        <v>146</v>
      </c>
      <c r="D133" s="16">
        <v>248866</v>
      </c>
    </row>
    <row r="134" spans="1:4" s="30" customFormat="1" hidden="1">
      <c r="A134" s="1"/>
      <c r="B134" s="44">
        <v>21720</v>
      </c>
      <c r="C134" s="15" t="s">
        <v>147</v>
      </c>
      <c r="D134" s="16"/>
    </row>
    <row r="135" spans="1:4" s="30" customFormat="1">
      <c r="A135" s="1"/>
      <c r="B135" s="51" t="s">
        <v>148</v>
      </c>
      <c r="C135" s="12" t="s">
        <v>149</v>
      </c>
      <c r="D135" s="13">
        <f>D136+D416</f>
        <v>248866</v>
      </c>
    </row>
    <row r="136" spans="1:4" ht="27">
      <c r="B136" s="53" t="s">
        <v>150</v>
      </c>
      <c r="C136" s="54" t="s">
        <v>151</v>
      </c>
      <c r="D136" s="106">
        <f>D137+D272+D290+D375+D394</f>
        <v>248866</v>
      </c>
    </row>
    <row r="137" spans="1:4">
      <c r="B137" s="52" t="s">
        <v>152</v>
      </c>
      <c r="C137" s="47" t="s">
        <v>153</v>
      </c>
      <c r="D137" s="13">
        <f>D138+D172</f>
        <v>176811</v>
      </c>
    </row>
    <row r="138" spans="1:4">
      <c r="B138" s="46" t="s">
        <v>154</v>
      </c>
      <c r="C138" s="47" t="s">
        <v>155</v>
      </c>
      <c r="D138" s="107">
        <f>D139+D160</f>
        <v>77200</v>
      </c>
    </row>
    <row r="139" spans="1:4">
      <c r="B139" s="46" t="s">
        <v>156</v>
      </c>
      <c r="C139" s="47" t="s">
        <v>157</v>
      </c>
      <c r="D139" s="107">
        <f>D140+D148+D158+D159</f>
        <v>62465</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c r="B158" s="44" t="s">
        <v>193</v>
      </c>
      <c r="C158" s="15" t="s">
        <v>194</v>
      </c>
      <c r="D158" s="108">
        <v>62465</v>
      </c>
    </row>
    <row r="159" spans="2:4" hidden="1">
      <c r="B159" s="44" t="s">
        <v>195</v>
      </c>
      <c r="C159" s="15" t="s">
        <v>196</v>
      </c>
      <c r="D159" s="108"/>
    </row>
    <row r="160" spans="2:4" ht="25.5">
      <c r="B160" s="46" t="s">
        <v>197</v>
      </c>
      <c r="C160" s="47" t="s">
        <v>198</v>
      </c>
      <c r="D160" s="107">
        <f>D161+D162+D171</f>
        <v>14735</v>
      </c>
    </row>
    <row r="161" spans="2:4">
      <c r="B161" s="44" t="s">
        <v>199</v>
      </c>
      <c r="C161" s="15" t="s">
        <v>200</v>
      </c>
      <c r="D161" s="108">
        <v>14735</v>
      </c>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c r="B172" s="47" t="s">
        <v>221</v>
      </c>
      <c r="C172" s="47" t="s">
        <v>222</v>
      </c>
      <c r="D172" s="107">
        <f>D173+D180+D231+D261+D262+D271</f>
        <v>99611</v>
      </c>
    </row>
    <row r="173" spans="2:4">
      <c r="B173" s="46" t="s">
        <v>223</v>
      </c>
      <c r="C173" s="47" t="s">
        <v>224</v>
      </c>
      <c r="D173" s="107">
        <f>D174+D177</f>
        <v>5900</v>
      </c>
    </row>
    <row r="174" spans="2:4">
      <c r="B174" s="44" t="s">
        <v>225</v>
      </c>
      <c r="C174" s="15" t="s">
        <v>226</v>
      </c>
      <c r="D174" s="108">
        <f>SUM(D175:D176)</f>
        <v>310</v>
      </c>
    </row>
    <row r="175" spans="2:4">
      <c r="B175" s="45" t="s">
        <v>227</v>
      </c>
      <c r="C175" s="15" t="s">
        <v>228</v>
      </c>
      <c r="D175" s="108">
        <v>60</v>
      </c>
    </row>
    <row r="176" spans="2:4">
      <c r="B176" s="45" t="s">
        <v>229</v>
      </c>
      <c r="C176" s="15" t="s">
        <v>230</v>
      </c>
      <c r="D176" s="108">
        <v>250</v>
      </c>
    </row>
    <row r="177" spans="2:4">
      <c r="B177" s="44" t="s">
        <v>231</v>
      </c>
      <c r="C177" s="15" t="s">
        <v>232</v>
      </c>
      <c r="D177" s="108">
        <f>SUM(D178:D179)</f>
        <v>5590</v>
      </c>
    </row>
    <row r="178" spans="2:4">
      <c r="B178" s="45" t="s">
        <v>233</v>
      </c>
      <c r="C178" s="15" t="s">
        <v>228</v>
      </c>
      <c r="D178" s="108">
        <v>1090</v>
      </c>
    </row>
    <row r="179" spans="2:4">
      <c r="B179" s="45" t="s">
        <v>234</v>
      </c>
      <c r="C179" s="15" t="s">
        <v>230</v>
      </c>
      <c r="D179" s="108">
        <v>4500</v>
      </c>
    </row>
    <row r="180" spans="2:4">
      <c r="B180" s="46" t="s">
        <v>235</v>
      </c>
      <c r="C180" s="47" t="s">
        <v>236</v>
      </c>
      <c r="D180" s="107">
        <f>D181+D184+D190+D200+D209+D213+D219+D226</f>
        <v>73600</v>
      </c>
    </row>
    <row r="181" spans="2:4">
      <c r="B181" s="44" t="s">
        <v>237</v>
      </c>
      <c r="C181" s="15" t="s">
        <v>238</v>
      </c>
      <c r="D181" s="108">
        <f>SUM(D182:D183)</f>
        <v>2100</v>
      </c>
    </row>
    <row r="182" spans="2:4" ht="25.5" hidden="1">
      <c r="B182" s="45" t="s">
        <v>239</v>
      </c>
      <c r="C182" s="15" t="s">
        <v>240</v>
      </c>
      <c r="D182" s="108"/>
    </row>
    <row r="183" spans="2:4">
      <c r="B183" s="45" t="s">
        <v>241</v>
      </c>
      <c r="C183" s="15" t="s">
        <v>242</v>
      </c>
      <c r="D183" s="108">
        <v>2100</v>
      </c>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c r="B190" s="44" t="s">
        <v>254</v>
      </c>
      <c r="C190" s="15" t="s">
        <v>255</v>
      </c>
      <c r="D190" s="108">
        <f>SUM(D191:D199)</f>
        <v>19500</v>
      </c>
    </row>
    <row r="191" spans="2:4">
      <c r="B191" s="45" t="s">
        <v>256</v>
      </c>
      <c r="C191" s="15" t="s">
        <v>257</v>
      </c>
      <c r="D191" s="108">
        <v>5500</v>
      </c>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c r="B199" s="45" t="s">
        <v>270</v>
      </c>
      <c r="C199" s="15" t="s">
        <v>271</v>
      </c>
      <c r="D199" s="108">
        <v>14000</v>
      </c>
    </row>
    <row r="200" spans="2:4">
      <c r="B200" s="44" t="s">
        <v>272</v>
      </c>
      <c r="C200" s="15" t="s">
        <v>273</v>
      </c>
      <c r="D200" s="108">
        <f>SUM(D201:D208)</f>
        <v>2000</v>
      </c>
    </row>
    <row r="201" spans="2:4" hidden="1">
      <c r="B201" s="45" t="s">
        <v>274</v>
      </c>
      <c r="C201" s="15" t="s">
        <v>275</v>
      </c>
      <c r="D201" s="108"/>
    </row>
    <row r="202" spans="2:4">
      <c r="B202" s="45" t="s">
        <v>276</v>
      </c>
      <c r="C202" s="15" t="s">
        <v>277</v>
      </c>
      <c r="D202" s="108">
        <v>2000</v>
      </c>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c r="B209" s="44" t="s">
        <v>288</v>
      </c>
      <c r="C209" s="15" t="s">
        <v>289</v>
      </c>
      <c r="D209" s="108">
        <f>SUM(D210:D212)</f>
        <v>1000</v>
      </c>
    </row>
    <row r="210" spans="2:4" hidden="1">
      <c r="B210" s="45">
        <v>2251</v>
      </c>
      <c r="C210" s="15" t="s">
        <v>290</v>
      </c>
      <c r="D210" s="108"/>
    </row>
    <row r="211" spans="2:4" hidden="1">
      <c r="B211" s="45">
        <v>2252</v>
      </c>
      <c r="C211" s="15" t="s">
        <v>291</v>
      </c>
      <c r="D211" s="108"/>
    </row>
    <row r="212" spans="2:4">
      <c r="B212" s="45">
        <v>2259</v>
      </c>
      <c r="C212" s="15" t="s">
        <v>292</v>
      </c>
      <c r="D212" s="108">
        <v>1000</v>
      </c>
    </row>
    <row r="213" spans="2:4">
      <c r="B213" s="44" t="s">
        <v>293</v>
      </c>
      <c r="C213" s="15" t="s">
        <v>294</v>
      </c>
      <c r="D213" s="108">
        <f>SUM(D214:D218)</f>
        <v>19000</v>
      </c>
    </row>
    <row r="214" spans="2:4" hidden="1">
      <c r="B214" s="45" t="s">
        <v>295</v>
      </c>
      <c r="C214" s="15" t="s">
        <v>296</v>
      </c>
      <c r="D214" s="108"/>
    </row>
    <row r="215" spans="2:4">
      <c r="B215" s="45" t="s">
        <v>297</v>
      </c>
      <c r="C215" s="15" t="s">
        <v>298</v>
      </c>
      <c r="D215" s="108">
        <v>19000</v>
      </c>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c r="B219" s="44" t="s">
        <v>305</v>
      </c>
      <c r="C219" s="15" t="s">
        <v>306</v>
      </c>
      <c r="D219" s="108">
        <f>SUM(D220:D225)</f>
        <v>30000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c r="B225" s="45" t="s">
        <v>315</v>
      </c>
      <c r="C225" s="15" t="s">
        <v>316</v>
      </c>
      <c r="D225" s="108">
        <v>30000</v>
      </c>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c r="B231" s="46" t="s">
        <v>326</v>
      </c>
      <c r="C231" s="47" t="s">
        <v>327</v>
      </c>
      <c r="D231" s="107">
        <f>D232+D237+D241+D242+D246+D247+D255+D256+D260</f>
        <v>20111</v>
      </c>
    </row>
    <row r="232" spans="2:4">
      <c r="B232" s="44" t="s">
        <v>328</v>
      </c>
      <c r="C232" s="15" t="s">
        <v>329</v>
      </c>
      <c r="D232" s="108">
        <f>SUM(D233:D236)</f>
        <v>7111</v>
      </c>
    </row>
    <row r="233" spans="2:4">
      <c r="B233" s="45" t="s">
        <v>330</v>
      </c>
      <c r="C233" s="15" t="s">
        <v>331</v>
      </c>
      <c r="D233" s="108">
        <v>4111</v>
      </c>
    </row>
    <row r="234" spans="2:4">
      <c r="B234" s="45" t="s">
        <v>332</v>
      </c>
      <c r="C234" s="15" t="s">
        <v>333</v>
      </c>
      <c r="D234" s="108">
        <v>3000</v>
      </c>
    </row>
    <row r="235" spans="2:4" hidden="1">
      <c r="B235" s="45" t="s">
        <v>334</v>
      </c>
      <c r="C235" s="15" t="s">
        <v>335</v>
      </c>
      <c r="D235" s="108"/>
    </row>
    <row r="236" spans="2:4" hidden="1">
      <c r="B236" s="45" t="s">
        <v>336</v>
      </c>
      <c r="C236" s="15" t="s">
        <v>337</v>
      </c>
      <c r="D236" s="108"/>
    </row>
    <row r="237" spans="2:4">
      <c r="B237" s="44" t="s">
        <v>338</v>
      </c>
      <c r="C237" s="15" t="s">
        <v>339</v>
      </c>
      <c r="D237" s="108">
        <f>SUM(D238:D240)</f>
        <v>11000</v>
      </c>
    </row>
    <row r="238" spans="2:4" hidden="1">
      <c r="B238" s="45" t="s">
        <v>340</v>
      </c>
      <c r="C238" s="15" t="s">
        <v>341</v>
      </c>
      <c r="D238" s="108"/>
    </row>
    <row r="239" spans="2:4">
      <c r="B239" s="45" t="s">
        <v>342</v>
      </c>
      <c r="C239" s="15" t="s">
        <v>343</v>
      </c>
      <c r="D239" s="108">
        <v>11000</v>
      </c>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c r="B246" s="44" t="s">
        <v>356</v>
      </c>
      <c r="C246" s="15" t="s">
        <v>357</v>
      </c>
      <c r="D246" s="108">
        <v>2000</v>
      </c>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c r="B290" s="49" t="s">
        <v>432</v>
      </c>
      <c r="C290" s="47" t="s">
        <v>433</v>
      </c>
      <c r="D290" s="107">
        <f>D291+D326</f>
        <v>62055</v>
      </c>
    </row>
    <row r="291" spans="2:4">
      <c r="B291" s="46" t="s">
        <v>434</v>
      </c>
      <c r="C291" s="47" t="s">
        <v>435</v>
      </c>
      <c r="D291" s="107">
        <f>D292+D300+D321+D324+D325</f>
        <v>62055</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c r="B300" s="46" t="s">
        <v>447</v>
      </c>
      <c r="C300" s="47" t="s">
        <v>448</v>
      </c>
      <c r="D300" s="107">
        <f>D301+D304+D307+D312+D315</f>
        <v>62055</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c r="B307" s="44" t="s">
        <v>457</v>
      </c>
      <c r="C307" s="15" t="s">
        <v>458</v>
      </c>
      <c r="D307" s="108">
        <f>SUM(D308:D311)</f>
        <v>62055</v>
      </c>
    </row>
    <row r="308" spans="2:4" hidden="1">
      <c r="B308" s="45">
        <v>3261</v>
      </c>
      <c r="C308" s="15" t="s">
        <v>459</v>
      </c>
      <c r="D308" s="108"/>
    </row>
    <row r="309" spans="2:4" ht="25.5" hidden="1">
      <c r="B309" s="45">
        <v>3262</v>
      </c>
      <c r="C309" s="15" t="s">
        <v>460</v>
      </c>
      <c r="D309" s="108"/>
    </row>
    <row r="310" spans="2:4">
      <c r="B310" s="45">
        <v>3263</v>
      </c>
      <c r="C310" s="15" t="s">
        <v>461</v>
      </c>
      <c r="D310" s="108">
        <v>62055</v>
      </c>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10000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10000</v>
      </c>
    </row>
    <row r="402" spans="2:4" ht="25.5" hidden="1">
      <c r="B402" s="44" t="s">
        <v>616</v>
      </c>
      <c r="C402" s="15" t="s">
        <v>617</v>
      </c>
      <c r="D402" s="108"/>
    </row>
    <row r="403" spans="2:4" ht="38.25">
      <c r="B403" s="44" t="s">
        <v>618</v>
      </c>
      <c r="C403" s="15" t="s">
        <v>619</v>
      </c>
      <c r="D403" s="108">
        <v>10000</v>
      </c>
    </row>
    <row r="404" spans="2:4" ht="25.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1" t="s">
        <v>845</v>
      </c>
    </row>
    <row r="494" spans="2:4">
      <c r="B494" s="36" t="s">
        <v>846</v>
      </c>
      <c r="C494" s="36" t="s">
        <v>774</v>
      </c>
    </row>
    <row r="495" spans="2:4">
      <c r="B495" s="6" t="s">
        <v>784</v>
      </c>
      <c r="C495" s="6" t="s">
        <v>6</v>
      </c>
    </row>
    <row r="497" spans="2:4">
      <c r="B497" s="58" t="s">
        <v>1041</v>
      </c>
    </row>
    <row r="498" spans="2:4">
      <c r="B498" s="6" t="s">
        <v>8</v>
      </c>
    </row>
    <row r="500" spans="2:4">
      <c r="B500" s="127" t="s">
        <v>767</v>
      </c>
      <c r="C500" s="128"/>
      <c r="D500" s="128"/>
    </row>
    <row r="501" spans="2:4">
      <c r="B501" s="128"/>
      <c r="C501" s="128"/>
      <c r="D501" s="128"/>
    </row>
    <row r="502" spans="2:4" ht="15.75">
      <c r="B502" s="68"/>
      <c r="C502" s="31"/>
    </row>
    <row r="503" spans="2:4" ht="15.75">
      <c r="B503" s="68"/>
      <c r="C503" s="31"/>
    </row>
    <row r="504" spans="2:4" ht="15.75">
      <c r="B504" s="68"/>
      <c r="C504" s="31"/>
    </row>
    <row r="505" spans="2:4" ht="18.75">
      <c r="B505" s="7"/>
      <c r="D505" s="7"/>
    </row>
    <row r="506" spans="2:4" ht="15.75">
      <c r="B506" s="24"/>
      <c r="C506" s="24"/>
      <c r="D506" s="24"/>
    </row>
    <row r="507" spans="2:4" ht="15.75">
      <c r="B507" s="22"/>
      <c r="C507" s="22"/>
      <c r="D507" s="22"/>
    </row>
    <row r="508" spans="2:4" ht="15.75">
      <c r="B508" s="23"/>
      <c r="C508" s="23"/>
      <c r="D508" s="23"/>
    </row>
    <row r="509" spans="2:4" ht="15.75">
      <c r="B509" s="22"/>
      <c r="C509" s="22"/>
      <c r="D509" s="22"/>
    </row>
    <row r="510" spans="2:4" ht="15.75">
      <c r="B510" s="24"/>
      <c r="C510" s="24"/>
      <c r="D510" s="24"/>
    </row>
    <row r="511" spans="2:4" ht="15.75">
      <c r="B511" s="24"/>
      <c r="C511" s="24"/>
      <c r="D511" s="24"/>
    </row>
    <row r="512" spans="2:4" ht="15.75">
      <c r="B512" s="24"/>
      <c r="C512" s="24"/>
      <c r="D512" s="24"/>
    </row>
    <row r="513" spans="2:4" ht="15.75">
      <c r="B513" s="24"/>
      <c r="C513" s="24"/>
      <c r="D513" s="24"/>
    </row>
    <row r="514" spans="2:4" ht="15.75">
      <c r="B514" s="24"/>
      <c r="C514" s="25"/>
      <c r="D514" s="24"/>
    </row>
    <row r="515" spans="2:4" ht="15.75">
      <c r="B515" s="69"/>
      <c r="C515" s="25"/>
      <c r="D515" s="24"/>
    </row>
    <row r="516" spans="2:4" ht="15.75">
      <c r="B516" s="27"/>
      <c r="C516" s="26"/>
      <c r="D516" s="24"/>
    </row>
    <row r="517" spans="2:4" ht="18.75">
      <c r="B517" s="70"/>
      <c r="C517" s="71"/>
      <c r="D517" s="70"/>
    </row>
    <row r="705" spans="2:4" s="28" customFormat="1" ht="15.75">
      <c r="B705" s="1"/>
      <c r="C705" s="1"/>
      <c r="D705" s="1"/>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70" customFormat="1" ht="18.75">
      <c r="B716" s="1"/>
      <c r="C716" s="1"/>
      <c r="D716" s="1"/>
    </row>
  </sheetData>
  <mergeCells count="6">
    <mergeCell ref="B500:D501"/>
    <mergeCell ref="B25:D25"/>
    <mergeCell ref="B26:D26"/>
    <mergeCell ref="B27:D27"/>
    <mergeCell ref="B28:D28"/>
    <mergeCell ref="B46:C46"/>
  </mergeCells>
  <conditionalFormatting sqref="B36:B39 B33">
    <cfRule type="cellIs" dxfId="47" priority="4" stopIfTrue="1" operator="equal">
      <formula>0</formula>
    </cfRule>
  </conditionalFormatting>
  <conditionalFormatting sqref="C39">
    <cfRule type="cellIs" dxfId="46" priority="3" stopIfTrue="1" operator="equal">
      <formula>0</formula>
    </cfRule>
  </conditionalFormatting>
  <conditionalFormatting sqref="C33:C38 D33 D37 D35">
    <cfRule type="cellIs" dxfId="45" priority="2" stopIfTrue="1" operator="equal">
      <formula>0</formula>
    </cfRule>
  </conditionalFormatting>
  <conditionalFormatting sqref="C33:C38 D33 D37 D35">
    <cfRule type="cellIs" dxfId="44" priority="1" stopIfTrue="1" operator="equal">
      <formula>0</formula>
    </cfRule>
  </conditionalFormatting>
  <pageMargins left="0.51181102362204722" right="0.51181102362204722" top="0.74803149606299213" bottom="0.74803149606299213"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28.xml><?xml version="1.0" encoding="utf-8"?>
<worksheet xmlns="http://schemas.openxmlformats.org/spreadsheetml/2006/main" xmlns:r="http://schemas.openxmlformats.org/officeDocument/2006/relationships">
  <sheetPr>
    <tabColor theme="3" tint="0.39997558519241921"/>
    <pageSetUpPr fitToPage="1"/>
  </sheetPr>
  <dimension ref="A1:H729"/>
  <sheetViews>
    <sheetView topLeftCell="A138" zoomScaleNormal="100" zoomScaleSheetLayoutView="100" workbookViewId="0">
      <selection activeCell="A492" sqref="A492:XFD493"/>
    </sheetView>
  </sheetViews>
  <sheetFormatPr defaultRowHeight="15"/>
  <cols>
    <col min="1" max="1" width="3.28515625" style="1" customWidth="1"/>
    <col min="2" max="2" width="16.42578125" style="1" customWidth="1"/>
    <col min="3" max="3" width="68.85546875" style="2" customWidth="1"/>
    <col min="4" max="4" width="12" style="1" customWidth="1"/>
  </cols>
  <sheetData>
    <row r="1" spans="1:4" s="30" customFormat="1" ht="12.75">
      <c r="A1" s="1"/>
      <c r="B1" s="1"/>
      <c r="C1" s="2"/>
      <c r="D1" s="29" t="s">
        <v>0</v>
      </c>
    </row>
    <row r="2" spans="1:4" s="30" customFormat="1" ht="12.75">
      <c r="A2" s="1"/>
      <c r="B2" s="1"/>
      <c r="C2" s="2"/>
      <c r="D2" s="29" t="s">
        <v>1</v>
      </c>
    </row>
    <row r="3" spans="1:4" s="30" customFormat="1" ht="12.75">
      <c r="A3" s="1"/>
      <c r="B3" s="1"/>
      <c r="C3" s="2"/>
      <c r="D3" s="29" t="s">
        <v>2</v>
      </c>
    </row>
    <row r="4" spans="1:4" s="30" customFormat="1" ht="12.75">
      <c r="A4" s="1"/>
      <c r="B4" s="1"/>
      <c r="C4" s="2"/>
      <c r="D4" s="29" t="s">
        <v>3</v>
      </c>
    </row>
    <row r="5" spans="1:4" s="30" customFormat="1" ht="12.75">
      <c r="A5" s="1"/>
      <c r="B5" s="29"/>
      <c r="C5" s="2"/>
      <c r="D5" s="1"/>
    </row>
    <row r="6" spans="1:4" s="30" customFormat="1" ht="12.75">
      <c r="A6" s="1"/>
      <c r="B6" s="29"/>
      <c r="C6" s="83"/>
      <c r="D6" s="1"/>
    </row>
    <row r="7" spans="1:4" s="33" customFormat="1" ht="15.75">
      <c r="A7" s="31"/>
      <c r="B7" s="4"/>
      <c r="C7" s="32"/>
      <c r="D7" s="4" t="s">
        <v>4</v>
      </c>
    </row>
    <row r="8" spans="1:4" s="30" customFormat="1" ht="12.75">
      <c r="A8" s="1"/>
      <c r="B8" s="29"/>
      <c r="C8" s="1"/>
      <c r="D8" s="1"/>
    </row>
    <row r="9" spans="1:4" s="30" customFormat="1" ht="12.75">
      <c r="A9" s="1"/>
      <c r="B9" s="29"/>
      <c r="C9" s="1"/>
      <c r="D9" s="91" t="s">
        <v>853</v>
      </c>
    </row>
    <row r="10" spans="1:4" s="30" customFormat="1" ht="12.75">
      <c r="A10" s="1"/>
      <c r="B10" s="29"/>
      <c r="C10" s="1"/>
      <c r="D10" s="92" t="s">
        <v>854</v>
      </c>
    </row>
    <row r="11" spans="1:4" s="30" customFormat="1" ht="12.75">
      <c r="A11" s="1"/>
      <c r="B11" s="29"/>
      <c r="C11" s="1"/>
      <c r="D11" s="6" t="s">
        <v>5</v>
      </c>
    </row>
    <row r="12" spans="1:4" s="30" customFormat="1" ht="12.75">
      <c r="A12" s="1"/>
      <c r="B12" s="29"/>
      <c r="C12" s="1"/>
      <c r="D12" s="6"/>
    </row>
    <row r="13" spans="1:4" s="30" customFormat="1" ht="12.75">
      <c r="A13" s="1"/>
      <c r="B13" s="29"/>
      <c r="C13" s="1"/>
      <c r="D13" s="6"/>
    </row>
    <row r="14" spans="1:4" s="30" customFormat="1" ht="12.75">
      <c r="A14" s="1"/>
      <c r="B14" s="29"/>
      <c r="C14" s="36" t="s">
        <v>1017</v>
      </c>
      <c r="D14" s="35" t="s">
        <v>769</v>
      </c>
    </row>
    <row r="15" spans="1:4" s="30" customFormat="1" ht="12.75">
      <c r="A15" s="1"/>
      <c r="B15" s="29"/>
      <c r="C15" s="1" t="s">
        <v>1033</v>
      </c>
      <c r="D15" s="6" t="s">
        <v>6</v>
      </c>
    </row>
    <row r="16" spans="1:4" s="30" customFormat="1" ht="12.75">
      <c r="A16" s="1"/>
      <c r="B16" s="29"/>
    </row>
    <row r="17" spans="1:4" s="30" customFormat="1" ht="12.75">
      <c r="A17" s="1"/>
      <c r="B17" s="29"/>
      <c r="C17" s="1"/>
      <c r="D17" s="6"/>
    </row>
    <row r="18" spans="1:4" s="30" customFormat="1" ht="12.75">
      <c r="A18" s="1"/>
      <c r="B18" s="29"/>
      <c r="C18" s="1"/>
      <c r="D18" s="89" t="s">
        <v>1034</v>
      </c>
    </row>
    <row r="19" spans="1:4" s="30" customFormat="1" ht="12.75">
      <c r="A19" s="1"/>
      <c r="B19" s="29"/>
      <c r="C19" s="82" t="s">
        <v>7</v>
      </c>
      <c r="D19" s="6" t="s">
        <v>8</v>
      </c>
    </row>
    <row r="20" spans="1:4" s="30" customFormat="1" ht="12.75">
      <c r="A20" s="1"/>
      <c r="B20" s="29"/>
      <c r="C20" s="1"/>
      <c r="D20" s="29"/>
    </row>
    <row r="21" spans="1:4" s="30" customFormat="1" ht="12.75">
      <c r="A21" s="1"/>
      <c r="B21" s="29"/>
      <c r="C21" s="1"/>
      <c r="D21" s="29"/>
    </row>
    <row r="22" spans="1:4" s="33" customFormat="1" ht="15.75">
      <c r="A22" s="31"/>
      <c r="B22" s="129" t="s">
        <v>9</v>
      </c>
      <c r="C22" s="129"/>
      <c r="D22" s="129"/>
    </row>
    <row r="23" spans="1:4" s="33" customFormat="1" ht="15.75">
      <c r="A23" s="31"/>
      <c r="B23" s="129" t="s">
        <v>10</v>
      </c>
      <c r="C23" s="129"/>
      <c r="D23" s="129"/>
    </row>
    <row r="24" spans="1:4" s="33" customFormat="1" ht="15.75">
      <c r="A24" s="31"/>
      <c r="B24" s="129" t="s">
        <v>768</v>
      </c>
      <c r="C24" s="129"/>
      <c r="D24" s="129"/>
    </row>
    <row r="25" spans="1:4" s="30" customFormat="1" ht="12.75">
      <c r="A25" s="1"/>
      <c r="B25" s="37"/>
      <c r="C25" s="37"/>
      <c r="D25" s="37"/>
    </row>
    <row r="26" spans="1:4" s="30" customFormat="1" ht="12.75">
      <c r="A26" s="1"/>
      <c r="B26" s="1"/>
      <c r="C26" s="2"/>
      <c r="D26" s="1"/>
    </row>
    <row r="27" spans="1:4" s="30" customFormat="1" ht="12.75">
      <c r="A27" s="1"/>
      <c r="B27" s="1"/>
      <c r="C27" s="2"/>
      <c r="D27" s="38" t="s">
        <v>11</v>
      </c>
    </row>
    <row r="28" spans="1:4" s="30" customFormat="1" ht="12.75">
      <c r="A28" s="1"/>
      <c r="B28" s="1"/>
      <c r="C28" s="2"/>
      <c r="D28" s="1"/>
    </row>
    <row r="29" spans="1:4" s="30" customFormat="1" ht="12.75">
      <c r="A29" s="1"/>
      <c r="B29" s="84" t="s">
        <v>12</v>
      </c>
      <c r="C29" s="75" t="s">
        <v>785</v>
      </c>
      <c r="D29" s="75" t="s">
        <v>786</v>
      </c>
    </row>
    <row r="30" spans="1:4" s="30" customFormat="1" ht="25.5">
      <c r="A30" s="1"/>
      <c r="B30" s="87" t="s">
        <v>13</v>
      </c>
      <c r="C30" s="79" t="s">
        <v>977</v>
      </c>
      <c r="D30" s="63" t="s">
        <v>978</v>
      </c>
    </row>
    <row r="31" spans="1:4" s="30" customFormat="1" ht="12.75">
      <c r="A31" s="1"/>
      <c r="B31" s="43" t="s">
        <v>14</v>
      </c>
      <c r="C31" s="61" t="s">
        <v>775</v>
      </c>
      <c r="D31" s="64" t="s">
        <v>776</v>
      </c>
    </row>
    <row r="32" spans="1:4" s="30" customFormat="1" ht="12.75">
      <c r="A32" s="1"/>
      <c r="B32" s="43" t="s">
        <v>15</v>
      </c>
      <c r="C32" s="61" t="s">
        <v>777</v>
      </c>
      <c r="D32" s="64">
        <v>21</v>
      </c>
    </row>
    <row r="33" spans="1:8" s="30" customFormat="1" ht="12.75">
      <c r="A33" s="1"/>
      <c r="B33" s="39"/>
      <c r="C33" s="40"/>
      <c r="D33" s="2"/>
    </row>
    <row r="34" spans="1:8" s="30" customFormat="1" ht="12.75">
      <c r="A34" s="1"/>
      <c r="B34" s="39"/>
      <c r="C34" s="40"/>
      <c r="D34" s="2"/>
    </row>
    <row r="35" spans="1:8" s="30" customFormat="1" ht="12.75">
      <c r="A35" s="1"/>
      <c r="B35" s="1"/>
      <c r="C35" s="2"/>
      <c r="D35" s="1"/>
    </row>
    <row r="36" spans="1:8" s="30" customFormat="1" ht="12.75">
      <c r="A36" s="1"/>
      <c r="B36" s="126" t="s">
        <v>16</v>
      </c>
      <c r="C36" s="126"/>
      <c r="D36" s="1"/>
    </row>
    <row r="37" spans="1:8" s="30" customFormat="1" ht="12.75">
      <c r="A37" s="5"/>
      <c r="B37" s="9"/>
      <c r="C37" s="130" t="s">
        <v>988</v>
      </c>
      <c r="D37" s="130"/>
      <c r="F37" s="88" t="s">
        <v>985</v>
      </c>
      <c r="G37" s="88"/>
      <c r="H37" s="88" t="s">
        <v>989</v>
      </c>
    </row>
    <row r="38" spans="1:8" s="30" customFormat="1" ht="12.75">
      <c r="A38" s="5"/>
      <c r="B38" s="9"/>
      <c r="C38" s="130" t="s">
        <v>997</v>
      </c>
      <c r="D38" s="130"/>
      <c r="F38" s="88" t="s">
        <v>994</v>
      </c>
      <c r="G38" s="88"/>
      <c r="H38" s="88" t="s">
        <v>819</v>
      </c>
    </row>
    <row r="39" spans="1:8" s="30" customFormat="1" ht="12.75">
      <c r="A39" s="1"/>
      <c r="B39" s="29"/>
      <c r="C39" s="130" t="s">
        <v>1026</v>
      </c>
      <c r="D39" s="130"/>
      <c r="F39" s="88" t="s">
        <v>825</v>
      </c>
      <c r="G39" s="88"/>
      <c r="H39" s="88" t="s">
        <v>833</v>
      </c>
    </row>
    <row r="40" spans="1:8" s="30" customFormat="1" ht="12.75">
      <c r="A40" s="5"/>
      <c r="B40" s="8"/>
      <c r="C40" s="130" t="s">
        <v>1028</v>
      </c>
      <c r="D40" s="130"/>
      <c r="F40" s="88" t="s">
        <v>1025</v>
      </c>
      <c r="G40" s="88"/>
      <c r="H40" s="88" t="s">
        <v>1027</v>
      </c>
    </row>
    <row r="41" spans="1:8" s="30" customFormat="1" ht="12.75">
      <c r="A41" s="1"/>
      <c r="B41" s="29"/>
      <c r="C41" s="130"/>
      <c r="D41" s="130"/>
    </row>
    <row r="42" spans="1:8" s="30" customFormat="1" ht="12.75">
      <c r="A42" s="1"/>
      <c r="B42" s="29"/>
      <c r="C42" s="130"/>
      <c r="D42" s="130"/>
    </row>
    <row r="43" spans="1:8" s="30" customFormat="1" ht="12.75">
      <c r="A43" s="5"/>
      <c r="B43" s="8"/>
      <c r="C43" s="130"/>
      <c r="D43" s="130"/>
    </row>
    <row r="44" spans="1:8" s="30" customFormat="1" ht="12.75">
      <c r="A44" s="5"/>
      <c r="B44" s="8"/>
      <c r="C44" s="130"/>
      <c r="D44" s="130"/>
    </row>
    <row r="45" spans="1:8" s="30" customFormat="1" ht="12.75">
      <c r="A45" s="5"/>
      <c r="B45" s="8"/>
      <c r="C45" s="130"/>
      <c r="D45" s="130"/>
    </row>
    <row r="46" spans="1:8" s="30" customFormat="1" ht="12.75">
      <c r="A46" s="5"/>
      <c r="B46" s="8"/>
      <c r="C46" s="130"/>
      <c r="D46" s="130"/>
    </row>
    <row r="47" spans="1:8" s="30" customFormat="1" ht="12.75">
      <c r="A47" s="5"/>
      <c r="B47" s="8"/>
      <c r="C47" s="8"/>
      <c r="D47" s="5"/>
    </row>
    <row r="48" spans="1:8" s="30" customFormat="1" ht="12.75">
      <c r="A48" s="5"/>
      <c r="B48" s="41"/>
      <c r="C48" s="9"/>
      <c r="D48" s="5"/>
    </row>
    <row r="49" spans="1:4" s="30" customFormat="1" ht="12.75">
      <c r="A49" s="5"/>
      <c r="B49" s="1"/>
      <c r="C49" s="2"/>
      <c r="D49" s="1"/>
    </row>
    <row r="50" spans="1:4" s="30" customFormat="1" ht="12.75">
      <c r="A50" s="1"/>
      <c r="B50" s="1"/>
      <c r="C50" s="37"/>
      <c r="D50" s="1"/>
    </row>
    <row r="51" spans="1:4">
      <c r="C51" s="10" t="s">
        <v>17</v>
      </c>
    </row>
    <row r="52" spans="1:4" s="30" customFormat="1" ht="12.75">
      <c r="A52" s="1"/>
      <c r="B52" s="1"/>
      <c r="C52" s="2"/>
      <c r="D52" s="1"/>
    </row>
    <row r="53" spans="1:4" s="30" customFormat="1" ht="51">
      <c r="A53" s="1"/>
      <c r="B53" s="42" t="s">
        <v>18</v>
      </c>
      <c r="C53" s="42" t="s">
        <v>19</v>
      </c>
      <c r="D53" s="42" t="s">
        <v>772</v>
      </c>
    </row>
    <row r="54" spans="1:4" s="1" customFormat="1" ht="12.75">
      <c r="B54" s="44">
        <v>1</v>
      </c>
      <c r="C54" s="44">
        <v>2</v>
      </c>
      <c r="D54" s="44">
        <v>3</v>
      </c>
    </row>
    <row r="55" spans="1:4" s="30" customFormat="1" ht="12.75">
      <c r="A55" s="1"/>
      <c r="B55" s="50" t="s">
        <v>20</v>
      </c>
      <c r="C55" s="12" t="s">
        <v>21</v>
      </c>
      <c r="D55" s="13">
        <f>D56+D98+D113+D132</f>
        <v>139009</v>
      </c>
    </row>
    <row r="56" spans="1:4" s="30" customFormat="1" ht="12.75" hidden="1">
      <c r="A56" s="1"/>
      <c r="B56" s="46" t="s">
        <v>22</v>
      </c>
      <c r="C56" s="47" t="s">
        <v>23</v>
      </c>
      <c r="D56" s="13">
        <f>D57+D84</f>
        <v>0</v>
      </c>
    </row>
    <row r="57" spans="1:4" s="30" customFormat="1" ht="12.75" hidden="1">
      <c r="A57" s="1"/>
      <c r="B57" s="14">
        <v>21300</v>
      </c>
      <c r="C57" s="15" t="s">
        <v>773</v>
      </c>
      <c r="D57" s="16">
        <f>D58+D59+D60+D61+D65+D66+D69+D75</f>
        <v>0</v>
      </c>
    </row>
    <row r="58" spans="1:4" s="30" customFormat="1" ht="25.5" hidden="1">
      <c r="A58" s="1"/>
      <c r="B58" s="44" t="s">
        <v>25</v>
      </c>
      <c r="C58" s="15" t="s">
        <v>26</v>
      </c>
      <c r="D58" s="16">
        <f>VARAM_BALLOON_dot!D58+VARAM_BSRTaxl_dot!D58+RPR_BalticFlows!D58+RPR_LiveBaltic!D58+KPR_BBG!D58+LHEI_BBG!D58+ZPR_SDI4Apps!D58+VPR_SDI4Apps!D58</f>
        <v>0</v>
      </c>
    </row>
    <row r="59" spans="1:4" s="30" customFormat="1" ht="25.5" hidden="1">
      <c r="A59" s="1"/>
      <c r="B59" s="44" t="s">
        <v>27</v>
      </c>
      <c r="C59" s="15" t="s">
        <v>28</v>
      </c>
      <c r="D59" s="16">
        <f>VARAM_BALLOON_dot!D59+VARAM_BSRTaxl_dot!D59+RPR_BalticFlows!D59+RPR_LiveBaltic!D59+KPR_BBG!D59+LHEI_BBG!D59+ZPR_SDI4Apps!D59+VPR_SDI4Apps!D59</f>
        <v>0</v>
      </c>
    </row>
    <row r="60" spans="1:4" s="30" customFormat="1" ht="25.5" hidden="1">
      <c r="A60" s="1"/>
      <c r="B60" s="44" t="s">
        <v>29</v>
      </c>
      <c r="C60" s="15" t="s">
        <v>30</v>
      </c>
      <c r="D60" s="16">
        <f>VARAM_BALLOON_dot!D60+VARAM_BSRTaxl_dot!D60+RPR_BalticFlows!D60+RPR_LiveBaltic!D60+KPR_BBG!D60+LHEI_BBG!D60+ZPR_SDI4Apps!D60+VPR_SDI4Apps!D60</f>
        <v>0</v>
      </c>
    </row>
    <row r="61" spans="1:4" s="30" customFormat="1" ht="12.75" hidden="1">
      <c r="A61" s="1"/>
      <c r="B61" s="44" t="s">
        <v>31</v>
      </c>
      <c r="C61" s="15" t="s">
        <v>32</v>
      </c>
      <c r="D61" s="16">
        <f>SUM(D62:D64)</f>
        <v>0</v>
      </c>
    </row>
    <row r="62" spans="1:4" s="30" customFormat="1" ht="12.75" hidden="1">
      <c r="A62" s="1"/>
      <c r="B62" s="45" t="s">
        <v>33</v>
      </c>
      <c r="C62" s="15" t="s">
        <v>34</v>
      </c>
      <c r="D62" s="16">
        <f>VARAM_BALLOON_dot!D62+VARAM_BSRTaxl_dot!D62+RPR_BalticFlows!D62+RPR_LiveBaltic!D62+KPR_BBG!D62+LHEI_BBG!D62+ZPR_SDI4Apps!D62+VPR_SDI4Apps!D62</f>
        <v>0</v>
      </c>
    </row>
    <row r="63" spans="1:4" s="30" customFormat="1" ht="12.75" hidden="1">
      <c r="A63" s="1"/>
      <c r="B63" s="45" t="s">
        <v>35</v>
      </c>
      <c r="C63" s="15" t="s">
        <v>36</v>
      </c>
      <c r="D63" s="16">
        <f>VARAM_BALLOON_dot!D63+VARAM_BSRTaxl_dot!D63+RPR_BalticFlows!D63+RPR_LiveBaltic!D63+KPR_BBG!D63+LHEI_BBG!D63+ZPR_SDI4Apps!D63+VPR_SDI4Apps!D63</f>
        <v>0</v>
      </c>
    </row>
    <row r="64" spans="1:4" s="30" customFormat="1" ht="12.75" hidden="1">
      <c r="A64" s="1"/>
      <c r="B64" s="45" t="s">
        <v>37</v>
      </c>
      <c r="C64" s="15" t="s">
        <v>38</v>
      </c>
      <c r="D64" s="16">
        <f>VARAM_BALLOON_dot!D64+VARAM_BSRTaxl_dot!D64+RPR_BalticFlows!D64+RPR_LiveBaltic!D64+KPR_BBG!D64+LHEI_BBG!D64+ZPR_SDI4Apps!D64+VPR_SDI4Apps!D64</f>
        <v>0</v>
      </c>
    </row>
    <row r="65" spans="1:4" s="30" customFormat="1" ht="12.75" hidden="1">
      <c r="A65" s="1"/>
      <c r="B65" s="44" t="s">
        <v>39</v>
      </c>
      <c r="C65" s="15" t="s">
        <v>40</v>
      </c>
      <c r="D65" s="16">
        <f>VARAM_BALLOON_dot!D65+VARAM_BSRTaxl_dot!D65+RPR_BalticFlows!D65+RPR_LiveBaltic!D65+KPR_BBG!D65+LHEI_BBG!D65+ZPR_SDI4Apps!D65+VPR_SDI4Apps!D65</f>
        <v>0</v>
      </c>
    </row>
    <row r="66" spans="1:4" s="30" customFormat="1" ht="12.75" hidden="1">
      <c r="A66" s="1"/>
      <c r="B66" s="44" t="s">
        <v>41</v>
      </c>
      <c r="C66" s="15" t="s">
        <v>42</v>
      </c>
      <c r="D66" s="16">
        <f>SUM(D67:D68)</f>
        <v>0</v>
      </c>
    </row>
    <row r="67" spans="1:4" s="30" customFormat="1" ht="12.75" hidden="1">
      <c r="A67" s="1"/>
      <c r="B67" s="45" t="s">
        <v>43</v>
      </c>
      <c r="C67" s="15" t="s">
        <v>44</v>
      </c>
      <c r="D67" s="16">
        <f>VARAM_BALLOON_dot!D67+VARAM_BSRTaxl_dot!D67+RPR_BalticFlows!D67+RPR_LiveBaltic!D67+KPR_BBG!D67+LHEI_BBG!D67+ZPR_SDI4Apps!D67+VPR_SDI4Apps!D67</f>
        <v>0</v>
      </c>
    </row>
    <row r="68" spans="1:4" s="30" customFormat="1" ht="12.75" hidden="1">
      <c r="A68" s="1"/>
      <c r="B68" s="45" t="s">
        <v>45</v>
      </c>
      <c r="C68" s="15" t="s">
        <v>46</v>
      </c>
      <c r="D68" s="16">
        <f>VARAM_BALLOON_dot!D68+VARAM_BSRTaxl_dot!D68+RPR_BalticFlows!D68+RPR_LiveBaltic!D68+KPR_BBG!D68+LHEI_BBG!D68+ZPR_SDI4Apps!D68+VPR_SDI4Apps!D68</f>
        <v>0</v>
      </c>
    </row>
    <row r="69" spans="1:4" s="30" customFormat="1" ht="12.75" hidden="1">
      <c r="A69" s="1"/>
      <c r="B69" s="44" t="s">
        <v>47</v>
      </c>
      <c r="C69" s="15" t="s">
        <v>48</v>
      </c>
      <c r="D69" s="16">
        <f>SUM(D70:D74)</f>
        <v>0</v>
      </c>
    </row>
    <row r="70" spans="1:4" s="30" customFormat="1" ht="12.75" hidden="1">
      <c r="A70" s="1"/>
      <c r="B70" s="45" t="s">
        <v>49</v>
      </c>
      <c r="C70" s="15" t="s">
        <v>50</v>
      </c>
      <c r="D70" s="16">
        <f>VARAM_BALLOON_dot!D70+VARAM_BSRTaxl_dot!D70+RPR_BalticFlows!D70+RPR_LiveBaltic!D70+KPR_BBG!D70+LHEI_BBG!D70+ZPR_SDI4Apps!D70+VPR_SDI4Apps!D70</f>
        <v>0</v>
      </c>
    </row>
    <row r="71" spans="1:4" s="30" customFormat="1" ht="12.75" hidden="1">
      <c r="A71" s="1"/>
      <c r="B71" s="45" t="s">
        <v>51</v>
      </c>
      <c r="C71" s="15" t="s">
        <v>52</v>
      </c>
      <c r="D71" s="16">
        <f>VARAM_BALLOON_dot!D71+VARAM_BSRTaxl_dot!D71+RPR_BalticFlows!D71+RPR_LiveBaltic!D71+KPR_BBG!D71+LHEI_BBG!D71+ZPR_SDI4Apps!D71+VPR_SDI4Apps!D71</f>
        <v>0</v>
      </c>
    </row>
    <row r="72" spans="1:4" s="30" customFormat="1" ht="12.75" hidden="1">
      <c r="A72" s="1"/>
      <c r="B72" s="45" t="s">
        <v>53</v>
      </c>
      <c r="C72" s="15" t="s">
        <v>54</v>
      </c>
      <c r="D72" s="16">
        <f>VARAM_BALLOON_dot!D72+VARAM_BSRTaxl_dot!D72+RPR_BalticFlows!D72+RPR_LiveBaltic!D72+KPR_BBG!D72+LHEI_BBG!D72+ZPR_SDI4Apps!D72+VPR_SDI4Apps!D72</f>
        <v>0</v>
      </c>
    </row>
    <row r="73" spans="1:4" s="30" customFormat="1" ht="12.75" hidden="1">
      <c r="A73" s="1"/>
      <c r="B73" s="45" t="s">
        <v>55</v>
      </c>
      <c r="C73" s="15" t="s">
        <v>56</v>
      </c>
      <c r="D73" s="16">
        <f>VARAM_BALLOON_dot!D73+VARAM_BSRTaxl_dot!D73+RPR_BalticFlows!D73+RPR_LiveBaltic!D73+KPR_BBG!D73+LHEI_BBG!D73+ZPR_SDI4Apps!D73+VPR_SDI4Apps!D73</f>
        <v>0</v>
      </c>
    </row>
    <row r="74" spans="1:4" s="30" customFormat="1" ht="12.75" hidden="1">
      <c r="A74" s="1"/>
      <c r="B74" s="45" t="s">
        <v>57</v>
      </c>
      <c r="C74" s="15" t="s">
        <v>58</v>
      </c>
      <c r="D74" s="16">
        <f>VARAM_BALLOON_dot!D74+VARAM_BSRTaxl_dot!D74+RPR_BalticFlows!D74+RPR_LiveBaltic!D74+KPR_BBG!D74+LHEI_BBG!D74+ZPR_SDI4Apps!D74+VPR_SDI4Apps!D74</f>
        <v>0</v>
      </c>
    </row>
    <row r="75" spans="1:4" s="30" customFormat="1" ht="12.75" hidden="1">
      <c r="A75" s="1"/>
      <c r="B75" s="44" t="s">
        <v>59</v>
      </c>
      <c r="C75" s="15" t="s">
        <v>60</v>
      </c>
      <c r="D75" s="16">
        <f>SUM(D76:D83)</f>
        <v>0</v>
      </c>
    </row>
    <row r="76" spans="1:4" s="30" customFormat="1" ht="12.75" hidden="1">
      <c r="A76" s="1"/>
      <c r="B76" s="45" t="s">
        <v>61</v>
      </c>
      <c r="C76" s="15" t="s">
        <v>62</v>
      </c>
      <c r="D76" s="16">
        <f>VARAM_BALLOON_dot!D76+VARAM_BSRTaxl_dot!D76+RPR_BalticFlows!D76+RPR_LiveBaltic!D76+KPR_BBG!D76+LHEI_BBG!D76+ZPR_SDI4Apps!D76+VPR_SDI4Apps!D76</f>
        <v>0</v>
      </c>
    </row>
    <row r="77" spans="1:4" s="30" customFormat="1" ht="25.5" hidden="1">
      <c r="A77" s="1"/>
      <c r="B77" s="45" t="s">
        <v>63</v>
      </c>
      <c r="C77" s="15" t="s">
        <v>64</v>
      </c>
      <c r="D77" s="16">
        <f>VARAM_BALLOON_dot!D77+VARAM_BSRTaxl_dot!D77+RPR_BalticFlows!D77+RPR_LiveBaltic!D77+KPR_BBG!D77+LHEI_BBG!D77+ZPR_SDI4Apps!D77+VPR_SDI4Apps!D77</f>
        <v>0</v>
      </c>
    </row>
    <row r="78" spans="1:4" s="30" customFormat="1" ht="12.75" hidden="1">
      <c r="A78" s="1"/>
      <c r="B78" s="45" t="s">
        <v>65</v>
      </c>
      <c r="C78" s="15" t="s">
        <v>66</v>
      </c>
      <c r="D78" s="16">
        <f>VARAM_BALLOON_dot!D78+VARAM_BSRTaxl_dot!D78+RPR_BalticFlows!D78+RPR_LiveBaltic!D78+KPR_BBG!D78+LHEI_BBG!D78+ZPR_SDI4Apps!D78+VPR_SDI4Apps!D78</f>
        <v>0</v>
      </c>
    </row>
    <row r="79" spans="1:4" s="30" customFormat="1" ht="12.75" hidden="1">
      <c r="A79" s="1"/>
      <c r="B79" s="45" t="s">
        <v>67</v>
      </c>
      <c r="C79" s="15" t="s">
        <v>68</v>
      </c>
      <c r="D79" s="16">
        <f>VARAM_BALLOON_dot!D79+VARAM_BSRTaxl_dot!D79+RPR_BalticFlows!D79+RPR_LiveBaltic!D79+KPR_BBG!D79+LHEI_BBG!D79+ZPR_SDI4Apps!D79+VPR_SDI4Apps!D79</f>
        <v>0</v>
      </c>
    </row>
    <row r="80" spans="1:4" s="30" customFormat="1" ht="12.75" hidden="1">
      <c r="A80" s="1"/>
      <c r="B80" s="45" t="s">
        <v>69</v>
      </c>
      <c r="C80" s="15" t="s">
        <v>70</v>
      </c>
      <c r="D80" s="16">
        <f>VARAM_BALLOON_dot!D80+VARAM_BSRTaxl_dot!D80+RPR_BalticFlows!D80+RPR_LiveBaltic!D80+KPR_BBG!D80+LHEI_BBG!D80+ZPR_SDI4Apps!D80+VPR_SDI4Apps!D80</f>
        <v>0</v>
      </c>
    </row>
    <row r="81" spans="1:4" s="30" customFormat="1" ht="12.75" hidden="1">
      <c r="A81" s="1"/>
      <c r="B81" s="45" t="s">
        <v>71</v>
      </c>
      <c r="C81" s="15" t="s">
        <v>72</v>
      </c>
      <c r="D81" s="16">
        <f>VARAM_BALLOON_dot!D81+VARAM_BSRTaxl_dot!D81+RPR_BalticFlows!D81+RPR_LiveBaltic!D81+KPR_BBG!D81+LHEI_BBG!D81+ZPR_SDI4Apps!D81+VPR_SDI4Apps!D81</f>
        <v>0</v>
      </c>
    </row>
    <row r="82" spans="1:4" s="30" customFormat="1" ht="25.5" hidden="1">
      <c r="A82" s="1"/>
      <c r="B82" s="45">
        <v>21397</v>
      </c>
      <c r="C82" s="15" t="s">
        <v>73</v>
      </c>
      <c r="D82" s="16">
        <f>VARAM_BALLOON_dot!D82+VARAM_BSRTaxl_dot!D82+RPR_BalticFlows!D82+RPR_LiveBaltic!D82+KPR_BBG!D82+LHEI_BBG!D82+ZPR_SDI4Apps!D82+VPR_SDI4Apps!D82</f>
        <v>0</v>
      </c>
    </row>
    <row r="83" spans="1:4" s="30" customFormat="1" ht="12.75" hidden="1">
      <c r="A83" s="1"/>
      <c r="B83" s="45" t="s">
        <v>74</v>
      </c>
      <c r="C83" s="15" t="s">
        <v>75</v>
      </c>
      <c r="D83" s="16">
        <f>VARAM_BALLOON_dot!D83+VARAM_BSRTaxl_dot!D83+RPR_BalticFlows!D83+RPR_LiveBaltic!D83+KPR_BBG!D83+LHEI_BBG!D83+ZPR_SDI4Apps!D83+VPR_SDI4Apps!D83</f>
        <v>0</v>
      </c>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t="12.75" hidden="1">
      <c r="A86" s="1"/>
      <c r="B86" s="45" t="s">
        <v>78</v>
      </c>
      <c r="C86" s="15" t="s">
        <v>79</v>
      </c>
      <c r="D86" s="16">
        <f>VARAM_BALLOON_dot!D86+VARAM_BSRTaxl_dot!D86+RPR_BalticFlows!D86+RPR_LiveBaltic!D86+KPR_BBG!D86+LHEI_BBG!D86+ZPR_SDI4Apps!D86+VPR_SDI4Apps!D86</f>
        <v>0</v>
      </c>
    </row>
    <row r="87" spans="1:4" s="30" customFormat="1" ht="12.75" hidden="1">
      <c r="A87" s="1"/>
      <c r="B87" s="45" t="s">
        <v>80</v>
      </c>
      <c r="C87" s="15" t="s">
        <v>81</v>
      </c>
      <c r="D87" s="16">
        <f>VARAM_BALLOON_dot!D87+VARAM_BSRTaxl_dot!D87+RPR_BalticFlows!D87+RPR_LiveBaltic!D87+KPR_BBG!D87+LHEI_BBG!D87+ZPR_SDI4Apps!D87+VPR_SDI4Apps!D87</f>
        <v>0</v>
      </c>
    </row>
    <row r="88" spans="1:4" s="30" customFormat="1" ht="12.75" hidden="1">
      <c r="A88" s="1"/>
      <c r="B88" s="45" t="s">
        <v>82</v>
      </c>
      <c r="C88" s="15" t="s">
        <v>83</v>
      </c>
      <c r="D88" s="16">
        <f>VARAM_BALLOON_dot!D88+VARAM_BSRTaxl_dot!D88+RPR_BalticFlows!D88+RPR_LiveBaltic!D88+KPR_BBG!D88+LHEI_BBG!D88+ZPR_SDI4Apps!D88+VPR_SDI4Apps!D88</f>
        <v>0</v>
      </c>
    </row>
    <row r="89" spans="1:4" s="30" customFormat="1" ht="12.75" hidden="1">
      <c r="A89" s="1"/>
      <c r="B89" s="44">
        <v>21420</v>
      </c>
      <c r="C89" s="15" t="s">
        <v>84</v>
      </c>
      <c r="D89" s="16">
        <f>SUM(D90:D94)</f>
        <v>0</v>
      </c>
    </row>
    <row r="90" spans="1:4" s="30" customFormat="1" ht="12.75" hidden="1">
      <c r="A90" s="1"/>
      <c r="B90" s="45" t="s">
        <v>85</v>
      </c>
      <c r="C90" s="15" t="s">
        <v>86</v>
      </c>
      <c r="D90" s="16">
        <f>VARAM_BALLOON_dot!D90+VARAM_BSRTaxl_dot!D90+RPR_BalticFlows!D90+RPR_LiveBaltic!D90+KPR_BBG!D90+LHEI_BBG!D90+ZPR_SDI4Apps!D90+VPR_SDI4Apps!D90</f>
        <v>0</v>
      </c>
    </row>
    <row r="91" spans="1:4" s="30" customFormat="1" ht="12.75" hidden="1">
      <c r="A91" s="1"/>
      <c r="B91" s="45" t="s">
        <v>87</v>
      </c>
      <c r="C91" s="15" t="s">
        <v>88</v>
      </c>
      <c r="D91" s="16">
        <f>VARAM_BALLOON_dot!D91+VARAM_BSRTaxl_dot!D91+RPR_BalticFlows!D91+RPR_LiveBaltic!D91+KPR_BBG!D91+LHEI_BBG!D91+ZPR_SDI4Apps!D91+VPR_SDI4Apps!D91</f>
        <v>0</v>
      </c>
    </row>
    <row r="92" spans="1:4" s="30" customFormat="1" ht="25.5" hidden="1">
      <c r="A92" s="1"/>
      <c r="B92" s="45">
        <v>21424</v>
      </c>
      <c r="C92" s="15" t="s">
        <v>89</v>
      </c>
      <c r="D92" s="16">
        <f>VARAM_BALLOON_dot!D92+VARAM_BSRTaxl_dot!D92+RPR_BalticFlows!D92+RPR_LiveBaltic!D92+KPR_BBG!D92+LHEI_BBG!D92+ZPR_SDI4Apps!D92+VPR_SDI4Apps!D92</f>
        <v>0</v>
      </c>
    </row>
    <row r="93" spans="1:4" s="30" customFormat="1" ht="12.75" hidden="1">
      <c r="A93" s="1"/>
      <c r="B93" s="45">
        <v>21425</v>
      </c>
      <c r="C93" s="15" t="s">
        <v>90</v>
      </c>
      <c r="D93" s="16">
        <f>VARAM_BALLOON_dot!D93+VARAM_BSRTaxl_dot!D93+RPR_BalticFlows!D93+RPR_LiveBaltic!D93+KPR_BBG!D93+LHEI_BBG!D93+ZPR_SDI4Apps!D93+VPR_SDI4Apps!D93</f>
        <v>0</v>
      </c>
    </row>
    <row r="94" spans="1:4" s="30" customFormat="1" ht="12.75" hidden="1">
      <c r="A94" s="1"/>
      <c r="B94" s="45" t="s">
        <v>91</v>
      </c>
      <c r="C94" s="15" t="s">
        <v>92</v>
      </c>
      <c r="D94" s="16">
        <f>VARAM_BALLOON_dot!D94+VARAM_BSRTaxl_dot!D94+RPR_BalticFlows!D94+RPR_LiveBaltic!D94+KPR_BBG!D94+LHEI_BBG!D94+ZPR_SDI4Apps!D94+VPR_SDI4Apps!D94</f>
        <v>0</v>
      </c>
    </row>
    <row r="95" spans="1:4" s="30" customFormat="1" ht="12.75" hidden="1">
      <c r="A95" s="1"/>
      <c r="B95" s="44">
        <v>21490</v>
      </c>
      <c r="C95" s="15" t="s">
        <v>93</v>
      </c>
      <c r="D95" s="16">
        <f>SUM(D96:D97)</f>
        <v>0</v>
      </c>
    </row>
    <row r="96" spans="1:4" s="30" customFormat="1" ht="12.75" hidden="1">
      <c r="A96" s="1"/>
      <c r="B96" s="45" t="s">
        <v>94</v>
      </c>
      <c r="C96" s="15" t="s">
        <v>95</v>
      </c>
      <c r="D96" s="16">
        <f>VARAM_BALLOON_dot!D96+VARAM_BSRTaxl_dot!D96+RPR_BalticFlows!D96+RPR_LiveBaltic!D96+KPR_BBG!D96+LHEI_BBG!D96+ZPR_SDI4Apps!D96+VPR_SDI4Apps!D96</f>
        <v>0</v>
      </c>
    </row>
    <row r="97" spans="1:4" s="30" customFormat="1" ht="12.75" hidden="1">
      <c r="A97" s="1"/>
      <c r="B97" s="45" t="s">
        <v>96</v>
      </c>
      <c r="C97" s="15" t="s">
        <v>97</v>
      </c>
      <c r="D97" s="16">
        <f>VARAM_BALLOON_dot!D97+VARAM_BSRTaxl_dot!D97+RPR_BalticFlows!D97+RPR_LiveBaltic!D97+KPR_BBG!D97+LHEI_BBG!D97+ZPR_SDI4Apps!D97+VPR_SDI4Apps!D97</f>
        <v>0</v>
      </c>
    </row>
    <row r="98" spans="1:4" s="30" customFormat="1" ht="12.75" hidden="1">
      <c r="A98" s="1"/>
      <c r="B98" s="46" t="s">
        <v>98</v>
      </c>
      <c r="C98" s="47" t="s">
        <v>99</v>
      </c>
      <c r="D98" s="13">
        <f>D99+D111</f>
        <v>0</v>
      </c>
    </row>
    <row r="99" spans="1:4" s="30" customFormat="1" ht="12.75" hidden="1">
      <c r="A99" s="1"/>
      <c r="B99" s="14">
        <v>21100</v>
      </c>
      <c r="C99" s="15" t="s">
        <v>100</v>
      </c>
      <c r="D99" s="16">
        <f>D100+D101+D102+D103+D104+D105+D106</f>
        <v>0</v>
      </c>
    </row>
    <row r="100" spans="1:4" s="30" customFormat="1" ht="25.5" hidden="1">
      <c r="A100" s="1"/>
      <c r="B100" s="44" t="s">
        <v>101</v>
      </c>
      <c r="C100" s="15" t="s">
        <v>102</v>
      </c>
      <c r="D100" s="16">
        <f>VARAM_BALLOON_dot!D100+VARAM_BSRTaxl_dot!D100+RPR_BalticFlows!D100+RPR_LiveBaltic!D100+KPR_BBG!D100+LHEI_BBG!D100+ZPR_SDI4Apps!D100+VPR_SDI4Apps!D100</f>
        <v>0</v>
      </c>
    </row>
    <row r="101" spans="1:4" s="30" customFormat="1" ht="25.5" hidden="1">
      <c r="A101" s="1"/>
      <c r="B101" s="44" t="s">
        <v>103</v>
      </c>
      <c r="C101" s="15" t="s">
        <v>104</v>
      </c>
      <c r="D101" s="16">
        <f>VARAM_BALLOON_dot!D101+VARAM_BSRTaxl_dot!D101+RPR_BalticFlows!D101+RPR_LiveBaltic!D101+KPR_BBG!D101+LHEI_BBG!D101+ZPR_SDI4Apps!D101+VPR_SDI4Apps!D101</f>
        <v>0</v>
      </c>
    </row>
    <row r="102" spans="1:4" s="30" customFormat="1" ht="25.5" hidden="1">
      <c r="A102" s="1"/>
      <c r="B102" s="44" t="s">
        <v>105</v>
      </c>
      <c r="C102" s="15" t="s">
        <v>106</v>
      </c>
      <c r="D102" s="16">
        <f>VARAM_BALLOON_dot!D102+VARAM_BSRTaxl_dot!D102+RPR_BalticFlows!D102+RPR_LiveBaltic!D102+KPR_BBG!D102+LHEI_BBG!D102+ZPR_SDI4Apps!D102+VPR_SDI4Apps!D102</f>
        <v>0</v>
      </c>
    </row>
    <row r="103" spans="1:4" s="30" customFormat="1" ht="25.5" hidden="1">
      <c r="A103" s="1"/>
      <c r="B103" s="44" t="s">
        <v>107</v>
      </c>
      <c r="C103" s="15" t="s">
        <v>108</v>
      </c>
      <c r="D103" s="16">
        <f>VARAM_BALLOON_dot!D103+VARAM_BSRTaxl_dot!D103+RPR_BalticFlows!D103+RPR_LiveBaltic!D103+KPR_BBG!D103+LHEI_BBG!D103+ZPR_SDI4Apps!D103+VPR_SDI4Apps!D103</f>
        <v>0</v>
      </c>
    </row>
    <row r="104" spans="1:4" s="30" customFormat="1" ht="38.25" hidden="1">
      <c r="A104" s="1"/>
      <c r="B104" s="44" t="s">
        <v>109</v>
      </c>
      <c r="C104" s="15" t="s">
        <v>110</v>
      </c>
      <c r="D104" s="16">
        <f>VARAM_BALLOON_dot!D104+VARAM_BSRTaxl_dot!D104+RPR_BalticFlows!D104+RPR_LiveBaltic!D104+KPR_BBG!D104+LHEI_BBG!D104+ZPR_SDI4Apps!D104+VPR_SDI4Apps!D104</f>
        <v>0</v>
      </c>
    </row>
    <row r="105" spans="1:4" s="30" customFormat="1" ht="38.25" hidden="1">
      <c r="A105" s="1"/>
      <c r="B105" s="44" t="s">
        <v>111</v>
      </c>
      <c r="C105" s="15" t="s">
        <v>112</v>
      </c>
      <c r="D105" s="16">
        <f>VARAM_BALLOON_dot!D105+VARAM_BSRTaxl_dot!D105+RPR_BalticFlows!D105+RPR_LiveBaltic!D105+KPR_BBG!D105+LHEI_BBG!D105+ZPR_SDI4Apps!D105+VPR_SDI4Apps!D105</f>
        <v>0</v>
      </c>
    </row>
    <row r="106" spans="1:4" s="30" customFormat="1" ht="38.25" hidden="1">
      <c r="A106" s="1"/>
      <c r="B106" s="44" t="s">
        <v>113</v>
      </c>
      <c r="C106" s="15" t="s">
        <v>114</v>
      </c>
      <c r="D106" s="16">
        <f>SUM(D107:D110)</f>
        <v>0</v>
      </c>
    </row>
    <row r="107" spans="1:4" s="30" customFormat="1" ht="38.25" hidden="1">
      <c r="A107" s="1"/>
      <c r="B107" s="45">
        <v>21191</v>
      </c>
      <c r="C107" s="15" t="s">
        <v>115</v>
      </c>
      <c r="D107" s="16">
        <f>VARAM_BALLOON_dot!D107+VARAM_BSRTaxl_dot!D107+RPR_BalticFlows!D107+RPR_LiveBaltic!D107+KPR_BBG!D107+LHEI_BBG!D107+ZPR_SDI4Apps!D107+VPR_SDI4Apps!D107</f>
        <v>0</v>
      </c>
    </row>
    <row r="108" spans="1:4" s="30" customFormat="1" ht="12.75" hidden="1">
      <c r="A108" s="1"/>
      <c r="B108" s="45">
        <v>21192</v>
      </c>
      <c r="C108" s="15" t="s">
        <v>116</v>
      </c>
      <c r="D108" s="16">
        <f>VARAM_BALLOON_dot!D108+VARAM_BSRTaxl_dot!D108+RPR_BalticFlows!D108+RPR_LiveBaltic!D108+KPR_BBG!D108+LHEI_BBG!D108+ZPR_SDI4Apps!D108+VPR_SDI4Apps!D108</f>
        <v>0</v>
      </c>
    </row>
    <row r="109" spans="1:4" s="30" customFormat="1" ht="38.25" hidden="1">
      <c r="A109" s="1"/>
      <c r="B109" s="45">
        <v>21193</v>
      </c>
      <c r="C109" s="15" t="s">
        <v>117</v>
      </c>
      <c r="D109" s="16">
        <f>VARAM_BALLOON_dot!D109+VARAM_BSRTaxl_dot!D109+RPR_BalticFlows!D109+RPR_LiveBaltic!D109+KPR_BBG!D109+LHEI_BBG!D109+ZPR_SDI4Apps!D109+VPR_SDI4Apps!D109</f>
        <v>0</v>
      </c>
    </row>
    <row r="110" spans="1:4" s="30" customFormat="1" ht="25.5" hidden="1">
      <c r="A110" s="1"/>
      <c r="B110" s="45">
        <v>21194</v>
      </c>
      <c r="C110" s="15" t="s">
        <v>118</v>
      </c>
      <c r="D110" s="16">
        <f>VARAM_BALLOON_dot!D110+VARAM_BSRTaxl_dot!D110+RPR_BalticFlows!D110+RPR_LiveBaltic!D110+KPR_BBG!D110+LHEI_BBG!D110+ZPR_SDI4Apps!D110+VPR_SDI4Apps!D110</f>
        <v>0</v>
      </c>
    </row>
    <row r="111" spans="1:4" s="30" customFormat="1" ht="12.75" hidden="1">
      <c r="A111" s="1"/>
      <c r="B111" s="14">
        <v>21200</v>
      </c>
      <c r="C111" s="15" t="s">
        <v>119</v>
      </c>
      <c r="D111" s="16">
        <f>D112</f>
        <v>0</v>
      </c>
    </row>
    <row r="112" spans="1:4" s="30" customFormat="1" ht="12.75" hidden="1">
      <c r="A112" s="1"/>
      <c r="B112" s="44">
        <v>21210</v>
      </c>
      <c r="C112" s="15" t="s">
        <v>119</v>
      </c>
      <c r="D112" s="16">
        <f>VARAM_BALLOON_dot!D112+VARAM_BSRTaxl_dot!D112+RPR_BalticFlows!D112+RPR_LiveBaltic!D112+KPR_BBG!D112+LHEI_BBG!D112+ZPR_SDI4Apps!D112+VPR_SDI4Apps!D112</f>
        <v>0</v>
      </c>
    </row>
    <row r="113" spans="1:4" s="30" customFormat="1" ht="25.5" hidden="1">
      <c r="A113" s="1"/>
      <c r="B113" s="49" t="s">
        <v>120</v>
      </c>
      <c r="C113" s="47" t="s">
        <v>121</v>
      </c>
      <c r="D113" s="13">
        <f>D114+D121+D126</f>
        <v>0</v>
      </c>
    </row>
    <row r="114" spans="1:4" s="30" customFormat="1" ht="12.75" hidden="1">
      <c r="A114" s="1"/>
      <c r="B114" s="49">
        <v>18000</v>
      </c>
      <c r="C114" s="47" t="s">
        <v>122</v>
      </c>
      <c r="D114" s="13">
        <f>D115+D120</f>
        <v>0</v>
      </c>
    </row>
    <row r="115" spans="1:4" s="30" customFormat="1" ht="12.75" hidden="1">
      <c r="A115" s="1"/>
      <c r="B115" s="49" t="s">
        <v>123</v>
      </c>
      <c r="C115" s="47" t="s">
        <v>124</v>
      </c>
      <c r="D115" s="13">
        <f>D116</f>
        <v>0</v>
      </c>
    </row>
    <row r="116" spans="1:4" s="30" customFormat="1" ht="12.75" hidden="1">
      <c r="A116" s="1"/>
      <c r="B116" s="44" t="s">
        <v>125</v>
      </c>
      <c r="C116" s="15" t="s">
        <v>126</v>
      </c>
      <c r="D116" s="16">
        <f>SUM(D117:D119)</f>
        <v>0</v>
      </c>
    </row>
    <row r="117" spans="1:4" s="30" customFormat="1" ht="25.5" hidden="1">
      <c r="A117" s="1"/>
      <c r="B117" s="45" t="s">
        <v>127</v>
      </c>
      <c r="C117" s="15" t="s">
        <v>128</v>
      </c>
      <c r="D117" s="16">
        <f>VARAM_BALLOON_dot!D117+VARAM_BSRTaxl_dot!D117+RPR_BalticFlows!D117+RPR_LiveBaltic!D117+KPR_BBG!D117+LHEI_BBG!D117+ZPR_SDI4Apps!D117+VPR_SDI4Apps!D117</f>
        <v>0</v>
      </c>
    </row>
    <row r="118" spans="1:4" s="30" customFormat="1" ht="25.5" hidden="1">
      <c r="A118" s="1"/>
      <c r="B118" s="45" t="s">
        <v>129</v>
      </c>
      <c r="C118" s="15" t="s">
        <v>130</v>
      </c>
      <c r="D118" s="16">
        <f>VARAM_BALLOON_dot!D118+VARAM_BSRTaxl_dot!D118+RPR_BalticFlows!D118+RPR_LiveBaltic!D118+KPR_BBG!D118+LHEI_BBG!D118+ZPR_SDI4Apps!D118+VPR_SDI4Apps!D118</f>
        <v>0</v>
      </c>
    </row>
    <row r="119" spans="1:4" s="30" customFormat="1" ht="12.75" hidden="1">
      <c r="A119" s="1"/>
      <c r="B119" s="45">
        <v>18139</v>
      </c>
      <c r="C119" s="15" t="s">
        <v>131</v>
      </c>
      <c r="D119" s="16">
        <f>VARAM_BALLOON_dot!D119+VARAM_BSRTaxl_dot!D119+RPR_BalticFlows!D119+RPR_LiveBaltic!D119+KPR_BBG!D119+LHEI_BBG!D119+ZPR_SDI4Apps!D119+VPR_SDI4Apps!D119</f>
        <v>0</v>
      </c>
    </row>
    <row r="120" spans="1:4" s="30" customFormat="1" ht="12.75" hidden="1">
      <c r="A120" s="1"/>
      <c r="B120" s="14">
        <v>18400</v>
      </c>
      <c r="C120" s="15" t="s">
        <v>132</v>
      </c>
      <c r="D120" s="16">
        <f>VARAM_BALLOON_dot!D120+VARAM_BSRTaxl_dot!D120+RPR_BalticFlows!D120+RPR_LiveBaltic!D120+KPR_BBG!D120+LHEI_BBG!D120+ZPR_SDI4Apps!D120+VPR_SDI4Apps!D120</f>
        <v>0</v>
      </c>
    </row>
    <row r="121" spans="1:4" s="30" customFormat="1" ht="12.75" hidden="1">
      <c r="A121" s="1"/>
      <c r="B121" s="49">
        <v>19000</v>
      </c>
      <c r="C121" s="47" t="s">
        <v>133</v>
      </c>
      <c r="D121" s="13">
        <f>D122</f>
        <v>0</v>
      </c>
    </row>
    <row r="122" spans="1:4" s="30" customFormat="1" ht="12.75" hidden="1">
      <c r="A122" s="1"/>
      <c r="B122" s="49" t="s">
        <v>134</v>
      </c>
      <c r="C122" s="47" t="s">
        <v>135</v>
      </c>
      <c r="D122" s="13">
        <f>SUM(D123:D125)</f>
        <v>0</v>
      </c>
    </row>
    <row r="123" spans="1:4" s="30" customFormat="1" ht="12.75" hidden="1">
      <c r="A123" s="1"/>
      <c r="B123" s="44">
        <v>19550</v>
      </c>
      <c r="C123" s="15" t="s">
        <v>136</v>
      </c>
      <c r="D123" s="16">
        <f>VARAM_BALLOON_dot!D123+VARAM_BSRTaxl_dot!D123+RPR_BalticFlows!D123+RPR_LiveBaltic!D123+KPR_BBG!D123+LHEI_BBG!D123+ZPR_SDI4Apps!D123+VPR_SDI4Apps!D123</f>
        <v>0</v>
      </c>
    </row>
    <row r="124" spans="1:4" s="30" customFormat="1" ht="25.5" hidden="1">
      <c r="A124" s="1"/>
      <c r="B124" s="44">
        <v>19560</v>
      </c>
      <c r="C124" s="15" t="s">
        <v>137</v>
      </c>
      <c r="D124" s="16">
        <f>VARAM_BALLOON_dot!D124+VARAM_BSRTaxl_dot!D124+RPR_BalticFlows!D124+RPR_LiveBaltic!D124+KPR_BBG!D124+LHEI_BBG!D124+ZPR_SDI4Apps!D124+VPR_SDI4Apps!D124</f>
        <v>0</v>
      </c>
    </row>
    <row r="125" spans="1:4" s="30" customFormat="1" ht="38.25" hidden="1">
      <c r="A125" s="1"/>
      <c r="B125" s="44">
        <v>19570</v>
      </c>
      <c r="C125" s="15" t="s">
        <v>138</v>
      </c>
      <c r="D125" s="16">
        <f>VARAM_BALLOON_dot!D125+VARAM_BSRTaxl_dot!D125+RPR_BalticFlows!D125+RPR_LiveBaltic!D125+KPR_BBG!D125+LHEI_BBG!D125+ZPR_SDI4Apps!D125+VPR_SDI4Apps!D125</f>
        <v>0</v>
      </c>
    </row>
    <row r="126" spans="1:4" s="30" customFormat="1" ht="25.5" hidden="1">
      <c r="A126" s="1"/>
      <c r="B126" s="49">
        <v>17000</v>
      </c>
      <c r="C126" s="47" t="s">
        <v>139</v>
      </c>
      <c r="D126" s="13">
        <f>SUM(D127)</f>
        <v>0</v>
      </c>
    </row>
    <row r="127" spans="1:4" s="30" customFormat="1" ht="25.5" hidden="1">
      <c r="A127" s="1"/>
      <c r="B127" s="49">
        <v>17100</v>
      </c>
      <c r="C127" s="47" t="s">
        <v>140</v>
      </c>
      <c r="D127" s="13">
        <f>SUM(D128:D131)</f>
        <v>0</v>
      </c>
    </row>
    <row r="128" spans="1:4" s="30" customFormat="1" ht="38.25" hidden="1">
      <c r="A128" s="1"/>
      <c r="B128" s="44">
        <v>17110</v>
      </c>
      <c r="C128" s="15" t="s">
        <v>141</v>
      </c>
      <c r="D128" s="16">
        <f>VARAM_BALLOON_dot!D128+VARAM_BSRTaxl_dot!D128+RPR_BalticFlows!D128+RPR_LiveBaltic!D128+KPR_BBG!D128+LHEI_BBG!D128+ZPR_SDI4Apps!D128+VPR_SDI4Apps!D128</f>
        <v>0</v>
      </c>
    </row>
    <row r="129" spans="1:4" s="30" customFormat="1" ht="38.25" hidden="1">
      <c r="A129" s="1"/>
      <c r="B129" s="44">
        <v>17120</v>
      </c>
      <c r="C129" s="15" t="s">
        <v>142</v>
      </c>
      <c r="D129" s="16">
        <f>VARAM_BALLOON_dot!D129+VARAM_BSRTaxl_dot!D129+RPR_BalticFlows!D129+RPR_LiveBaltic!D129+KPR_BBG!D129+LHEI_BBG!D129+ZPR_SDI4Apps!D129+VPR_SDI4Apps!D129</f>
        <v>0</v>
      </c>
    </row>
    <row r="130" spans="1:4" s="30" customFormat="1" ht="63.75" hidden="1">
      <c r="A130" s="1"/>
      <c r="B130" s="44">
        <v>17130</v>
      </c>
      <c r="C130" s="15" t="s">
        <v>143</v>
      </c>
      <c r="D130" s="16">
        <f>VARAM_BALLOON_dot!D130+VARAM_BSRTaxl_dot!D130+RPR_BalticFlows!D130+RPR_LiveBaltic!D130+KPR_BBG!D130+LHEI_BBG!D130+ZPR_SDI4Apps!D130+VPR_SDI4Apps!D130</f>
        <v>0</v>
      </c>
    </row>
    <row r="131" spans="1:4" s="30" customFormat="1" ht="63.75" hidden="1">
      <c r="A131" s="1"/>
      <c r="B131" s="44">
        <v>17140</v>
      </c>
      <c r="C131" s="15" t="s">
        <v>144</v>
      </c>
      <c r="D131" s="16">
        <f>VARAM_BALLOON_dot!D131+VARAM_BSRTaxl_dot!D131+RPR_BalticFlows!D131+RPR_LiveBaltic!D131+KPR_BBG!D131+LHEI_BBG!D131+ZPR_SDI4Apps!D131+VPR_SDI4Apps!D131</f>
        <v>0</v>
      </c>
    </row>
    <row r="132" spans="1:4" s="30" customFormat="1" ht="12.75">
      <c r="A132" s="1"/>
      <c r="B132" s="49">
        <v>21700</v>
      </c>
      <c r="C132" s="47" t="s">
        <v>145</v>
      </c>
      <c r="D132" s="13">
        <f>D133+D134</f>
        <v>139009</v>
      </c>
    </row>
    <row r="133" spans="1:4" s="30" customFormat="1" ht="12.75">
      <c r="A133" s="1"/>
      <c r="B133" s="44">
        <v>21710</v>
      </c>
      <c r="C133" s="15" t="s">
        <v>146</v>
      </c>
      <c r="D133" s="16">
        <f>VARAM_BALLOON_dot!D133+VARAM_BSRTaxl_dot!D133+RPR_BalticFlows!D133+RPR_LiveBaltic!D133+KPR_BBG!D133+LHEI_BBG!D133+ZPR_SDI4Apps!D133+VPR_SDI4Apps!D133</f>
        <v>139009</v>
      </c>
    </row>
    <row r="134" spans="1:4" s="30" customFormat="1" ht="12.75" hidden="1">
      <c r="A134" s="1"/>
      <c r="B134" s="44">
        <v>21720</v>
      </c>
      <c r="C134" s="15" t="s">
        <v>147</v>
      </c>
      <c r="D134" s="16">
        <f>VARAM_BALLOON_dot!D134+VARAM_BSRTaxl_dot!D134+RPR_BalticFlows!D134+RPR_LiveBaltic!D134+KPR_BBG!D134+LHEI_BBG!D134+ZPR_SDI4Apps!D134+VPR_SDI4Apps!D134</f>
        <v>0</v>
      </c>
    </row>
    <row r="135" spans="1:4" s="30" customFormat="1" ht="12.75">
      <c r="A135" s="1"/>
      <c r="B135" s="51" t="s">
        <v>148</v>
      </c>
      <c r="C135" s="12" t="s">
        <v>149</v>
      </c>
      <c r="D135" s="13">
        <f>D136+D416</f>
        <v>139009</v>
      </c>
    </row>
    <row r="136" spans="1:4" s="30" customFormat="1" ht="27">
      <c r="A136" s="1"/>
      <c r="B136" s="53" t="s">
        <v>150</v>
      </c>
      <c r="C136" s="54" t="s">
        <v>151</v>
      </c>
      <c r="D136" s="106">
        <f>D137+D272+D290+D375+D394</f>
        <v>139009</v>
      </c>
    </row>
    <row r="137" spans="1:4" s="30" customFormat="1" ht="12.75">
      <c r="A137" s="1"/>
      <c r="B137" s="52" t="s">
        <v>152</v>
      </c>
      <c r="C137" s="47" t="s">
        <v>153</v>
      </c>
      <c r="D137" s="13">
        <f>D138+D172</f>
        <v>3145</v>
      </c>
    </row>
    <row r="138" spans="1:4" s="30" customFormat="1" ht="12.75">
      <c r="A138" s="1"/>
      <c r="B138" s="46" t="s">
        <v>154</v>
      </c>
      <c r="C138" s="47" t="s">
        <v>155</v>
      </c>
      <c r="D138" s="107">
        <f>D139+D160</f>
        <v>2175</v>
      </c>
    </row>
    <row r="139" spans="1:4" s="30" customFormat="1" ht="12.75">
      <c r="A139" s="1"/>
      <c r="B139" s="46" t="s">
        <v>156</v>
      </c>
      <c r="C139" s="47" t="s">
        <v>157</v>
      </c>
      <c r="D139" s="107">
        <f>D140+D148+D158+D159</f>
        <v>1760</v>
      </c>
    </row>
    <row r="140" spans="1:4" s="30" customFormat="1" ht="12.75" hidden="1">
      <c r="A140" s="1"/>
      <c r="B140" s="44" t="s">
        <v>158</v>
      </c>
      <c r="C140" s="15" t="s">
        <v>159</v>
      </c>
      <c r="D140" s="108">
        <f>SUM(D141:D147)</f>
        <v>0</v>
      </c>
    </row>
    <row r="141" spans="1:4" s="30" customFormat="1" ht="12.75" hidden="1">
      <c r="A141" s="1"/>
      <c r="B141" s="45" t="s">
        <v>160</v>
      </c>
      <c r="C141" s="15" t="s">
        <v>161</v>
      </c>
      <c r="D141" s="108">
        <f>VARAM_BALLOON_dot!D141+VARAM_BSRTaxl_dot!D141+RPR_BalticFlows!D141+RPR_LiveBaltic!D141+KPR_BBG!D141+LHEI_BBG!D141+ZPR_SDI4Apps!D141+VPR_SDI4Apps!D141</f>
        <v>0</v>
      </c>
    </row>
    <row r="142" spans="1:4" s="30" customFormat="1" ht="12.75" hidden="1">
      <c r="A142" s="1"/>
      <c r="B142" s="45" t="s">
        <v>162</v>
      </c>
      <c r="C142" s="15" t="s">
        <v>163</v>
      </c>
      <c r="D142" s="108">
        <f>VARAM_BALLOON_dot!D142+VARAM_BSRTaxl_dot!D142+RPR_BalticFlows!D142+RPR_LiveBaltic!D142+KPR_BBG!D142+LHEI_BBG!D142+ZPR_SDI4Apps!D142+VPR_SDI4Apps!D142</f>
        <v>0</v>
      </c>
    </row>
    <row r="143" spans="1:4" s="30" customFormat="1" ht="25.5" hidden="1">
      <c r="A143" s="1"/>
      <c r="B143" s="45" t="s">
        <v>164</v>
      </c>
      <c r="C143" s="15" t="s">
        <v>165</v>
      </c>
      <c r="D143" s="108">
        <f>VARAM_BALLOON_dot!D143+VARAM_BSRTaxl_dot!D143+RPR_BalticFlows!D143+RPR_LiveBaltic!D143+KPR_BBG!D143+LHEI_BBG!D143+ZPR_SDI4Apps!D143+VPR_SDI4Apps!D143</f>
        <v>0</v>
      </c>
    </row>
    <row r="144" spans="1:4" s="30" customFormat="1" ht="12.75" hidden="1">
      <c r="A144" s="1"/>
      <c r="B144" s="45" t="s">
        <v>166</v>
      </c>
      <c r="C144" s="15" t="s">
        <v>167</v>
      </c>
      <c r="D144" s="108">
        <f>VARAM_BALLOON_dot!D144+VARAM_BSRTaxl_dot!D144+RPR_BalticFlows!D144+RPR_LiveBaltic!D144+KPR_BBG!D144+LHEI_BBG!D144+ZPR_SDI4Apps!D144+VPR_SDI4Apps!D144</f>
        <v>0</v>
      </c>
    </row>
    <row r="145" spans="1:4" s="30" customFormat="1" ht="12.75" hidden="1">
      <c r="A145" s="1"/>
      <c r="B145" s="45" t="s">
        <v>168</v>
      </c>
      <c r="C145" s="15" t="s">
        <v>169</v>
      </c>
      <c r="D145" s="108">
        <f>VARAM_BALLOON_dot!D145+VARAM_BSRTaxl_dot!D145+RPR_BalticFlows!D145+RPR_LiveBaltic!D145+KPR_BBG!D145+LHEI_BBG!D145+ZPR_SDI4Apps!D145+VPR_SDI4Apps!D145</f>
        <v>0</v>
      </c>
    </row>
    <row r="146" spans="1:4" s="30" customFormat="1" ht="12.75" hidden="1">
      <c r="A146" s="1"/>
      <c r="B146" s="45">
        <v>1116</v>
      </c>
      <c r="C146" s="15" t="s">
        <v>170</v>
      </c>
      <c r="D146" s="108">
        <f>VARAM_BALLOON_dot!D146+VARAM_BSRTaxl_dot!D146+RPR_BalticFlows!D146+RPR_LiveBaltic!D146+KPR_BBG!D146+LHEI_BBG!D146+ZPR_SDI4Apps!D146+VPR_SDI4Apps!D146</f>
        <v>0</v>
      </c>
    </row>
    <row r="147" spans="1:4" s="30" customFormat="1" ht="12.75" hidden="1">
      <c r="A147" s="1"/>
      <c r="B147" s="45" t="s">
        <v>171</v>
      </c>
      <c r="C147" s="15" t="s">
        <v>172</v>
      </c>
      <c r="D147" s="108">
        <f>VARAM_BALLOON_dot!D147+VARAM_BSRTaxl_dot!D147+RPR_BalticFlows!D147+RPR_LiveBaltic!D147+KPR_BBG!D147+LHEI_BBG!D147+ZPR_SDI4Apps!D147+VPR_SDI4Apps!D147</f>
        <v>0</v>
      </c>
    </row>
    <row r="148" spans="1:4" s="30" customFormat="1" ht="12.75" hidden="1">
      <c r="A148" s="1"/>
      <c r="B148" s="44" t="s">
        <v>173</v>
      </c>
      <c r="C148" s="15" t="s">
        <v>174</v>
      </c>
      <c r="D148" s="108">
        <f>SUM(D149:D157)</f>
        <v>0</v>
      </c>
    </row>
    <row r="149" spans="1:4" s="30" customFormat="1" ht="12.75" hidden="1">
      <c r="A149" s="1"/>
      <c r="B149" s="45" t="s">
        <v>175</v>
      </c>
      <c r="C149" s="15" t="s">
        <v>176</v>
      </c>
      <c r="D149" s="108">
        <f>VARAM_BALLOON_dot!D149+VARAM_BSRTaxl_dot!D149+RPR_BalticFlows!D149+RPR_LiveBaltic!D149+KPR_BBG!D149+LHEI_BBG!D149+ZPR_SDI4Apps!D149+VPR_SDI4Apps!D149</f>
        <v>0</v>
      </c>
    </row>
    <row r="150" spans="1:4" s="30" customFormat="1" ht="12.75" hidden="1">
      <c r="A150" s="1"/>
      <c r="B150" s="45" t="s">
        <v>177</v>
      </c>
      <c r="C150" s="15" t="s">
        <v>178</v>
      </c>
      <c r="D150" s="108">
        <f>VARAM_BALLOON_dot!D150+VARAM_BSRTaxl_dot!D150+RPR_BalticFlows!D150+RPR_LiveBaltic!D150+KPR_BBG!D150+LHEI_BBG!D150+ZPR_SDI4Apps!D150+VPR_SDI4Apps!D150</f>
        <v>0</v>
      </c>
    </row>
    <row r="151" spans="1:4" s="30" customFormat="1" ht="12.75" hidden="1">
      <c r="A151" s="1"/>
      <c r="B151" s="45" t="s">
        <v>179</v>
      </c>
      <c r="C151" s="15" t="s">
        <v>180</v>
      </c>
      <c r="D151" s="108">
        <f>VARAM_BALLOON_dot!D151+VARAM_BSRTaxl_dot!D151+RPR_BalticFlows!D151+RPR_LiveBaltic!D151+KPR_BBG!D151+LHEI_BBG!D151+ZPR_SDI4Apps!D151+VPR_SDI4Apps!D151</f>
        <v>0</v>
      </c>
    </row>
    <row r="152" spans="1:4" s="30" customFormat="1" ht="12.75" hidden="1">
      <c r="A152" s="1"/>
      <c r="B152" s="45" t="s">
        <v>181</v>
      </c>
      <c r="C152" s="15" t="s">
        <v>182</v>
      </c>
      <c r="D152" s="108">
        <f>VARAM_BALLOON_dot!D152+VARAM_BSRTaxl_dot!D152+RPR_BalticFlows!D152+RPR_LiveBaltic!D152+KPR_BBG!D152+LHEI_BBG!D152+ZPR_SDI4Apps!D152+VPR_SDI4Apps!D152</f>
        <v>0</v>
      </c>
    </row>
    <row r="153" spans="1:4" s="30" customFormat="1" ht="12.75" hidden="1">
      <c r="A153" s="1"/>
      <c r="B153" s="45" t="s">
        <v>183</v>
      </c>
      <c r="C153" s="15" t="s">
        <v>184</v>
      </c>
      <c r="D153" s="108">
        <f>VARAM_BALLOON_dot!D153+VARAM_BSRTaxl_dot!D153+RPR_BalticFlows!D153+RPR_LiveBaltic!D153+KPR_BBG!D153+LHEI_BBG!D153+ZPR_SDI4Apps!D153+VPR_SDI4Apps!D153</f>
        <v>0</v>
      </c>
    </row>
    <row r="154" spans="1:4" s="30" customFormat="1" ht="12.75" hidden="1">
      <c r="A154" s="1"/>
      <c r="B154" s="45" t="s">
        <v>185</v>
      </c>
      <c r="C154" s="15" t="s">
        <v>186</v>
      </c>
      <c r="D154" s="108">
        <f>VARAM_BALLOON_dot!D154+VARAM_BSRTaxl_dot!D154+RPR_BalticFlows!D154+RPR_LiveBaltic!D154+KPR_BBG!D154+LHEI_BBG!D154+ZPR_SDI4Apps!D154+VPR_SDI4Apps!D154</f>
        <v>0</v>
      </c>
    </row>
    <row r="155" spans="1:4" s="30" customFormat="1" ht="12.75" hidden="1">
      <c r="A155" s="1"/>
      <c r="B155" s="45" t="s">
        <v>187</v>
      </c>
      <c r="C155" s="15" t="s">
        <v>188</v>
      </c>
      <c r="D155" s="108">
        <f>VARAM_BALLOON_dot!D155+VARAM_BSRTaxl_dot!D155+RPR_BalticFlows!D155+RPR_LiveBaltic!D155+KPR_BBG!D155+LHEI_BBG!D155+ZPR_SDI4Apps!D155+VPR_SDI4Apps!D155</f>
        <v>0</v>
      </c>
    </row>
    <row r="156" spans="1:4" s="30" customFormat="1" ht="12.75" hidden="1">
      <c r="A156" s="1"/>
      <c r="B156" s="45" t="s">
        <v>189</v>
      </c>
      <c r="C156" s="15" t="s">
        <v>190</v>
      </c>
      <c r="D156" s="108">
        <f>VARAM_BALLOON_dot!D156+VARAM_BSRTaxl_dot!D156+RPR_BalticFlows!D156+RPR_LiveBaltic!D156+KPR_BBG!D156+LHEI_BBG!D156+ZPR_SDI4Apps!D156+VPR_SDI4Apps!D156</f>
        <v>0</v>
      </c>
    </row>
    <row r="157" spans="1:4" s="30" customFormat="1" ht="12.75" hidden="1">
      <c r="A157" s="1"/>
      <c r="B157" s="45" t="s">
        <v>191</v>
      </c>
      <c r="C157" s="15" t="s">
        <v>192</v>
      </c>
      <c r="D157" s="108">
        <f>VARAM_BALLOON_dot!D157+VARAM_BSRTaxl_dot!D157+RPR_BalticFlows!D157+RPR_LiveBaltic!D157+KPR_BBG!D157+LHEI_BBG!D157+ZPR_SDI4Apps!D157+VPR_SDI4Apps!D157</f>
        <v>0</v>
      </c>
    </row>
    <row r="158" spans="1:4" s="30" customFormat="1" ht="12.75">
      <c r="A158" s="1"/>
      <c r="B158" s="44" t="s">
        <v>193</v>
      </c>
      <c r="C158" s="15" t="s">
        <v>194</v>
      </c>
      <c r="D158" s="108">
        <f>VARAM_BALLOON_dot!D158+VARAM_BSRTaxl_dot!D158+RPR_BalticFlows!D158+RPR_LiveBaltic!D158+KPR_BBG!D158+LHEI_BBG!D158+ZPR_SDI4Apps!D158+VPR_SDI4Apps!D158</f>
        <v>1760</v>
      </c>
    </row>
    <row r="159" spans="1:4" s="30" customFormat="1" ht="12.75" hidden="1">
      <c r="A159" s="1"/>
      <c r="B159" s="44" t="s">
        <v>195</v>
      </c>
      <c r="C159" s="15" t="s">
        <v>196</v>
      </c>
      <c r="D159" s="108">
        <f>VARAM_BALLOON_dot!D159+VARAM_BSRTaxl_dot!D159+RPR_BalticFlows!D159+RPR_LiveBaltic!D159+KPR_BBG!D159+LHEI_BBG!D159+ZPR_SDI4Apps!D159+VPR_SDI4Apps!D159</f>
        <v>0</v>
      </c>
    </row>
    <row r="160" spans="1:4" s="30" customFormat="1" ht="25.5">
      <c r="A160" s="1"/>
      <c r="B160" s="46" t="s">
        <v>197</v>
      </c>
      <c r="C160" s="47" t="s">
        <v>198</v>
      </c>
      <c r="D160" s="107">
        <f>D161+D162+D171</f>
        <v>415</v>
      </c>
    </row>
    <row r="161" spans="1:4" s="30" customFormat="1" ht="12.75">
      <c r="A161" s="1"/>
      <c r="B161" s="44" t="s">
        <v>199</v>
      </c>
      <c r="C161" s="15" t="s">
        <v>200</v>
      </c>
      <c r="D161" s="108">
        <f>VARAM_BALLOON_dot!D161+VARAM_BSRTaxl_dot!D161+RPR_BalticFlows!D161+RPR_LiveBaltic!D161+KPR_BBG!D161+LHEI_BBG!D161+ZPR_SDI4Apps!D161+VPR_SDI4Apps!D161</f>
        <v>415</v>
      </c>
    </row>
    <row r="162" spans="1:4" s="30" customFormat="1" ht="12.75" hidden="1">
      <c r="A162" s="1"/>
      <c r="B162" s="44" t="s">
        <v>201</v>
      </c>
      <c r="C162" s="15" t="s">
        <v>202</v>
      </c>
      <c r="D162" s="108">
        <f>SUM(D163:D170)</f>
        <v>0</v>
      </c>
    </row>
    <row r="163" spans="1:4" s="30" customFormat="1" ht="25.5" hidden="1">
      <c r="A163" s="1"/>
      <c r="B163" s="45" t="s">
        <v>203</v>
      </c>
      <c r="C163" s="15" t="s">
        <v>204</v>
      </c>
      <c r="D163" s="108">
        <f>VARAM_BALLOON_dot!D163+VARAM_BSRTaxl_dot!D163+RPR_BalticFlows!D163+RPR_LiveBaltic!D163+KPR_BBG!D163+LHEI_BBG!D163+ZPR_SDI4Apps!D163+VPR_SDI4Apps!D163</f>
        <v>0</v>
      </c>
    </row>
    <row r="164" spans="1:4" s="30" customFormat="1" ht="12.75" hidden="1">
      <c r="A164" s="1"/>
      <c r="B164" s="45" t="s">
        <v>205</v>
      </c>
      <c r="C164" s="15" t="s">
        <v>206</v>
      </c>
      <c r="D164" s="108">
        <f>VARAM_BALLOON_dot!D164+VARAM_BSRTaxl_dot!D164+RPR_BalticFlows!D164+RPR_LiveBaltic!D164+KPR_BBG!D164+LHEI_BBG!D164+ZPR_SDI4Apps!D164+VPR_SDI4Apps!D164</f>
        <v>0</v>
      </c>
    </row>
    <row r="165" spans="1:4" s="30" customFormat="1" ht="12.75" hidden="1">
      <c r="A165" s="1"/>
      <c r="B165" s="45" t="s">
        <v>207</v>
      </c>
      <c r="C165" s="15" t="s">
        <v>208</v>
      </c>
      <c r="D165" s="108">
        <f>VARAM_BALLOON_dot!D165+VARAM_BSRTaxl_dot!D165+RPR_BalticFlows!D165+RPR_LiveBaltic!D165+KPR_BBG!D165+LHEI_BBG!D165+ZPR_SDI4Apps!D165+VPR_SDI4Apps!D165</f>
        <v>0</v>
      </c>
    </row>
    <row r="166" spans="1:4" s="30" customFormat="1" ht="12.75" hidden="1">
      <c r="A166" s="1"/>
      <c r="B166" s="45" t="s">
        <v>209</v>
      </c>
      <c r="C166" s="15" t="s">
        <v>210</v>
      </c>
      <c r="D166" s="108">
        <f>VARAM_BALLOON_dot!D166+VARAM_BSRTaxl_dot!D166+RPR_BalticFlows!D166+RPR_LiveBaltic!D166+KPR_BBG!D166+LHEI_BBG!D166+ZPR_SDI4Apps!D166+VPR_SDI4Apps!D166</f>
        <v>0</v>
      </c>
    </row>
    <row r="167" spans="1:4" s="30" customFormat="1" ht="12.75" hidden="1">
      <c r="A167" s="1"/>
      <c r="B167" s="45" t="s">
        <v>211</v>
      </c>
      <c r="C167" s="15" t="s">
        <v>212</v>
      </c>
      <c r="D167" s="108">
        <f>VARAM_BALLOON_dot!D167+VARAM_BSRTaxl_dot!D167+RPR_BalticFlows!D167+RPR_LiveBaltic!D167+KPR_BBG!D167+LHEI_BBG!D167+ZPR_SDI4Apps!D167+VPR_SDI4Apps!D167</f>
        <v>0</v>
      </c>
    </row>
    <row r="168" spans="1:4" s="30" customFormat="1" ht="12.75" hidden="1">
      <c r="A168" s="1"/>
      <c r="B168" s="45" t="s">
        <v>213</v>
      </c>
      <c r="C168" s="15" t="s">
        <v>214</v>
      </c>
      <c r="D168" s="108">
        <f>VARAM_BALLOON_dot!D168+VARAM_BSRTaxl_dot!D168+RPR_BalticFlows!D168+RPR_LiveBaltic!D168+KPR_BBG!D168+LHEI_BBG!D168+ZPR_SDI4Apps!D168+VPR_SDI4Apps!D168</f>
        <v>0</v>
      </c>
    </row>
    <row r="169" spans="1:4" s="30" customFormat="1" ht="12.75" hidden="1">
      <c r="A169" s="1"/>
      <c r="B169" s="45" t="s">
        <v>215</v>
      </c>
      <c r="C169" s="15" t="s">
        <v>216</v>
      </c>
      <c r="D169" s="108">
        <f>VARAM_BALLOON_dot!D169+VARAM_BSRTaxl_dot!D169+RPR_BalticFlows!D169+RPR_LiveBaltic!D169+KPR_BBG!D169+LHEI_BBG!D169+ZPR_SDI4Apps!D169+VPR_SDI4Apps!D169</f>
        <v>0</v>
      </c>
    </row>
    <row r="170" spans="1:4" s="30" customFormat="1" ht="25.5" hidden="1">
      <c r="A170" s="1"/>
      <c r="B170" s="45" t="s">
        <v>217</v>
      </c>
      <c r="C170" s="15" t="s">
        <v>218</v>
      </c>
      <c r="D170" s="108">
        <f>VARAM_BALLOON_dot!D170+VARAM_BSRTaxl_dot!D170+RPR_BalticFlows!D170+RPR_LiveBaltic!D170+KPR_BBG!D170+LHEI_BBG!D170+ZPR_SDI4Apps!D170+VPR_SDI4Apps!D170</f>
        <v>0</v>
      </c>
    </row>
    <row r="171" spans="1:4" s="30" customFormat="1" ht="12.75" hidden="1">
      <c r="A171" s="1"/>
      <c r="B171" s="44" t="s">
        <v>219</v>
      </c>
      <c r="C171" s="15" t="s">
        <v>220</v>
      </c>
      <c r="D171" s="108">
        <f>VARAM_BALLOON_dot!D171+VARAM_BSRTaxl_dot!D171+RPR_BalticFlows!D171+RPR_LiveBaltic!D171+KPR_BBG!D171+LHEI_BBG!D171+ZPR_SDI4Apps!D171+VPR_SDI4Apps!D171</f>
        <v>0</v>
      </c>
    </row>
    <row r="172" spans="1:4" s="30" customFormat="1" ht="12.75">
      <c r="A172" s="1"/>
      <c r="B172" s="47" t="s">
        <v>221</v>
      </c>
      <c r="C172" s="47" t="s">
        <v>222</v>
      </c>
      <c r="D172" s="107">
        <f>D173+D180+D231+D261+D262+D271</f>
        <v>970</v>
      </c>
    </row>
    <row r="173" spans="1:4" s="30" customFormat="1" ht="12.75">
      <c r="A173" s="1"/>
      <c r="B173" s="46" t="s">
        <v>223</v>
      </c>
      <c r="C173" s="47" t="s">
        <v>224</v>
      </c>
      <c r="D173" s="107">
        <f>D174+D177</f>
        <v>970</v>
      </c>
    </row>
    <row r="174" spans="1:4" s="30" customFormat="1" ht="12.75" hidden="1">
      <c r="A174" s="1"/>
      <c r="B174" s="44" t="s">
        <v>225</v>
      </c>
      <c r="C174" s="15" t="s">
        <v>226</v>
      </c>
      <c r="D174" s="108">
        <f>SUM(D175:D176)</f>
        <v>0</v>
      </c>
    </row>
    <row r="175" spans="1:4" s="30" customFormat="1" ht="12.75" hidden="1">
      <c r="A175" s="1"/>
      <c r="B175" s="45" t="s">
        <v>227</v>
      </c>
      <c r="C175" s="15" t="s">
        <v>228</v>
      </c>
      <c r="D175" s="108">
        <f>VARAM_BALLOON_dot!D175+VARAM_BSRTaxl_dot!D175+RPR_BalticFlows!D175+RPR_LiveBaltic!D175+KPR_BBG!D175+LHEI_BBG!D175+ZPR_SDI4Apps!D175+VPR_SDI4Apps!D175</f>
        <v>0</v>
      </c>
    </row>
    <row r="176" spans="1:4" s="30" customFormat="1" ht="12.75" hidden="1">
      <c r="A176" s="1"/>
      <c r="B176" s="45" t="s">
        <v>229</v>
      </c>
      <c r="C176" s="15" t="s">
        <v>230</v>
      </c>
      <c r="D176" s="108">
        <f>VARAM_BALLOON_dot!D176+VARAM_BSRTaxl_dot!D176+RPR_BalticFlows!D176+RPR_LiveBaltic!D176+KPR_BBG!D176+LHEI_BBG!D176+ZPR_SDI4Apps!D176+VPR_SDI4Apps!D176</f>
        <v>0</v>
      </c>
    </row>
    <row r="177" spans="1:4" s="30" customFormat="1" ht="12.75">
      <c r="A177" s="1"/>
      <c r="B177" s="44" t="s">
        <v>231</v>
      </c>
      <c r="C177" s="15" t="s">
        <v>232</v>
      </c>
      <c r="D177" s="108">
        <f>SUM(D178:D179)</f>
        <v>970</v>
      </c>
    </row>
    <row r="178" spans="1:4" s="30" customFormat="1" ht="12.75">
      <c r="A178" s="1"/>
      <c r="B178" s="45" t="s">
        <v>233</v>
      </c>
      <c r="C178" s="15" t="s">
        <v>228</v>
      </c>
      <c r="D178" s="108">
        <f>VARAM_BALLOON_dot!D178+VARAM_BSRTaxl_dot!D178+RPR_BalticFlows!D178+RPR_LiveBaltic!D178+KPR_BBG!D178+LHEI_BBG!D178+ZPR_SDI4Apps!D178+VPR_SDI4Apps!D178</f>
        <v>80</v>
      </c>
    </row>
    <row r="179" spans="1:4" s="30" customFormat="1" ht="12.75">
      <c r="A179" s="1"/>
      <c r="B179" s="45" t="s">
        <v>234</v>
      </c>
      <c r="C179" s="15" t="s">
        <v>230</v>
      </c>
      <c r="D179" s="108">
        <f>VARAM_BALLOON_dot!D179+VARAM_BSRTaxl_dot!D179+RPR_BalticFlows!D179+RPR_LiveBaltic!D179+KPR_BBG!D179+LHEI_BBG!D179+ZPR_SDI4Apps!D179+VPR_SDI4Apps!D179</f>
        <v>890</v>
      </c>
    </row>
    <row r="180" spans="1:4" s="30" customFormat="1" ht="12.75" hidden="1">
      <c r="A180" s="1"/>
      <c r="B180" s="46" t="s">
        <v>235</v>
      </c>
      <c r="C180" s="47" t="s">
        <v>236</v>
      </c>
      <c r="D180" s="107">
        <f>D181+D184+D190+D200+D209+D213+D219+D226</f>
        <v>0</v>
      </c>
    </row>
    <row r="181" spans="1:4" s="30" customFormat="1" ht="12.75" hidden="1">
      <c r="A181" s="1"/>
      <c r="B181" s="44" t="s">
        <v>237</v>
      </c>
      <c r="C181" s="15" t="s">
        <v>238</v>
      </c>
      <c r="D181" s="108">
        <f>SUM(D182:D183)</f>
        <v>0</v>
      </c>
    </row>
    <row r="182" spans="1:4" s="30" customFormat="1" ht="25.5" hidden="1">
      <c r="A182" s="1"/>
      <c r="B182" s="45" t="s">
        <v>239</v>
      </c>
      <c r="C182" s="15" t="s">
        <v>240</v>
      </c>
      <c r="D182" s="108">
        <f>VARAM_BALLOON_dot!D182+VARAM_BSRTaxl_dot!D182+RPR_BalticFlows!D182+RPR_LiveBaltic!D182+KPR_BBG!D182+LHEI_BBG!D182+ZPR_SDI4Apps!D182+VPR_SDI4Apps!D182</f>
        <v>0</v>
      </c>
    </row>
    <row r="183" spans="1:4" s="30" customFormat="1" ht="12.75" hidden="1">
      <c r="A183" s="1"/>
      <c r="B183" s="45" t="s">
        <v>241</v>
      </c>
      <c r="C183" s="15" t="s">
        <v>242</v>
      </c>
      <c r="D183" s="108">
        <f>VARAM_BALLOON_dot!D183+VARAM_BSRTaxl_dot!D183+RPR_BalticFlows!D183+RPR_LiveBaltic!D183+KPR_BBG!D183+LHEI_BBG!D183+ZPR_SDI4Apps!D183+VPR_SDI4Apps!D183</f>
        <v>0</v>
      </c>
    </row>
    <row r="184" spans="1:4" s="30" customFormat="1" ht="12.75" hidden="1">
      <c r="A184" s="1"/>
      <c r="B184" s="44" t="s">
        <v>243</v>
      </c>
      <c r="C184" s="15" t="s">
        <v>244</v>
      </c>
      <c r="D184" s="108">
        <f>SUM(D185:D189)</f>
        <v>0</v>
      </c>
    </row>
    <row r="185" spans="1:4" s="30" customFormat="1" ht="12.75" hidden="1">
      <c r="A185" s="1"/>
      <c r="B185" s="45" t="s">
        <v>245</v>
      </c>
      <c r="C185" s="15" t="s">
        <v>246</v>
      </c>
      <c r="D185" s="108">
        <f>VARAM_BALLOON_dot!D185+VARAM_BSRTaxl_dot!D185+RPR_BalticFlows!D185+RPR_LiveBaltic!D185+KPR_BBG!D185+LHEI_BBG!D185+ZPR_SDI4Apps!D185+VPR_SDI4Apps!D185</f>
        <v>0</v>
      </c>
    </row>
    <row r="186" spans="1:4" s="30" customFormat="1" ht="12.75" hidden="1">
      <c r="A186" s="1"/>
      <c r="B186" s="45" t="s">
        <v>247</v>
      </c>
      <c r="C186" s="15" t="s">
        <v>248</v>
      </c>
      <c r="D186" s="108">
        <f>VARAM_BALLOON_dot!D186+VARAM_BSRTaxl_dot!D186+RPR_BalticFlows!D186+RPR_LiveBaltic!D186+KPR_BBG!D186+LHEI_BBG!D186+ZPR_SDI4Apps!D186+VPR_SDI4Apps!D186</f>
        <v>0</v>
      </c>
    </row>
    <row r="187" spans="1:4" s="30" customFormat="1" ht="12.75" hidden="1">
      <c r="A187" s="1"/>
      <c r="B187" s="45" t="s">
        <v>249</v>
      </c>
      <c r="C187" s="15" t="s">
        <v>250</v>
      </c>
      <c r="D187" s="108">
        <f>VARAM_BALLOON_dot!D187+VARAM_BSRTaxl_dot!D187+RPR_BalticFlows!D187+RPR_LiveBaltic!D187+KPR_BBG!D187+LHEI_BBG!D187+ZPR_SDI4Apps!D187+VPR_SDI4Apps!D187</f>
        <v>0</v>
      </c>
    </row>
    <row r="188" spans="1:4" s="30" customFormat="1" ht="25.5" hidden="1">
      <c r="A188" s="1"/>
      <c r="B188" s="45">
        <v>2224</v>
      </c>
      <c r="C188" s="15" t="s">
        <v>251</v>
      </c>
      <c r="D188" s="108">
        <f>VARAM_BALLOON_dot!D188+VARAM_BSRTaxl_dot!D188+RPR_BalticFlows!D188+RPR_LiveBaltic!D188+KPR_BBG!D188+LHEI_BBG!D188+ZPR_SDI4Apps!D188+VPR_SDI4Apps!D188</f>
        <v>0</v>
      </c>
    </row>
    <row r="189" spans="1:4" s="30" customFormat="1" ht="12.75" hidden="1">
      <c r="A189" s="1"/>
      <c r="B189" s="45" t="s">
        <v>252</v>
      </c>
      <c r="C189" s="15" t="s">
        <v>253</v>
      </c>
      <c r="D189" s="108">
        <f>VARAM_BALLOON_dot!D189+VARAM_BSRTaxl_dot!D189+RPR_BalticFlows!D189+RPR_LiveBaltic!D189+KPR_BBG!D189+LHEI_BBG!D189+ZPR_SDI4Apps!D189+VPR_SDI4Apps!D189</f>
        <v>0</v>
      </c>
    </row>
    <row r="190" spans="1:4" s="30" customFormat="1" ht="25.5" hidden="1">
      <c r="A190" s="1"/>
      <c r="B190" s="44" t="s">
        <v>254</v>
      </c>
      <c r="C190" s="15" t="s">
        <v>255</v>
      </c>
      <c r="D190" s="108">
        <f>SUM(D191:D199)</f>
        <v>0</v>
      </c>
    </row>
    <row r="191" spans="1:4" s="30" customFormat="1" ht="12.75" hidden="1">
      <c r="A191" s="1"/>
      <c r="B191" s="45" t="s">
        <v>256</v>
      </c>
      <c r="C191" s="15" t="s">
        <v>257</v>
      </c>
      <c r="D191" s="108">
        <f>VARAM_BALLOON_dot!D191+VARAM_BSRTaxl_dot!D191+RPR_BalticFlows!D191+RPR_LiveBaltic!D191+KPR_BBG!D191+LHEI_BBG!D191+ZPR_SDI4Apps!D191+VPR_SDI4Apps!D191</f>
        <v>0</v>
      </c>
    </row>
    <row r="192" spans="1:4" s="30" customFormat="1" ht="12.75" hidden="1">
      <c r="A192" s="1"/>
      <c r="B192" s="45">
        <v>2232</v>
      </c>
      <c r="C192" s="15" t="s">
        <v>258</v>
      </c>
      <c r="D192" s="108">
        <f>VARAM_BALLOON_dot!D192+VARAM_BSRTaxl_dot!D192+RPR_BalticFlows!D192+RPR_LiveBaltic!D192+KPR_BBG!D192+LHEI_BBG!D192+ZPR_SDI4Apps!D192+VPR_SDI4Apps!D192</f>
        <v>0</v>
      </c>
    </row>
    <row r="193" spans="1:4" s="30" customFormat="1" ht="12.75" hidden="1">
      <c r="A193" s="1"/>
      <c r="B193" s="45" t="s">
        <v>259</v>
      </c>
      <c r="C193" s="15" t="s">
        <v>260</v>
      </c>
      <c r="D193" s="108">
        <f>VARAM_BALLOON_dot!D193+VARAM_BSRTaxl_dot!D193+RPR_BalticFlows!D193+RPR_LiveBaltic!D193+KPR_BBG!D193+LHEI_BBG!D193+ZPR_SDI4Apps!D193+VPR_SDI4Apps!D193</f>
        <v>0</v>
      </c>
    </row>
    <row r="194" spans="1:4" s="30" customFormat="1" ht="12.75" hidden="1">
      <c r="A194" s="1"/>
      <c r="B194" s="45" t="s">
        <v>261</v>
      </c>
      <c r="C194" s="15" t="s">
        <v>262</v>
      </c>
      <c r="D194" s="108">
        <f>VARAM_BALLOON_dot!D194+VARAM_BSRTaxl_dot!D194+RPR_BalticFlows!D194+RPR_LiveBaltic!D194+KPR_BBG!D194+LHEI_BBG!D194+ZPR_SDI4Apps!D194+VPR_SDI4Apps!D194</f>
        <v>0</v>
      </c>
    </row>
    <row r="195" spans="1:4" s="30" customFormat="1" ht="12.75" hidden="1">
      <c r="A195" s="1"/>
      <c r="B195" s="45">
        <v>2235</v>
      </c>
      <c r="C195" s="15" t="s">
        <v>263</v>
      </c>
      <c r="D195" s="108">
        <f>VARAM_BALLOON_dot!D195+VARAM_BSRTaxl_dot!D195+RPR_BalticFlows!D195+RPR_LiveBaltic!D195+KPR_BBG!D195+LHEI_BBG!D195+ZPR_SDI4Apps!D195+VPR_SDI4Apps!D195</f>
        <v>0</v>
      </c>
    </row>
    <row r="196" spans="1:4" s="30" customFormat="1" ht="12.75" hidden="1">
      <c r="A196" s="1"/>
      <c r="B196" s="45" t="s">
        <v>264</v>
      </c>
      <c r="C196" s="15" t="s">
        <v>265</v>
      </c>
      <c r="D196" s="108">
        <f>VARAM_BALLOON_dot!D196+VARAM_BSRTaxl_dot!D196+RPR_BalticFlows!D196+RPR_LiveBaltic!D196+KPR_BBG!D196+LHEI_BBG!D196+ZPR_SDI4Apps!D196+VPR_SDI4Apps!D196</f>
        <v>0</v>
      </c>
    </row>
    <row r="197" spans="1:4" s="30" customFormat="1" ht="12.75" hidden="1">
      <c r="A197" s="1"/>
      <c r="B197" s="45" t="s">
        <v>266</v>
      </c>
      <c r="C197" s="15" t="s">
        <v>267</v>
      </c>
      <c r="D197" s="108">
        <f>VARAM_BALLOON_dot!D197+VARAM_BSRTaxl_dot!D197+RPR_BalticFlows!D197+RPR_LiveBaltic!D197+KPR_BBG!D197+LHEI_BBG!D197+ZPR_SDI4Apps!D197+VPR_SDI4Apps!D197</f>
        <v>0</v>
      </c>
    </row>
    <row r="198" spans="1:4" s="30" customFormat="1" ht="12.75" hidden="1">
      <c r="A198" s="1"/>
      <c r="B198" s="45" t="s">
        <v>268</v>
      </c>
      <c r="C198" s="15" t="s">
        <v>269</v>
      </c>
      <c r="D198" s="108">
        <f>VARAM_BALLOON_dot!D198+VARAM_BSRTaxl_dot!D198+RPR_BalticFlows!D198+RPR_LiveBaltic!D198+KPR_BBG!D198+LHEI_BBG!D198+ZPR_SDI4Apps!D198+VPR_SDI4Apps!D198</f>
        <v>0</v>
      </c>
    </row>
    <row r="199" spans="1:4" s="30" customFormat="1" ht="12.75" hidden="1">
      <c r="A199" s="1"/>
      <c r="B199" s="45" t="s">
        <v>270</v>
      </c>
      <c r="C199" s="15" t="s">
        <v>271</v>
      </c>
      <c r="D199" s="108">
        <f>VARAM_BALLOON_dot!D199+VARAM_BSRTaxl_dot!D199+RPR_BalticFlows!D199+RPR_LiveBaltic!D199+KPR_BBG!D199+LHEI_BBG!D199+ZPR_SDI4Apps!D199+VPR_SDI4Apps!D199</f>
        <v>0</v>
      </c>
    </row>
    <row r="200" spans="1:4" s="30" customFormat="1" ht="12.75" hidden="1">
      <c r="A200" s="1"/>
      <c r="B200" s="44" t="s">
        <v>272</v>
      </c>
      <c r="C200" s="15" t="s">
        <v>273</v>
      </c>
      <c r="D200" s="108">
        <f>SUM(D201:D208)</f>
        <v>0</v>
      </c>
    </row>
    <row r="201" spans="1:4" s="30" customFormat="1" ht="12.75" hidden="1">
      <c r="A201" s="1"/>
      <c r="B201" s="45" t="s">
        <v>274</v>
      </c>
      <c r="C201" s="15" t="s">
        <v>275</v>
      </c>
      <c r="D201" s="108">
        <f>VARAM_BALLOON_dot!D201+VARAM_BSRTaxl_dot!D201+RPR_BalticFlows!D201+RPR_LiveBaltic!D201+KPR_BBG!D201+LHEI_BBG!D201+ZPR_SDI4Apps!D201+VPR_SDI4Apps!D201</f>
        <v>0</v>
      </c>
    </row>
    <row r="202" spans="1:4" s="30" customFormat="1" ht="12.75" hidden="1">
      <c r="A202" s="1"/>
      <c r="B202" s="45" t="s">
        <v>276</v>
      </c>
      <c r="C202" s="15" t="s">
        <v>277</v>
      </c>
      <c r="D202" s="108">
        <f>VARAM_BALLOON_dot!D202+VARAM_BSRTaxl_dot!D202+RPR_BalticFlows!D202+RPR_LiveBaltic!D202+KPR_BBG!D202+LHEI_BBG!D202+ZPR_SDI4Apps!D202+VPR_SDI4Apps!D202</f>
        <v>0</v>
      </c>
    </row>
    <row r="203" spans="1:4" s="30" customFormat="1" ht="12.75" hidden="1">
      <c r="A203" s="1"/>
      <c r="B203" s="45" t="s">
        <v>278</v>
      </c>
      <c r="C203" s="15" t="s">
        <v>279</v>
      </c>
      <c r="D203" s="108">
        <f>VARAM_BALLOON_dot!D203+VARAM_BSRTaxl_dot!D203+RPR_BalticFlows!D203+RPR_LiveBaltic!D203+KPR_BBG!D203+LHEI_BBG!D203+ZPR_SDI4Apps!D203+VPR_SDI4Apps!D203</f>
        <v>0</v>
      </c>
    </row>
    <row r="204" spans="1:4" s="30" customFormat="1" ht="12.75" hidden="1">
      <c r="A204" s="1"/>
      <c r="B204" s="45" t="s">
        <v>280</v>
      </c>
      <c r="C204" s="15" t="s">
        <v>281</v>
      </c>
      <c r="D204" s="108">
        <f>VARAM_BALLOON_dot!D204+VARAM_BSRTaxl_dot!D204+RPR_BalticFlows!D204+RPR_LiveBaltic!D204+KPR_BBG!D204+LHEI_BBG!D204+ZPR_SDI4Apps!D204+VPR_SDI4Apps!D204</f>
        <v>0</v>
      </c>
    </row>
    <row r="205" spans="1:4" s="30" customFormat="1" ht="12.75" hidden="1">
      <c r="A205" s="1"/>
      <c r="B205" s="45" t="s">
        <v>282</v>
      </c>
      <c r="C205" s="15" t="s">
        <v>283</v>
      </c>
      <c r="D205" s="108">
        <f>VARAM_BALLOON_dot!D205+VARAM_BSRTaxl_dot!D205+RPR_BalticFlows!D205+RPR_LiveBaltic!D205+KPR_BBG!D205+LHEI_BBG!D205+ZPR_SDI4Apps!D205+VPR_SDI4Apps!D205</f>
        <v>0</v>
      </c>
    </row>
    <row r="206" spans="1:4" s="30" customFormat="1" ht="12.75" hidden="1">
      <c r="A206" s="1"/>
      <c r="B206" s="45">
        <v>2247</v>
      </c>
      <c r="C206" s="15" t="s">
        <v>284</v>
      </c>
      <c r="D206" s="108">
        <f>VARAM_BALLOON_dot!D206+VARAM_BSRTaxl_dot!D206+RPR_BalticFlows!D206+RPR_LiveBaltic!D206+KPR_BBG!D206+LHEI_BBG!D206+ZPR_SDI4Apps!D206+VPR_SDI4Apps!D206</f>
        <v>0</v>
      </c>
    </row>
    <row r="207" spans="1:4" s="30" customFormat="1" ht="12.75" hidden="1">
      <c r="A207" s="1"/>
      <c r="B207" s="45">
        <v>2248</v>
      </c>
      <c r="C207" s="15" t="s">
        <v>285</v>
      </c>
      <c r="D207" s="108">
        <f>VARAM_BALLOON_dot!D207+VARAM_BSRTaxl_dot!D207+RPR_BalticFlows!D207+RPR_LiveBaltic!D207+KPR_BBG!D207+LHEI_BBG!D207+ZPR_SDI4Apps!D207+VPR_SDI4Apps!D207</f>
        <v>0</v>
      </c>
    </row>
    <row r="208" spans="1:4" s="30" customFormat="1" ht="12.75" hidden="1">
      <c r="A208" s="1"/>
      <c r="B208" s="45" t="s">
        <v>286</v>
      </c>
      <c r="C208" s="15" t="s">
        <v>287</v>
      </c>
      <c r="D208" s="108">
        <f>VARAM_BALLOON_dot!D208+VARAM_BSRTaxl_dot!D208+RPR_BalticFlows!D208+RPR_LiveBaltic!D208+KPR_BBG!D208+LHEI_BBG!D208+ZPR_SDI4Apps!D208+VPR_SDI4Apps!D208</f>
        <v>0</v>
      </c>
    </row>
    <row r="209" spans="1:4" s="30" customFormat="1" ht="12.75" hidden="1">
      <c r="A209" s="1"/>
      <c r="B209" s="44" t="s">
        <v>288</v>
      </c>
      <c r="C209" s="15" t="s">
        <v>289</v>
      </c>
      <c r="D209" s="108">
        <f>SUM(D210:D212)</f>
        <v>0</v>
      </c>
    </row>
    <row r="210" spans="1:4" s="30" customFormat="1" ht="12.75" hidden="1">
      <c r="A210" s="1"/>
      <c r="B210" s="45">
        <v>2251</v>
      </c>
      <c r="C210" s="15" t="s">
        <v>290</v>
      </c>
      <c r="D210" s="108">
        <f>VARAM_BALLOON_dot!D210+VARAM_BSRTaxl_dot!D210+RPR_BalticFlows!D210+RPR_LiveBaltic!D210+KPR_BBG!D210+LHEI_BBG!D210+ZPR_SDI4Apps!D210+VPR_SDI4Apps!D210</f>
        <v>0</v>
      </c>
    </row>
    <row r="211" spans="1:4" s="30" customFormat="1" ht="12.75" hidden="1">
      <c r="A211" s="1"/>
      <c r="B211" s="45">
        <v>2252</v>
      </c>
      <c r="C211" s="15" t="s">
        <v>291</v>
      </c>
      <c r="D211" s="108">
        <f>VARAM_BALLOON_dot!D211+VARAM_BSRTaxl_dot!D211+RPR_BalticFlows!D211+RPR_LiveBaltic!D211+KPR_BBG!D211+LHEI_BBG!D211+ZPR_SDI4Apps!D211+VPR_SDI4Apps!D211</f>
        <v>0</v>
      </c>
    </row>
    <row r="212" spans="1:4" s="30" customFormat="1" ht="12.75" hidden="1">
      <c r="A212" s="1"/>
      <c r="B212" s="45">
        <v>2259</v>
      </c>
      <c r="C212" s="15" t="s">
        <v>292</v>
      </c>
      <c r="D212" s="108">
        <f>VARAM_BALLOON_dot!D212+VARAM_BSRTaxl_dot!D212+RPR_BalticFlows!D212+RPR_LiveBaltic!D212+KPR_BBG!D212+LHEI_BBG!D212+ZPR_SDI4Apps!D212+VPR_SDI4Apps!D212</f>
        <v>0</v>
      </c>
    </row>
    <row r="213" spans="1:4" s="30" customFormat="1" ht="12.75" hidden="1">
      <c r="A213" s="1"/>
      <c r="B213" s="44" t="s">
        <v>293</v>
      </c>
      <c r="C213" s="15" t="s">
        <v>294</v>
      </c>
      <c r="D213" s="108">
        <f>SUM(D214:D218)</f>
        <v>0</v>
      </c>
    </row>
    <row r="214" spans="1:4" s="30" customFormat="1" ht="12.75" hidden="1">
      <c r="A214" s="1"/>
      <c r="B214" s="45" t="s">
        <v>295</v>
      </c>
      <c r="C214" s="15" t="s">
        <v>296</v>
      </c>
      <c r="D214" s="108">
        <f>VARAM_BALLOON_dot!D214+VARAM_BSRTaxl_dot!D214+RPR_BalticFlows!D214+RPR_LiveBaltic!D214+KPR_BBG!D214+LHEI_BBG!D214+ZPR_SDI4Apps!D214+VPR_SDI4Apps!D214</f>
        <v>0</v>
      </c>
    </row>
    <row r="215" spans="1:4" s="30" customFormat="1" ht="12.75" hidden="1">
      <c r="A215" s="1"/>
      <c r="B215" s="45" t="s">
        <v>297</v>
      </c>
      <c r="C215" s="15" t="s">
        <v>298</v>
      </c>
      <c r="D215" s="108">
        <f>VARAM_BALLOON_dot!D215+VARAM_BSRTaxl_dot!D215+RPR_BalticFlows!D215+RPR_LiveBaltic!D215+KPR_BBG!D215+LHEI_BBG!D215+ZPR_SDI4Apps!D215+VPR_SDI4Apps!D215</f>
        <v>0</v>
      </c>
    </row>
    <row r="216" spans="1:4" s="30" customFormat="1" ht="12.75" hidden="1">
      <c r="A216" s="1"/>
      <c r="B216" s="45" t="s">
        <v>299</v>
      </c>
      <c r="C216" s="15" t="s">
        <v>300</v>
      </c>
      <c r="D216" s="108">
        <f>VARAM_BALLOON_dot!D216+VARAM_BSRTaxl_dot!D216+RPR_BalticFlows!D216+RPR_LiveBaltic!D216+KPR_BBG!D216+LHEI_BBG!D216+ZPR_SDI4Apps!D216+VPR_SDI4Apps!D216</f>
        <v>0</v>
      </c>
    </row>
    <row r="217" spans="1:4" s="30" customFormat="1" ht="12.75" hidden="1">
      <c r="A217" s="1"/>
      <c r="B217" s="45" t="s">
        <v>301</v>
      </c>
      <c r="C217" s="15" t="s">
        <v>302</v>
      </c>
      <c r="D217" s="108">
        <f>VARAM_BALLOON_dot!D217+VARAM_BSRTaxl_dot!D217+RPR_BalticFlows!D217+RPR_LiveBaltic!D217+KPR_BBG!D217+LHEI_BBG!D217+ZPR_SDI4Apps!D217+VPR_SDI4Apps!D217</f>
        <v>0</v>
      </c>
    </row>
    <row r="218" spans="1:4" s="30" customFormat="1" ht="12.75" hidden="1">
      <c r="A218" s="1"/>
      <c r="B218" s="45" t="s">
        <v>303</v>
      </c>
      <c r="C218" s="15" t="s">
        <v>304</v>
      </c>
      <c r="D218" s="108">
        <f>VARAM_BALLOON_dot!D218+VARAM_BSRTaxl_dot!D218+RPR_BalticFlows!D218+RPR_LiveBaltic!D218+KPR_BBG!D218+LHEI_BBG!D218+ZPR_SDI4Apps!D218+VPR_SDI4Apps!D218</f>
        <v>0</v>
      </c>
    </row>
    <row r="219" spans="1:4" s="30" customFormat="1" ht="12.75" hidden="1">
      <c r="A219" s="1"/>
      <c r="B219" s="44" t="s">
        <v>305</v>
      </c>
      <c r="C219" s="15" t="s">
        <v>306</v>
      </c>
      <c r="D219" s="108">
        <f>SUM(D220:D225)</f>
        <v>0</v>
      </c>
    </row>
    <row r="220" spans="1:4" s="30" customFormat="1" ht="12.75" hidden="1">
      <c r="A220" s="1"/>
      <c r="B220" s="45" t="s">
        <v>307</v>
      </c>
      <c r="C220" s="15" t="s">
        <v>308</v>
      </c>
      <c r="D220" s="108">
        <f>VARAM_BALLOON_dot!D220+VARAM_BSRTaxl_dot!D220+RPR_BalticFlows!D220+RPR_LiveBaltic!D220+KPR_BBG!D220+LHEI_BBG!D220+ZPR_SDI4Apps!D220+VPR_SDI4Apps!D220</f>
        <v>0</v>
      </c>
    </row>
    <row r="221" spans="1:4" s="30" customFormat="1" ht="12.75" hidden="1">
      <c r="A221" s="1"/>
      <c r="B221" s="45">
        <v>2272</v>
      </c>
      <c r="C221" s="15" t="s">
        <v>309</v>
      </c>
      <c r="D221" s="108">
        <f>VARAM_BALLOON_dot!D221+VARAM_BSRTaxl_dot!D221+RPR_BalticFlows!D221+RPR_LiveBaltic!D221+KPR_BBG!D221+LHEI_BBG!D221+ZPR_SDI4Apps!D221+VPR_SDI4Apps!D221</f>
        <v>0</v>
      </c>
    </row>
    <row r="222" spans="1:4" s="30" customFormat="1" ht="12.75" hidden="1">
      <c r="A222" s="1"/>
      <c r="B222" s="45" t="s">
        <v>310</v>
      </c>
      <c r="C222" s="15" t="s">
        <v>311</v>
      </c>
      <c r="D222" s="108">
        <f>VARAM_BALLOON_dot!D222+VARAM_BSRTaxl_dot!D222+RPR_BalticFlows!D222+RPR_LiveBaltic!D222+KPR_BBG!D222+LHEI_BBG!D222+ZPR_SDI4Apps!D222+VPR_SDI4Apps!D222</f>
        <v>0</v>
      </c>
    </row>
    <row r="223" spans="1:4" s="30" customFormat="1" ht="12.75" hidden="1">
      <c r="A223" s="1"/>
      <c r="B223" s="45" t="s">
        <v>312</v>
      </c>
      <c r="C223" s="15" t="s">
        <v>313</v>
      </c>
      <c r="D223" s="108">
        <f>VARAM_BALLOON_dot!D223+VARAM_BSRTaxl_dot!D223+RPR_BalticFlows!D223+RPR_LiveBaltic!D223+KPR_BBG!D223+LHEI_BBG!D223+ZPR_SDI4Apps!D223+VPR_SDI4Apps!D223</f>
        <v>0</v>
      </c>
    </row>
    <row r="224" spans="1:4" s="30" customFormat="1" ht="12.75" hidden="1">
      <c r="A224" s="1"/>
      <c r="B224" s="45">
        <v>2278</v>
      </c>
      <c r="C224" s="15" t="s">
        <v>314</v>
      </c>
      <c r="D224" s="108">
        <f>VARAM_BALLOON_dot!D224+VARAM_BSRTaxl_dot!D224+RPR_BalticFlows!D224+RPR_LiveBaltic!D224+KPR_BBG!D224+LHEI_BBG!D224+ZPR_SDI4Apps!D224+VPR_SDI4Apps!D224</f>
        <v>0</v>
      </c>
    </row>
    <row r="225" spans="1:4" s="30" customFormat="1" ht="12.75" hidden="1">
      <c r="A225" s="1"/>
      <c r="B225" s="45" t="s">
        <v>315</v>
      </c>
      <c r="C225" s="15" t="s">
        <v>316</v>
      </c>
      <c r="D225" s="108">
        <f>VARAM_BALLOON_dot!D225+VARAM_BSRTaxl_dot!D225+RPR_BalticFlows!D225+RPR_LiveBaltic!D225+KPR_BBG!D225+LHEI_BBG!D225+ZPR_SDI4Apps!D225+VPR_SDI4Apps!D225</f>
        <v>0</v>
      </c>
    </row>
    <row r="226" spans="1:4" s="30" customFormat="1" ht="12.75" hidden="1">
      <c r="A226" s="1"/>
      <c r="B226" s="44" t="s">
        <v>317</v>
      </c>
      <c r="C226" s="15" t="s">
        <v>318</v>
      </c>
      <c r="D226" s="108">
        <f>SUM(D227:D230)</f>
        <v>0</v>
      </c>
    </row>
    <row r="227" spans="1:4" s="30" customFormat="1" ht="12.75" hidden="1">
      <c r="A227" s="1"/>
      <c r="B227" s="45" t="s">
        <v>319</v>
      </c>
      <c r="C227" s="15" t="s">
        <v>320</v>
      </c>
      <c r="D227" s="108">
        <f>VARAM_BALLOON_dot!D227+VARAM_BSRTaxl_dot!D227+RPR_BalticFlows!D227+RPR_LiveBaltic!D227+KPR_BBG!D227+LHEI_BBG!D227+ZPR_SDI4Apps!D227+VPR_SDI4Apps!D227</f>
        <v>0</v>
      </c>
    </row>
    <row r="228" spans="1:4" s="30" customFormat="1" ht="12.75" hidden="1">
      <c r="A228" s="1"/>
      <c r="B228" s="45" t="s">
        <v>321</v>
      </c>
      <c r="C228" s="15" t="s">
        <v>322</v>
      </c>
      <c r="D228" s="108">
        <f>VARAM_BALLOON_dot!D228+VARAM_BSRTaxl_dot!D228+RPR_BalticFlows!D228+RPR_LiveBaltic!D228+KPR_BBG!D228+LHEI_BBG!D228+ZPR_SDI4Apps!D228+VPR_SDI4Apps!D228</f>
        <v>0</v>
      </c>
    </row>
    <row r="229" spans="1:4" s="30" customFormat="1" ht="12.75" hidden="1">
      <c r="A229" s="1"/>
      <c r="B229" s="45" t="s">
        <v>323</v>
      </c>
      <c r="C229" s="15" t="s">
        <v>324</v>
      </c>
      <c r="D229" s="108">
        <f>VARAM_BALLOON_dot!D229+VARAM_BSRTaxl_dot!D229+RPR_BalticFlows!D229+RPR_LiveBaltic!D229+KPR_BBG!D229+LHEI_BBG!D229+ZPR_SDI4Apps!D229+VPR_SDI4Apps!D229</f>
        <v>0</v>
      </c>
    </row>
    <row r="230" spans="1:4" s="30" customFormat="1" ht="25.5" hidden="1">
      <c r="A230" s="1"/>
      <c r="B230" s="45">
        <v>2284</v>
      </c>
      <c r="C230" s="15" t="s">
        <v>325</v>
      </c>
      <c r="D230" s="108">
        <f>VARAM_BALLOON_dot!D230+VARAM_BSRTaxl_dot!D230+RPR_BalticFlows!D230+RPR_LiveBaltic!D230+KPR_BBG!D230+LHEI_BBG!D230+ZPR_SDI4Apps!D230+VPR_SDI4Apps!D230</f>
        <v>0</v>
      </c>
    </row>
    <row r="231" spans="1:4" s="30" customFormat="1" ht="25.5" hidden="1">
      <c r="A231" s="1"/>
      <c r="B231" s="46" t="s">
        <v>326</v>
      </c>
      <c r="C231" s="47" t="s">
        <v>327</v>
      </c>
      <c r="D231" s="107">
        <f>D232+D237+D241+D242+D246+D247+D255+D256+D260</f>
        <v>0</v>
      </c>
    </row>
    <row r="232" spans="1:4" s="30" customFormat="1" ht="12.75" hidden="1">
      <c r="A232" s="1"/>
      <c r="B232" s="44" t="s">
        <v>328</v>
      </c>
      <c r="C232" s="15" t="s">
        <v>329</v>
      </c>
      <c r="D232" s="108">
        <f>SUM(D233:D236)</f>
        <v>0</v>
      </c>
    </row>
    <row r="233" spans="1:4" s="30" customFormat="1" ht="12.75" hidden="1">
      <c r="A233" s="1"/>
      <c r="B233" s="45" t="s">
        <v>330</v>
      </c>
      <c r="C233" s="15" t="s">
        <v>331</v>
      </c>
      <c r="D233" s="108">
        <f>VARAM_BALLOON_dot!D233+VARAM_BSRTaxl_dot!D233+RPR_BalticFlows!D233+RPR_LiveBaltic!D233+KPR_BBG!D233+LHEI_BBG!D233+ZPR_SDI4Apps!D233+VPR_SDI4Apps!D233</f>
        <v>0</v>
      </c>
    </row>
    <row r="234" spans="1:4" s="30" customFormat="1" ht="12.75" hidden="1">
      <c r="A234" s="1"/>
      <c r="B234" s="45" t="s">
        <v>332</v>
      </c>
      <c r="C234" s="15" t="s">
        <v>333</v>
      </c>
      <c r="D234" s="108">
        <f>VARAM_BALLOON_dot!D234+VARAM_BSRTaxl_dot!D234+RPR_BalticFlows!D234+RPR_LiveBaltic!D234+KPR_BBG!D234+LHEI_BBG!D234+ZPR_SDI4Apps!D234+VPR_SDI4Apps!D234</f>
        <v>0</v>
      </c>
    </row>
    <row r="235" spans="1:4" s="30" customFormat="1" ht="12.75" hidden="1">
      <c r="A235" s="1"/>
      <c r="B235" s="45" t="s">
        <v>334</v>
      </c>
      <c r="C235" s="15" t="s">
        <v>335</v>
      </c>
      <c r="D235" s="108">
        <f>VARAM_BALLOON_dot!D235+VARAM_BSRTaxl_dot!D235+RPR_BalticFlows!D235+RPR_LiveBaltic!D235+KPR_BBG!D235+LHEI_BBG!D235+ZPR_SDI4Apps!D235+VPR_SDI4Apps!D235</f>
        <v>0</v>
      </c>
    </row>
    <row r="236" spans="1:4" s="30" customFormat="1" ht="12.75" hidden="1">
      <c r="A236" s="1"/>
      <c r="B236" s="45" t="s">
        <v>336</v>
      </c>
      <c r="C236" s="15" t="s">
        <v>337</v>
      </c>
      <c r="D236" s="108">
        <f>VARAM_BALLOON_dot!D236+VARAM_BSRTaxl_dot!D236+RPR_BalticFlows!D236+RPR_LiveBaltic!D236+KPR_BBG!D236+LHEI_BBG!D236+ZPR_SDI4Apps!D236+VPR_SDI4Apps!D236</f>
        <v>0</v>
      </c>
    </row>
    <row r="237" spans="1:4" s="30" customFormat="1" ht="12.75" hidden="1">
      <c r="A237" s="1"/>
      <c r="B237" s="44" t="s">
        <v>338</v>
      </c>
      <c r="C237" s="15" t="s">
        <v>339</v>
      </c>
      <c r="D237" s="108">
        <f>SUM(D238:D240)</f>
        <v>0</v>
      </c>
    </row>
    <row r="238" spans="1:4" s="30" customFormat="1" ht="12.75" hidden="1">
      <c r="A238" s="1"/>
      <c r="B238" s="45" t="s">
        <v>340</v>
      </c>
      <c r="C238" s="15" t="s">
        <v>341</v>
      </c>
      <c r="D238" s="108">
        <f>VARAM_BALLOON_dot!D238+VARAM_BSRTaxl_dot!D238+RPR_BalticFlows!D238+RPR_LiveBaltic!D238+KPR_BBG!D238+LHEI_BBG!D238+ZPR_SDI4Apps!D238+VPR_SDI4Apps!D238</f>
        <v>0</v>
      </c>
    </row>
    <row r="239" spans="1:4" s="30" customFormat="1" ht="12.75" hidden="1">
      <c r="A239" s="1"/>
      <c r="B239" s="45" t="s">
        <v>342</v>
      </c>
      <c r="C239" s="15" t="s">
        <v>343</v>
      </c>
      <c r="D239" s="108">
        <f>VARAM_BALLOON_dot!D239+VARAM_BSRTaxl_dot!D239+RPR_BalticFlows!D239+RPR_LiveBaltic!D239+KPR_BBG!D239+LHEI_BBG!D239+ZPR_SDI4Apps!D239+VPR_SDI4Apps!D239</f>
        <v>0</v>
      </c>
    </row>
    <row r="240" spans="1:4" s="30" customFormat="1" ht="12.75" hidden="1">
      <c r="A240" s="1"/>
      <c r="B240" s="45" t="s">
        <v>344</v>
      </c>
      <c r="C240" s="15" t="s">
        <v>345</v>
      </c>
      <c r="D240" s="108">
        <f>VARAM_BALLOON_dot!D240+VARAM_BSRTaxl_dot!D240+RPR_BalticFlows!D240+RPR_LiveBaltic!D240+KPR_BBG!D240+LHEI_BBG!D240+ZPR_SDI4Apps!D240+VPR_SDI4Apps!D240</f>
        <v>0</v>
      </c>
    </row>
    <row r="241" spans="1:4" s="30" customFormat="1" ht="12.75" hidden="1">
      <c r="A241" s="1"/>
      <c r="B241" s="44" t="s">
        <v>346</v>
      </c>
      <c r="C241" s="15" t="s">
        <v>347</v>
      </c>
      <c r="D241" s="108">
        <f>VARAM_BALLOON_dot!D241+VARAM_BSRTaxl_dot!D241+RPR_BalticFlows!D241+RPR_LiveBaltic!D241+KPR_BBG!D241+LHEI_BBG!D241+ZPR_SDI4Apps!D241+VPR_SDI4Apps!D241</f>
        <v>0</v>
      </c>
    </row>
    <row r="242" spans="1:4" s="30" customFormat="1" ht="25.5" hidden="1">
      <c r="A242" s="1"/>
      <c r="B242" s="44" t="s">
        <v>348</v>
      </c>
      <c r="C242" s="15" t="s">
        <v>349</v>
      </c>
      <c r="D242" s="108">
        <f>SUM(D243:D245)</f>
        <v>0</v>
      </c>
    </row>
    <row r="243" spans="1:4" s="30" customFormat="1" ht="12.75" hidden="1">
      <c r="A243" s="1"/>
      <c r="B243" s="45" t="s">
        <v>350</v>
      </c>
      <c r="C243" s="15" t="s">
        <v>351</v>
      </c>
      <c r="D243" s="108">
        <f>VARAM_BALLOON_dot!D243+VARAM_BSRTaxl_dot!D243+RPR_BalticFlows!D243+RPR_LiveBaltic!D243+KPR_BBG!D243+LHEI_BBG!D243+ZPR_SDI4Apps!D243+VPR_SDI4Apps!D243</f>
        <v>0</v>
      </c>
    </row>
    <row r="244" spans="1:4" s="30" customFormat="1" ht="12.75" hidden="1">
      <c r="A244" s="1"/>
      <c r="B244" s="45" t="s">
        <v>352</v>
      </c>
      <c r="C244" s="15" t="s">
        <v>353</v>
      </c>
      <c r="D244" s="108">
        <f>VARAM_BALLOON_dot!D244+VARAM_BSRTaxl_dot!D244+RPR_BalticFlows!D244+RPR_LiveBaltic!D244+KPR_BBG!D244+LHEI_BBG!D244+ZPR_SDI4Apps!D244+VPR_SDI4Apps!D244</f>
        <v>0</v>
      </c>
    </row>
    <row r="245" spans="1:4" s="30" customFormat="1" ht="12.75" hidden="1">
      <c r="A245" s="1"/>
      <c r="B245" s="45" t="s">
        <v>354</v>
      </c>
      <c r="C245" s="15" t="s">
        <v>355</v>
      </c>
      <c r="D245" s="108">
        <f>VARAM_BALLOON_dot!D245+VARAM_BSRTaxl_dot!D245+RPR_BalticFlows!D245+RPR_LiveBaltic!D245+KPR_BBG!D245+LHEI_BBG!D245+ZPR_SDI4Apps!D245+VPR_SDI4Apps!D245</f>
        <v>0</v>
      </c>
    </row>
    <row r="246" spans="1:4" s="30" customFormat="1" ht="12.75" hidden="1">
      <c r="A246" s="1"/>
      <c r="B246" s="44" t="s">
        <v>356</v>
      </c>
      <c r="C246" s="15" t="s">
        <v>357</v>
      </c>
      <c r="D246" s="108">
        <f>VARAM_BALLOON_dot!D246+VARAM_BSRTaxl_dot!D246+RPR_BalticFlows!D246+RPR_LiveBaltic!D246+KPR_BBG!D246+LHEI_BBG!D246+ZPR_SDI4Apps!D246+VPR_SDI4Apps!D246</f>
        <v>0</v>
      </c>
    </row>
    <row r="247" spans="1:4" s="30" customFormat="1" ht="12.75" hidden="1">
      <c r="A247" s="1"/>
      <c r="B247" s="44" t="s">
        <v>358</v>
      </c>
      <c r="C247" s="15" t="s">
        <v>359</v>
      </c>
      <c r="D247" s="108">
        <f>SUM(D248:D254)</f>
        <v>0</v>
      </c>
    </row>
    <row r="248" spans="1:4" s="30" customFormat="1" ht="12.75" hidden="1">
      <c r="A248" s="1"/>
      <c r="B248" s="45" t="s">
        <v>360</v>
      </c>
      <c r="C248" s="15" t="s">
        <v>361</v>
      </c>
      <c r="D248" s="108">
        <f>VARAM_BALLOON_dot!D248+VARAM_BSRTaxl_dot!D248+RPR_BalticFlows!D248+RPR_LiveBaltic!D248+KPR_BBG!D248+LHEI_BBG!D248+ZPR_SDI4Apps!D248+VPR_SDI4Apps!D248</f>
        <v>0</v>
      </c>
    </row>
    <row r="249" spans="1:4" s="30" customFormat="1" ht="12.75" hidden="1">
      <c r="A249" s="1"/>
      <c r="B249" s="45" t="s">
        <v>362</v>
      </c>
      <c r="C249" s="15" t="s">
        <v>363</v>
      </c>
      <c r="D249" s="108">
        <f>VARAM_BALLOON_dot!D249+VARAM_BSRTaxl_dot!D249+RPR_BalticFlows!D249+RPR_LiveBaltic!D249+KPR_BBG!D249+LHEI_BBG!D249+ZPR_SDI4Apps!D249+VPR_SDI4Apps!D249</f>
        <v>0</v>
      </c>
    </row>
    <row r="250" spans="1:4" s="30" customFormat="1" ht="12.75" hidden="1">
      <c r="A250" s="1"/>
      <c r="B250" s="45" t="s">
        <v>364</v>
      </c>
      <c r="C250" s="15" t="s">
        <v>365</v>
      </c>
      <c r="D250" s="108">
        <f>VARAM_BALLOON_dot!D250+VARAM_BSRTaxl_dot!D250+RPR_BalticFlows!D250+RPR_LiveBaltic!D250+KPR_BBG!D250+LHEI_BBG!D250+ZPR_SDI4Apps!D250+VPR_SDI4Apps!D250</f>
        <v>0</v>
      </c>
    </row>
    <row r="251" spans="1:4" s="30" customFormat="1" ht="12.75" hidden="1">
      <c r="A251" s="1"/>
      <c r="B251" s="45" t="s">
        <v>366</v>
      </c>
      <c r="C251" s="15" t="s">
        <v>367</v>
      </c>
      <c r="D251" s="108">
        <f>VARAM_BALLOON_dot!D251+VARAM_BSRTaxl_dot!D251+RPR_BalticFlows!D251+RPR_LiveBaltic!D251+KPR_BBG!D251+LHEI_BBG!D251+ZPR_SDI4Apps!D251+VPR_SDI4Apps!D251</f>
        <v>0</v>
      </c>
    </row>
    <row r="252" spans="1:4" s="30" customFormat="1" ht="12.75" hidden="1">
      <c r="A252" s="1"/>
      <c r="B252" s="45" t="s">
        <v>368</v>
      </c>
      <c r="C252" s="15" t="s">
        <v>369</v>
      </c>
      <c r="D252" s="108">
        <f>VARAM_BALLOON_dot!D252+VARAM_BSRTaxl_dot!D252+RPR_BalticFlows!D252+RPR_LiveBaltic!D252+KPR_BBG!D252+LHEI_BBG!D252+ZPR_SDI4Apps!D252+VPR_SDI4Apps!D252</f>
        <v>0</v>
      </c>
    </row>
    <row r="253" spans="1:4" s="30" customFormat="1" ht="12.75" hidden="1">
      <c r="A253" s="1"/>
      <c r="B253" s="45">
        <v>2366</v>
      </c>
      <c r="C253" s="15" t="s">
        <v>370</v>
      </c>
      <c r="D253" s="108">
        <f>VARAM_BALLOON_dot!D253+VARAM_BSRTaxl_dot!D253+RPR_BalticFlows!D253+RPR_LiveBaltic!D253+KPR_BBG!D253+LHEI_BBG!D253+ZPR_SDI4Apps!D253+VPR_SDI4Apps!D253</f>
        <v>0</v>
      </c>
    </row>
    <row r="254" spans="1:4" s="30" customFormat="1" ht="25.5" hidden="1">
      <c r="A254" s="1"/>
      <c r="B254" s="45" t="s">
        <v>371</v>
      </c>
      <c r="C254" s="15" t="s">
        <v>372</v>
      </c>
      <c r="D254" s="108">
        <f>VARAM_BALLOON_dot!D254+VARAM_BSRTaxl_dot!D254+RPR_BalticFlows!D254+RPR_LiveBaltic!D254+KPR_BBG!D254+LHEI_BBG!D254+ZPR_SDI4Apps!D254+VPR_SDI4Apps!D254</f>
        <v>0</v>
      </c>
    </row>
    <row r="255" spans="1:4" s="30" customFormat="1" ht="12.75" hidden="1">
      <c r="A255" s="1"/>
      <c r="B255" s="44" t="s">
        <v>373</v>
      </c>
      <c r="C255" s="15" t="s">
        <v>374</v>
      </c>
      <c r="D255" s="108">
        <f>VARAM_BALLOON_dot!D255+VARAM_BSRTaxl_dot!D255+RPR_BalticFlows!D255+RPR_LiveBaltic!D255+KPR_BBG!D255+LHEI_BBG!D255+ZPR_SDI4Apps!D255+VPR_SDI4Apps!D255</f>
        <v>0</v>
      </c>
    </row>
    <row r="256" spans="1:4" s="30" customFormat="1" ht="12.75" hidden="1">
      <c r="A256" s="1"/>
      <c r="B256" s="44" t="s">
        <v>375</v>
      </c>
      <c r="C256" s="15" t="s">
        <v>376</v>
      </c>
      <c r="D256" s="108">
        <f>SUM(D257:D259)</f>
        <v>0</v>
      </c>
    </row>
    <row r="257" spans="1:4" s="30" customFormat="1" ht="12.75" hidden="1">
      <c r="A257" s="1"/>
      <c r="B257" s="45" t="s">
        <v>377</v>
      </c>
      <c r="C257" s="15" t="s">
        <v>378</v>
      </c>
      <c r="D257" s="108">
        <f>VARAM_BALLOON_dot!D257+VARAM_BSRTaxl_dot!D257+RPR_BalticFlows!D257+RPR_LiveBaltic!D257+KPR_BBG!D257+LHEI_BBG!D257+ZPR_SDI4Apps!D257+VPR_SDI4Apps!D257</f>
        <v>0</v>
      </c>
    </row>
    <row r="258" spans="1:4" s="30" customFormat="1" ht="12.75" hidden="1">
      <c r="A258" s="1"/>
      <c r="B258" s="45" t="s">
        <v>379</v>
      </c>
      <c r="C258" s="15" t="s">
        <v>380</v>
      </c>
      <c r="D258" s="108">
        <f>VARAM_BALLOON_dot!D258+VARAM_BSRTaxl_dot!D258+RPR_BalticFlows!D258+RPR_LiveBaltic!D258+KPR_BBG!D258+LHEI_BBG!D258+ZPR_SDI4Apps!D258+VPR_SDI4Apps!D258</f>
        <v>0</v>
      </c>
    </row>
    <row r="259" spans="1:4" s="30" customFormat="1" ht="12.75" hidden="1">
      <c r="A259" s="1"/>
      <c r="B259" s="45" t="s">
        <v>381</v>
      </c>
      <c r="C259" s="15" t="s">
        <v>382</v>
      </c>
      <c r="D259" s="108">
        <f>VARAM_BALLOON_dot!D259+VARAM_BSRTaxl_dot!D259+RPR_BalticFlows!D259+RPR_LiveBaltic!D259+KPR_BBG!D259+LHEI_BBG!D259+ZPR_SDI4Apps!D259+VPR_SDI4Apps!D259</f>
        <v>0</v>
      </c>
    </row>
    <row r="260" spans="1:4" s="30" customFormat="1" ht="12.75" hidden="1">
      <c r="A260" s="1"/>
      <c r="B260" s="44" t="s">
        <v>383</v>
      </c>
      <c r="C260" s="15" t="s">
        <v>384</v>
      </c>
      <c r="D260" s="108">
        <f>VARAM_BALLOON_dot!D260+VARAM_BSRTaxl_dot!D260+RPR_BalticFlows!D260+RPR_LiveBaltic!D260+KPR_BBG!D260+LHEI_BBG!D260+ZPR_SDI4Apps!D260+VPR_SDI4Apps!D260</f>
        <v>0</v>
      </c>
    </row>
    <row r="261" spans="1:4" s="30" customFormat="1" ht="12.75" hidden="1">
      <c r="A261" s="1"/>
      <c r="B261" s="46" t="s">
        <v>385</v>
      </c>
      <c r="C261" s="47" t="s">
        <v>386</v>
      </c>
      <c r="D261" s="107">
        <f>VARAM_BALLOON_dot!D261+VARAM_BSRTaxl_dot!D261+RPR_BalticFlows!D261+RPR_LiveBaltic!D261+KPR_BBG!D261+LHEI_BBG!D261+ZPR_SDI4Apps!D261+VPR_SDI4Apps!D261</f>
        <v>0</v>
      </c>
    </row>
    <row r="262" spans="1:4" s="30" customFormat="1" ht="12.75" hidden="1">
      <c r="A262" s="1"/>
      <c r="B262" s="46" t="s">
        <v>387</v>
      </c>
      <c r="C262" s="47" t="s">
        <v>388</v>
      </c>
      <c r="D262" s="107">
        <f>D263+D270</f>
        <v>0</v>
      </c>
    </row>
    <row r="263" spans="1:4" s="30" customFormat="1" ht="12.75" hidden="1">
      <c r="A263" s="1"/>
      <c r="B263" s="44" t="s">
        <v>389</v>
      </c>
      <c r="C263" s="15" t="s">
        <v>390</v>
      </c>
      <c r="D263" s="108">
        <f>SUM(D264:D269)</f>
        <v>0</v>
      </c>
    </row>
    <row r="264" spans="1:4" s="30" customFormat="1" ht="12.75" hidden="1">
      <c r="A264" s="1"/>
      <c r="B264" s="45" t="s">
        <v>391</v>
      </c>
      <c r="C264" s="15" t="s">
        <v>392</v>
      </c>
      <c r="D264" s="108">
        <f>VARAM_BALLOON_dot!D264+VARAM_BSRTaxl_dot!D264+RPR_BalticFlows!D264+RPR_LiveBaltic!D264+KPR_BBG!D264+LHEI_BBG!D264+ZPR_SDI4Apps!D264+VPR_SDI4Apps!D264</f>
        <v>0</v>
      </c>
    </row>
    <row r="265" spans="1:4" s="30" customFormat="1" ht="25.5" hidden="1">
      <c r="A265" s="1"/>
      <c r="B265" s="45" t="s">
        <v>393</v>
      </c>
      <c r="C265" s="15" t="s">
        <v>394</v>
      </c>
      <c r="D265" s="108">
        <f>VARAM_BALLOON_dot!D265+VARAM_BSRTaxl_dot!D265+RPR_BalticFlows!D265+RPR_LiveBaltic!D265+KPR_BBG!D265+LHEI_BBG!D265+ZPR_SDI4Apps!D265+VPR_SDI4Apps!D265</f>
        <v>0</v>
      </c>
    </row>
    <row r="266" spans="1:4" s="30" customFormat="1" ht="25.5" hidden="1">
      <c r="A266" s="1"/>
      <c r="B266" s="45" t="s">
        <v>395</v>
      </c>
      <c r="C266" s="15" t="s">
        <v>396</v>
      </c>
      <c r="D266" s="108">
        <f>VARAM_BALLOON_dot!D266+VARAM_BSRTaxl_dot!D266+RPR_BalticFlows!D266+RPR_LiveBaltic!D266+KPR_BBG!D266+LHEI_BBG!D266+ZPR_SDI4Apps!D266+VPR_SDI4Apps!D266</f>
        <v>0</v>
      </c>
    </row>
    <row r="267" spans="1:4" s="30" customFormat="1" ht="12.75" hidden="1">
      <c r="A267" s="1"/>
      <c r="B267" s="45" t="s">
        <v>397</v>
      </c>
      <c r="C267" s="15" t="s">
        <v>398</v>
      </c>
      <c r="D267" s="108">
        <f>VARAM_BALLOON_dot!D267+VARAM_BSRTaxl_dot!D267+RPR_BalticFlows!D267+RPR_LiveBaltic!D267+KPR_BBG!D267+LHEI_BBG!D267+ZPR_SDI4Apps!D267+VPR_SDI4Apps!D267</f>
        <v>0</v>
      </c>
    </row>
    <row r="268" spans="1:4" s="30" customFormat="1" ht="25.5" hidden="1">
      <c r="A268" s="1"/>
      <c r="B268" s="45">
        <v>2516</v>
      </c>
      <c r="C268" s="15" t="s">
        <v>399</v>
      </c>
      <c r="D268" s="108">
        <f>VARAM_BALLOON_dot!D268+VARAM_BSRTaxl_dot!D268+RPR_BalticFlows!D268+RPR_LiveBaltic!D268+KPR_BBG!D268+LHEI_BBG!D268+ZPR_SDI4Apps!D268+VPR_SDI4Apps!D268</f>
        <v>0</v>
      </c>
    </row>
    <row r="269" spans="1:4" s="30" customFormat="1" ht="12.75" hidden="1">
      <c r="A269" s="1"/>
      <c r="B269" s="45" t="s">
        <v>400</v>
      </c>
      <c r="C269" s="15" t="s">
        <v>401</v>
      </c>
      <c r="D269" s="108">
        <f>VARAM_BALLOON_dot!D269+VARAM_BSRTaxl_dot!D269+RPR_BalticFlows!D269+RPR_LiveBaltic!D269+KPR_BBG!D269+LHEI_BBG!D269+ZPR_SDI4Apps!D269+VPR_SDI4Apps!D269</f>
        <v>0</v>
      </c>
    </row>
    <row r="270" spans="1:4" s="30" customFormat="1" ht="12.75" hidden="1">
      <c r="A270" s="1"/>
      <c r="B270" s="44">
        <v>2520</v>
      </c>
      <c r="C270" s="15" t="s">
        <v>402</v>
      </c>
      <c r="D270" s="108">
        <f>VARAM_BALLOON_dot!D270+VARAM_BSRTaxl_dot!D270+RPR_BalticFlows!D270+RPR_LiveBaltic!D270+KPR_BBG!D270+LHEI_BBG!D270+ZPR_SDI4Apps!D270+VPR_SDI4Apps!D270</f>
        <v>0</v>
      </c>
    </row>
    <row r="271" spans="1:4" s="30" customFormat="1" ht="25.5" hidden="1">
      <c r="A271" s="1"/>
      <c r="B271" s="49">
        <v>2800</v>
      </c>
      <c r="C271" s="47" t="s">
        <v>403</v>
      </c>
      <c r="D271" s="107">
        <f>VARAM_BALLOON_dot!D271+VARAM_BSRTaxl_dot!D271+RPR_BalticFlows!D271+RPR_LiveBaltic!D271+KPR_BBG!D271+LHEI_BBG!D271+ZPR_SDI4Apps!D271+VPR_SDI4Apps!D271</f>
        <v>0</v>
      </c>
    </row>
    <row r="272" spans="1:4" s="30" customFormat="1" ht="12.75" hidden="1">
      <c r="A272" s="1"/>
      <c r="B272" s="49">
        <v>4000</v>
      </c>
      <c r="C272" s="47" t="s">
        <v>404</v>
      </c>
      <c r="D272" s="107">
        <f>D273+D276+D280</f>
        <v>0</v>
      </c>
    </row>
    <row r="273" spans="1:4" s="30" customFormat="1" ht="12.75" hidden="1">
      <c r="A273" s="1"/>
      <c r="B273" s="46" t="s">
        <v>405</v>
      </c>
      <c r="C273" s="47" t="s">
        <v>406</v>
      </c>
      <c r="D273" s="107">
        <f>D274+D275</f>
        <v>0</v>
      </c>
    </row>
    <row r="274" spans="1:4" s="30" customFormat="1" ht="25.5" hidden="1">
      <c r="A274" s="1"/>
      <c r="B274" s="44" t="s">
        <v>407</v>
      </c>
      <c r="C274" s="15" t="s">
        <v>408</v>
      </c>
      <c r="D274" s="108">
        <f>VARAM_BALLOON_dot!D274+VARAM_BSRTaxl_dot!D274+RPR_BalticFlows!D274+RPR_LiveBaltic!D274+KPR_BBG!D274+LHEI_BBG!D274+ZPR_SDI4Apps!D274+VPR_SDI4Apps!D274</f>
        <v>0</v>
      </c>
    </row>
    <row r="275" spans="1:4" s="30" customFormat="1" ht="25.5" hidden="1">
      <c r="A275" s="1"/>
      <c r="B275" s="44" t="s">
        <v>409</v>
      </c>
      <c r="C275" s="15" t="s">
        <v>410</v>
      </c>
      <c r="D275" s="108">
        <f>VARAM_BALLOON_dot!D275+VARAM_BSRTaxl_dot!D275+RPR_BalticFlows!D275+RPR_LiveBaltic!D275+KPR_BBG!D275+LHEI_BBG!D275+ZPR_SDI4Apps!D275+VPR_SDI4Apps!D275</f>
        <v>0</v>
      </c>
    </row>
    <row r="276" spans="1:4" s="30" customFormat="1" ht="12.75" hidden="1">
      <c r="A276" s="1"/>
      <c r="B276" s="46" t="s">
        <v>411</v>
      </c>
      <c r="C276" s="47" t="s">
        <v>412</v>
      </c>
      <c r="D276" s="107">
        <f>SUM(D277:D279)</f>
        <v>0</v>
      </c>
    </row>
    <row r="277" spans="1:4" s="30" customFormat="1" ht="25.5" hidden="1">
      <c r="A277" s="1"/>
      <c r="B277" s="44" t="s">
        <v>413</v>
      </c>
      <c r="C277" s="15" t="s">
        <v>414</v>
      </c>
      <c r="D277" s="108">
        <f>VARAM_BALLOON_dot!D277+VARAM_BSRTaxl_dot!D277+RPR_BalticFlows!D277+RPR_LiveBaltic!D277+KPR_BBG!D277+LHEI_BBG!D277+ZPR_SDI4Apps!D277+VPR_SDI4Apps!D277</f>
        <v>0</v>
      </c>
    </row>
    <row r="278" spans="1:4" s="30" customFormat="1" ht="12.75" hidden="1">
      <c r="A278" s="1"/>
      <c r="B278" s="44">
        <v>4240</v>
      </c>
      <c r="C278" s="15" t="s">
        <v>415</v>
      </c>
      <c r="D278" s="108">
        <f>VARAM_BALLOON_dot!D278+VARAM_BSRTaxl_dot!D278+RPR_BalticFlows!D278+RPR_LiveBaltic!D278+KPR_BBG!D278+LHEI_BBG!D278+ZPR_SDI4Apps!D278+VPR_SDI4Apps!D278</f>
        <v>0</v>
      </c>
    </row>
    <row r="279" spans="1:4" s="30" customFormat="1" ht="12.75" hidden="1">
      <c r="A279" s="1"/>
      <c r="B279" s="44">
        <v>4250</v>
      </c>
      <c r="C279" s="15" t="s">
        <v>416</v>
      </c>
      <c r="D279" s="108">
        <f>VARAM_BALLOON_dot!D279+VARAM_BSRTaxl_dot!D279+RPR_BalticFlows!D279+RPR_LiveBaltic!D279+KPR_BBG!D279+LHEI_BBG!D279+ZPR_SDI4Apps!D279+VPR_SDI4Apps!D279</f>
        <v>0</v>
      </c>
    </row>
    <row r="280" spans="1:4" s="30" customFormat="1" ht="12.75" hidden="1">
      <c r="A280" s="1"/>
      <c r="B280" s="46" t="s">
        <v>417</v>
      </c>
      <c r="C280" s="47" t="s">
        <v>418</v>
      </c>
      <c r="D280" s="107">
        <f>D281+D284</f>
        <v>0</v>
      </c>
    </row>
    <row r="281" spans="1:4" s="30" customFormat="1" ht="12.75" hidden="1">
      <c r="A281" s="1"/>
      <c r="B281" s="44" t="s">
        <v>419</v>
      </c>
      <c r="C281" s="15" t="s">
        <v>420</v>
      </c>
      <c r="D281" s="108">
        <f>SUM(D282:D283)</f>
        <v>0</v>
      </c>
    </row>
    <row r="282" spans="1:4" s="30" customFormat="1" ht="25.5" hidden="1">
      <c r="A282" s="1"/>
      <c r="B282" s="45" t="s">
        <v>421</v>
      </c>
      <c r="C282" s="15" t="s">
        <v>422</v>
      </c>
      <c r="D282" s="108">
        <f>VARAM_BALLOON_dot!D282+VARAM_BSRTaxl_dot!D282+RPR_BalticFlows!D282+RPR_LiveBaltic!D282+KPR_BBG!D282+LHEI_BBG!D282+ZPR_SDI4Apps!D282+VPR_SDI4Apps!D282</f>
        <v>0</v>
      </c>
    </row>
    <row r="283" spans="1:4" s="30" customFormat="1" ht="12.75" hidden="1">
      <c r="A283" s="1"/>
      <c r="B283" s="45" t="s">
        <v>423</v>
      </c>
      <c r="C283" s="15" t="s">
        <v>424</v>
      </c>
      <c r="D283" s="108">
        <f>VARAM_BALLOON_dot!D283+VARAM_BSRTaxl_dot!D283+RPR_BalticFlows!D283+RPR_LiveBaltic!D283+KPR_BBG!D283+LHEI_BBG!D283+ZPR_SDI4Apps!D283+VPR_SDI4Apps!D283</f>
        <v>0</v>
      </c>
    </row>
    <row r="284" spans="1:4" s="30" customFormat="1" ht="12.75" hidden="1">
      <c r="A284" s="1"/>
      <c r="B284" s="44" t="s">
        <v>425</v>
      </c>
      <c r="C284" s="15" t="s">
        <v>426</v>
      </c>
      <c r="D284" s="108">
        <f>SUM(D285:D289)</f>
        <v>0</v>
      </c>
    </row>
    <row r="285" spans="1:4" s="30" customFormat="1" ht="25.5" hidden="1">
      <c r="A285" s="1"/>
      <c r="B285" s="45">
        <v>4331</v>
      </c>
      <c r="C285" s="15" t="s">
        <v>427</v>
      </c>
      <c r="D285" s="108">
        <f>VARAM_BALLOON_dot!D285+VARAM_BSRTaxl_dot!D285+RPR_BalticFlows!D285+RPR_LiveBaltic!D285+KPR_BBG!D285+LHEI_BBG!D285+ZPR_SDI4Apps!D285+VPR_SDI4Apps!D285</f>
        <v>0</v>
      </c>
    </row>
    <row r="286" spans="1:4" s="30" customFormat="1" ht="25.5" hidden="1">
      <c r="A286" s="1"/>
      <c r="B286" s="45">
        <v>4332</v>
      </c>
      <c r="C286" s="15" t="s">
        <v>428</v>
      </c>
      <c r="D286" s="108">
        <f>VARAM_BALLOON_dot!D286+VARAM_BSRTaxl_dot!D286+RPR_BalticFlows!D286+RPR_LiveBaltic!D286+KPR_BBG!D286+LHEI_BBG!D286+ZPR_SDI4Apps!D286+VPR_SDI4Apps!D286</f>
        <v>0</v>
      </c>
    </row>
    <row r="287" spans="1:4" s="30" customFormat="1" ht="25.5" hidden="1">
      <c r="A287" s="1"/>
      <c r="B287" s="45">
        <v>4333</v>
      </c>
      <c r="C287" s="15" t="s">
        <v>429</v>
      </c>
      <c r="D287" s="108">
        <f>VARAM_BALLOON_dot!D287+VARAM_BSRTaxl_dot!D287+RPR_BalticFlows!D287+RPR_LiveBaltic!D287+KPR_BBG!D287+LHEI_BBG!D287+ZPR_SDI4Apps!D287+VPR_SDI4Apps!D287</f>
        <v>0</v>
      </c>
    </row>
    <row r="288" spans="1:4" s="30" customFormat="1" ht="12.75" hidden="1">
      <c r="A288" s="1"/>
      <c r="B288" s="45">
        <v>4334</v>
      </c>
      <c r="C288" s="15" t="s">
        <v>430</v>
      </c>
      <c r="D288" s="108">
        <f>VARAM_BALLOON_dot!D288+VARAM_BSRTaxl_dot!D288+RPR_BalticFlows!D288+RPR_LiveBaltic!D288+KPR_BBG!D288+LHEI_BBG!D288+ZPR_SDI4Apps!D288+VPR_SDI4Apps!D288</f>
        <v>0</v>
      </c>
    </row>
    <row r="289" spans="1:4" s="30" customFormat="1" ht="12.75" hidden="1">
      <c r="A289" s="1"/>
      <c r="B289" s="45">
        <v>4339</v>
      </c>
      <c r="C289" s="15" t="s">
        <v>431</v>
      </c>
      <c r="D289" s="108">
        <f>VARAM_BALLOON_dot!D289+VARAM_BSRTaxl_dot!D289+RPR_BalticFlows!D289+RPR_LiveBaltic!D289+KPR_BBG!D289+LHEI_BBG!D289+ZPR_SDI4Apps!D289+VPR_SDI4Apps!D289</f>
        <v>0</v>
      </c>
    </row>
    <row r="290" spans="1:4" s="30" customFormat="1" ht="12.75" hidden="1">
      <c r="A290" s="1"/>
      <c r="B290" s="49" t="s">
        <v>432</v>
      </c>
      <c r="C290" s="47" t="s">
        <v>433</v>
      </c>
      <c r="D290" s="107">
        <f>D291+D326</f>
        <v>0</v>
      </c>
    </row>
    <row r="291" spans="1:4" s="30" customFormat="1" ht="12.75" hidden="1">
      <c r="A291" s="1"/>
      <c r="B291" s="46" t="s">
        <v>434</v>
      </c>
      <c r="C291" s="47" t="s">
        <v>435</v>
      </c>
      <c r="D291" s="107">
        <f>D292+D300+D321+D324+D325</f>
        <v>0</v>
      </c>
    </row>
    <row r="292" spans="1:4" s="30" customFormat="1" ht="12.75" hidden="1">
      <c r="A292" s="1"/>
      <c r="B292" s="46" t="s">
        <v>436</v>
      </c>
      <c r="C292" s="47" t="s">
        <v>437</v>
      </c>
      <c r="D292" s="107">
        <f>D293+D296+D297</f>
        <v>0</v>
      </c>
    </row>
    <row r="293" spans="1:4" s="30" customFormat="1" ht="25.5" hidden="1">
      <c r="A293" s="1"/>
      <c r="B293" s="44" t="s">
        <v>438</v>
      </c>
      <c r="C293" s="15" t="s">
        <v>439</v>
      </c>
      <c r="D293" s="108">
        <f>SUM(D294:D295)</f>
        <v>0</v>
      </c>
    </row>
    <row r="294" spans="1:4" s="30" customFormat="1" ht="25.5" hidden="1">
      <c r="A294" s="1"/>
      <c r="B294" s="45">
        <v>3111</v>
      </c>
      <c r="C294" s="15" t="s">
        <v>440</v>
      </c>
      <c r="D294" s="108">
        <f>VARAM_BALLOON_dot!D294+VARAM_BSRTaxl_dot!D294+RPR_BalticFlows!D294+RPR_LiveBaltic!D294+KPR_BBG!D294+LHEI_BBG!D294+ZPR_SDI4Apps!D294+VPR_SDI4Apps!D294</f>
        <v>0</v>
      </c>
    </row>
    <row r="295" spans="1:4" s="30" customFormat="1" ht="25.5" hidden="1">
      <c r="A295" s="1"/>
      <c r="B295" s="45">
        <v>3112</v>
      </c>
      <c r="C295" s="15" t="s">
        <v>441</v>
      </c>
      <c r="D295" s="108">
        <f>VARAM_BALLOON_dot!D295+VARAM_BSRTaxl_dot!D295+RPR_BalticFlows!D295+RPR_LiveBaltic!D295+KPR_BBG!D295+LHEI_BBG!D295+ZPR_SDI4Apps!D295+VPR_SDI4Apps!D295</f>
        <v>0</v>
      </c>
    </row>
    <row r="296" spans="1:4" s="30" customFormat="1" ht="12.75" hidden="1">
      <c r="A296" s="1"/>
      <c r="B296" s="44">
        <v>3150</v>
      </c>
      <c r="C296" s="15" t="s">
        <v>442</v>
      </c>
      <c r="D296" s="108">
        <f>VARAM_BALLOON_dot!D296+VARAM_BSRTaxl_dot!D296+RPR_BalticFlows!D296+RPR_LiveBaltic!D296+KPR_BBG!D296+LHEI_BBG!D296+ZPR_SDI4Apps!D296+VPR_SDI4Apps!D296</f>
        <v>0</v>
      </c>
    </row>
    <row r="297" spans="1:4" s="30" customFormat="1" ht="12.75" hidden="1">
      <c r="A297" s="1"/>
      <c r="B297" s="44" t="s">
        <v>443</v>
      </c>
      <c r="C297" s="15" t="s">
        <v>444</v>
      </c>
      <c r="D297" s="108">
        <f>SUM(D298:D299)</f>
        <v>0</v>
      </c>
    </row>
    <row r="298" spans="1:4" s="30" customFormat="1" ht="12.75" hidden="1">
      <c r="A298" s="1"/>
      <c r="B298" s="45">
        <v>3191</v>
      </c>
      <c r="C298" s="15" t="s">
        <v>445</v>
      </c>
      <c r="D298" s="108">
        <f>VARAM_BALLOON_dot!D298+VARAM_BSRTaxl_dot!D298+RPR_BalticFlows!D298+RPR_LiveBaltic!D298+KPR_BBG!D298+LHEI_BBG!D298+ZPR_SDI4Apps!D298+VPR_SDI4Apps!D298</f>
        <v>0</v>
      </c>
    </row>
    <row r="299" spans="1:4" s="30" customFormat="1" ht="12.75" hidden="1">
      <c r="A299" s="1"/>
      <c r="B299" s="45">
        <v>3192</v>
      </c>
      <c r="C299" s="15" t="s">
        <v>446</v>
      </c>
      <c r="D299" s="108">
        <f>VARAM_BALLOON_dot!D299+VARAM_BSRTaxl_dot!D299+RPR_BalticFlows!D299+RPR_LiveBaltic!D299+KPR_BBG!D299+LHEI_BBG!D299+ZPR_SDI4Apps!D299+VPR_SDI4Apps!D299</f>
        <v>0</v>
      </c>
    </row>
    <row r="300" spans="1:4" s="30" customFormat="1" ht="12.75" hidden="1">
      <c r="A300" s="1"/>
      <c r="B300" s="46" t="s">
        <v>447</v>
      </c>
      <c r="C300" s="47" t="s">
        <v>448</v>
      </c>
      <c r="D300" s="107">
        <f>D301+D304+D307+D312+D315</f>
        <v>0</v>
      </c>
    </row>
    <row r="301" spans="1:4" s="30" customFormat="1" ht="12.75" hidden="1">
      <c r="A301" s="1"/>
      <c r="B301" s="44" t="s">
        <v>449</v>
      </c>
      <c r="C301" s="15" t="s">
        <v>450</v>
      </c>
      <c r="D301" s="108">
        <f>SUM(D302:D303)</f>
        <v>0</v>
      </c>
    </row>
    <row r="302" spans="1:4" s="30" customFormat="1" ht="12.75" hidden="1">
      <c r="A302" s="1"/>
      <c r="B302" s="45">
        <v>3211</v>
      </c>
      <c r="C302" s="15" t="s">
        <v>451</v>
      </c>
      <c r="D302" s="108">
        <f>VARAM_BALLOON_dot!D302+VARAM_BSRTaxl_dot!D302+RPR_BalticFlows!D302+RPR_LiveBaltic!D302+KPR_BBG!D302+LHEI_BBG!D302+ZPR_SDI4Apps!D302+VPR_SDI4Apps!D302</f>
        <v>0</v>
      </c>
    </row>
    <row r="303" spans="1:4" s="30" customFormat="1" ht="12.75" hidden="1">
      <c r="A303" s="1"/>
      <c r="B303" s="45">
        <v>3212</v>
      </c>
      <c r="C303" s="15" t="s">
        <v>452</v>
      </c>
      <c r="D303" s="108">
        <f>VARAM_BALLOON_dot!D303+VARAM_BSRTaxl_dot!D303+RPR_BalticFlows!D303+RPR_LiveBaltic!D303+KPR_BBG!D303+LHEI_BBG!D303+ZPR_SDI4Apps!D303+VPR_SDI4Apps!D303</f>
        <v>0</v>
      </c>
    </row>
    <row r="304" spans="1:4" s="30" customFormat="1" ht="12.75" hidden="1">
      <c r="A304" s="1"/>
      <c r="B304" s="44" t="s">
        <v>453</v>
      </c>
      <c r="C304" s="15" t="s">
        <v>454</v>
      </c>
      <c r="D304" s="108">
        <f>SUM(D305:D306)</f>
        <v>0</v>
      </c>
    </row>
    <row r="305" spans="1:4" s="30" customFormat="1" ht="12.75" hidden="1">
      <c r="A305" s="1"/>
      <c r="B305" s="45">
        <v>3231</v>
      </c>
      <c r="C305" s="15" t="s">
        <v>455</v>
      </c>
      <c r="D305" s="108">
        <f>VARAM_BALLOON_dot!D305+VARAM_BSRTaxl_dot!D305+RPR_BalticFlows!D305+RPR_LiveBaltic!D305+KPR_BBG!D305+LHEI_BBG!D305+ZPR_SDI4Apps!D305+VPR_SDI4Apps!D305</f>
        <v>0</v>
      </c>
    </row>
    <row r="306" spans="1:4" s="30" customFormat="1" ht="12.75" hidden="1">
      <c r="A306" s="1"/>
      <c r="B306" s="45">
        <v>3232</v>
      </c>
      <c r="C306" s="15" t="s">
        <v>456</v>
      </c>
      <c r="D306" s="108">
        <f>VARAM_BALLOON_dot!D306+VARAM_BSRTaxl_dot!D306+RPR_BalticFlows!D306+RPR_LiveBaltic!D306+KPR_BBG!D306+LHEI_BBG!D306+ZPR_SDI4Apps!D306+VPR_SDI4Apps!D306</f>
        <v>0</v>
      </c>
    </row>
    <row r="307" spans="1:4" s="30" customFormat="1" ht="25.5" hidden="1">
      <c r="A307" s="1"/>
      <c r="B307" s="44" t="s">
        <v>457</v>
      </c>
      <c r="C307" s="15" t="s">
        <v>458</v>
      </c>
      <c r="D307" s="108">
        <f>SUM(D308:D311)</f>
        <v>0</v>
      </c>
    </row>
    <row r="308" spans="1:4" s="30" customFormat="1" ht="12.75" hidden="1">
      <c r="A308" s="1"/>
      <c r="B308" s="45">
        <v>3261</v>
      </c>
      <c r="C308" s="15" t="s">
        <v>459</v>
      </c>
      <c r="D308" s="108">
        <f>VARAM_BALLOON_dot!D308+VARAM_BSRTaxl_dot!D308+RPR_BalticFlows!D308+RPR_LiveBaltic!D308+KPR_BBG!D308+LHEI_BBG!D308+ZPR_SDI4Apps!D308+VPR_SDI4Apps!D308</f>
        <v>0</v>
      </c>
    </row>
    <row r="309" spans="1:4" s="30" customFormat="1" ht="25.5" hidden="1">
      <c r="A309" s="1"/>
      <c r="B309" s="45">
        <v>3262</v>
      </c>
      <c r="C309" s="15" t="s">
        <v>460</v>
      </c>
      <c r="D309" s="108">
        <f>VARAM_BALLOON_dot!D309+VARAM_BSRTaxl_dot!D309+RPR_BalticFlows!D309+RPR_LiveBaltic!D309+KPR_BBG!D309+LHEI_BBG!D309+ZPR_SDI4Apps!D309+VPR_SDI4Apps!D309</f>
        <v>0</v>
      </c>
    </row>
    <row r="310" spans="1:4" s="30" customFormat="1" ht="12.75" hidden="1">
      <c r="A310" s="1"/>
      <c r="B310" s="45">
        <v>3263</v>
      </c>
      <c r="C310" s="15" t="s">
        <v>461</v>
      </c>
      <c r="D310" s="108">
        <f>VARAM_BALLOON_dot!D310+VARAM_BSRTaxl_dot!D310+RPR_BalticFlows!D310+RPR_LiveBaltic!D310+KPR_BBG!D310+LHEI_BBG!D310+ZPR_SDI4Apps!D310+VPR_SDI4Apps!D310</f>
        <v>0</v>
      </c>
    </row>
    <row r="311" spans="1:4" s="30" customFormat="1" ht="25.5" hidden="1">
      <c r="A311" s="1"/>
      <c r="B311" s="45">
        <v>3264</v>
      </c>
      <c r="C311" s="15" t="s">
        <v>462</v>
      </c>
      <c r="D311" s="108">
        <f>VARAM_BALLOON_dot!D311+VARAM_BSRTaxl_dot!D311+RPR_BalticFlows!D311+RPR_LiveBaltic!D311+KPR_BBG!D311+LHEI_BBG!D311+ZPR_SDI4Apps!D311+VPR_SDI4Apps!D311</f>
        <v>0</v>
      </c>
    </row>
    <row r="312" spans="1:4" s="30" customFormat="1" ht="12.75" hidden="1">
      <c r="A312" s="1"/>
      <c r="B312" s="44">
        <v>3280</v>
      </c>
      <c r="C312" s="15" t="s">
        <v>463</v>
      </c>
      <c r="D312" s="108">
        <f>SUM(D313:D314)</f>
        <v>0</v>
      </c>
    </row>
    <row r="313" spans="1:4" s="30" customFormat="1" ht="12.75" hidden="1">
      <c r="A313" s="1"/>
      <c r="B313" s="45">
        <v>3281</v>
      </c>
      <c r="C313" s="15" t="s">
        <v>464</v>
      </c>
      <c r="D313" s="108">
        <f>VARAM_BALLOON_dot!D313+VARAM_BSRTaxl_dot!D313+RPR_BalticFlows!D313+RPR_LiveBaltic!D313+KPR_BBG!D313+LHEI_BBG!D313+ZPR_SDI4Apps!D313+VPR_SDI4Apps!D313</f>
        <v>0</v>
      </c>
    </row>
    <row r="314" spans="1:4" s="30" customFormat="1" ht="12.75" hidden="1">
      <c r="A314" s="1"/>
      <c r="B314" s="45">
        <v>3282</v>
      </c>
      <c r="C314" s="15" t="s">
        <v>465</v>
      </c>
      <c r="D314" s="108">
        <f>VARAM_BALLOON_dot!D314+VARAM_BSRTaxl_dot!D314+RPR_BalticFlows!D314+RPR_LiveBaltic!D314+KPR_BBG!D314+LHEI_BBG!D314+ZPR_SDI4Apps!D314+VPR_SDI4Apps!D314</f>
        <v>0</v>
      </c>
    </row>
    <row r="315" spans="1:4" s="30" customFormat="1" ht="38.25" hidden="1">
      <c r="A315" s="1"/>
      <c r="B315" s="44">
        <v>3290</v>
      </c>
      <c r="C315" s="15" t="s">
        <v>466</v>
      </c>
      <c r="D315" s="108">
        <f>SUM(D316:D320)</f>
        <v>0</v>
      </c>
    </row>
    <row r="316" spans="1:4" s="30" customFormat="1" ht="38.25" hidden="1">
      <c r="A316" s="1"/>
      <c r="B316" s="45">
        <v>3291</v>
      </c>
      <c r="C316" s="15" t="s">
        <v>467</v>
      </c>
      <c r="D316" s="108">
        <f>VARAM_BALLOON_dot!D316+VARAM_BSRTaxl_dot!D316+RPR_BalticFlows!D316+RPR_LiveBaltic!D316+KPR_BBG!D316+LHEI_BBG!D316+ZPR_SDI4Apps!D316+VPR_SDI4Apps!D316</f>
        <v>0</v>
      </c>
    </row>
    <row r="317" spans="1:4" s="30" customFormat="1" ht="38.25" hidden="1">
      <c r="A317" s="1"/>
      <c r="B317" s="45">
        <v>3292</v>
      </c>
      <c r="C317" s="15" t="s">
        <v>468</v>
      </c>
      <c r="D317" s="108">
        <f>VARAM_BALLOON_dot!D317+VARAM_BSRTaxl_dot!D317+RPR_BalticFlows!D317+RPR_LiveBaltic!D317+KPR_BBG!D317+LHEI_BBG!D317+ZPR_SDI4Apps!D317+VPR_SDI4Apps!D317</f>
        <v>0</v>
      </c>
    </row>
    <row r="318" spans="1:4" s="30" customFormat="1" ht="38.25" hidden="1">
      <c r="A318" s="1"/>
      <c r="B318" s="45">
        <v>3293</v>
      </c>
      <c r="C318" s="15" t="s">
        <v>469</v>
      </c>
      <c r="D318" s="108">
        <f>VARAM_BALLOON_dot!D318+VARAM_BSRTaxl_dot!D318+RPR_BalticFlows!D318+RPR_LiveBaltic!D318+KPR_BBG!D318+LHEI_BBG!D318+ZPR_SDI4Apps!D318+VPR_SDI4Apps!D318</f>
        <v>0</v>
      </c>
    </row>
    <row r="319" spans="1:4" s="30" customFormat="1" ht="25.5" hidden="1">
      <c r="A319" s="1"/>
      <c r="B319" s="45">
        <v>3294</v>
      </c>
      <c r="C319" s="15" t="s">
        <v>470</v>
      </c>
      <c r="D319" s="108">
        <f>VARAM_BALLOON_dot!D319+VARAM_BSRTaxl_dot!D319+RPR_BalticFlows!D319+RPR_LiveBaltic!D319+KPR_BBG!D319+LHEI_BBG!D319+ZPR_SDI4Apps!D319+VPR_SDI4Apps!D319</f>
        <v>0</v>
      </c>
    </row>
    <row r="320" spans="1:4" s="30" customFormat="1" ht="38.25" hidden="1">
      <c r="A320" s="1"/>
      <c r="B320" s="45">
        <v>3295</v>
      </c>
      <c r="C320" s="15" t="s">
        <v>471</v>
      </c>
      <c r="D320" s="108">
        <f>VARAM_BALLOON_dot!D320+VARAM_BSRTaxl_dot!D320+RPR_BalticFlows!D320+RPR_LiveBaltic!D320+KPR_BBG!D320+LHEI_BBG!D320+ZPR_SDI4Apps!D320+VPR_SDI4Apps!D320</f>
        <v>0</v>
      </c>
    </row>
    <row r="321" spans="1:4" s="30" customFormat="1" ht="25.5" hidden="1">
      <c r="A321" s="1"/>
      <c r="B321" s="46" t="s">
        <v>472</v>
      </c>
      <c r="C321" s="47" t="s">
        <v>473</v>
      </c>
      <c r="D321" s="107">
        <f>SUM(D322:D323)</f>
        <v>0</v>
      </c>
    </row>
    <row r="322" spans="1:4" s="30" customFormat="1" ht="25.5" hidden="1">
      <c r="A322" s="1"/>
      <c r="B322" s="44">
        <v>3310</v>
      </c>
      <c r="C322" s="15" t="s">
        <v>474</v>
      </c>
      <c r="D322" s="108">
        <f>VARAM_BALLOON_dot!D322+VARAM_BSRTaxl_dot!D322+RPR_BalticFlows!D322+RPR_LiveBaltic!D322+KPR_BBG!D322+LHEI_BBG!D322+ZPR_SDI4Apps!D322+VPR_SDI4Apps!D322</f>
        <v>0</v>
      </c>
    </row>
    <row r="323" spans="1:4" s="30" customFormat="1" ht="25.5" hidden="1">
      <c r="A323" s="1"/>
      <c r="B323" s="44">
        <v>3320</v>
      </c>
      <c r="C323" s="15" t="s">
        <v>475</v>
      </c>
      <c r="D323" s="108">
        <f>VARAM_BALLOON_dot!D323+VARAM_BSRTaxl_dot!D323+RPR_BalticFlows!D323+RPR_LiveBaltic!D323+KPR_BBG!D323+LHEI_BBG!D323+ZPR_SDI4Apps!D323+VPR_SDI4Apps!D323</f>
        <v>0</v>
      </c>
    </row>
    <row r="324" spans="1:4" s="30" customFormat="1" ht="38.25" hidden="1">
      <c r="A324" s="1"/>
      <c r="B324" s="49">
        <v>3500</v>
      </c>
      <c r="C324" s="47" t="s">
        <v>476</v>
      </c>
      <c r="D324" s="107">
        <f>VARAM_BALLOON_dot!D324+VARAM_BSRTaxl_dot!D324+RPR_BalticFlows!D324+RPR_LiveBaltic!D324+KPR_BBG!D324+LHEI_BBG!D324+ZPR_SDI4Apps!D324+VPR_SDI4Apps!D324</f>
        <v>0</v>
      </c>
    </row>
    <row r="325" spans="1:4" s="30" customFormat="1" ht="12.75" hidden="1">
      <c r="A325" s="1"/>
      <c r="B325" s="46" t="s">
        <v>477</v>
      </c>
      <c r="C325" s="47" t="s">
        <v>478</v>
      </c>
      <c r="D325" s="107">
        <f>VARAM_BALLOON_dot!D325+VARAM_BSRTaxl_dot!D325+RPR_BalticFlows!D325+RPR_LiveBaltic!D325+KPR_BBG!D325+LHEI_BBG!D325+ZPR_SDI4Apps!D325+VPR_SDI4Apps!D325</f>
        <v>0</v>
      </c>
    </row>
    <row r="326" spans="1:4" s="30" customFormat="1" ht="12.75" hidden="1">
      <c r="A326" s="1"/>
      <c r="B326" s="46" t="s">
        <v>479</v>
      </c>
      <c r="C326" s="47" t="s">
        <v>480</v>
      </c>
      <c r="D326" s="107">
        <f>D327+D365+D368+D372</f>
        <v>0</v>
      </c>
    </row>
    <row r="327" spans="1:4" s="30" customFormat="1" ht="12.75" hidden="1">
      <c r="A327" s="1"/>
      <c r="B327" s="46" t="s">
        <v>481</v>
      </c>
      <c r="C327" s="47" t="s">
        <v>482</v>
      </c>
      <c r="D327" s="107">
        <f>D328+D335+D345+D354+D357</f>
        <v>0</v>
      </c>
    </row>
    <row r="328" spans="1:4" s="30" customFormat="1" ht="12.75" hidden="1">
      <c r="A328" s="1"/>
      <c r="B328" s="44" t="s">
        <v>483</v>
      </c>
      <c r="C328" s="15" t="s">
        <v>484</v>
      </c>
      <c r="D328" s="108">
        <f>SUM(D329:D334)</f>
        <v>0</v>
      </c>
    </row>
    <row r="329" spans="1:4" s="30" customFormat="1" ht="12.75" hidden="1">
      <c r="A329" s="1"/>
      <c r="B329" s="45" t="s">
        <v>485</v>
      </c>
      <c r="C329" s="15" t="s">
        <v>486</v>
      </c>
      <c r="D329" s="108">
        <f>VARAM_BALLOON_dot!D329+VARAM_BSRTaxl_dot!D329+RPR_BalticFlows!D329+RPR_LiveBaltic!D329+KPR_BBG!D329+LHEI_BBG!D329+ZPR_SDI4Apps!D329+VPR_SDI4Apps!D329</f>
        <v>0</v>
      </c>
    </row>
    <row r="330" spans="1:4" s="30" customFormat="1" ht="12.75" hidden="1">
      <c r="A330" s="1"/>
      <c r="B330" s="45" t="s">
        <v>487</v>
      </c>
      <c r="C330" s="15" t="s">
        <v>488</v>
      </c>
      <c r="D330" s="108">
        <f>VARAM_BALLOON_dot!D330+VARAM_BSRTaxl_dot!D330+RPR_BalticFlows!D330+RPR_LiveBaltic!D330+KPR_BBG!D330+LHEI_BBG!D330+ZPR_SDI4Apps!D330+VPR_SDI4Apps!D330</f>
        <v>0</v>
      </c>
    </row>
    <row r="331" spans="1:4" s="30" customFormat="1" ht="12.75" hidden="1">
      <c r="A331" s="1"/>
      <c r="B331" s="45" t="s">
        <v>489</v>
      </c>
      <c r="C331" s="15" t="s">
        <v>490</v>
      </c>
      <c r="D331" s="108">
        <f>VARAM_BALLOON_dot!D331+VARAM_BSRTaxl_dot!D331+RPR_BalticFlows!D331+RPR_LiveBaltic!D331+KPR_BBG!D331+LHEI_BBG!D331+ZPR_SDI4Apps!D331+VPR_SDI4Apps!D331</f>
        <v>0</v>
      </c>
    </row>
    <row r="332" spans="1:4" s="30" customFormat="1" ht="12.75" hidden="1">
      <c r="A332" s="1"/>
      <c r="B332" s="45" t="s">
        <v>491</v>
      </c>
      <c r="C332" s="15" t="s">
        <v>492</v>
      </c>
      <c r="D332" s="108">
        <f>VARAM_BALLOON_dot!D332+VARAM_BSRTaxl_dot!D332+RPR_BalticFlows!D332+RPR_LiveBaltic!D332+KPR_BBG!D332+LHEI_BBG!D332+ZPR_SDI4Apps!D332+VPR_SDI4Apps!D332</f>
        <v>0</v>
      </c>
    </row>
    <row r="333" spans="1:4" s="30" customFormat="1" ht="12.75" hidden="1">
      <c r="A333" s="1"/>
      <c r="B333" s="45" t="s">
        <v>493</v>
      </c>
      <c r="C333" s="15" t="s">
        <v>494</v>
      </c>
      <c r="D333" s="108">
        <f>VARAM_BALLOON_dot!D333+VARAM_BSRTaxl_dot!D333+RPR_BalticFlows!D333+RPR_LiveBaltic!D333+KPR_BBG!D333+LHEI_BBG!D333+ZPR_SDI4Apps!D333+VPR_SDI4Apps!D333</f>
        <v>0</v>
      </c>
    </row>
    <row r="334" spans="1:4" s="30" customFormat="1" ht="12.75" hidden="1">
      <c r="A334" s="1"/>
      <c r="B334" s="45" t="s">
        <v>495</v>
      </c>
      <c r="C334" s="15" t="s">
        <v>496</v>
      </c>
      <c r="D334" s="108">
        <f>VARAM_BALLOON_dot!D334+VARAM_BSRTaxl_dot!D334+RPR_BalticFlows!D334+RPR_LiveBaltic!D334+KPR_BBG!D334+LHEI_BBG!D334+ZPR_SDI4Apps!D334+VPR_SDI4Apps!D334</f>
        <v>0</v>
      </c>
    </row>
    <row r="335" spans="1:4" s="30" customFormat="1" ht="12.75" hidden="1">
      <c r="A335" s="1"/>
      <c r="B335" s="44" t="s">
        <v>497</v>
      </c>
      <c r="C335" s="15" t="s">
        <v>498</v>
      </c>
      <c r="D335" s="108">
        <f>SUM(D336:D344)</f>
        <v>0</v>
      </c>
    </row>
    <row r="336" spans="1:4" s="30" customFormat="1" ht="12.75" hidden="1">
      <c r="A336" s="1"/>
      <c r="B336" s="45" t="s">
        <v>499</v>
      </c>
      <c r="C336" s="15" t="s">
        <v>500</v>
      </c>
      <c r="D336" s="108">
        <f>VARAM_BALLOON_dot!D336+VARAM_BSRTaxl_dot!D336+RPR_BalticFlows!D336+RPR_LiveBaltic!D336+KPR_BBG!D336+LHEI_BBG!D336+ZPR_SDI4Apps!D336+VPR_SDI4Apps!D336</f>
        <v>0</v>
      </c>
    </row>
    <row r="337" spans="1:4" s="30" customFormat="1" ht="12.75" hidden="1">
      <c r="A337" s="1"/>
      <c r="B337" s="45" t="s">
        <v>501</v>
      </c>
      <c r="C337" s="15" t="s">
        <v>502</v>
      </c>
      <c r="D337" s="108">
        <f>VARAM_BALLOON_dot!D337+VARAM_BSRTaxl_dot!D337+RPR_BalticFlows!D337+RPR_LiveBaltic!D337+KPR_BBG!D337+LHEI_BBG!D337+ZPR_SDI4Apps!D337+VPR_SDI4Apps!D337</f>
        <v>0</v>
      </c>
    </row>
    <row r="338" spans="1:4" s="30" customFormat="1" ht="12.75" hidden="1">
      <c r="A338" s="1"/>
      <c r="B338" s="45" t="s">
        <v>503</v>
      </c>
      <c r="C338" s="15" t="s">
        <v>504</v>
      </c>
      <c r="D338" s="108">
        <f>VARAM_BALLOON_dot!D338+VARAM_BSRTaxl_dot!D338+RPR_BalticFlows!D338+RPR_LiveBaltic!D338+KPR_BBG!D338+LHEI_BBG!D338+ZPR_SDI4Apps!D338+VPR_SDI4Apps!D338</f>
        <v>0</v>
      </c>
    </row>
    <row r="339" spans="1:4" s="30" customFormat="1" ht="12.75" hidden="1">
      <c r="A339" s="1"/>
      <c r="B339" s="45" t="s">
        <v>505</v>
      </c>
      <c r="C339" s="15" t="s">
        <v>506</v>
      </c>
      <c r="D339" s="108">
        <f>VARAM_BALLOON_dot!D339+VARAM_BSRTaxl_dot!D339+RPR_BalticFlows!D339+RPR_LiveBaltic!D339+KPR_BBG!D339+LHEI_BBG!D339+ZPR_SDI4Apps!D339+VPR_SDI4Apps!D339</f>
        <v>0</v>
      </c>
    </row>
    <row r="340" spans="1:4" s="30" customFormat="1" ht="12.75" hidden="1">
      <c r="A340" s="1"/>
      <c r="B340" s="45" t="s">
        <v>507</v>
      </c>
      <c r="C340" s="15" t="s">
        <v>508</v>
      </c>
      <c r="D340" s="108">
        <f>VARAM_BALLOON_dot!D340+VARAM_BSRTaxl_dot!D340+RPR_BalticFlows!D340+RPR_LiveBaltic!D340+KPR_BBG!D340+LHEI_BBG!D340+ZPR_SDI4Apps!D340+VPR_SDI4Apps!D340</f>
        <v>0</v>
      </c>
    </row>
    <row r="341" spans="1:4" s="30" customFormat="1" ht="12.75" hidden="1">
      <c r="A341" s="1"/>
      <c r="B341" s="45" t="s">
        <v>509</v>
      </c>
      <c r="C341" s="15" t="s">
        <v>510</v>
      </c>
      <c r="D341" s="108">
        <f>VARAM_BALLOON_dot!D341+VARAM_BSRTaxl_dot!D341+RPR_BalticFlows!D341+RPR_LiveBaltic!D341+KPR_BBG!D341+LHEI_BBG!D341+ZPR_SDI4Apps!D341+VPR_SDI4Apps!D341</f>
        <v>0</v>
      </c>
    </row>
    <row r="342" spans="1:4" s="30" customFormat="1" ht="12.75" hidden="1">
      <c r="A342" s="1"/>
      <c r="B342" s="45" t="s">
        <v>511</v>
      </c>
      <c r="C342" s="15" t="s">
        <v>512</v>
      </c>
      <c r="D342" s="108">
        <f>VARAM_BALLOON_dot!D342+VARAM_BSRTaxl_dot!D342+RPR_BalticFlows!D342+RPR_LiveBaltic!D342+KPR_BBG!D342+LHEI_BBG!D342+ZPR_SDI4Apps!D342+VPR_SDI4Apps!D342</f>
        <v>0</v>
      </c>
    </row>
    <row r="343" spans="1:4" s="30" customFormat="1" ht="12.75" hidden="1">
      <c r="A343" s="1"/>
      <c r="B343" s="45" t="s">
        <v>513</v>
      </c>
      <c r="C343" s="15" t="s">
        <v>514</v>
      </c>
      <c r="D343" s="108">
        <f>VARAM_BALLOON_dot!D343+VARAM_BSRTaxl_dot!D343+RPR_BalticFlows!D343+RPR_LiveBaltic!D343+KPR_BBG!D343+LHEI_BBG!D343+ZPR_SDI4Apps!D343+VPR_SDI4Apps!D343</f>
        <v>0</v>
      </c>
    </row>
    <row r="344" spans="1:4" s="30" customFormat="1" ht="12.75" hidden="1">
      <c r="A344" s="1"/>
      <c r="B344" s="45">
        <v>6229</v>
      </c>
      <c r="C344" s="15" t="s">
        <v>515</v>
      </c>
      <c r="D344" s="108">
        <f>VARAM_BALLOON_dot!D344+VARAM_BSRTaxl_dot!D344+RPR_BalticFlows!D344+RPR_LiveBaltic!D344+KPR_BBG!D344+LHEI_BBG!D344+ZPR_SDI4Apps!D344+VPR_SDI4Apps!D344</f>
        <v>0</v>
      </c>
    </row>
    <row r="345" spans="1:4" s="30" customFormat="1" ht="12.75" hidden="1">
      <c r="A345" s="1"/>
      <c r="B345" s="44" t="s">
        <v>516</v>
      </c>
      <c r="C345" s="15" t="s">
        <v>517</v>
      </c>
      <c r="D345" s="108">
        <f>SUM(D346:D353)</f>
        <v>0</v>
      </c>
    </row>
    <row r="346" spans="1:4" s="30" customFormat="1" ht="12.75" hidden="1">
      <c r="A346" s="1"/>
      <c r="B346" s="45" t="s">
        <v>518</v>
      </c>
      <c r="C346" s="15" t="s">
        <v>519</v>
      </c>
      <c r="D346" s="108">
        <f>VARAM_BALLOON_dot!D346+VARAM_BSRTaxl_dot!D346+RPR_BalticFlows!D346+RPR_LiveBaltic!D346+KPR_BBG!D346+LHEI_BBG!D346+ZPR_SDI4Apps!D346+VPR_SDI4Apps!D346</f>
        <v>0</v>
      </c>
    </row>
    <row r="347" spans="1:4" s="30" customFormat="1" ht="12.75" hidden="1">
      <c r="A347" s="1"/>
      <c r="B347" s="45" t="s">
        <v>520</v>
      </c>
      <c r="C347" s="15" t="s">
        <v>521</v>
      </c>
      <c r="D347" s="108">
        <f>VARAM_BALLOON_dot!D347+VARAM_BSRTaxl_dot!D347+RPR_BalticFlows!D347+RPR_LiveBaltic!D347+KPR_BBG!D347+LHEI_BBG!D347+ZPR_SDI4Apps!D347+VPR_SDI4Apps!D347</f>
        <v>0</v>
      </c>
    </row>
    <row r="348" spans="1:4" s="30" customFormat="1" ht="12.75" hidden="1">
      <c r="A348" s="1"/>
      <c r="B348" s="45" t="s">
        <v>522</v>
      </c>
      <c r="C348" s="15" t="s">
        <v>523</v>
      </c>
      <c r="D348" s="108">
        <f>VARAM_BALLOON_dot!D348+VARAM_BSRTaxl_dot!D348+RPR_BalticFlows!D348+RPR_LiveBaltic!D348+KPR_BBG!D348+LHEI_BBG!D348+ZPR_SDI4Apps!D348+VPR_SDI4Apps!D348</f>
        <v>0</v>
      </c>
    </row>
    <row r="349" spans="1:4" s="30" customFormat="1" ht="12.75" hidden="1">
      <c r="A349" s="1"/>
      <c r="B349" s="45" t="s">
        <v>524</v>
      </c>
      <c r="C349" s="15" t="s">
        <v>525</v>
      </c>
      <c r="D349" s="108">
        <f>VARAM_BALLOON_dot!D349+VARAM_BSRTaxl_dot!D349+RPR_BalticFlows!D349+RPR_LiveBaltic!D349+KPR_BBG!D349+LHEI_BBG!D349+ZPR_SDI4Apps!D349+VPR_SDI4Apps!D349</f>
        <v>0</v>
      </c>
    </row>
    <row r="350" spans="1:4" s="30" customFormat="1" ht="12.75" hidden="1">
      <c r="A350" s="1"/>
      <c r="B350" s="45" t="s">
        <v>526</v>
      </c>
      <c r="C350" s="15" t="s">
        <v>527</v>
      </c>
      <c r="D350" s="108">
        <f>VARAM_BALLOON_dot!D350+VARAM_BSRTaxl_dot!D350+RPR_BalticFlows!D350+RPR_LiveBaltic!D350+KPR_BBG!D350+LHEI_BBG!D350+ZPR_SDI4Apps!D350+VPR_SDI4Apps!D350</f>
        <v>0</v>
      </c>
    </row>
    <row r="351" spans="1:4" s="30" customFormat="1" ht="12.75" hidden="1">
      <c r="A351" s="1"/>
      <c r="B351" s="45" t="s">
        <v>528</v>
      </c>
      <c r="C351" s="15" t="s">
        <v>529</v>
      </c>
      <c r="D351" s="108">
        <f>VARAM_BALLOON_dot!D351+VARAM_BSRTaxl_dot!D351+RPR_BalticFlows!D351+RPR_LiveBaltic!D351+KPR_BBG!D351+LHEI_BBG!D351+ZPR_SDI4Apps!D351+VPR_SDI4Apps!D351</f>
        <v>0</v>
      </c>
    </row>
    <row r="352" spans="1:4" s="30" customFormat="1" ht="12.75" hidden="1">
      <c r="A352" s="1"/>
      <c r="B352" s="45">
        <v>6238</v>
      </c>
      <c r="C352" s="15" t="s">
        <v>530</v>
      </c>
      <c r="D352" s="108">
        <f>VARAM_BALLOON_dot!D352+VARAM_BSRTaxl_dot!D352+RPR_BalticFlows!D352+RPR_LiveBaltic!D352+KPR_BBG!D352+LHEI_BBG!D352+ZPR_SDI4Apps!D352+VPR_SDI4Apps!D352</f>
        <v>0</v>
      </c>
    </row>
    <row r="353" spans="1:4" s="30" customFormat="1" ht="12.75" hidden="1">
      <c r="A353" s="1"/>
      <c r="B353" s="45" t="s">
        <v>531</v>
      </c>
      <c r="C353" s="15" t="s">
        <v>532</v>
      </c>
      <c r="D353" s="108">
        <f>VARAM_BALLOON_dot!D353+VARAM_BSRTaxl_dot!D353+RPR_BalticFlows!D353+RPR_LiveBaltic!D353+KPR_BBG!D353+LHEI_BBG!D353+ZPR_SDI4Apps!D353+VPR_SDI4Apps!D353</f>
        <v>0</v>
      </c>
    </row>
    <row r="354" spans="1:4" s="30" customFormat="1" ht="12.75" hidden="1">
      <c r="A354" s="1"/>
      <c r="B354" s="44" t="s">
        <v>533</v>
      </c>
      <c r="C354" s="15" t="s">
        <v>534</v>
      </c>
      <c r="D354" s="108">
        <f>SUM(D355:D356)</f>
        <v>0</v>
      </c>
    </row>
    <row r="355" spans="1:4" s="30" customFormat="1" ht="12.75" hidden="1">
      <c r="A355" s="1"/>
      <c r="B355" s="45" t="s">
        <v>535</v>
      </c>
      <c r="C355" s="15" t="s">
        <v>536</v>
      </c>
      <c r="D355" s="108">
        <f>VARAM_BALLOON_dot!D355+VARAM_BSRTaxl_dot!D355+RPR_BalticFlows!D355+RPR_LiveBaltic!D355+KPR_BBG!D355+LHEI_BBG!D355+ZPR_SDI4Apps!D355+VPR_SDI4Apps!D355</f>
        <v>0</v>
      </c>
    </row>
    <row r="356" spans="1:4" s="30" customFormat="1" ht="12.75" hidden="1">
      <c r="A356" s="1"/>
      <c r="B356" s="45" t="s">
        <v>537</v>
      </c>
      <c r="C356" s="15" t="s">
        <v>538</v>
      </c>
      <c r="D356" s="108">
        <f>VARAM_BALLOON_dot!D356+VARAM_BSRTaxl_dot!D356+RPR_BalticFlows!D356+RPR_LiveBaltic!D356+KPR_BBG!D356+LHEI_BBG!D356+ZPR_SDI4Apps!D356+VPR_SDI4Apps!D356</f>
        <v>0</v>
      </c>
    </row>
    <row r="357" spans="1:4" s="30" customFormat="1" ht="12.75" hidden="1">
      <c r="A357" s="1"/>
      <c r="B357" s="44" t="s">
        <v>539</v>
      </c>
      <c r="C357" s="15" t="s">
        <v>540</v>
      </c>
      <c r="D357" s="108">
        <f>SUM(D358:D364)</f>
        <v>0</v>
      </c>
    </row>
    <row r="358" spans="1:4" s="30" customFormat="1" ht="12.75" hidden="1">
      <c r="A358" s="1"/>
      <c r="B358" s="45" t="s">
        <v>541</v>
      </c>
      <c r="C358" s="15" t="s">
        <v>542</v>
      </c>
      <c r="D358" s="108">
        <f>VARAM_BALLOON_dot!D358+VARAM_BSRTaxl_dot!D358+RPR_BalticFlows!D358+RPR_LiveBaltic!D358+KPR_BBG!D358+LHEI_BBG!D358+ZPR_SDI4Apps!D358+VPR_SDI4Apps!D358</f>
        <v>0</v>
      </c>
    </row>
    <row r="359" spans="1:4" s="30" customFormat="1" ht="12.75" hidden="1">
      <c r="A359" s="1"/>
      <c r="B359" s="45" t="s">
        <v>543</v>
      </c>
      <c r="C359" s="15" t="s">
        <v>544</v>
      </c>
      <c r="D359" s="108">
        <f>VARAM_BALLOON_dot!D359+VARAM_BSRTaxl_dot!D359+RPR_BalticFlows!D359+RPR_LiveBaltic!D359+KPR_BBG!D359+LHEI_BBG!D359+ZPR_SDI4Apps!D359+VPR_SDI4Apps!D359</f>
        <v>0</v>
      </c>
    </row>
    <row r="360" spans="1:4" s="30" customFormat="1" ht="12.75" hidden="1">
      <c r="A360" s="1"/>
      <c r="B360" s="45" t="s">
        <v>545</v>
      </c>
      <c r="C360" s="15" t="s">
        <v>546</v>
      </c>
      <c r="D360" s="108">
        <f>VARAM_BALLOON_dot!D360+VARAM_BSRTaxl_dot!D360+RPR_BalticFlows!D360+RPR_LiveBaltic!D360+KPR_BBG!D360+LHEI_BBG!D360+ZPR_SDI4Apps!D360+VPR_SDI4Apps!D360</f>
        <v>0</v>
      </c>
    </row>
    <row r="361" spans="1:4" s="30" customFormat="1" ht="12.75" hidden="1">
      <c r="A361" s="1"/>
      <c r="B361" s="45" t="s">
        <v>547</v>
      </c>
      <c r="C361" s="15" t="s">
        <v>548</v>
      </c>
      <c r="D361" s="108">
        <f>VARAM_BALLOON_dot!D361+VARAM_BSRTaxl_dot!D361+RPR_BalticFlows!D361+RPR_LiveBaltic!D361+KPR_BBG!D361+LHEI_BBG!D361+ZPR_SDI4Apps!D361+VPR_SDI4Apps!D361</f>
        <v>0</v>
      </c>
    </row>
    <row r="362" spans="1:4" s="30" customFormat="1" ht="12.75" hidden="1">
      <c r="A362" s="1"/>
      <c r="B362" s="45">
        <v>6295</v>
      </c>
      <c r="C362" s="15" t="s">
        <v>549</v>
      </c>
      <c r="D362" s="108">
        <f>VARAM_BALLOON_dot!D362+VARAM_BSRTaxl_dot!D362+RPR_BalticFlows!D362+RPR_LiveBaltic!D362+KPR_BBG!D362+LHEI_BBG!D362+ZPR_SDI4Apps!D362+VPR_SDI4Apps!D362</f>
        <v>0</v>
      </c>
    </row>
    <row r="363" spans="1:4" s="30" customFormat="1" ht="38.25" hidden="1">
      <c r="A363" s="1"/>
      <c r="B363" s="45">
        <v>6296</v>
      </c>
      <c r="C363" s="15" t="s">
        <v>550</v>
      </c>
      <c r="D363" s="108">
        <f>VARAM_BALLOON_dot!D363+VARAM_BSRTaxl_dot!D363+RPR_BalticFlows!D363+RPR_LiveBaltic!D363+KPR_BBG!D363+LHEI_BBG!D363+ZPR_SDI4Apps!D363+VPR_SDI4Apps!D363</f>
        <v>0</v>
      </c>
    </row>
    <row r="364" spans="1:4" s="30" customFormat="1" ht="25.5" hidden="1">
      <c r="A364" s="1"/>
      <c r="B364" s="45" t="s">
        <v>551</v>
      </c>
      <c r="C364" s="15" t="s">
        <v>552</v>
      </c>
      <c r="D364" s="108">
        <f>VARAM_BALLOON_dot!D364+VARAM_BSRTaxl_dot!D364+RPR_BalticFlows!D364+RPR_LiveBaltic!D364+KPR_BBG!D364+LHEI_BBG!D364+ZPR_SDI4Apps!D364+VPR_SDI4Apps!D364</f>
        <v>0</v>
      </c>
    </row>
    <row r="365" spans="1:4" s="30" customFormat="1" ht="12.75" hidden="1">
      <c r="A365" s="1"/>
      <c r="B365" s="46" t="s">
        <v>553</v>
      </c>
      <c r="C365" s="47" t="s">
        <v>554</v>
      </c>
      <c r="D365" s="107">
        <f>SUM(D366:D367)</f>
        <v>0</v>
      </c>
    </row>
    <row r="366" spans="1:4" s="30" customFormat="1" ht="12.75" hidden="1">
      <c r="A366" s="1"/>
      <c r="B366" s="44" t="s">
        <v>555</v>
      </c>
      <c r="C366" s="15" t="s">
        <v>556</v>
      </c>
      <c r="D366" s="108">
        <f>VARAM_BALLOON_dot!D366+VARAM_BSRTaxl_dot!D366+RPR_BalticFlows!D366+RPR_LiveBaltic!D366+KPR_BBG!D366+LHEI_BBG!D366+ZPR_SDI4Apps!D366+VPR_SDI4Apps!D366</f>
        <v>0</v>
      </c>
    </row>
    <row r="367" spans="1:4" s="30" customFormat="1" ht="12.75" hidden="1">
      <c r="A367" s="1"/>
      <c r="B367" s="44" t="s">
        <v>557</v>
      </c>
      <c r="C367" s="15" t="s">
        <v>558</v>
      </c>
      <c r="D367" s="108">
        <f>VARAM_BALLOON_dot!D367+VARAM_BSRTaxl_dot!D367+RPR_BalticFlows!D367+RPR_LiveBaltic!D367+KPR_BBG!D367+LHEI_BBG!D367+ZPR_SDI4Apps!D367+VPR_SDI4Apps!D367</f>
        <v>0</v>
      </c>
    </row>
    <row r="368" spans="1:4" s="30" customFormat="1" ht="12.75" hidden="1">
      <c r="A368" s="1"/>
      <c r="B368" s="46" t="s">
        <v>559</v>
      </c>
      <c r="C368" s="47" t="s">
        <v>560</v>
      </c>
      <c r="D368" s="107">
        <f>SUM(D369)</f>
        <v>0</v>
      </c>
    </row>
    <row r="369" spans="1:4" s="30" customFormat="1" ht="25.5" hidden="1">
      <c r="A369" s="1"/>
      <c r="B369" s="44">
        <v>6420</v>
      </c>
      <c r="C369" s="15" t="s">
        <v>561</v>
      </c>
      <c r="D369" s="108">
        <f>SUM(D370:D371)</f>
        <v>0</v>
      </c>
    </row>
    <row r="370" spans="1:4" s="30" customFormat="1" ht="12.75" hidden="1">
      <c r="A370" s="1"/>
      <c r="B370" s="48">
        <v>6421</v>
      </c>
      <c r="C370" s="15" t="s">
        <v>562</v>
      </c>
      <c r="D370" s="108">
        <f>VARAM_BALLOON_dot!D370+VARAM_BSRTaxl_dot!D370+RPR_BalticFlows!D370+RPR_LiveBaltic!D370+KPR_BBG!D370+LHEI_BBG!D370+ZPR_SDI4Apps!D370+VPR_SDI4Apps!D370</f>
        <v>0</v>
      </c>
    </row>
    <row r="371" spans="1:4" s="30" customFormat="1" ht="12.75" hidden="1">
      <c r="A371" s="1"/>
      <c r="B371" s="48">
        <v>6422</v>
      </c>
      <c r="C371" s="15" t="s">
        <v>563</v>
      </c>
      <c r="D371" s="108">
        <f>VARAM_BALLOON_dot!D371+VARAM_BSRTaxl_dot!D371+RPR_BalticFlows!D371+RPR_LiveBaltic!D371+KPR_BBG!D371+LHEI_BBG!D371+ZPR_SDI4Apps!D371+VPR_SDI4Apps!D371</f>
        <v>0</v>
      </c>
    </row>
    <row r="372" spans="1:4" s="30" customFormat="1" ht="25.5" hidden="1">
      <c r="A372" s="1"/>
      <c r="B372" s="49">
        <v>6500</v>
      </c>
      <c r="C372" s="47" t="s">
        <v>564</v>
      </c>
      <c r="D372" s="107">
        <f>SUM(D373:D374)</f>
        <v>0</v>
      </c>
    </row>
    <row r="373" spans="1:4" s="30" customFormat="1" ht="12.75" hidden="1">
      <c r="A373" s="1"/>
      <c r="B373" s="44">
        <v>6510</v>
      </c>
      <c r="C373" s="15" t="s">
        <v>565</v>
      </c>
      <c r="D373" s="108">
        <f>VARAM_BALLOON_dot!D373+VARAM_BSRTaxl_dot!D373+RPR_BalticFlows!D373+RPR_LiveBaltic!D373+KPR_BBG!D373+LHEI_BBG!D373+ZPR_SDI4Apps!D373+VPR_SDI4Apps!D373</f>
        <v>0</v>
      </c>
    </row>
    <row r="374" spans="1:4" s="30" customFormat="1" ht="25.5" hidden="1">
      <c r="A374" s="1"/>
      <c r="B374" s="44">
        <v>6520</v>
      </c>
      <c r="C374" s="15" t="s">
        <v>566</v>
      </c>
      <c r="D374" s="108">
        <f>VARAM_BALLOON_dot!D374+VARAM_BSRTaxl_dot!D374+RPR_BalticFlows!D374+RPR_LiveBaltic!D374+KPR_BBG!D374+LHEI_BBG!D374+ZPR_SDI4Apps!D374+VPR_SDI4Apps!D374</f>
        <v>0</v>
      </c>
    </row>
    <row r="375" spans="1:4" s="30" customFormat="1" ht="12.75" hidden="1">
      <c r="A375" s="1"/>
      <c r="B375" s="46" t="s">
        <v>567</v>
      </c>
      <c r="C375" s="47" t="s">
        <v>568</v>
      </c>
      <c r="D375" s="107">
        <f>D376+D387</f>
        <v>0</v>
      </c>
    </row>
    <row r="376" spans="1:4" s="30" customFormat="1" ht="12.75" hidden="1">
      <c r="A376" s="1"/>
      <c r="B376" s="46" t="s">
        <v>569</v>
      </c>
      <c r="C376" s="47" t="s">
        <v>570</v>
      </c>
      <c r="D376" s="107">
        <f>D377+D378+D383</f>
        <v>0</v>
      </c>
    </row>
    <row r="377" spans="1:4" s="30" customFormat="1" ht="12.75" hidden="1">
      <c r="A377" s="1"/>
      <c r="B377" s="44" t="s">
        <v>571</v>
      </c>
      <c r="C377" s="15" t="s">
        <v>572</v>
      </c>
      <c r="D377" s="108">
        <f>VARAM_BALLOON_dot!D377+VARAM_BSRTaxl_dot!D377+RPR_BalticFlows!D377+RPR_LiveBaltic!D377+KPR_BBG!D377+LHEI_BBG!D377+ZPR_SDI4Apps!D377+VPR_SDI4Apps!D377</f>
        <v>0</v>
      </c>
    </row>
    <row r="378" spans="1:4" s="30" customFormat="1" ht="12.75" hidden="1">
      <c r="A378" s="1"/>
      <c r="B378" s="44" t="s">
        <v>573</v>
      </c>
      <c r="C378" s="15" t="s">
        <v>574</v>
      </c>
      <c r="D378" s="108">
        <f>SUM(D379:D382)</f>
        <v>0</v>
      </c>
    </row>
    <row r="379" spans="1:4" s="30" customFormat="1" ht="12.75" hidden="1">
      <c r="A379" s="1"/>
      <c r="B379" s="45" t="s">
        <v>575</v>
      </c>
      <c r="C379" s="15" t="s">
        <v>576</v>
      </c>
      <c r="D379" s="108">
        <f>VARAM_BALLOON_dot!D379+VARAM_BSRTaxl_dot!D379+RPR_BalticFlows!D379+RPR_LiveBaltic!D379+KPR_BBG!D379+LHEI_BBG!D379+ZPR_SDI4Apps!D379+VPR_SDI4Apps!D379</f>
        <v>0</v>
      </c>
    </row>
    <row r="380" spans="1:4" s="30" customFormat="1" ht="12.75" hidden="1">
      <c r="A380" s="1"/>
      <c r="B380" s="45" t="s">
        <v>577</v>
      </c>
      <c r="C380" s="15" t="s">
        <v>578</v>
      </c>
      <c r="D380" s="108">
        <f>VARAM_BALLOON_dot!D380+VARAM_BSRTaxl_dot!D380+RPR_BalticFlows!D380+RPR_LiveBaltic!D380+KPR_BBG!D380+LHEI_BBG!D380+ZPR_SDI4Apps!D380+VPR_SDI4Apps!D380</f>
        <v>0</v>
      </c>
    </row>
    <row r="381" spans="1:4" s="30" customFormat="1" ht="12.75" hidden="1">
      <c r="A381" s="1"/>
      <c r="B381" s="45" t="s">
        <v>579</v>
      </c>
      <c r="C381" s="15" t="s">
        <v>580</v>
      </c>
      <c r="D381" s="108">
        <f>VARAM_BALLOON_dot!D381+VARAM_BSRTaxl_dot!D381+RPR_BalticFlows!D381+RPR_LiveBaltic!D381+KPR_BBG!D381+LHEI_BBG!D381+ZPR_SDI4Apps!D381+VPR_SDI4Apps!D381</f>
        <v>0</v>
      </c>
    </row>
    <row r="382" spans="1:4" s="30" customFormat="1" ht="25.5" hidden="1">
      <c r="A382" s="1"/>
      <c r="B382" s="45" t="s">
        <v>581</v>
      </c>
      <c r="C382" s="15" t="s">
        <v>582</v>
      </c>
      <c r="D382" s="108">
        <f>VARAM_BALLOON_dot!D382+VARAM_BSRTaxl_dot!D382+RPR_BalticFlows!D382+RPR_LiveBaltic!D382+KPR_BBG!D382+LHEI_BBG!D382+ZPR_SDI4Apps!D382+VPR_SDI4Apps!D382</f>
        <v>0</v>
      </c>
    </row>
    <row r="383" spans="1:4" s="30" customFormat="1" ht="12.75" hidden="1">
      <c r="A383" s="1"/>
      <c r="B383" s="44">
        <v>7630</v>
      </c>
      <c r="C383" s="15" t="s">
        <v>583</v>
      </c>
      <c r="D383" s="108">
        <f>SUM(D384:D386)</f>
        <v>0</v>
      </c>
    </row>
    <row r="384" spans="1:4" s="30" customFormat="1" ht="12.75" hidden="1">
      <c r="A384" s="1"/>
      <c r="B384" s="45">
        <v>7631</v>
      </c>
      <c r="C384" s="15" t="s">
        <v>584</v>
      </c>
      <c r="D384" s="108">
        <f>VARAM_BALLOON_dot!D384+VARAM_BSRTaxl_dot!D384+RPR_BalticFlows!D384+RPR_LiveBaltic!D384+KPR_BBG!D384+LHEI_BBG!D384+ZPR_SDI4Apps!D384+VPR_SDI4Apps!D384</f>
        <v>0</v>
      </c>
    </row>
    <row r="385" spans="1:4" s="30" customFormat="1" ht="12.75" hidden="1">
      <c r="A385" s="1"/>
      <c r="B385" s="45">
        <v>7632</v>
      </c>
      <c r="C385" s="15" t="s">
        <v>585</v>
      </c>
      <c r="D385" s="108">
        <f>VARAM_BALLOON_dot!D385+VARAM_BSRTaxl_dot!D385+RPR_BalticFlows!D385+RPR_LiveBaltic!D385+KPR_BBG!D385+LHEI_BBG!D385+ZPR_SDI4Apps!D385+VPR_SDI4Apps!D385</f>
        <v>0</v>
      </c>
    </row>
    <row r="386" spans="1:4" s="30" customFormat="1" ht="25.5" hidden="1">
      <c r="A386" s="1"/>
      <c r="B386" s="45">
        <v>7639</v>
      </c>
      <c r="C386" s="15" t="s">
        <v>586</v>
      </c>
      <c r="D386" s="108">
        <f>VARAM_BALLOON_dot!D386+VARAM_BSRTaxl_dot!D386+RPR_BalticFlows!D386+RPR_LiveBaltic!D386+KPR_BBG!D386+LHEI_BBG!D386+ZPR_SDI4Apps!D386+VPR_SDI4Apps!D386</f>
        <v>0</v>
      </c>
    </row>
    <row r="387" spans="1:4" s="30" customFormat="1" ht="12.75" hidden="1">
      <c r="A387" s="1"/>
      <c r="B387" s="46" t="s">
        <v>587</v>
      </c>
      <c r="C387" s="47" t="s">
        <v>588</v>
      </c>
      <c r="D387" s="107">
        <f>D388+D392+D393</f>
        <v>0</v>
      </c>
    </row>
    <row r="388" spans="1:4" s="30" customFormat="1" ht="12.75" hidden="1">
      <c r="A388" s="1"/>
      <c r="B388" s="44" t="s">
        <v>589</v>
      </c>
      <c r="C388" s="15" t="s">
        <v>590</v>
      </c>
      <c r="D388" s="108">
        <f>SUM(D389:D391)</f>
        <v>0</v>
      </c>
    </row>
    <row r="389" spans="1:4" s="30" customFormat="1" ht="12.75" hidden="1">
      <c r="A389" s="1"/>
      <c r="B389" s="45" t="s">
        <v>591</v>
      </c>
      <c r="C389" s="15" t="s">
        <v>592</v>
      </c>
      <c r="D389" s="108">
        <f>VARAM_BALLOON_dot!D389+VARAM_BSRTaxl_dot!D389+RPR_BalticFlows!D389+RPR_LiveBaltic!D389+KPR_BBG!D389+LHEI_BBG!D389+ZPR_SDI4Apps!D389+VPR_SDI4Apps!D389</f>
        <v>0</v>
      </c>
    </row>
    <row r="390" spans="1:4" s="30" customFormat="1" ht="12.75" hidden="1">
      <c r="A390" s="1"/>
      <c r="B390" s="45" t="s">
        <v>593</v>
      </c>
      <c r="C390" s="15" t="s">
        <v>594</v>
      </c>
      <c r="D390" s="108">
        <f>VARAM_BALLOON_dot!D390+VARAM_BSRTaxl_dot!D390+RPR_BalticFlows!D390+RPR_LiveBaltic!D390+KPR_BBG!D390+LHEI_BBG!D390+ZPR_SDI4Apps!D390+VPR_SDI4Apps!D390</f>
        <v>0</v>
      </c>
    </row>
    <row r="391" spans="1:4" s="30" customFormat="1" ht="12.75" hidden="1">
      <c r="A391" s="1"/>
      <c r="B391" s="45" t="s">
        <v>595</v>
      </c>
      <c r="C391" s="15" t="s">
        <v>596</v>
      </c>
      <c r="D391" s="108">
        <f>VARAM_BALLOON_dot!D391+VARAM_BSRTaxl_dot!D391+RPR_BalticFlows!D391+RPR_LiveBaltic!D391+KPR_BBG!D391+LHEI_BBG!D391+ZPR_SDI4Apps!D391+VPR_SDI4Apps!D391</f>
        <v>0</v>
      </c>
    </row>
    <row r="392" spans="1:4" s="30" customFormat="1" ht="12.75" hidden="1">
      <c r="A392" s="1"/>
      <c r="B392" s="44" t="s">
        <v>597</v>
      </c>
      <c r="C392" s="15" t="s">
        <v>598</v>
      </c>
      <c r="D392" s="108">
        <f>VARAM_BALLOON_dot!D392+VARAM_BSRTaxl_dot!D392+RPR_BalticFlows!D392+RPR_LiveBaltic!D392+KPR_BBG!D392+LHEI_BBG!D392+ZPR_SDI4Apps!D392+VPR_SDI4Apps!D392</f>
        <v>0</v>
      </c>
    </row>
    <row r="393" spans="1:4" s="30" customFormat="1" ht="12.75" hidden="1">
      <c r="A393" s="1"/>
      <c r="B393" s="44">
        <v>7730</v>
      </c>
      <c r="C393" s="15" t="s">
        <v>599</v>
      </c>
      <c r="D393" s="108">
        <f>VARAM_BALLOON_dot!D393+VARAM_BSRTaxl_dot!D393+RPR_BalticFlows!D393+RPR_LiveBaltic!D393+KPR_BBG!D393+LHEI_BBG!D393+ZPR_SDI4Apps!D393+VPR_SDI4Apps!D393</f>
        <v>0</v>
      </c>
    </row>
    <row r="394" spans="1:4" s="30" customFormat="1" ht="12.75">
      <c r="A394" s="1"/>
      <c r="B394" s="46" t="s">
        <v>600</v>
      </c>
      <c r="C394" s="47" t="s">
        <v>601</v>
      </c>
      <c r="D394" s="107">
        <f>D395+D401+D409+D414</f>
        <v>135864</v>
      </c>
    </row>
    <row r="395" spans="1:4" s="30" customFormat="1" ht="12.75" hidden="1">
      <c r="A395" s="1"/>
      <c r="B395" s="46" t="s">
        <v>602</v>
      </c>
      <c r="C395" s="47" t="s">
        <v>603</v>
      </c>
      <c r="D395" s="107">
        <f>D396+D397</f>
        <v>0</v>
      </c>
    </row>
    <row r="396" spans="1:4" s="30" customFormat="1" ht="25.5" hidden="1">
      <c r="A396" s="1"/>
      <c r="B396" s="44" t="s">
        <v>604</v>
      </c>
      <c r="C396" s="15" t="s">
        <v>605</v>
      </c>
      <c r="D396" s="108">
        <f>VARAM_BALLOON_dot!D396+VARAM_BSRTaxl_dot!D396+RPR_BalticFlows!D396+RPR_LiveBaltic!D396+KPR_BBG!D396+LHEI_BBG!D396+ZPR_SDI4Apps!D396+VPR_SDI4Apps!D396</f>
        <v>0</v>
      </c>
    </row>
    <row r="397" spans="1:4" s="30" customFormat="1" ht="25.5" hidden="1">
      <c r="A397" s="1"/>
      <c r="B397" s="44" t="s">
        <v>606</v>
      </c>
      <c r="C397" s="15" t="s">
        <v>607</v>
      </c>
      <c r="D397" s="108">
        <f>SUM(D398:D400)</f>
        <v>0</v>
      </c>
    </row>
    <row r="398" spans="1:4" s="30" customFormat="1" ht="25.5" hidden="1">
      <c r="A398" s="1"/>
      <c r="B398" s="45" t="s">
        <v>608</v>
      </c>
      <c r="C398" s="15" t="s">
        <v>609</v>
      </c>
      <c r="D398" s="108">
        <f>VARAM_BALLOON_dot!D398+VARAM_BSRTaxl_dot!D398+RPR_BalticFlows!D398+RPR_LiveBaltic!D398+KPR_BBG!D398+LHEI_BBG!D398+ZPR_SDI4Apps!D398+VPR_SDI4Apps!D398</f>
        <v>0</v>
      </c>
    </row>
    <row r="399" spans="1:4" s="30" customFormat="1" ht="25.5" hidden="1">
      <c r="A399" s="1"/>
      <c r="B399" s="45" t="s">
        <v>610</v>
      </c>
      <c r="C399" s="15" t="s">
        <v>611</v>
      </c>
      <c r="D399" s="108">
        <f>VARAM_BALLOON_dot!D399+VARAM_BSRTaxl_dot!D399+RPR_BalticFlows!D399+RPR_LiveBaltic!D399+KPR_BBG!D399+LHEI_BBG!D399+ZPR_SDI4Apps!D399+VPR_SDI4Apps!D399</f>
        <v>0</v>
      </c>
    </row>
    <row r="400" spans="1:4" s="30" customFormat="1" ht="25.5" hidden="1">
      <c r="A400" s="1"/>
      <c r="B400" s="45" t="s">
        <v>612</v>
      </c>
      <c r="C400" s="15" t="s">
        <v>613</v>
      </c>
      <c r="D400" s="108">
        <f>VARAM_BALLOON_dot!D400+VARAM_BSRTaxl_dot!D400+RPR_BalticFlows!D400+RPR_LiveBaltic!D400+KPR_BBG!D400+LHEI_BBG!D400+ZPR_SDI4Apps!D400+VPR_SDI4Apps!D400</f>
        <v>0</v>
      </c>
    </row>
    <row r="401" spans="1:4" s="30" customFormat="1" ht="12.75">
      <c r="A401" s="1"/>
      <c r="B401" s="46" t="s">
        <v>614</v>
      </c>
      <c r="C401" s="47" t="s">
        <v>615</v>
      </c>
      <c r="D401" s="107">
        <f>D402+D403+D404</f>
        <v>135864</v>
      </c>
    </row>
    <row r="402" spans="1:4" s="30" customFormat="1" ht="12.75" hidden="1">
      <c r="A402" s="1"/>
      <c r="B402" s="44" t="s">
        <v>616</v>
      </c>
      <c r="C402" s="15" t="s">
        <v>617</v>
      </c>
      <c r="D402" s="108">
        <f>VARAM_BALLOON_dot!D402+VARAM_BSRTaxl_dot!D402+RPR_BalticFlows!D402+RPR_LiveBaltic!D402+KPR_BBG!D402+LHEI_BBG!D402+ZPR_SDI4Apps!D402+VPR_SDI4Apps!D402</f>
        <v>0</v>
      </c>
    </row>
    <row r="403" spans="1:4" s="30" customFormat="1" ht="38.25" hidden="1">
      <c r="A403" s="1"/>
      <c r="B403" s="44" t="s">
        <v>618</v>
      </c>
      <c r="C403" s="15" t="s">
        <v>619</v>
      </c>
      <c r="D403" s="108">
        <f>VARAM_BALLOON_dot!D403+VARAM_BSRTaxl_dot!D403+RPR_BalticFlows!D403+RPR_LiveBaltic!D403+KPR_BBG!D403+LHEI_BBG!D403+ZPR_SDI4Apps!D403+VPR_SDI4Apps!D403</f>
        <v>0</v>
      </c>
    </row>
    <row r="404" spans="1:4" s="30" customFormat="1" ht="25.5">
      <c r="A404" s="1"/>
      <c r="B404" s="44">
        <v>7350</v>
      </c>
      <c r="C404" s="15" t="s">
        <v>620</v>
      </c>
      <c r="D404" s="108">
        <f>SUM(D405:D408)</f>
        <v>135864</v>
      </c>
    </row>
    <row r="405" spans="1:4" s="30" customFormat="1" ht="38.25" hidden="1">
      <c r="A405" s="1"/>
      <c r="B405" s="45">
        <v>7351</v>
      </c>
      <c r="C405" s="15" t="s">
        <v>621</v>
      </c>
      <c r="D405" s="108">
        <f>VARAM_BALLOON_dot!D405+VARAM_BSRTaxl_dot!D405+RPR_BalticFlows!D405+RPR_LiveBaltic!D405+KPR_BBG!D405+LHEI_BBG!D405+ZPR_SDI4Apps!D405+VPR_SDI4Apps!D405</f>
        <v>0</v>
      </c>
    </row>
    <row r="406" spans="1:4" s="30" customFormat="1" ht="38.25" hidden="1">
      <c r="A406" s="1"/>
      <c r="B406" s="45">
        <v>7352</v>
      </c>
      <c r="C406" s="15" t="s">
        <v>622</v>
      </c>
      <c r="D406" s="108">
        <f>VARAM_BALLOON_dot!D406+VARAM_BSRTaxl_dot!D406+RPR_BalticFlows!D406+RPR_LiveBaltic!D406+KPR_BBG!D406+LHEI_BBG!D406+ZPR_SDI4Apps!D406+VPR_SDI4Apps!D406</f>
        <v>0</v>
      </c>
    </row>
    <row r="407" spans="1:4" s="30" customFormat="1" ht="51">
      <c r="A407" s="1"/>
      <c r="B407" s="45">
        <v>7353</v>
      </c>
      <c r="C407" s="15" t="s">
        <v>623</v>
      </c>
      <c r="D407" s="108">
        <f>VARAM_BALLOON_dot!D407+VARAM_BSRTaxl_dot!D407+RPR_BalticFlows!D407+RPR_LiveBaltic!D407+KPR_BBG!D407+LHEI_BBG!D407+ZPR_SDI4Apps!D407+VPR_SDI4Apps!D407</f>
        <v>135864</v>
      </c>
    </row>
    <row r="408" spans="1:4" s="30" customFormat="1" ht="51" hidden="1">
      <c r="A408" s="1"/>
      <c r="B408" s="45">
        <v>7354</v>
      </c>
      <c r="C408" s="15" t="s">
        <v>624</v>
      </c>
      <c r="D408" s="108">
        <f>VARAM_BALLOON_dot!D408+VARAM_BSRTaxl_dot!D408+RPR_BalticFlows!D408+RPR_LiveBaltic!D408+KPR_BBG!D408+LHEI_BBG!D408+ZPR_SDI4Apps!D408+VPR_SDI4Apps!D408</f>
        <v>0</v>
      </c>
    </row>
    <row r="409" spans="1:4" s="30" customFormat="1" ht="12.75" hidden="1">
      <c r="A409" s="1"/>
      <c r="B409" s="46" t="s">
        <v>625</v>
      </c>
      <c r="C409" s="47" t="s">
        <v>626</v>
      </c>
      <c r="D409" s="107">
        <f>D410+D411</f>
        <v>0</v>
      </c>
    </row>
    <row r="410" spans="1:4" s="30" customFormat="1" ht="12.75" hidden="1">
      <c r="A410" s="1"/>
      <c r="B410" s="44">
        <v>7460</v>
      </c>
      <c r="C410" s="15" t="s">
        <v>627</v>
      </c>
      <c r="D410" s="108">
        <f>VARAM_BALLOON_dot!D410+VARAM_BSRTaxl_dot!D410+RPR_BalticFlows!D410+RPR_LiveBaltic!D410+KPR_BBG!D410+LHEI_BBG!D410+ZPR_SDI4Apps!D410+VPR_SDI4Apps!D410</f>
        <v>0</v>
      </c>
    </row>
    <row r="411" spans="1:4" s="30" customFormat="1" ht="25.5" hidden="1">
      <c r="A411" s="1"/>
      <c r="B411" s="44">
        <v>7470</v>
      </c>
      <c r="C411" s="15" t="s">
        <v>628</v>
      </c>
      <c r="D411" s="108">
        <f>SUM(D412:D413)</f>
        <v>0</v>
      </c>
    </row>
    <row r="412" spans="1:4" s="30" customFormat="1" ht="38.25" hidden="1">
      <c r="A412" s="1"/>
      <c r="B412" s="45">
        <v>7471</v>
      </c>
      <c r="C412" s="15" t="s">
        <v>629</v>
      </c>
      <c r="D412" s="108">
        <f>VARAM_BALLOON_dot!D412+VARAM_BSRTaxl_dot!D412+RPR_BalticFlows!D412+RPR_LiveBaltic!D412+KPR_BBG!D412+LHEI_BBG!D412+ZPR_SDI4Apps!D412+VPR_SDI4Apps!D412</f>
        <v>0</v>
      </c>
    </row>
    <row r="413" spans="1:4" s="30" customFormat="1" ht="38.25" hidden="1">
      <c r="A413" s="1"/>
      <c r="B413" s="45">
        <v>7472</v>
      </c>
      <c r="C413" s="15" t="s">
        <v>630</v>
      </c>
      <c r="D413" s="108">
        <f>VARAM_BALLOON_dot!D413+VARAM_BSRTaxl_dot!D413+RPR_BalticFlows!D413+RPR_LiveBaltic!D413+KPR_BBG!D413+LHEI_BBG!D413+ZPR_SDI4Apps!D413+VPR_SDI4Apps!D413</f>
        <v>0</v>
      </c>
    </row>
    <row r="414" spans="1:4" s="30" customFormat="1" ht="12.75" hidden="1">
      <c r="A414" s="1"/>
      <c r="B414" s="46" t="s">
        <v>631</v>
      </c>
      <c r="C414" s="47" t="s">
        <v>632</v>
      </c>
      <c r="D414" s="107">
        <f>D415</f>
        <v>0</v>
      </c>
    </row>
    <row r="415" spans="1:4" s="30" customFormat="1" ht="38.25" hidden="1">
      <c r="A415" s="1"/>
      <c r="B415" s="44" t="s">
        <v>633</v>
      </c>
      <c r="C415" s="15" t="s">
        <v>634</v>
      </c>
      <c r="D415" s="108">
        <f>VARAM_BALLOON_dot!D415+VARAM_BSRTaxl_dot!D415+RPR_BalticFlows!D415+RPR_LiveBaltic!D415+KPR_BBG!D415+LHEI_BBG!D415+ZPR_SDI4Apps!D415+VPR_SDI4Apps!D415</f>
        <v>0</v>
      </c>
    </row>
    <row r="416" spans="1:4" s="30" customFormat="1" ht="13.5" hidden="1">
      <c r="A416" s="1"/>
      <c r="B416" s="55" t="s">
        <v>635</v>
      </c>
      <c r="C416" s="54" t="s">
        <v>636</v>
      </c>
      <c r="D416" s="109">
        <f>D417+D456</f>
        <v>0</v>
      </c>
    </row>
    <row r="417" spans="1:4" s="30" customFormat="1" ht="12.75" hidden="1">
      <c r="A417" s="1"/>
      <c r="B417" s="49">
        <v>5000</v>
      </c>
      <c r="C417" s="47" t="s">
        <v>637</v>
      </c>
      <c r="D417" s="107">
        <f>D418+D427</f>
        <v>0</v>
      </c>
    </row>
    <row r="418" spans="1:4" s="30" customFormat="1" ht="12.75" hidden="1">
      <c r="A418" s="1"/>
      <c r="B418" s="46" t="s">
        <v>638</v>
      </c>
      <c r="C418" s="47" t="s">
        <v>639</v>
      </c>
      <c r="D418" s="107">
        <f>D419+D420+D423+D424+D425+D426</f>
        <v>0</v>
      </c>
    </row>
    <row r="419" spans="1:4" s="30" customFormat="1" ht="12.75" hidden="1">
      <c r="A419" s="1"/>
      <c r="B419" s="44" t="s">
        <v>640</v>
      </c>
      <c r="C419" s="15" t="s">
        <v>641</v>
      </c>
      <c r="D419" s="108">
        <f>VARAM_BALLOON_dot!D419+VARAM_BSRTaxl_dot!D419+RPR_BalticFlows!D419+RPR_LiveBaltic!D419+KPR_BBG!D419+LHEI_BBG!D419+ZPR_SDI4Apps!D419+VPR_SDI4Apps!D419</f>
        <v>0</v>
      </c>
    </row>
    <row r="420" spans="1:4" s="30" customFormat="1" ht="12.75" hidden="1">
      <c r="A420" s="1"/>
      <c r="B420" s="44">
        <v>5120</v>
      </c>
      <c r="C420" s="15" t="s">
        <v>642</v>
      </c>
      <c r="D420" s="108">
        <f>SUM(D421:D422)</f>
        <v>0</v>
      </c>
    </row>
    <row r="421" spans="1:4" s="30" customFormat="1" ht="12.75" hidden="1">
      <c r="A421" s="1"/>
      <c r="B421" s="45" t="s">
        <v>643</v>
      </c>
      <c r="C421" s="15" t="s">
        <v>644</v>
      </c>
      <c r="D421" s="108">
        <f>VARAM_BALLOON_dot!D421+VARAM_BSRTaxl_dot!D421+RPR_BalticFlows!D421+RPR_LiveBaltic!D421+KPR_BBG!D421+LHEI_BBG!D421+ZPR_SDI4Apps!D421+VPR_SDI4Apps!D421</f>
        <v>0</v>
      </c>
    </row>
    <row r="422" spans="1:4" s="30" customFormat="1" ht="12.75" hidden="1">
      <c r="A422" s="1"/>
      <c r="B422" s="45" t="s">
        <v>645</v>
      </c>
      <c r="C422" s="15" t="s">
        <v>646</v>
      </c>
      <c r="D422" s="108">
        <f>VARAM_BALLOON_dot!D422+VARAM_BSRTaxl_dot!D422+RPR_BalticFlows!D422+RPR_LiveBaltic!D422+KPR_BBG!D422+LHEI_BBG!D422+ZPR_SDI4Apps!D422+VPR_SDI4Apps!D422</f>
        <v>0</v>
      </c>
    </row>
    <row r="423" spans="1:4" s="30" customFormat="1" ht="12.75" hidden="1">
      <c r="A423" s="1"/>
      <c r="B423" s="44" t="s">
        <v>647</v>
      </c>
      <c r="C423" s="15" t="s">
        <v>648</v>
      </c>
      <c r="D423" s="108">
        <f>VARAM_BALLOON_dot!D423+VARAM_BSRTaxl_dot!D423+RPR_BalticFlows!D423+RPR_LiveBaltic!D423+KPR_BBG!D423+LHEI_BBG!D423+ZPR_SDI4Apps!D423+VPR_SDI4Apps!D423</f>
        <v>0</v>
      </c>
    </row>
    <row r="424" spans="1:4" s="30" customFormat="1" ht="12.75" hidden="1">
      <c r="A424" s="1"/>
      <c r="B424" s="44" t="s">
        <v>649</v>
      </c>
      <c r="C424" s="15" t="s">
        <v>650</v>
      </c>
      <c r="D424" s="108">
        <f>VARAM_BALLOON_dot!D424+VARAM_BSRTaxl_dot!D424+RPR_BalticFlows!D424+RPR_LiveBaltic!D424+KPR_BBG!D424+LHEI_BBG!D424+ZPR_SDI4Apps!D424+VPR_SDI4Apps!D424</f>
        <v>0</v>
      </c>
    </row>
    <row r="425" spans="1:4" s="30" customFormat="1" ht="12.75" hidden="1">
      <c r="A425" s="1"/>
      <c r="B425" s="44" t="s">
        <v>651</v>
      </c>
      <c r="C425" s="15" t="s">
        <v>652</v>
      </c>
      <c r="D425" s="108">
        <f>VARAM_BALLOON_dot!D425+VARAM_BSRTaxl_dot!D425+RPR_BalticFlows!D425+RPR_LiveBaltic!D425+KPR_BBG!D425+LHEI_BBG!D425+ZPR_SDI4Apps!D425+VPR_SDI4Apps!D425</f>
        <v>0</v>
      </c>
    </row>
    <row r="426" spans="1:4" s="30" customFormat="1" ht="12.75" hidden="1">
      <c r="A426" s="1"/>
      <c r="B426" s="44" t="s">
        <v>653</v>
      </c>
      <c r="C426" s="15" t="s">
        <v>654</v>
      </c>
      <c r="D426" s="108">
        <f>VARAM_BALLOON_dot!D426+VARAM_BSRTaxl_dot!D426+RPR_BalticFlows!D426+RPR_LiveBaltic!D426+KPR_BBG!D426+LHEI_BBG!D426+ZPR_SDI4Apps!D426+VPR_SDI4Apps!D426</f>
        <v>0</v>
      </c>
    </row>
    <row r="427" spans="1:4" s="30" customFormat="1" ht="12.75" hidden="1">
      <c r="A427" s="1"/>
      <c r="B427" s="46" t="s">
        <v>655</v>
      </c>
      <c r="C427" s="47" t="s">
        <v>656</v>
      </c>
      <c r="D427" s="107">
        <f>D428+D438+D439+D449+D450+D451+D455</f>
        <v>0</v>
      </c>
    </row>
    <row r="428" spans="1:4" s="30" customFormat="1" ht="12.75" hidden="1">
      <c r="A428" s="1"/>
      <c r="B428" s="44" t="s">
        <v>657</v>
      </c>
      <c r="C428" s="15" t="s">
        <v>658</v>
      </c>
      <c r="D428" s="108">
        <f>SUM(D429:D437)</f>
        <v>0</v>
      </c>
    </row>
    <row r="429" spans="1:4" s="30" customFormat="1" ht="12.75" hidden="1">
      <c r="A429" s="1"/>
      <c r="B429" s="45" t="s">
        <v>659</v>
      </c>
      <c r="C429" s="15" t="s">
        <v>660</v>
      </c>
      <c r="D429" s="108">
        <f>VARAM_BALLOON_dot!D429+VARAM_BSRTaxl_dot!D429+RPR_BalticFlows!D429+RPR_LiveBaltic!D429+KPR_BBG!D429+LHEI_BBG!D429+ZPR_SDI4Apps!D429+VPR_SDI4Apps!D429</f>
        <v>0</v>
      </c>
    </row>
    <row r="430" spans="1:4" s="30" customFormat="1" ht="12.75" hidden="1">
      <c r="A430" s="1"/>
      <c r="B430" s="45" t="s">
        <v>661</v>
      </c>
      <c r="C430" s="15" t="s">
        <v>662</v>
      </c>
      <c r="D430" s="108">
        <f>VARAM_BALLOON_dot!D430+VARAM_BSRTaxl_dot!D430+RPR_BalticFlows!D430+RPR_LiveBaltic!D430+KPR_BBG!D430+LHEI_BBG!D430+ZPR_SDI4Apps!D430+VPR_SDI4Apps!D430</f>
        <v>0</v>
      </c>
    </row>
    <row r="431" spans="1:4" s="30" customFormat="1" ht="12.75" hidden="1">
      <c r="A431" s="1"/>
      <c r="B431" s="45" t="s">
        <v>663</v>
      </c>
      <c r="C431" s="15" t="s">
        <v>664</v>
      </c>
      <c r="D431" s="108">
        <f>VARAM_BALLOON_dot!D431+VARAM_BSRTaxl_dot!D431+RPR_BalticFlows!D431+RPR_LiveBaltic!D431+KPR_BBG!D431+LHEI_BBG!D431+ZPR_SDI4Apps!D431+VPR_SDI4Apps!D431</f>
        <v>0</v>
      </c>
    </row>
    <row r="432" spans="1:4" s="30" customFormat="1" ht="12.75" hidden="1">
      <c r="A432" s="1"/>
      <c r="B432" s="45" t="s">
        <v>665</v>
      </c>
      <c r="C432" s="15" t="s">
        <v>666</v>
      </c>
      <c r="D432" s="108">
        <f>VARAM_BALLOON_dot!D432+VARAM_BSRTaxl_dot!D432+RPR_BalticFlows!D432+RPR_LiveBaltic!D432+KPR_BBG!D432+LHEI_BBG!D432+ZPR_SDI4Apps!D432+VPR_SDI4Apps!D432</f>
        <v>0</v>
      </c>
    </row>
    <row r="433" spans="1:4" s="30" customFormat="1" ht="12.75" hidden="1">
      <c r="A433" s="1"/>
      <c r="B433" s="45" t="s">
        <v>667</v>
      </c>
      <c r="C433" s="15" t="s">
        <v>668</v>
      </c>
      <c r="D433" s="108">
        <f>VARAM_BALLOON_dot!D433+VARAM_BSRTaxl_dot!D433+RPR_BalticFlows!D433+RPR_LiveBaltic!D433+KPR_BBG!D433+LHEI_BBG!D433+ZPR_SDI4Apps!D433+VPR_SDI4Apps!D433</f>
        <v>0</v>
      </c>
    </row>
    <row r="434" spans="1:4" s="30" customFormat="1" ht="12.75" hidden="1">
      <c r="A434" s="1"/>
      <c r="B434" s="45" t="s">
        <v>669</v>
      </c>
      <c r="C434" s="15" t="s">
        <v>670</v>
      </c>
      <c r="D434" s="108">
        <f>VARAM_BALLOON_dot!D434+VARAM_BSRTaxl_dot!D434+RPR_BalticFlows!D434+RPR_LiveBaltic!D434+KPR_BBG!D434+LHEI_BBG!D434+ZPR_SDI4Apps!D434+VPR_SDI4Apps!D434</f>
        <v>0</v>
      </c>
    </row>
    <row r="435" spans="1:4" s="30" customFormat="1" ht="12.75" hidden="1">
      <c r="A435" s="1"/>
      <c r="B435" s="45" t="s">
        <v>671</v>
      </c>
      <c r="C435" s="15" t="s">
        <v>672</v>
      </c>
      <c r="D435" s="108">
        <f>VARAM_BALLOON_dot!D435+VARAM_BSRTaxl_dot!D435+RPR_BalticFlows!D435+RPR_LiveBaltic!D435+KPR_BBG!D435+LHEI_BBG!D435+ZPR_SDI4Apps!D435+VPR_SDI4Apps!D435</f>
        <v>0</v>
      </c>
    </row>
    <row r="436" spans="1:4" s="30" customFormat="1" ht="12.75" hidden="1">
      <c r="A436" s="1"/>
      <c r="B436" s="45" t="s">
        <v>673</v>
      </c>
      <c r="C436" s="15" t="s">
        <v>674</v>
      </c>
      <c r="D436" s="108">
        <f>VARAM_BALLOON_dot!D436+VARAM_BSRTaxl_dot!D436+RPR_BalticFlows!D436+RPR_LiveBaltic!D436+KPR_BBG!D436+LHEI_BBG!D436+ZPR_SDI4Apps!D436+VPR_SDI4Apps!D436</f>
        <v>0</v>
      </c>
    </row>
    <row r="437" spans="1:4" s="30" customFormat="1" ht="12.75" hidden="1">
      <c r="A437" s="1"/>
      <c r="B437" s="45" t="s">
        <v>675</v>
      </c>
      <c r="C437" s="15" t="s">
        <v>676</v>
      </c>
      <c r="D437" s="108">
        <f>VARAM_BALLOON_dot!D437+VARAM_BSRTaxl_dot!D437+RPR_BalticFlows!D437+RPR_LiveBaltic!D437+KPR_BBG!D437+LHEI_BBG!D437+ZPR_SDI4Apps!D437+VPR_SDI4Apps!D437</f>
        <v>0</v>
      </c>
    </row>
    <row r="438" spans="1:4" s="30" customFormat="1" ht="12.75" hidden="1">
      <c r="A438" s="1"/>
      <c r="B438" s="44" t="s">
        <v>677</v>
      </c>
      <c r="C438" s="15" t="s">
        <v>678</v>
      </c>
      <c r="D438" s="108">
        <f>VARAM_BALLOON_dot!D438+VARAM_BSRTaxl_dot!D438+RPR_BalticFlows!D438+RPR_LiveBaltic!D438+KPR_BBG!D438+LHEI_BBG!D438+ZPR_SDI4Apps!D438+VPR_SDI4Apps!D438</f>
        <v>0</v>
      </c>
    </row>
    <row r="439" spans="1:4" s="30" customFormat="1" ht="12.75" hidden="1">
      <c r="A439" s="1"/>
      <c r="B439" s="44" t="s">
        <v>679</v>
      </c>
      <c r="C439" s="15" t="s">
        <v>680</v>
      </c>
      <c r="D439" s="108">
        <f>SUM(D440:D448)</f>
        <v>0</v>
      </c>
    </row>
    <row r="440" spans="1:4" s="30" customFormat="1" ht="12.75" hidden="1">
      <c r="A440" s="1"/>
      <c r="B440" s="45" t="s">
        <v>681</v>
      </c>
      <c r="C440" s="15" t="s">
        <v>682</v>
      </c>
      <c r="D440" s="108">
        <f>VARAM_BALLOON_dot!D440+VARAM_BSRTaxl_dot!D440+RPR_BalticFlows!D440+RPR_LiveBaltic!D440+KPR_BBG!D440+LHEI_BBG!D440+ZPR_SDI4Apps!D440+VPR_SDI4Apps!D440</f>
        <v>0</v>
      </c>
    </row>
    <row r="441" spans="1:4" s="30" customFormat="1" ht="12.75" hidden="1">
      <c r="A441" s="1"/>
      <c r="B441" s="45">
        <v>5232</v>
      </c>
      <c r="C441" s="15" t="s">
        <v>683</v>
      </c>
      <c r="D441" s="108">
        <f>VARAM_BALLOON_dot!D441+VARAM_BSRTaxl_dot!D441+RPR_BalticFlows!D441+RPR_LiveBaltic!D441+KPR_BBG!D441+LHEI_BBG!D441+ZPR_SDI4Apps!D441+VPR_SDI4Apps!D441</f>
        <v>0</v>
      </c>
    </row>
    <row r="442" spans="1:4" s="30" customFormat="1" ht="12.75" hidden="1">
      <c r="A442" s="1"/>
      <c r="B442" s="45" t="s">
        <v>684</v>
      </c>
      <c r="C442" s="15" t="s">
        <v>685</v>
      </c>
      <c r="D442" s="108">
        <f>VARAM_BALLOON_dot!D442+VARAM_BSRTaxl_dot!D442+RPR_BalticFlows!D442+RPR_LiveBaltic!D442+KPR_BBG!D442+LHEI_BBG!D442+ZPR_SDI4Apps!D442+VPR_SDI4Apps!D442</f>
        <v>0</v>
      </c>
    </row>
    <row r="443" spans="1:4" s="30" customFormat="1" ht="12.75" hidden="1">
      <c r="A443" s="1"/>
      <c r="B443" s="45" t="s">
        <v>686</v>
      </c>
      <c r="C443" s="15" t="s">
        <v>687</v>
      </c>
      <c r="D443" s="108">
        <f>VARAM_BALLOON_dot!D443+VARAM_BSRTaxl_dot!D443+RPR_BalticFlows!D443+RPR_LiveBaltic!D443+KPR_BBG!D443+LHEI_BBG!D443+ZPR_SDI4Apps!D443+VPR_SDI4Apps!D443</f>
        <v>0</v>
      </c>
    </row>
    <row r="444" spans="1:4" s="30" customFormat="1" ht="12.75" hidden="1">
      <c r="A444" s="1"/>
      <c r="B444" s="45" t="s">
        <v>688</v>
      </c>
      <c r="C444" s="15" t="s">
        <v>689</v>
      </c>
      <c r="D444" s="108">
        <f>VARAM_BALLOON_dot!D444+VARAM_BSRTaxl_dot!D444+RPR_BalticFlows!D444+RPR_LiveBaltic!D444+KPR_BBG!D444+LHEI_BBG!D444+ZPR_SDI4Apps!D444+VPR_SDI4Apps!D444</f>
        <v>0</v>
      </c>
    </row>
    <row r="445" spans="1:4" s="30" customFormat="1" ht="12.75" hidden="1">
      <c r="A445" s="1"/>
      <c r="B445" s="45" t="s">
        <v>690</v>
      </c>
      <c r="C445" s="15" t="s">
        <v>691</v>
      </c>
      <c r="D445" s="108">
        <f>VARAM_BALLOON_dot!D445+VARAM_BSRTaxl_dot!D445+RPR_BalticFlows!D445+RPR_LiveBaltic!D445+KPR_BBG!D445+LHEI_BBG!D445+ZPR_SDI4Apps!D445+VPR_SDI4Apps!D445</f>
        <v>0</v>
      </c>
    </row>
    <row r="446" spans="1:4" s="30" customFormat="1" ht="12.75" hidden="1">
      <c r="A446" s="1"/>
      <c r="B446" s="45" t="s">
        <v>692</v>
      </c>
      <c r="C446" s="15" t="s">
        <v>693</v>
      </c>
      <c r="D446" s="108">
        <f>VARAM_BALLOON_dot!D446+VARAM_BSRTaxl_dot!D446+RPR_BalticFlows!D446+RPR_LiveBaltic!D446+KPR_BBG!D446+LHEI_BBG!D446+ZPR_SDI4Apps!D446+VPR_SDI4Apps!D446</f>
        <v>0</v>
      </c>
    </row>
    <row r="447" spans="1:4" s="30" customFormat="1" ht="12.75" hidden="1">
      <c r="A447" s="1"/>
      <c r="B447" s="45" t="s">
        <v>694</v>
      </c>
      <c r="C447" s="15" t="s">
        <v>695</v>
      </c>
      <c r="D447" s="108">
        <f>VARAM_BALLOON_dot!D447+VARAM_BSRTaxl_dot!D447+RPR_BalticFlows!D447+RPR_LiveBaltic!D447+KPR_BBG!D447+LHEI_BBG!D447+ZPR_SDI4Apps!D447+VPR_SDI4Apps!D447</f>
        <v>0</v>
      </c>
    </row>
    <row r="448" spans="1:4" s="30" customFormat="1" ht="12.75" hidden="1">
      <c r="A448" s="1"/>
      <c r="B448" s="45" t="s">
        <v>696</v>
      </c>
      <c r="C448" s="15" t="s">
        <v>697</v>
      </c>
      <c r="D448" s="108">
        <f>VARAM_BALLOON_dot!D448+VARAM_BSRTaxl_dot!D448+RPR_BalticFlows!D448+RPR_LiveBaltic!D448+KPR_BBG!D448+LHEI_BBG!D448+ZPR_SDI4Apps!D448+VPR_SDI4Apps!D448</f>
        <v>0</v>
      </c>
    </row>
    <row r="449" spans="1:4" s="30" customFormat="1" ht="12.75" hidden="1">
      <c r="A449" s="1"/>
      <c r="B449" s="44" t="s">
        <v>698</v>
      </c>
      <c r="C449" s="15" t="s">
        <v>699</v>
      </c>
      <c r="D449" s="108">
        <f>VARAM_BALLOON_dot!D449+VARAM_BSRTaxl_dot!D449+RPR_BalticFlows!D449+RPR_LiveBaltic!D449+KPR_BBG!D449+LHEI_BBG!D449+ZPR_SDI4Apps!D449+VPR_SDI4Apps!D449</f>
        <v>0</v>
      </c>
    </row>
    <row r="450" spans="1:4" s="30" customFormat="1" ht="12.75" hidden="1">
      <c r="A450" s="1"/>
      <c r="B450" s="44" t="s">
        <v>700</v>
      </c>
      <c r="C450" s="15" t="s">
        <v>701</v>
      </c>
      <c r="D450" s="108">
        <f>VARAM_BALLOON_dot!D450+VARAM_BSRTaxl_dot!D450+RPR_BalticFlows!D450+RPR_LiveBaltic!D450+KPR_BBG!D450+LHEI_BBG!D450+ZPR_SDI4Apps!D450+VPR_SDI4Apps!D450</f>
        <v>0</v>
      </c>
    </row>
    <row r="451" spans="1:4" s="30" customFormat="1" ht="12.75" hidden="1">
      <c r="A451" s="1"/>
      <c r="B451" s="44" t="s">
        <v>702</v>
      </c>
      <c r="C451" s="15" t="s">
        <v>703</v>
      </c>
      <c r="D451" s="108">
        <f>SUM(D452:D454)</f>
        <v>0</v>
      </c>
    </row>
    <row r="452" spans="1:4" s="30" customFormat="1" ht="12.75" hidden="1">
      <c r="A452" s="1"/>
      <c r="B452" s="45" t="s">
        <v>704</v>
      </c>
      <c r="C452" s="15" t="s">
        <v>705</v>
      </c>
      <c r="D452" s="108">
        <f>VARAM_BALLOON_dot!D452+VARAM_BSRTaxl_dot!D452+RPR_BalticFlows!D452+RPR_LiveBaltic!D452+KPR_BBG!D452+LHEI_BBG!D452+ZPR_SDI4Apps!D452+VPR_SDI4Apps!D452</f>
        <v>0</v>
      </c>
    </row>
    <row r="453" spans="1:4" s="30" customFormat="1" ht="12.75" hidden="1">
      <c r="A453" s="1"/>
      <c r="B453" s="45" t="s">
        <v>706</v>
      </c>
      <c r="C453" s="15" t="s">
        <v>707</v>
      </c>
      <c r="D453" s="108">
        <f>VARAM_BALLOON_dot!D453+VARAM_BSRTaxl_dot!D453+RPR_BalticFlows!D453+RPR_LiveBaltic!D453+KPR_BBG!D453+LHEI_BBG!D453+ZPR_SDI4Apps!D453+VPR_SDI4Apps!D453</f>
        <v>0</v>
      </c>
    </row>
    <row r="454" spans="1:4" s="30" customFormat="1" ht="12.75" hidden="1">
      <c r="A454" s="1"/>
      <c r="B454" s="45" t="s">
        <v>708</v>
      </c>
      <c r="C454" s="15" t="s">
        <v>709</v>
      </c>
      <c r="D454" s="108">
        <f>VARAM_BALLOON_dot!D454+VARAM_BSRTaxl_dot!D454+RPR_BalticFlows!D454+RPR_LiveBaltic!D454+KPR_BBG!D454+LHEI_BBG!D454+ZPR_SDI4Apps!D454+VPR_SDI4Apps!D454</f>
        <v>0</v>
      </c>
    </row>
    <row r="455" spans="1:4" s="30" customFormat="1" ht="12.75" hidden="1">
      <c r="A455" s="1"/>
      <c r="B455" s="44" t="s">
        <v>710</v>
      </c>
      <c r="C455" s="15" t="s">
        <v>711</v>
      </c>
      <c r="D455" s="108">
        <f>VARAM_BALLOON_dot!D455+VARAM_BSRTaxl_dot!D455+RPR_BalticFlows!D455+RPR_LiveBaltic!D455+KPR_BBG!D455+LHEI_BBG!D455+ZPR_SDI4Apps!D455+VPR_SDI4Apps!D455</f>
        <v>0</v>
      </c>
    </row>
    <row r="456" spans="1:4" s="30" customFormat="1" ht="12.75" hidden="1">
      <c r="A456" s="1"/>
      <c r="B456" s="49">
        <v>9000</v>
      </c>
      <c r="C456" s="47" t="s">
        <v>712</v>
      </c>
      <c r="D456" s="107">
        <f>D457+D463+D476+D471</f>
        <v>0</v>
      </c>
    </row>
    <row r="457" spans="1:4" s="30" customFormat="1" ht="12.75" hidden="1">
      <c r="A457" s="1"/>
      <c r="B457" s="46" t="s">
        <v>713</v>
      </c>
      <c r="C457" s="47" t="s">
        <v>714</v>
      </c>
      <c r="D457" s="107">
        <f>D458+D459</f>
        <v>0</v>
      </c>
    </row>
    <row r="458" spans="1:4" s="30" customFormat="1" ht="25.5" hidden="1">
      <c r="A458" s="1"/>
      <c r="B458" s="44" t="s">
        <v>715</v>
      </c>
      <c r="C458" s="15" t="s">
        <v>716</v>
      </c>
      <c r="D458" s="108">
        <f>VARAM_BALLOON_dot!D458+VARAM_BSRTaxl_dot!D458+RPR_BalticFlows!D458+RPR_LiveBaltic!D458+KPR_BBG!D458+LHEI_BBG!D458+ZPR_SDI4Apps!D458+VPR_SDI4Apps!D458</f>
        <v>0</v>
      </c>
    </row>
    <row r="459" spans="1:4" s="30" customFormat="1" ht="25.5" hidden="1">
      <c r="A459" s="1"/>
      <c r="B459" s="44" t="s">
        <v>717</v>
      </c>
      <c r="C459" s="15" t="s">
        <v>718</v>
      </c>
      <c r="D459" s="108">
        <f>SUM(D460:D462)</f>
        <v>0</v>
      </c>
    </row>
    <row r="460" spans="1:4" s="30" customFormat="1" ht="25.5" hidden="1">
      <c r="A460" s="1"/>
      <c r="B460" s="45">
        <v>9141</v>
      </c>
      <c r="C460" s="15" t="s">
        <v>719</v>
      </c>
      <c r="D460" s="108">
        <f>VARAM_BALLOON_dot!D460+VARAM_BSRTaxl_dot!D460+RPR_BalticFlows!D460+RPR_LiveBaltic!D460+KPR_BBG!D460+LHEI_BBG!D460+ZPR_SDI4Apps!D460+VPR_SDI4Apps!D460</f>
        <v>0</v>
      </c>
    </row>
    <row r="461" spans="1:4" s="30" customFormat="1" ht="25.5" hidden="1">
      <c r="A461" s="1"/>
      <c r="B461" s="45">
        <v>9142</v>
      </c>
      <c r="C461" s="15" t="s">
        <v>720</v>
      </c>
      <c r="D461" s="108">
        <f>VARAM_BALLOON_dot!D461+VARAM_BSRTaxl_dot!D461+RPR_BalticFlows!D461+RPR_LiveBaltic!D461+KPR_BBG!D461+LHEI_BBG!D461+ZPR_SDI4Apps!D461+VPR_SDI4Apps!D461</f>
        <v>0</v>
      </c>
    </row>
    <row r="462" spans="1:4" s="30" customFormat="1" ht="25.5" hidden="1">
      <c r="A462" s="1"/>
      <c r="B462" s="45">
        <v>9149</v>
      </c>
      <c r="C462" s="15" t="s">
        <v>721</v>
      </c>
      <c r="D462" s="108">
        <f>VARAM_BALLOON_dot!D462+VARAM_BSRTaxl_dot!D462+RPR_BalticFlows!D462+RPR_LiveBaltic!D462+KPR_BBG!D462+LHEI_BBG!D462+ZPR_SDI4Apps!D462+VPR_SDI4Apps!D462</f>
        <v>0</v>
      </c>
    </row>
    <row r="463" spans="1:4" s="30" customFormat="1" ht="25.5" hidden="1">
      <c r="A463" s="1"/>
      <c r="B463" s="46" t="s">
        <v>722</v>
      </c>
      <c r="C463" s="47" t="s">
        <v>723</v>
      </c>
      <c r="D463" s="107">
        <f>D464+D465+D466</f>
        <v>0</v>
      </c>
    </row>
    <row r="464" spans="1:4" s="30" customFormat="1" ht="12.75" hidden="1">
      <c r="A464" s="1"/>
      <c r="B464" s="44" t="s">
        <v>724</v>
      </c>
      <c r="C464" s="15" t="s">
        <v>725</v>
      </c>
      <c r="D464" s="108">
        <f>VARAM_BALLOON_dot!D464+VARAM_BSRTaxl_dot!D464+RPR_BalticFlows!D464+RPR_LiveBaltic!D464+KPR_BBG!D464+LHEI_BBG!D464+ZPR_SDI4Apps!D464+VPR_SDI4Apps!D464</f>
        <v>0</v>
      </c>
    </row>
    <row r="465" spans="1:4" s="30" customFormat="1" ht="38.25" hidden="1">
      <c r="A465" s="1"/>
      <c r="B465" s="44">
        <v>9580</v>
      </c>
      <c r="C465" s="15" t="s">
        <v>726</v>
      </c>
      <c r="D465" s="108">
        <f>VARAM_BALLOON_dot!D465+VARAM_BSRTaxl_dot!D465+RPR_BalticFlows!D465+RPR_LiveBaltic!D465+KPR_BBG!D465+LHEI_BBG!D465+ZPR_SDI4Apps!D465+VPR_SDI4Apps!D465</f>
        <v>0</v>
      </c>
    </row>
    <row r="466" spans="1:4" s="30" customFormat="1" ht="25.5" hidden="1">
      <c r="A466" s="1"/>
      <c r="B466" s="44">
        <v>9590</v>
      </c>
      <c r="C466" s="15" t="s">
        <v>727</v>
      </c>
      <c r="D466" s="108">
        <f>SUM(D467:D470)</f>
        <v>0</v>
      </c>
    </row>
    <row r="467" spans="1:4" s="30" customFormat="1" ht="38.25" hidden="1">
      <c r="A467" s="1"/>
      <c r="B467" s="45">
        <v>9591</v>
      </c>
      <c r="C467" s="15" t="s">
        <v>728</v>
      </c>
      <c r="D467" s="108">
        <f>VARAM_BALLOON_dot!D467+VARAM_BSRTaxl_dot!D467+RPR_BalticFlows!D467+RPR_LiveBaltic!D467+KPR_BBG!D467+LHEI_BBG!D467+ZPR_SDI4Apps!D467+VPR_SDI4Apps!D467</f>
        <v>0</v>
      </c>
    </row>
    <row r="468" spans="1:4" s="30" customFormat="1" ht="38.25" hidden="1">
      <c r="A468" s="1"/>
      <c r="B468" s="45">
        <v>9592</v>
      </c>
      <c r="C468" s="15" t="s">
        <v>729</v>
      </c>
      <c r="D468" s="108">
        <f>VARAM_BALLOON_dot!D468+VARAM_BSRTaxl_dot!D468+RPR_BalticFlows!D468+RPR_LiveBaltic!D468+KPR_BBG!D468+LHEI_BBG!D468+ZPR_SDI4Apps!D468+VPR_SDI4Apps!D468</f>
        <v>0</v>
      </c>
    </row>
    <row r="469" spans="1:4" s="30" customFormat="1" ht="51" hidden="1">
      <c r="A469" s="1"/>
      <c r="B469" s="45">
        <v>9593</v>
      </c>
      <c r="C469" s="15" t="s">
        <v>730</v>
      </c>
      <c r="D469" s="108">
        <f>VARAM_BALLOON_dot!D469+VARAM_BSRTaxl_dot!D469+RPR_BalticFlows!D469+RPR_LiveBaltic!D469+KPR_BBG!D469+LHEI_BBG!D469+ZPR_SDI4Apps!D469+VPR_SDI4Apps!D469</f>
        <v>0</v>
      </c>
    </row>
    <row r="470" spans="1:4" s="30" customFormat="1" ht="51" hidden="1">
      <c r="A470" s="1"/>
      <c r="B470" s="45">
        <v>9594</v>
      </c>
      <c r="C470" s="15" t="s">
        <v>731</v>
      </c>
      <c r="D470" s="108">
        <f>VARAM_BALLOON_dot!D470+VARAM_BSRTaxl_dot!D470+RPR_BalticFlows!D470+RPR_LiveBaltic!D470+KPR_BBG!D470+LHEI_BBG!D470+ZPR_SDI4Apps!D470+VPR_SDI4Apps!D470</f>
        <v>0</v>
      </c>
    </row>
    <row r="471" spans="1:4" s="30" customFormat="1" ht="12.75" hidden="1">
      <c r="A471" s="1"/>
      <c r="B471" s="49">
        <v>9700</v>
      </c>
      <c r="C471" s="47" t="s">
        <v>732</v>
      </c>
      <c r="D471" s="107">
        <f>D472+D473</f>
        <v>0</v>
      </c>
    </row>
    <row r="472" spans="1:4" s="30" customFormat="1" ht="12.75" hidden="1">
      <c r="A472" s="1"/>
      <c r="B472" s="44">
        <v>9710</v>
      </c>
      <c r="C472" s="15" t="s">
        <v>733</v>
      </c>
      <c r="D472" s="108">
        <f>VARAM_BALLOON_dot!D472+VARAM_BSRTaxl_dot!D472+RPR_BalticFlows!D472+RPR_LiveBaltic!D472+KPR_BBG!D472+LHEI_BBG!D472+ZPR_SDI4Apps!D472+VPR_SDI4Apps!D472</f>
        <v>0</v>
      </c>
    </row>
    <row r="473" spans="1:4" s="30" customFormat="1" ht="25.5" hidden="1">
      <c r="A473" s="1"/>
      <c r="B473" s="42">
        <v>9720</v>
      </c>
      <c r="C473" s="15" t="s">
        <v>734</v>
      </c>
      <c r="D473" s="108">
        <f>SUM(D474:D475)</f>
        <v>0</v>
      </c>
    </row>
    <row r="474" spans="1:4" s="30" customFormat="1" ht="38.25" hidden="1">
      <c r="A474" s="1"/>
      <c r="B474" s="45">
        <v>9721</v>
      </c>
      <c r="C474" s="15" t="s">
        <v>735</v>
      </c>
      <c r="D474" s="108">
        <f>VARAM_BALLOON_dot!D474+VARAM_BSRTaxl_dot!D474+RPR_BalticFlows!D474+RPR_LiveBaltic!D474+KPR_BBG!D474+LHEI_BBG!D474+ZPR_SDI4Apps!D474+VPR_SDI4Apps!D474</f>
        <v>0</v>
      </c>
    </row>
    <row r="475" spans="1:4" s="30" customFormat="1" ht="38.25" hidden="1">
      <c r="A475" s="1"/>
      <c r="B475" s="45">
        <v>9722</v>
      </c>
      <c r="C475" s="15" t="s">
        <v>736</v>
      </c>
      <c r="D475" s="108">
        <f>VARAM_BALLOON_dot!D475+VARAM_BSRTaxl_dot!D475+RPR_BalticFlows!D475+RPR_LiveBaltic!D475+KPR_BBG!D475+LHEI_BBG!D475+ZPR_SDI4Apps!D475+VPR_SDI4Apps!D475</f>
        <v>0</v>
      </c>
    </row>
    <row r="476" spans="1:4" s="30" customFormat="1" ht="12.75" hidden="1">
      <c r="A476" s="1"/>
      <c r="B476" s="46" t="s">
        <v>737</v>
      </c>
      <c r="C476" s="47" t="s">
        <v>738</v>
      </c>
      <c r="D476" s="107">
        <f>D477</f>
        <v>0</v>
      </c>
    </row>
    <row r="477" spans="1:4" s="30" customFormat="1" ht="38.25" hidden="1">
      <c r="A477" s="1"/>
      <c r="B477" s="44" t="s">
        <v>739</v>
      </c>
      <c r="C477" s="15" t="s">
        <v>740</v>
      </c>
      <c r="D477" s="108">
        <f>VARAM_BALLOON_dot!D477+VARAM_BSRTaxl_dot!D477+RPR_BalticFlows!D477+RPR_LiveBaltic!D477+KPR_BBG!D477+LHEI_BBG!D477+ZPR_SDI4Apps!D477+VPR_SDI4Apps!D477</f>
        <v>0</v>
      </c>
    </row>
    <row r="478" spans="1:4" s="30" customFormat="1" ht="25.5">
      <c r="A478" s="1"/>
      <c r="B478" s="11" t="s">
        <v>741</v>
      </c>
      <c r="C478" s="12" t="s">
        <v>742</v>
      </c>
      <c r="D478" s="13">
        <f>D55-D135</f>
        <v>0</v>
      </c>
    </row>
    <row r="479" spans="1:4" s="30" customFormat="1" ht="12.75" hidden="1">
      <c r="A479" s="1"/>
      <c r="B479" s="11" t="s">
        <v>743</v>
      </c>
      <c r="C479" s="12" t="s">
        <v>744</v>
      </c>
      <c r="D479" s="13">
        <f>D480+D483+D486+D490</f>
        <v>0</v>
      </c>
    </row>
    <row r="480" spans="1:4" s="30" customFormat="1" ht="12.75" hidden="1">
      <c r="A480" s="1"/>
      <c r="B480" s="14" t="s">
        <v>745</v>
      </c>
      <c r="C480" s="15" t="s">
        <v>746</v>
      </c>
      <c r="D480" s="16">
        <f>SUM(D481:D482)</f>
        <v>0</v>
      </c>
    </row>
    <row r="481" spans="1:4" s="30" customFormat="1" ht="12.75" hidden="1">
      <c r="A481" s="1"/>
      <c r="B481" s="14" t="s">
        <v>747</v>
      </c>
      <c r="C481" s="15" t="s">
        <v>748</v>
      </c>
      <c r="D481" s="16">
        <f>VARAM_BALLOON_dot!D481+VARAM_BSRTaxl_dot!D481+RPR_BalticFlows!D481+RPR_LiveBaltic!D481+KPR_BBG!D481+LHEI_BBG!D481+ZPR_SDI4Apps!D481+VPR_SDI4Apps!D481</f>
        <v>0</v>
      </c>
    </row>
    <row r="482" spans="1:4" s="30" customFormat="1" ht="12.75" hidden="1">
      <c r="A482" s="1"/>
      <c r="B482" s="14" t="s">
        <v>749</v>
      </c>
      <c r="C482" s="15" t="s">
        <v>750</v>
      </c>
      <c r="D482" s="16">
        <f>VARAM_BALLOON_dot!D482+VARAM_BSRTaxl_dot!D482+RPR_BalticFlows!D482+RPR_LiveBaltic!D482+KPR_BBG!D482+LHEI_BBG!D482+ZPR_SDI4Apps!D482+VPR_SDI4Apps!D482</f>
        <v>0</v>
      </c>
    </row>
    <row r="483" spans="1:4" s="30" customFormat="1" ht="12.75" hidden="1">
      <c r="A483" s="1"/>
      <c r="B483" s="14" t="s">
        <v>751</v>
      </c>
      <c r="C483" s="15" t="s">
        <v>752</v>
      </c>
      <c r="D483" s="16">
        <f>SUM(D484:D485)</f>
        <v>0</v>
      </c>
    </row>
    <row r="484" spans="1:4" s="30" customFormat="1" ht="12.75" hidden="1">
      <c r="A484" s="1"/>
      <c r="B484" s="14" t="s">
        <v>753</v>
      </c>
      <c r="C484" s="15" t="s">
        <v>754</v>
      </c>
      <c r="D484" s="16">
        <f>VARAM_BALLOON_dot!D484+VARAM_BSRTaxl_dot!D484+RPR_BalticFlows!D484+RPR_LiveBaltic!D484+KPR_BBG!D484+LHEI_BBG!D484+ZPR_SDI4Apps!D484+VPR_SDI4Apps!D484</f>
        <v>0</v>
      </c>
    </row>
    <row r="485" spans="1:4" s="30" customFormat="1" ht="12.75" hidden="1">
      <c r="A485" s="1"/>
      <c r="B485" s="14" t="s">
        <v>755</v>
      </c>
      <c r="C485" s="15" t="s">
        <v>756</v>
      </c>
      <c r="D485" s="16">
        <f>VARAM_BALLOON_dot!D485+VARAM_BSRTaxl_dot!D485+RPR_BalticFlows!D485+RPR_LiveBaltic!D485+KPR_BBG!D485+LHEI_BBG!D485+ZPR_SDI4Apps!D485+VPR_SDI4Apps!D485</f>
        <v>0</v>
      </c>
    </row>
    <row r="486" spans="1:4" s="30" customFormat="1" ht="12.75" hidden="1">
      <c r="A486" s="1"/>
      <c r="B486" s="17" t="s">
        <v>757</v>
      </c>
      <c r="C486" s="18" t="s">
        <v>758</v>
      </c>
      <c r="D486" s="16">
        <f>SUM(D487:D489)</f>
        <v>0</v>
      </c>
    </row>
    <row r="487" spans="1:4" s="30" customFormat="1" ht="25.5" hidden="1">
      <c r="A487" s="1"/>
      <c r="B487" s="17" t="s">
        <v>759</v>
      </c>
      <c r="C487" s="19" t="s">
        <v>760</v>
      </c>
      <c r="D487" s="16">
        <f>VARAM_BALLOON_dot!D487+VARAM_BSRTaxl_dot!D487+RPR_BalticFlows!D487+RPR_LiveBaltic!D487+KPR_BBG!D487+LHEI_BBG!D487+ZPR_SDI4Apps!D487+VPR_SDI4Apps!D487</f>
        <v>0</v>
      </c>
    </row>
    <row r="488" spans="1:4" s="30" customFormat="1" ht="25.5" hidden="1">
      <c r="A488" s="1"/>
      <c r="B488" s="17" t="s">
        <v>761</v>
      </c>
      <c r="C488" s="19" t="s">
        <v>762</v>
      </c>
      <c r="D488" s="16">
        <f>VARAM_BALLOON_dot!D488+VARAM_BSRTaxl_dot!D488+RPR_BalticFlows!D488+RPR_LiveBaltic!D488+KPR_BBG!D488+LHEI_BBG!D488+ZPR_SDI4Apps!D488+VPR_SDI4Apps!D488</f>
        <v>0</v>
      </c>
    </row>
    <row r="489" spans="1:4" s="30" customFormat="1" ht="12.75" hidden="1">
      <c r="A489" s="1"/>
      <c r="B489" s="17" t="s">
        <v>763</v>
      </c>
      <c r="C489" s="19" t="s">
        <v>764</v>
      </c>
      <c r="D489" s="16">
        <f>VARAM_BALLOON_dot!D489+VARAM_BSRTaxl_dot!D489+RPR_BalticFlows!D489+RPR_LiveBaltic!D489+KPR_BBG!D489+LHEI_BBG!D489+ZPR_SDI4Apps!D489+VPR_SDI4Apps!D489</f>
        <v>0</v>
      </c>
    </row>
    <row r="490" spans="1:4" s="30" customFormat="1" ht="12.75" hidden="1">
      <c r="A490" s="1"/>
      <c r="B490" s="14" t="s">
        <v>765</v>
      </c>
      <c r="C490" s="15" t="s">
        <v>766</v>
      </c>
      <c r="D490" s="16">
        <f>VARAM_BALLOON_dot!D490+VARAM_BSRTaxl_dot!D490+RPR_BalticFlows!D490+RPR_LiveBaltic!D490+KPR_BBG!D490+LHEI_BBG!D490+ZPR_SDI4Apps!D490+VPR_SDI4Apps!D490</f>
        <v>0</v>
      </c>
    </row>
    <row r="491" spans="1:4">
      <c r="B491" s="20"/>
    </row>
    <row r="492" spans="1:4" s="30" customFormat="1" ht="12.75">
      <c r="A492" s="1"/>
      <c r="B492" s="90" t="s">
        <v>1037</v>
      </c>
      <c r="C492" s="2"/>
      <c r="D492" s="1"/>
    </row>
    <row r="493" spans="1:4" s="30" customFormat="1" ht="12.75">
      <c r="A493" s="1"/>
      <c r="B493" s="90" t="s">
        <v>1038</v>
      </c>
      <c r="C493" s="2"/>
      <c r="D493" s="1"/>
    </row>
    <row r="494" spans="1:4" s="30" customFormat="1" ht="12.75">
      <c r="A494" s="1"/>
      <c r="B494" s="1"/>
      <c r="C494" s="2"/>
      <c r="D494" s="1"/>
    </row>
    <row r="495" spans="1:4" s="30" customFormat="1" ht="12.75">
      <c r="A495" s="1"/>
      <c r="B495" s="36" t="s">
        <v>1043</v>
      </c>
      <c r="C495" s="36" t="s">
        <v>774</v>
      </c>
      <c r="D495" s="1"/>
    </row>
    <row r="496" spans="1:4" s="30" customFormat="1" ht="12.75">
      <c r="A496" s="1"/>
      <c r="B496" s="6" t="s">
        <v>784</v>
      </c>
      <c r="C496" s="6" t="s">
        <v>6</v>
      </c>
      <c r="D496" s="1"/>
    </row>
    <row r="497" spans="1:4" s="30" customFormat="1" ht="12.75">
      <c r="A497" s="1"/>
      <c r="B497" s="1"/>
      <c r="C497" s="1"/>
      <c r="D497" s="1"/>
    </row>
    <row r="498" spans="1:4" s="30" customFormat="1" ht="12.75">
      <c r="A498" s="1"/>
      <c r="B498" s="58" t="s">
        <v>1034</v>
      </c>
      <c r="C498" s="1"/>
      <c r="D498" s="1"/>
    </row>
    <row r="499" spans="1:4" s="30" customFormat="1" ht="12.75">
      <c r="A499" s="1"/>
      <c r="B499" s="6" t="s">
        <v>8</v>
      </c>
      <c r="C499" s="1"/>
      <c r="D499" s="1"/>
    </row>
    <row r="500" spans="1:4" s="30" customFormat="1" ht="12.75">
      <c r="A500" s="1"/>
      <c r="B500" s="1"/>
      <c r="C500" s="1"/>
      <c r="D500" s="1"/>
    </row>
    <row r="501" spans="1:4" s="30" customFormat="1" ht="12.75">
      <c r="A501" s="1"/>
      <c r="B501" s="127" t="s">
        <v>767</v>
      </c>
      <c r="C501" s="128"/>
      <c r="D501" s="128"/>
    </row>
    <row r="502" spans="1:4" s="30" customFormat="1" ht="12.75">
      <c r="A502" s="1"/>
      <c r="B502" s="128"/>
      <c r="C502" s="128"/>
      <c r="D502" s="128"/>
    </row>
    <row r="503" spans="1:4" s="30" customFormat="1" ht="12.75">
      <c r="A503" s="1"/>
      <c r="B503" s="56"/>
      <c r="C503" s="56"/>
      <c r="D503" s="56"/>
    </row>
    <row r="504" spans="1:4" s="30" customFormat="1" ht="12.75">
      <c r="A504" s="1"/>
      <c r="B504" s="57"/>
      <c r="C504" s="57"/>
      <c r="D504" s="57"/>
    </row>
    <row r="505" spans="1:4" s="30" customFormat="1" ht="12.75">
      <c r="A505" s="1"/>
      <c r="B505" s="56"/>
      <c r="C505" s="56"/>
      <c r="D505" s="56"/>
    </row>
    <row r="506" spans="1:4" ht="15.75">
      <c r="B506" s="24"/>
      <c r="C506" s="24"/>
      <c r="D506" s="24"/>
    </row>
    <row r="507" spans="1:4" ht="15.75">
      <c r="B507" s="24"/>
      <c r="C507" s="24"/>
      <c r="D507" s="24"/>
    </row>
    <row r="508" spans="1:4" ht="15.75">
      <c r="B508" s="24"/>
      <c r="C508" s="25"/>
      <c r="D508" s="24"/>
    </row>
    <row r="509" spans="1:4" ht="15.75">
      <c r="B509" s="24"/>
      <c r="C509" s="25"/>
      <c r="D509" s="24"/>
    </row>
    <row r="510" spans="1:4" ht="15.75">
      <c r="B510" s="24"/>
      <c r="C510" s="26"/>
      <c r="D510" s="24"/>
    </row>
    <row r="511" spans="1:4" ht="15.75">
      <c r="B511" s="27"/>
      <c r="C511" s="28"/>
      <c r="D511" s="24"/>
    </row>
    <row r="720" spans="1:4" ht="15.75">
      <c r="A720" s="28"/>
      <c r="B720"/>
      <c r="C720"/>
      <c r="D720"/>
    </row>
    <row r="721" spans="1:4" ht="15.75">
      <c r="A721" s="28"/>
      <c r="B721"/>
      <c r="C721"/>
      <c r="D721"/>
    </row>
    <row r="722" spans="1:4" ht="15.75">
      <c r="A722" s="28"/>
      <c r="B722"/>
      <c r="C722"/>
      <c r="D722"/>
    </row>
    <row r="723" spans="1:4" ht="15.75">
      <c r="A723" s="28"/>
      <c r="B723"/>
      <c r="C723"/>
      <c r="D723"/>
    </row>
    <row r="724" spans="1:4" ht="15.75">
      <c r="A724" s="28"/>
      <c r="B724"/>
      <c r="C724"/>
      <c r="D724"/>
    </row>
    <row r="725" spans="1:4" ht="15.75">
      <c r="A725" s="28"/>
      <c r="B725"/>
      <c r="C725"/>
      <c r="D725"/>
    </row>
    <row r="726" spans="1:4" ht="15.75">
      <c r="A726" s="28"/>
      <c r="B726"/>
      <c r="C726"/>
      <c r="D726"/>
    </row>
    <row r="727" spans="1:4" ht="15.75">
      <c r="A727" s="28"/>
      <c r="B727"/>
      <c r="C727"/>
      <c r="D727"/>
    </row>
    <row r="728" spans="1:4" ht="15.75">
      <c r="A728" s="28"/>
      <c r="B728"/>
      <c r="C728"/>
      <c r="D728"/>
    </row>
    <row r="729" spans="1:4" ht="15.75">
      <c r="A729" s="28"/>
      <c r="B729"/>
      <c r="C729"/>
      <c r="D729"/>
    </row>
  </sheetData>
  <mergeCells count="15">
    <mergeCell ref="C40:D40"/>
    <mergeCell ref="B501:D502"/>
    <mergeCell ref="B22:D22"/>
    <mergeCell ref="B23:D23"/>
    <mergeCell ref="B24:D24"/>
    <mergeCell ref="B36:C36"/>
    <mergeCell ref="C37:D37"/>
    <mergeCell ref="C38:D38"/>
    <mergeCell ref="C39:D39"/>
    <mergeCell ref="C41:D41"/>
    <mergeCell ref="C42:D42"/>
    <mergeCell ref="C43:D43"/>
    <mergeCell ref="C44:D44"/>
    <mergeCell ref="C45:D45"/>
    <mergeCell ref="C46:D46"/>
  </mergeCells>
  <conditionalFormatting sqref="C31:C32">
    <cfRule type="cellIs" dxfId="43" priority="2" stopIfTrue="1" operator="equal">
      <formula>0</formula>
    </cfRule>
  </conditionalFormatting>
  <conditionalFormatting sqref="C29:C30 D29">
    <cfRule type="cellIs" dxfId="42" priority="1" stopIfTrue="1" operator="equal">
      <formula>0</formula>
    </cfRule>
  </conditionalFormatting>
  <pageMargins left="0.51181102362204722" right="0.51181102362204722" top="0.74803149606299213" bottom="0.74803149606299213" header="0.31496062992125984" footer="0.31496062992125984"/>
  <pageSetup paperSize="9" scale="91" fitToHeight="0" orientation="portrait" verticalDpi="0" r:id="rId1"/>
  <headerFooter differentFirst="1">
    <oddFooter>&amp;C&amp;P</oddFooter>
  </headerFooter>
  <rowBreaks count="1" manualBreakCount="1">
    <brk id="50" max="3" man="1"/>
  </rowBreaks>
  <colBreaks count="1" manualBreakCount="1">
    <brk id="4" max="1048575" man="1"/>
  </colBreaks>
</worksheet>
</file>

<file path=xl/worksheets/sheet29.xml><?xml version="1.0" encoding="utf-8"?>
<worksheet xmlns="http://schemas.openxmlformats.org/spreadsheetml/2006/main" xmlns:r="http://schemas.openxmlformats.org/officeDocument/2006/relationships">
  <sheetPr>
    <tabColor rgb="FFFFC000"/>
    <pageSetUpPr fitToPage="1"/>
  </sheetPr>
  <dimension ref="A1:D717"/>
  <sheetViews>
    <sheetView topLeftCell="A55"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8"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856</v>
      </c>
    </row>
    <row r="11" spans="2:4">
      <c r="B11" s="65"/>
      <c r="D11" s="6" t="s">
        <v>5</v>
      </c>
    </row>
    <row r="12" spans="2:4">
      <c r="B12" s="65"/>
      <c r="D12" s="6"/>
    </row>
    <row r="13" spans="2:4">
      <c r="B13" s="65"/>
      <c r="D13" s="6"/>
    </row>
    <row r="14" spans="2:4">
      <c r="B14" s="65"/>
      <c r="D14" s="6"/>
    </row>
    <row r="15" spans="2:4">
      <c r="B15" s="65"/>
      <c r="C15" s="36" t="s">
        <v>982</v>
      </c>
      <c r="D15" s="35" t="s">
        <v>769</v>
      </c>
    </row>
    <row r="16" spans="2:4">
      <c r="B16" s="65"/>
      <c r="C16" s="1" t="s">
        <v>848</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983</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979</v>
      </c>
      <c r="D35" s="79" t="s">
        <v>799</v>
      </c>
    </row>
    <row r="36" spans="2:4" ht="25.5">
      <c r="B36" s="78" t="s">
        <v>13</v>
      </c>
      <c r="C36" s="79" t="s">
        <v>980</v>
      </c>
      <c r="D36" s="63" t="s">
        <v>978</v>
      </c>
    </row>
    <row r="37" spans="2:4">
      <c r="B37" s="78" t="s">
        <v>14</v>
      </c>
      <c r="C37" s="75" t="s">
        <v>775</v>
      </c>
      <c r="D37" s="75" t="s">
        <v>776</v>
      </c>
    </row>
    <row r="38" spans="2:4" ht="25.5">
      <c r="B38" s="78" t="s">
        <v>12</v>
      </c>
      <c r="C38" s="103" t="s">
        <v>981</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984</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2175</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2175</v>
      </c>
    </row>
    <row r="133" spans="1:4" s="30" customFormat="1">
      <c r="A133" s="1"/>
      <c r="B133" s="44">
        <v>21710</v>
      </c>
      <c r="C133" s="15" t="s">
        <v>146</v>
      </c>
      <c r="D133" s="16">
        <v>2175</v>
      </c>
    </row>
    <row r="134" spans="1:4" s="30" customFormat="1" hidden="1">
      <c r="A134" s="1"/>
      <c r="B134" s="44">
        <v>21720</v>
      </c>
      <c r="C134" s="15" t="s">
        <v>147</v>
      </c>
      <c r="D134" s="16"/>
    </row>
    <row r="135" spans="1:4" s="30" customFormat="1">
      <c r="A135" s="1"/>
      <c r="B135" s="51" t="s">
        <v>148</v>
      </c>
      <c r="C135" s="12" t="s">
        <v>149</v>
      </c>
      <c r="D135" s="13">
        <f>D136+D416</f>
        <v>2175</v>
      </c>
    </row>
    <row r="136" spans="1:4" ht="27">
      <c r="B136" s="53" t="s">
        <v>150</v>
      </c>
      <c r="C136" s="54" t="s">
        <v>151</v>
      </c>
      <c r="D136" s="106">
        <f>D137+D272+D290+D375+D394</f>
        <v>2175</v>
      </c>
    </row>
    <row r="137" spans="1:4">
      <c r="B137" s="52" t="s">
        <v>152</v>
      </c>
      <c r="C137" s="47" t="s">
        <v>153</v>
      </c>
      <c r="D137" s="13">
        <f>D138+D172</f>
        <v>2175</v>
      </c>
    </row>
    <row r="138" spans="1:4">
      <c r="B138" s="46" t="s">
        <v>154</v>
      </c>
      <c r="C138" s="47" t="s">
        <v>155</v>
      </c>
      <c r="D138" s="107">
        <f>D139+D160</f>
        <v>2175</v>
      </c>
    </row>
    <row r="139" spans="1:4">
      <c r="B139" s="46" t="s">
        <v>156</v>
      </c>
      <c r="C139" s="47" t="s">
        <v>157</v>
      </c>
      <c r="D139" s="107">
        <f>D140+D148+D158+D159</f>
        <v>1760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t="25.5" hidden="1">
      <c r="B157" s="45" t="s">
        <v>191</v>
      </c>
      <c r="C157" s="15" t="s">
        <v>192</v>
      </c>
      <c r="D157" s="108"/>
    </row>
    <row r="158" spans="2:4" ht="25.5">
      <c r="B158" s="44" t="s">
        <v>193</v>
      </c>
      <c r="C158" s="15" t="s">
        <v>194</v>
      </c>
      <c r="D158" s="108">
        <v>1760</v>
      </c>
    </row>
    <row r="159" spans="2:4" hidden="1">
      <c r="B159" s="44" t="s">
        <v>195</v>
      </c>
      <c r="C159" s="15" t="s">
        <v>196</v>
      </c>
      <c r="D159" s="108"/>
    </row>
    <row r="160" spans="2:4" ht="25.5">
      <c r="B160" s="46" t="s">
        <v>197</v>
      </c>
      <c r="C160" s="47" t="s">
        <v>198</v>
      </c>
      <c r="D160" s="107">
        <f>D161+D162+D171</f>
        <v>415</v>
      </c>
    </row>
    <row r="161" spans="2:4">
      <c r="B161" s="44" t="s">
        <v>199</v>
      </c>
      <c r="C161" s="15" t="s">
        <v>200</v>
      </c>
      <c r="D161" s="108">
        <v>415</v>
      </c>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38.2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t="25.5"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t="25.5"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t="25.5"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t="25.5"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51"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t="25.5"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51"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38.2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38.2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t="25.5"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51" hidden="1">
      <c r="B412" s="45">
        <v>7471</v>
      </c>
      <c r="C412" s="15" t="s">
        <v>629</v>
      </c>
      <c r="D412" s="108"/>
    </row>
    <row r="413" spans="2:4" ht="51" hidden="1">
      <c r="B413" s="45">
        <v>7472</v>
      </c>
      <c r="C413" s="15" t="s">
        <v>630</v>
      </c>
      <c r="D413" s="108"/>
    </row>
    <row r="414" spans="2:4" hidden="1">
      <c r="B414" s="46" t="s">
        <v>631</v>
      </c>
      <c r="C414" s="47" t="s">
        <v>632</v>
      </c>
      <c r="D414" s="107">
        <f>D415</f>
        <v>0</v>
      </c>
    </row>
    <row r="415" spans="2:4" ht="51"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t="25.5"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t="25.5"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51" hidden="1">
      <c r="B474" s="45">
        <v>9721</v>
      </c>
      <c r="C474" s="15" t="s">
        <v>735</v>
      </c>
      <c r="D474" s="108"/>
    </row>
    <row r="475" spans="2:4" ht="51" hidden="1">
      <c r="B475" s="45">
        <v>9722</v>
      </c>
      <c r="C475" s="15" t="s">
        <v>736</v>
      </c>
      <c r="D475" s="108"/>
    </row>
    <row r="476" spans="2:4" hidden="1">
      <c r="B476" s="46" t="s">
        <v>737</v>
      </c>
      <c r="C476" s="47" t="s">
        <v>738</v>
      </c>
      <c r="D476" s="107">
        <f>D477</f>
        <v>0</v>
      </c>
    </row>
    <row r="477" spans="2:4" ht="51"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1045</v>
      </c>
    </row>
    <row r="493" spans="2:4">
      <c r="B493" s="90" t="s">
        <v>1046</v>
      </c>
    </row>
    <row r="494" spans="2:4">
      <c r="B494" s="21"/>
    </row>
    <row r="495" spans="2:4">
      <c r="B495" s="36" t="s">
        <v>1013</v>
      </c>
      <c r="C495" s="36" t="s">
        <v>774</v>
      </c>
    </row>
    <row r="496" spans="2:4">
      <c r="B496" s="6" t="s">
        <v>784</v>
      </c>
      <c r="C496" s="6" t="s">
        <v>6</v>
      </c>
    </row>
    <row r="497" spans="2:4">
      <c r="B497" s="6"/>
    </row>
    <row r="498" spans="2:4">
      <c r="B498" s="36" t="s">
        <v>1041</v>
      </c>
    </row>
    <row r="499" spans="2:4">
      <c r="B499" s="6" t="s">
        <v>8</v>
      </c>
    </row>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41" priority="4" stopIfTrue="1" operator="equal">
      <formula>0</formula>
    </cfRule>
  </conditionalFormatting>
  <conditionalFormatting sqref="C33:C34 D33">
    <cfRule type="cellIs" dxfId="40" priority="1" stopIfTrue="1" operator="equal">
      <formula>0</formula>
    </cfRule>
  </conditionalFormatting>
  <conditionalFormatting sqref="C36:C39 D37 C35:D35 D39">
    <cfRule type="cellIs" dxfId="39" priority="2" stopIfTrue="1" operator="equal">
      <formula>0</formula>
    </cfRule>
  </conditionalFormatting>
  <pageMargins left="0.51181102362204722" right="0.51181102362204722" top="0.74803149606299213" bottom="0.74803149606299213" header="0.31496062992125984" footer="0.31496062992125984"/>
  <pageSetup paperSize="9" fitToHeight="0" orientation="portrait" verticalDpi="0" r:id="rId1"/>
  <headerFooter differentFirst="1">
    <oddFooter>&amp;C&amp;P</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sheetPr>
    <tabColor rgb="FFFFC000"/>
    <pageSetUpPr fitToPage="1"/>
  </sheetPr>
  <dimension ref="B1:D718"/>
  <sheetViews>
    <sheetView topLeftCell="A49"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8.8554687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856</v>
      </c>
    </row>
    <row r="11" spans="2:4">
      <c r="B11" s="65"/>
      <c r="D11" s="6" t="s">
        <v>5</v>
      </c>
    </row>
    <row r="12" spans="2:4">
      <c r="B12" s="65"/>
      <c r="D12" s="6"/>
    </row>
    <row r="13" spans="2:4">
      <c r="B13" s="65"/>
      <c r="D13" s="6"/>
    </row>
    <row r="14" spans="2:4">
      <c r="B14" s="65"/>
      <c r="D14" s="6"/>
    </row>
    <row r="15" spans="2:4">
      <c r="B15" s="65"/>
      <c r="C15" s="36" t="s">
        <v>857</v>
      </c>
      <c r="D15" s="35" t="s">
        <v>769</v>
      </c>
    </row>
    <row r="16" spans="2:4">
      <c r="B16" s="65"/>
      <c r="C16" s="1" t="s">
        <v>770</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810</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800</v>
      </c>
      <c r="D35" s="79" t="s">
        <v>799</v>
      </c>
    </row>
    <row r="36" spans="2:4" ht="25.5">
      <c r="B36" s="78" t="s">
        <v>13</v>
      </c>
      <c r="C36" s="79" t="s">
        <v>787</v>
      </c>
      <c r="D36" s="63" t="s">
        <v>788</v>
      </c>
    </row>
    <row r="37" spans="2:4">
      <c r="B37" s="78" t="s">
        <v>14</v>
      </c>
      <c r="C37" s="61" t="s">
        <v>775</v>
      </c>
      <c r="D37" s="63" t="s">
        <v>776</v>
      </c>
    </row>
    <row r="38" spans="2:4" ht="25.5">
      <c r="B38" s="78" t="s">
        <v>12</v>
      </c>
      <c r="C38" s="75" t="s">
        <v>785</v>
      </c>
      <c r="D38" s="75"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2:4">
      <c r="B49" s="80"/>
      <c r="C49" s="80"/>
    </row>
    <row r="50" spans="2:4" ht="14.25">
      <c r="C50" s="67" t="s">
        <v>17</v>
      </c>
    </row>
    <row r="51" spans="2:4">
      <c r="C51" s="38" t="s">
        <v>811</v>
      </c>
    </row>
    <row r="53" spans="2:4" ht="51">
      <c r="B53" s="42" t="s">
        <v>18</v>
      </c>
      <c r="C53" s="42" t="s">
        <v>19</v>
      </c>
      <c r="D53" s="42" t="s">
        <v>771</v>
      </c>
    </row>
    <row r="54" spans="2:4">
      <c r="B54" s="44">
        <v>1</v>
      </c>
      <c r="C54" s="44">
        <v>2</v>
      </c>
      <c r="D54" s="44">
        <v>3</v>
      </c>
    </row>
    <row r="55" spans="2:4">
      <c r="B55" s="50" t="s">
        <v>20</v>
      </c>
      <c r="C55" s="12" t="s">
        <v>21</v>
      </c>
      <c r="D55" s="13">
        <f>D56+D98+D113+D132</f>
        <v>6162</v>
      </c>
    </row>
    <row r="56" spans="2:4" hidden="1">
      <c r="B56" s="46" t="s">
        <v>22</v>
      </c>
      <c r="C56" s="47" t="s">
        <v>23</v>
      </c>
      <c r="D56" s="13">
        <f>D57+D84</f>
        <v>0</v>
      </c>
    </row>
    <row r="57" spans="2:4" ht="25.5" hidden="1">
      <c r="B57" s="14">
        <v>21300</v>
      </c>
      <c r="C57" s="15" t="s">
        <v>24</v>
      </c>
      <c r="D57" s="16">
        <f>D58+D59+D60+D61+D65+D66+D69+D75</f>
        <v>0</v>
      </c>
    </row>
    <row r="58" spans="2:4" ht="25.5" hidden="1">
      <c r="B58" s="44" t="s">
        <v>25</v>
      </c>
      <c r="C58" s="15" t="s">
        <v>26</v>
      </c>
      <c r="D58" s="16"/>
    </row>
    <row r="59" spans="2:4" ht="25.5" hidden="1">
      <c r="B59" s="44" t="s">
        <v>27</v>
      </c>
      <c r="C59" s="15" t="s">
        <v>28</v>
      </c>
      <c r="D59" s="16"/>
    </row>
    <row r="60" spans="2:4" ht="25.5" hidden="1">
      <c r="B60" s="44" t="s">
        <v>29</v>
      </c>
      <c r="C60" s="15" t="s">
        <v>30</v>
      </c>
      <c r="D60" s="16"/>
    </row>
    <row r="61" spans="2:4" hidden="1">
      <c r="B61" s="44" t="s">
        <v>31</v>
      </c>
      <c r="C61" s="15" t="s">
        <v>32</v>
      </c>
      <c r="D61" s="16">
        <f>SUM(D62:D64)</f>
        <v>0</v>
      </c>
    </row>
    <row r="62" spans="2:4" hidden="1">
      <c r="B62" s="45" t="s">
        <v>33</v>
      </c>
      <c r="C62" s="15" t="s">
        <v>34</v>
      </c>
      <c r="D62" s="16"/>
    </row>
    <row r="63" spans="2:4" hidden="1">
      <c r="B63" s="45" t="s">
        <v>35</v>
      </c>
      <c r="C63" s="15" t="s">
        <v>36</v>
      </c>
      <c r="D63" s="16"/>
    </row>
    <row r="64" spans="2:4" hidden="1">
      <c r="B64" s="45" t="s">
        <v>37</v>
      </c>
      <c r="C64" s="15" t="s">
        <v>38</v>
      </c>
      <c r="D64" s="16"/>
    </row>
    <row r="65" spans="2:4" hidden="1">
      <c r="B65" s="44" t="s">
        <v>39</v>
      </c>
      <c r="C65" s="15" t="s">
        <v>40</v>
      </c>
      <c r="D65" s="16"/>
    </row>
    <row r="66" spans="2:4" hidden="1">
      <c r="B66" s="44" t="s">
        <v>41</v>
      </c>
      <c r="C66" s="15" t="s">
        <v>42</v>
      </c>
      <c r="D66" s="16">
        <f>SUM(D67:D68)</f>
        <v>0</v>
      </c>
    </row>
    <row r="67" spans="2:4" hidden="1">
      <c r="B67" s="45" t="s">
        <v>43</v>
      </c>
      <c r="C67" s="15" t="s">
        <v>44</v>
      </c>
      <c r="D67" s="16"/>
    </row>
    <row r="68" spans="2:4" ht="25.5" hidden="1">
      <c r="B68" s="45" t="s">
        <v>45</v>
      </c>
      <c r="C68" s="15" t="s">
        <v>46</v>
      </c>
      <c r="D68" s="16"/>
    </row>
    <row r="69" spans="2:4" hidden="1">
      <c r="B69" s="44" t="s">
        <v>47</v>
      </c>
      <c r="C69" s="15" t="s">
        <v>48</v>
      </c>
      <c r="D69" s="16">
        <f>SUM(D70:D74)</f>
        <v>0</v>
      </c>
    </row>
    <row r="70" spans="2:4" hidden="1">
      <c r="B70" s="45" t="s">
        <v>49</v>
      </c>
      <c r="C70" s="15" t="s">
        <v>50</v>
      </c>
      <c r="D70" s="16"/>
    </row>
    <row r="71" spans="2:4" hidden="1">
      <c r="B71" s="45" t="s">
        <v>51</v>
      </c>
      <c r="C71" s="15" t="s">
        <v>52</v>
      </c>
      <c r="D71" s="16"/>
    </row>
    <row r="72" spans="2:4" hidden="1">
      <c r="B72" s="45" t="s">
        <v>53</v>
      </c>
      <c r="C72" s="15" t="s">
        <v>54</v>
      </c>
      <c r="D72" s="16"/>
    </row>
    <row r="73" spans="2:4" hidden="1">
      <c r="B73" s="45" t="s">
        <v>55</v>
      </c>
      <c r="C73" s="15" t="s">
        <v>56</v>
      </c>
      <c r="D73" s="16"/>
    </row>
    <row r="74" spans="2:4" hidden="1">
      <c r="B74" s="45" t="s">
        <v>57</v>
      </c>
      <c r="C74" s="15" t="s">
        <v>58</v>
      </c>
      <c r="D74" s="16"/>
    </row>
    <row r="75" spans="2:4" hidden="1">
      <c r="B75" s="44" t="s">
        <v>59</v>
      </c>
      <c r="C75" s="15" t="s">
        <v>60</v>
      </c>
      <c r="D75" s="16">
        <f>SUM(D76:D83)</f>
        <v>0</v>
      </c>
    </row>
    <row r="76" spans="2:4" hidden="1">
      <c r="B76" s="45" t="s">
        <v>61</v>
      </c>
      <c r="C76" s="15" t="s">
        <v>62</v>
      </c>
      <c r="D76" s="16"/>
    </row>
    <row r="77" spans="2:4" ht="25.5" hidden="1">
      <c r="B77" s="45" t="s">
        <v>63</v>
      </c>
      <c r="C77" s="15" t="s">
        <v>64</v>
      </c>
      <c r="D77" s="16"/>
    </row>
    <row r="78" spans="2:4" hidden="1">
      <c r="B78" s="45" t="s">
        <v>65</v>
      </c>
      <c r="C78" s="15" t="s">
        <v>66</v>
      </c>
      <c r="D78" s="16"/>
    </row>
    <row r="79" spans="2:4" hidden="1">
      <c r="B79" s="45" t="s">
        <v>67</v>
      </c>
      <c r="C79" s="15" t="s">
        <v>68</v>
      </c>
      <c r="D79" s="16"/>
    </row>
    <row r="80" spans="2:4" hidden="1">
      <c r="B80" s="45" t="s">
        <v>69</v>
      </c>
      <c r="C80" s="15" t="s">
        <v>70</v>
      </c>
      <c r="D80" s="16"/>
    </row>
    <row r="81" spans="2:4" hidden="1">
      <c r="B81" s="45" t="s">
        <v>71</v>
      </c>
      <c r="C81" s="15" t="s">
        <v>72</v>
      </c>
      <c r="D81" s="16"/>
    </row>
    <row r="82" spans="2:4" ht="38.25" hidden="1">
      <c r="B82" s="45">
        <v>21397</v>
      </c>
      <c r="C82" s="15" t="s">
        <v>73</v>
      </c>
      <c r="D82" s="16"/>
    </row>
    <row r="83" spans="2:4" hidden="1">
      <c r="B83" s="45" t="s">
        <v>74</v>
      </c>
      <c r="C83" s="15" t="s">
        <v>75</v>
      </c>
      <c r="D83" s="16"/>
    </row>
    <row r="84" spans="2:4" ht="25.5" hidden="1">
      <c r="B84" s="14">
        <v>21400</v>
      </c>
      <c r="C84" s="15" t="s">
        <v>76</v>
      </c>
      <c r="D84" s="16">
        <f>D85+D89+D95</f>
        <v>0</v>
      </c>
    </row>
    <row r="85" spans="2:4" ht="25.5" hidden="1">
      <c r="B85" s="44">
        <v>21410</v>
      </c>
      <c r="C85" s="15" t="s">
        <v>77</v>
      </c>
      <c r="D85" s="16">
        <f>SUM(D86:D88)</f>
        <v>0</v>
      </c>
    </row>
    <row r="86" spans="2:4" hidden="1">
      <c r="B86" s="45" t="s">
        <v>78</v>
      </c>
      <c r="C86" s="15" t="s">
        <v>79</v>
      </c>
      <c r="D86" s="16"/>
    </row>
    <row r="87" spans="2:4" hidden="1">
      <c r="B87" s="45" t="s">
        <v>80</v>
      </c>
      <c r="C87" s="15" t="s">
        <v>81</v>
      </c>
      <c r="D87" s="16"/>
    </row>
    <row r="88" spans="2:4" hidden="1">
      <c r="B88" s="45" t="s">
        <v>82</v>
      </c>
      <c r="C88" s="15" t="s">
        <v>83</v>
      </c>
      <c r="D88" s="16"/>
    </row>
    <row r="89" spans="2:4" hidden="1">
      <c r="B89" s="44">
        <v>21420</v>
      </c>
      <c r="C89" s="15" t="s">
        <v>84</v>
      </c>
      <c r="D89" s="16">
        <f>SUM(D90:D94)</f>
        <v>0</v>
      </c>
    </row>
    <row r="90" spans="2:4" ht="25.5" hidden="1">
      <c r="B90" s="45" t="s">
        <v>85</v>
      </c>
      <c r="C90" s="15" t="s">
        <v>86</v>
      </c>
      <c r="D90" s="16"/>
    </row>
    <row r="91" spans="2:4" hidden="1">
      <c r="B91" s="45" t="s">
        <v>87</v>
      </c>
      <c r="C91" s="15" t="s">
        <v>88</v>
      </c>
      <c r="D91" s="16"/>
    </row>
    <row r="92" spans="2:4" ht="25.5" hidden="1">
      <c r="B92" s="45">
        <v>21424</v>
      </c>
      <c r="C92" s="15" t="s">
        <v>89</v>
      </c>
      <c r="D92" s="16"/>
    </row>
    <row r="93" spans="2:4" hidden="1">
      <c r="B93" s="45">
        <v>21425</v>
      </c>
      <c r="C93" s="15" t="s">
        <v>90</v>
      </c>
      <c r="D93" s="16"/>
    </row>
    <row r="94" spans="2:4" hidden="1">
      <c r="B94" s="45" t="s">
        <v>91</v>
      </c>
      <c r="C94" s="15" t="s">
        <v>92</v>
      </c>
      <c r="D94" s="16"/>
    </row>
    <row r="95" spans="2:4" hidden="1">
      <c r="B95" s="44">
        <v>21490</v>
      </c>
      <c r="C95" s="15" t="s">
        <v>93</v>
      </c>
      <c r="D95" s="16">
        <f>SUM(D96:D97)</f>
        <v>0</v>
      </c>
    </row>
    <row r="96" spans="2:4" hidden="1">
      <c r="B96" s="45" t="s">
        <v>94</v>
      </c>
      <c r="C96" s="15" t="s">
        <v>95</v>
      </c>
      <c r="D96" s="16"/>
    </row>
    <row r="97" spans="2:4" hidden="1">
      <c r="B97" s="45" t="s">
        <v>96</v>
      </c>
      <c r="C97" s="15" t="s">
        <v>97</v>
      </c>
      <c r="D97" s="16"/>
    </row>
    <row r="98" spans="2:4">
      <c r="B98" s="46" t="s">
        <v>98</v>
      </c>
      <c r="C98" s="47" t="s">
        <v>99</v>
      </c>
      <c r="D98" s="13">
        <f>D99+D111</f>
        <v>6162</v>
      </c>
    </row>
    <row r="99" spans="2:4" hidden="1">
      <c r="B99" s="14">
        <v>21100</v>
      </c>
      <c r="C99" s="15" t="s">
        <v>100</v>
      </c>
      <c r="D99" s="16">
        <f>D100+D101+D102+D103+D104+D105+D106</f>
        <v>0</v>
      </c>
    </row>
    <row r="100" spans="2:4" ht="25.5" hidden="1">
      <c r="B100" s="44" t="s">
        <v>101</v>
      </c>
      <c r="C100" s="15" t="s">
        <v>102</v>
      </c>
      <c r="D100" s="16"/>
    </row>
    <row r="101" spans="2:4" ht="25.5" hidden="1">
      <c r="B101" s="44" t="s">
        <v>103</v>
      </c>
      <c r="C101" s="15" t="s">
        <v>104</v>
      </c>
      <c r="D101" s="16"/>
    </row>
    <row r="102" spans="2:4" ht="25.5" hidden="1">
      <c r="B102" s="44" t="s">
        <v>105</v>
      </c>
      <c r="C102" s="15" t="s">
        <v>106</v>
      </c>
      <c r="D102" s="16"/>
    </row>
    <row r="103" spans="2:4" ht="25.5" hidden="1">
      <c r="B103" s="44" t="s">
        <v>107</v>
      </c>
      <c r="C103" s="15" t="s">
        <v>108</v>
      </c>
      <c r="D103" s="16"/>
    </row>
    <row r="104" spans="2:4" ht="38.25" hidden="1">
      <c r="B104" s="44" t="s">
        <v>109</v>
      </c>
      <c r="C104" s="15" t="s">
        <v>110</v>
      </c>
      <c r="D104" s="16"/>
    </row>
    <row r="105" spans="2:4" ht="38.25" hidden="1">
      <c r="B105" s="44" t="s">
        <v>111</v>
      </c>
      <c r="C105" s="15" t="s">
        <v>112</v>
      </c>
      <c r="D105" s="16"/>
    </row>
    <row r="106" spans="2:4" ht="38.25" hidden="1">
      <c r="B106" s="44" t="s">
        <v>113</v>
      </c>
      <c r="C106" s="15" t="s">
        <v>114</v>
      </c>
      <c r="D106" s="16">
        <f>SUM(D107:D110)</f>
        <v>0</v>
      </c>
    </row>
    <row r="107" spans="2:4" ht="38.25" hidden="1">
      <c r="B107" s="45">
        <v>21191</v>
      </c>
      <c r="C107" s="15" t="s">
        <v>115</v>
      </c>
      <c r="D107" s="16"/>
    </row>
    <row r="108" spans="2:4" hidden="1">
      <c r="B108" s="45">
        <v>21192</v>
      </c>
      <c r="C108" s="15" t="s">
        <v>116</v>
      </c>
      <c r="D108" s="16"/>
    </row>
    <row r="109" spans="2:4" ht="38.25" hidden="1">
      <c r="B109" s="45">
        <v>21193</v>
      </c>
      <c r="C109" s="15" t="s">
        <v>117</v>
      </c>
      <c r="D109" s="16"/>
    </row>
    <row r="110" spans="2:4" ht="25.5" hidden="1">
      <c r="B110" s="45">
        <v>21194</v>
      </c>
      <c r="C110" s="15" t="s">
        <v>118</v>
      </c>
      <c r="D110" s="16"/>
    </row>
    <row r="111" spans="2:4">
      <c r="B111" s="14">
        <v>21200</v>
      </c>
      <c r="C111" s="15" t="s">
        <v>119</v>
      </c>
      <c r="D111" s="16">
        <f>D112</f>
        <v>6162</v>
      </c>
    </row>
    <row r="112" spans="2:4">
      <c r="B112" s="44">
        <v>21210</v>
      </c>
      <c r="C112" s="15" t="s">
        <v>119</v>
      </c>
      <c r="D112" s="16">
        <v>6162</v>
      </c>
    </row>
    <row r="113" spans="2:4" ht="25.5" hidden="1">
      <c r="B113" s="49" t="s">
        <v>120</v>
      </c>
      <c r="C113" s="47" t="s">
        <v>121</v>
      </c>
      <c r="D113" s="13">
        <f>D114+D121+D126</f>
        <v>0</v>
      </c>
    </row>
    <row r="114" spans="2:4" hidden="1">
      <c r="B114" s="49">
        <v>18000</v>
      </c>
      <c r="C114" s="47" t="s">
        <v>122</v>
      </c>
      <c r="D114" s="13">
        <f>D115+D120</f>
        <v>0</v>
      </c>
    </row>
    <row r="115" spans="2:4" hidden="1">
      <c r="B115" s="49" t="s">
        <v>123</v>
      </c>
      <c r="C115" s="47" t="s">
        <v>124</v>
      </c>
      <c r="D115" s="13">
        <f>D116</f>
        <v>0</v>
      </c>
    </row>
    <row r="116" spans="2:4" hidden="1">
      <c r="B116" s="44" t="s">
        <v>125</v>
      </c>
      <c r="C116" s="15" t="s">
        <v>126</v>
      </c>
      <c r="D116" s="16">
        <f>SUM(D117:D119)</f>
        <v>0</v>
      </c>
    </row>
    <row r="117" spans="2:4" ht="25.5" hidden="1">
      <c r="B117" s="45" t="s">
        <v>127</v>
      </c>
      <c r="C117" s="15" t="s">
        <v>128</v>
      </c>
      <c r="D117" s="16"/>
    </row>
    <row r="118" spans="2:4" ht="25.5" hidden="1">
      <c r="B118" s="45" t="s">
        <v>129</v>
      </c>
      <c r="C118" s="15" t="s">
        <v>130</v>
      </c>
      <c r="D118" s="16"/>
    </row>
    <row r="119" spans="2:4" hidden="1">
      <c r="B119" s="45">
        <v>18139</v>
      </c>
      <c r="C119" s="15" t="s">
        <v>131</v>
      </c>
      <c r="D119" s="16"/>
    </row>
    <row r="120" spans="2:4" hidden="1">
      <c r="B120" s="14">
        <v>18400</v>
      </c>
      <c r="C120" s="15" t="s">
        <v>132</v>
      </c>
      <c r="D120" s="16"/>
    </row>
    <row r="121" spans="2:4" hidden="1">
      <c r="B121" s="49">
        <v>19000</v>
      </c>
      <c r="C121" s="47" t="s">
        <v>133</v>
      </c>
      <c r="D121" s="13">
        <f>D122</f>
        <v>0</v>
      </c>
    </row>
    <row r="122" spans="2:4" hidden="1">
      <c r="B122" s="49" t="s">
        <v>134</v>
      </c>
      <c r="C122" s="47" t="s">
        <v>135</v>
      </c>
      <c r="D122" s="13">
        <f>SUM(D123:D125)</f>
        <v>0</v>
      </c>
    </row>
    <row r="123" spans="2:4" ht="25.5" hidden="1">
      <c r="B123" s="44">
        <v>19550</v>
      </c>
      <c r="C123" s="15" t="s">
        <v>136</v>
      </c>
      <c r="D123" s="16"/>
    </row>
    <row r="124" spans="2:4" ht="25.5" hidden="1">
      <c r="B124" s="44">
        <v>19560</v>
      </c>
      <c r="C124" s="15" t="s">
        <v>137</v>
      </c>
      <c r="D124" s="16"/>
    </row>
    <row r="125" spans="2:4" ht="38.25" hidden="1">
      <c r="B125" s="44">
        <v>19570</v>
      </c>
      <c r="C125" s="15" t="s">
        <v>138</v>
      </c>
      <c r="D125" s="16"/>
    </row>
    <row r="126" spans="2:4" ht="25.5" hidden="1">
      <c r="B126" s="49">
        <v>17000</v>
      </c>
      <c r="C126" s="47" t="s">
        <v>139</v>
      </c>
      <c r="D126" s="13">
        <f>SUM(D127)</f>
        <v>0</v>
      </c>
    </row>
    <row r="127" spans="2:4" ht="38.25" hidden="1">
      <c r="B127" s="49">
        <v>17100</v>
      </c>
      <c r="C127" s="47" t="s">
        <v>140</v>
      </c>
      <c r="D127" s="13">
        <f>SUM(D128:D131)</f>
        <v>0</v>
      </c>
    </row>
    <row r="128" spans="2:4" ht="38.25" hidden="1">
      <c r="B128" s="44">
        <v>17110</v>
      </c>
      <c r="C128" s="15" t="s">
        <v>141</v>
      </c>
      <c r="D128" s="16"/>
    </row>
    <row r="129" spans="2:4" ht="38.25" hidden="1">
      <c r="B129" s="44">
        <v>17120</v>
      </c>
      <c r="C129" s="15" t="s">
        <v>142</v>
      </c>
      <c r="D129" s="16"/>
    </row>
    <row r="130" spans="2:4" ht="76.5" hidden="1">
      <c r="B130" s="44">
        <v>17130</v>
      </c>
      <c r="C130" s="15" t="s">
        <v>143</v>
      </c>
      <c r="D130" s="16"/>
    </row>
    <row r="131" spans="2:4" ht="76.5" hidden="1">
      <c r="B131" s="44">
        <v>17140</v>
      </c>
      <c r="C131" s="15" t="s">
        <v>144</v>
      </c>
      <c r="D131" s="16"/>
    </row>
    <row r="132" spans="2:4" hidden="1">
      <c r="B132" s="49">
        <v>21700</v>
      </c>
      <c r="C132" s="47" t="s">
        <v>145</v>
      </c>
      <c r="D132" s="13">
        <f>D133+D134</f>
        <v>0</v>
      </c>
    </row>
    <row r="133" spans="2:4" hidden="1">
      <c r="B133" s="44">
        <v>21710</v>
      </c>
      <c r="C133" s="15" t="s">
        <v>146</v>
      </c>
      <c r="D133" s="16"/>
    </row>
    <row r="134" spans="2:4" hidden="1">
      <c r="B134" s="44">
        <v>21720</v>
      </c>
      <c r="C134" s="15" t="s">
        <v>147</v>
      </c>
      <c r="D134" s="16"/>
    </row>
    <row r="135" spans="2:4">
      <c r="B135" s="51" t="s">
        <v>148</v>
      </c>
      <c r="C135" s="12" t="s">
        <v>149</v>
      </c>
      <c r="D135" s="13">
        <f>D136+D416</f>
        <v>6162</v>
      </c>
    </row>
    <row r="136" spans="2:4" ht="27">
      <c r="B136" s="53" t="s">
        <v>150</v>
      </c>
      <c r="C136" s="54" t="s">
        <v>151</v>
      </c>
      <c r="D136" s="106">
        <f>D137+D272+D290+D375+D394</f>
        <v>6162</v>
      </c>
    </row>
    <row r="137" spans="2:4" hidden="1">
      <c r="B137" s="52" t="s">
        <v>152</v>
      </c>
      <c r="C137" s="47" t="s">
        <v>153</v>
      </c>
      <c r="D137" s="13">
        <f>D138+D172</f>
        <v>0</v>
      </c>
    </row>
    <row r="138" spans="2:4" hidden="1">
      <c r="B138" s="46" t="s">
        <v>154</v>
      </c>
      <c r="C138" s="47" t="s">
        <v>155</v>
      </c>
      <c r="D138" s="107">
        <f>D139+D160</f>
        <v>0</v>
      </c>
    </row>
    <row r="139" spans="2:4" hidden="1">
      <c r="B139" s="46" t="s">
        <v>156</v>
      </c>
      <c r="C139" s="47" t="s">
        <v>157</v>
      </c>
      <c r="D139" s="107">
        <f>D140+D148+D158+D159</f>
        <v>0</v>
      </c>
    </row>
    <row r="140" spans="2:4" hidden="1">
      <c r="B140" s="44" t="s">
        <v>158</v>
      </c>
      <c r="C140" s="15" t="s">
        <v>159</v>
      </c>
      <c r="D140" s="108">
        <f>SUM(D141:D147)</f>
        <v>0</v>
      </c>
    </row>
    <row r="141" spans="2:4" hidden="1">
      <c r="B141" s="45" t="s">
        <v>160</v>
      </c>
      <c r="C141" s="15" t="s">
        <v>161</v>
      </c>
      <c r="D141" s="108"/>
    </row>
    <row r="142" spans="2:4" hidden="1">
      <c r="B142" s="45" t="s">
        <v>162</v>
      </c>
      <c r="C142" s="15" t="s">
        <v>163</v>
      </c>
      <c r="D142" s="108"/>
    </row>
    <row r="143" spans="2:4" ht="25.5" hidden="1">
      <c r="B143" s="45" t="s">
        <v>164</v>
      </c>
      <c r="C143" s="15" t="s">
        <v>165</v>
      </c>
      <c r="D143" s="108"/>
    </row>
    <row r="144" spans="2: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t="25.5"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38.2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t="25.5"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51"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38.2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6162</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51" hidden="1">
      <c r="B412" s="45">
        <v>7471</v>
      </c>
      <c r="C412" s="15" t="s">
        <v>629</v>
      </c>
      <c r="D412" s="108"/>
    </row>
    <row r="413" spans="2:4" ht="51" hidden="1">
      <c r="B413" s="45">
        <v>7472</v>
      </c>
      <c r="C413" s="15" t="s">
        <v>630</v>
      </c>
      <c r="D413" s="108"/>
    </row>
    <row r="414" spans="2:4">
      <c r="B414" s="46" t="s">
        <v>631</v>
      </c>
      <c r="C414" s="47" t="s">
        <v>632</v>
      </c>
      <c r="D414" s="107">
        <f>D415</f>
        <v>6162</v>
      </c>
    </row>
    <row r="415" spans="2:4" ht="38.25">
      <c r="B415" s="44" t="s">
        <v>633</v>
      </c>
      <c r="C415" s="15" t="s">
        <v>634</v>
      </c>
      <c r="D415" s="108">
        <v>6162</v>
      </c>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t="25.5"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51" hidden="1">
      <c r="B474" s="45">
        <v>9721</v>
      </c>
      <c r="C474" s="15" t="s">
        <v>735</v>
      </c>
      <c r="D474" s="108"/>
    </row>
    <row r="475" spans="2:4" ht="51"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1045</v>
      </c>
    </row>
    <row r="493" spans="2:4">
      <c r="B493" s="90" t="s">
        <v>1046</v>
      </c>
    </row>
    <row r="495" spans="2:4">
      <c r="B495" s="58" t="s">
        <v>849</v>
      </c>
      <c r="C495" s="36" t="s">
        <v>774</v>
      </c>
    </row>
    <row r="496" spans="2:4">
      <c r="B496" s="6" t="s">
        <v>784</v>
      </c>
      <c r="C496" s="6" t="s">
        <v>6</v>
      </c>
    </row>
    <row r="498" spans="2:4">
      <c r="B498" s="36" t="s">
        <v>1041</v>
      </c>
    </row>
    <row r="499" spans="2:4">
      <c r="B499" s="6" t="s">
        <v>8</v>
      </c>
    </row>
    <row r="501" spans="2:4" ht="12.75" customHeight="1">
      <c r="B501" s="127" t="s">
        <v>767</v>
      </c>
      <c r="C501" s="128"/>
      <c r="D501" s="128"/>
    </row>
    <row r="502" spans="2:4">
      <c r="B502" s="128"/>
      <c r="C502" s="128"/>
      <c r="D502" s="128"/>
    </row>
    <row r="503" spans="2:4">
      <c r="B503" s="81"/>
    </row>
    <row r="504" spans="2:4" ht="15.75">
      <c r="B504" s="68"/>
      <c r="C504" s="31"/>
    </row>
    <row r="505" spans="2:4" ht="15.75">
      <c r="B505" s="68"/>
      <c r="C505" s="31"/>
    </row>
    <row r="506" spans="2:4" ht="15.75">
      <c r="B506" s="68"/>
      <c r="C506" s="31"/>
    </row>
    <row r="507" spans="2:4" ht="18.75">
      <c r="B507" s="7"/>
      <c r="D507" s="7"/>
    </row>
    <row r="508" spans="2:4" ht="15.75">
      <c r="B508" s="24"/>
      <c r="C508" s="24"/>
      <c r="D508" s="24"/>
    </row>
    <row r="509" spans="2:4" ht="15.75">
      <c r="B509" s="22"/>
      <c r="C509" s="22"/>
      <c r="D509" s="22"/>
    </row>
    <row r="510" spans="2:4" ht="15.75">
      <c r="B510" s="23"/>
      <c r="C510" s="23"/>
      <c r="D510" s="23"/>
    </row>
    <row r="511" spans="2:4" ht="15.75">
      <c r="B511" s="22"/>
      <c r="C511" s="22"/>
      <c r="D511" s="22"/>
    </row>
    <row r="512" spans="2:4" ht="15.75">
      <c r="B512" s="24"/>
      <c r="C512" s="24"/>
      <c r="D512" s="24"/>
    </row>
    <row r="513" spans="2:4" ht="15.75">
      <c r="B513" s="24"/>
      <c r="C513" s="24"/>
      <c r="D513" s="24"/>
    </row>
    <row r="514" spans="2:4" ht="15.75">
      <c r="B514" s="24"/>
      <c r="C514" s="24"/>
      <c r="D514" s="24"/>
    </row>
    <row r="515" spans="2:4" ht="15.75">
      <c r="B515" s="24"/>
      <c r="C515" s="24"/>
      <c r="D515" s="24"/>
    </row>
    <row r="516" spans="2:4" ht="15.75">
      <c r="B516" s="24"/>
      <c r="C516" s="25"/>
      <c r="D516" s="24"/>
    </row>
    <row r="517" spans="2:4" ht="15.75">
      <c r="B517" s="69"/>
      <c r="C517" s="25"/>
      <c r="D517" s="24"/>
    </row>
    <row r="518" spans="2:4" ht="15.75">
      <c r="B518" s="27"/>
      <c r="C518" s="26"/>
      <c r="D518" s="24"/>
    </row>
    <row r="519" spans="2:4" ht="18.75">
      <c r="B519" s="70"/>
      <c r="C519" s="71"/>
      <c r="D519" s="70"/>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28" customFormat="1" ht="15.75">
      <c r="B717" s="1"/>
      <c r="C717" s="1"/>
      <c r="D717" s="1"/>
    </row>
    <row r="718" spans="2:4" s="70" customFormat="1" ht="18.75">
      <c r="B718" s="1"/>
      <c r="C718" s="1"/>
      <c r="D718" s="1"/>
    </row>
  </sheetData>
  <mergeCells count="6">
    <mergeCell ref="B501:D502"/>
    <mergeCell ref="B25:D25"/>
    <mergeCell ref="B26:D26"/>
    <mergeCell ref="B27:D27"/>
    <mergeCell ref="B28:D28"/>
    <mergeCell ref="B46:C46"/>
  </mergeCells>
  <conditionalFormatting sqref="B36:B39 B33">
    <cfRule type="cellIs" dxfId="143" priority="8" stopIfTrue="1" operator="equal">
      <formula>0</formula>
    </cfRule>
  </conditionalFormatting>
  <conditionalFormatting sqref="C39">
    <cfRule type="cellIs" dxfId="142" priority="7" stopIfTrue="1" operator="equal">
      <formula>0</formula>
    </cfRule>
  </conditionalFormatting>
  <conditionalFormatting sqref="D35">
    <cfRule type="cellIs" dxfId="141" priority="1" stopIfTrue="1" operator="equal">
      <formula>0</formula>
    </cfRule>
  </conditionalFormatting>
  <conditionalFormatting sqref="C37">
    <cfRule type="cellIs" dxfId="140" priority="6" stopIfTrue="1" operator="equal">
      <formula>0</formula>
    </cfRule>
  </conditionalFormatting>
  <conditionalFormatting sqref="C36">
    <cfRule type="cellIs" dxfId="139" priority="5" stopIfTrue="1" operator="equal">
      <formula>0</formula>
    </cfRule>
  </conditionalFormatting>
  <conditionalFormatting sqref="C38:D38">
    <cfRule type="cellIs" dxfId="138" priority="4" stopIfTrue="1" operator="equal">
      <formula>0</formula>
    </cfRule>
  </conditionalFormatting>
  <conditionalFormatting sqref="C35">
    <cfRule type="cellIs" dxfId="137" priority="3" stopIfTrue="1" operator="equal">
      <formula>0</formula>
    </cfRule>
  </conditionalFormatting>
  <conditionalFormatting sqref="C33:C34 D33">
    <cfRule type="cellIs" dxfId="136" priority="2" stopIfTrue="1" operator="equal">
      <formula>0</formula>
    </cfRule>
  </conditionalFormatting>
  <pageMargins left="0.51181102362204722" right="0.51181102362204722" top="0.55118110236220474" bottom="0.55118110236220474"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30.xml><?xml version="1.0" encoding="utf-8"?>
<worksheet xmlns="http://schemas.openxmlformats.org/spreadsheetml/2006/main" xmlns:r="http://schemas.openxmlformats.org/officeDocument/2006/relationships">
  <sheetPr>
    <tabColor rgb="FFFFC000"/>
    <pageSetUpPr fitToPage="1"/>
  </sheetPr>
  <dimension ref="A1:D717"/>
  <sheetViews>
    <sheetView topLeftCell="A46"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6.28515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861</v>
      </c>
    </row>
    <row r="11" spans="2:4">
      <c r="B11" s="65"/>
      <c r="D11" s="6" t="s">
        <v>5</v>
      </c>
    </row>
    <row r="12" spans="2:4">
      <c r="B12" s="65"/>
      <c r="D12" s="6"/>
    </row>
    <row r="13" spans="2:4">
      <c r="B13" s="65"/>
      <c r="D13" s="6"/>
    </row>
    <row r="14" spans="2:4">
      <c r="B14" s="65"/>
      <c r="D14" s="6"/>
    </row>
    <row r="15" spans="2:4">
      <c r="B15" s="65"/>
      <c r="C15" s="36" t="s">
        <v>1014</v>
      </c>
      <c r="D15" s="35" t="s">
        <v>769</v>
      </c>
    </row>
    <row r="16" spans="2:4">
      <c r="B16" s="65"/>
      <c r="C16" s="1" t="s">
        <v>1015</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986</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990</v>
      </c>
      <c r="D35" s="79" t="s">
        <v>801</v>
      </c>
    </row>
    <row r="36" spans="2:4" ht="25.5">
      <c r="B36" s="78" t="s">
        <v>13</v>
      </c>
      <c r="C36" s="79" t="s">
        <v>980</v>
      </c>
      <c r="D36" s="63" t="s">
        <v>978</v>
      </c>
    </row>
    <row r="37" spans="2:4">
      <c r="B37" s="78" t="s">
        <v>14</v>
      </c>
      <c r="C37" s="75" t="s">
        <v>775</v>
      </c>
      <c r="D37" s="75" t="s">
        <v>776</v>
      </c>
    </row>
    <row r="38" spans="2:4" ht="25.5">
      <c r="B38" s="78" t="s">
        <v>12</v>
      </c>
      <c r="C38" s="103" t="s">
        <v>981</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987</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970</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t="25.5"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t="25.5"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t="25.5"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38.2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51"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970</v>
      </c>
    </row>
    <row r="133" spans="1:4" s="30" customFormat="1">
      <c r="A133" s="1"/>
      <c r="B133" s="44">
        <v>21710</v>
      </c>
      <c r="C133" s="15" t="s">
        <v>146</v>
      </c>
      <c r="D133" s="16">
        <v>970</v>
      </c>
    </row>
    <row r="134" spans="1:4" s="30" customFormat="1" hidden="1">
      <c r="A134" s="1"/>
      <c r="B134" s="44">
        <v>21720</v>
      </c>
      <c r="C134" s="15" t="s">
        <v>147</v>
      </c>
      <c r="D134" s="16"/>
    </row>
    <row r="135" spans="1:4" s="30" customFormat="1">
      <c r="A135" s="1"/>
      <c r="B135" s="51" t="s">
        <v>148</v>
      </c>
      <c r="C135" s="12" t="s">
        <v>149</v>
      </c>
      <c r="D135" s="13">
        <f>D136+D416</f>
        <v>970</v>
      </c>
    </row>
    <row r="136" spans="1:4" ht="27">
      <c r="B136" s="53" t="s">
        <v>150</v>
      </c>
      <c r="C136" s="54" t="s">
        <v>151</v>
      </c>
      <c r="D136" s="106">
        <f>D137+D272+D290+D375+D394</f>
        <v>970</v>
      </c>
    </row>
    <row r="137" spans="1:4">
      <c r="B137" s="52" t="s">
        <v>152</v>
      </c>
      <c r="C137" s="47" t="s">
        <v>153</v>
      </c>
      <c r="D137" s="13">
        <f>D138+D172</f>
        <v>970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t="25.5"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38.2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t="25.5" hidden="1">
      <c r="B168" s="45" t="s">
        <v>213</v>
      </c>
      <c r="C168" s="15" t="s">
        <v>214</v>
      </c>
      <c r="D168" s="108"/>
    </row>
    <row r="169" spans="2:4" ht="25.5" hidden="1">
      <c r="B169" s="45" t="s">
        <v>215</v>
      </c>
      <c r="C169" s="15" t="s">
        <v>216</v>
      </c>
      <c r="D169" s="108"/>
    </row>
    <row r="170" spans="2:4" ht="38.25" hidden="1">
      <c r="B170" s="45" t="s">
        <v>217</v>
      </c>
      <c r="C170" s="15" t="s">
        <v>218</v>
      </c>
      <c r="D170" s="108"/>
    </row>
    <row r="171" spans="2:4" hidden="1">
      <c r="B171" s="44" t="s">
        <v>219</v>
      </c>
      <c r="C171" s="15" t="s">
        <v>220</v>
      </c>
      <c r="D171" s="108"/>
    </row>
    <row r="172" spans="2:4">
      <c r="B172" s="47" t="s">
        <v>221</v>
      </c>
      <c r="C172" s="47" t="s">
        <v>222</v>
      </c>
      <c r="D172" s="107">
        <f>D173+D180+D231+D261+D262+D271</f>
        <v>970</v>
      </c>
    </row>
    <row r="173" spans="2:4">
      <c r="B173" s="46" t="s">
        <v>223</v>
      </c>
      <c r="C173" s="47" t="s">
        <v>224</v>
      </c>
      <c r="D173" s="107">
        <f>D174+D177</f>
        <v>970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c r="B177" s="44" t="s">
        <v>231</v>
      </c>
      <c r="C177" s="15" t="s">
        <v>232</v>
      </c>
      <c r="D177" s="108">
        <f>SUM(D178:D179)</f>
        <v>970</v>
      </c>
    </row>
    <row r="178" spans="2:4">
      <c r="B178" s="45" t="s">
        <v>233</v>
      </c>
      <c r="C178" s="15" t="s">
        <v>228</v>
      </c>
      <c r="D178" s="108">
        <v>80</v>
      </c>
    </row>
    <row r="179" spans="2:4">
      <c r="B179" s="45" t="s">
        <v>234</v>
      </c>
      <c r="C179" s="15" t="s">
        <v>230</v>
      </c>
      <c r="D179" s="108">
        <v>890</v>
      </c>
    </row>
    <row r="180" spans="2:4" hidden="1">
      <c r="B180" s="46" t="s">
        <v>235</v>
      </c>
      <c r="C180" s="47" t="s">
        <v>236</v>
      </c>
      <c r="D180" s="107">
        <f>D181+D184+D190+D200+D209+D213+D219+D226</f>
        <v>0</v>
      </c>
    </row>
    <row r="181" spans="2:4" hidden="1">
      <c r="B181" s="44" t="s">
        <v>237</v>
      </c>
      <c r="C181" s="15" t="s">
        <v>238</v>
      </c>
      <c r="D181" s="108">
        <f>SUM(D182:D183)</f>
        <v>0</v>
      </c>
    </row>
    <row r="182" spans="2:4" ht="38.2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t="25.5"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t="25.5"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t="25.5"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t="25.5"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t="25.5"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t="25.5"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t="25.5"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51"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38.2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t="25.5"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51"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38.2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38.25" hidden="1">
      <c r="B398" s="45" t="s">
        <v>608</v>
      </c>
      <c r="C398" s="15" t="s">
        <v>609</v>
      </c>
      <c r="D398" s="108"/>
    </row>
    <row r="399" spans="2:4" ht="38.2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38.2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t="25.5"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51" hidden="1">
      <c r="B412" s="45">
        <v>7471</v>
      </c>
      <c r="C412" s="15" t="s">
        <v>629</v>
      </c>
      <c r="D412" s="108"/>
    </row>
    <row r="413" spans="2:4" ht="51" hidden="1">
      <c r="B413" s="45">
        <v>7472</v>
      </c>
      <c r="C413" s="15" t="s">
        <v>630</v>
      </c>
      <c r="D413" s="108"/>
    </row>
    <row r="414" spans="2:4" hidden="1">
      <c r="B414" s="46" t="s">
        <v>631</v>
      </c>
      <c r="C414" s="47" t="s">
        <v>632</v>
      </c>
      <c r="D414" s="107">
        <f>D415</f>
        <v>0</v>
      </c>
    </row>
    <row r="415" spans="2:4" ht="51"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t="25.5"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t="25.5"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51" hidden="1">
      <c r="B474" s="45">
        <v>9721</v>
      </c>
      <c r="C474" s="15" t="s">
        <v>735</v>
      </c>
      <c r="D474" s="108"/>
    </row>
    <row r="475" spans="2:4" ht="51" hidden="1">
      <c r="B475" s="45">
        <v>9722</v>
      </c>
      <c r="C475" s="15" t="s">
        <v>736</v>
      </c>
      <c r="D475" s="108"/>
    </row>
    <row r="476" spans="2:4" hidden="1">
      <c r="B476" s="46" t="s">
        <v>737</v>
      </c>
      <c r="C476" s="47" t="s">
        <v>738</v>
      </c>
      <c r="D476" s="107">
        <f>D477</f>
        <v>0</v>
      </c>
    </row>
    <row r="477" spans="2:4" ht="51"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858</v>
      </c>
    </row>
    <row r="493" spans="2:4">
      <c r="B493" s="90" t="s">
        <v>859</v>
      </c>
    </row>
    <row r="494" spans="2:4">
      <c r="B494" s="21"/>
    </row>
    <row r="495" spans="2:4">
      <c r="B495" s="36" t="s">
        <v>1016</v>
      </c>
      <c r="C495" s="36" t="s">
        <v>774</v>
      </c>
    </row>
    <row r="496" spans="2:4">
      <c r="B496" s="6" t="s">
        <v>784</v>
      </c>
      <c r="C496" s="6" t="s">
        <v>6</v>
      </c>
    </row>
    <row r="497" spans="2:4">
      <c r="B497" s="6"/>
    </row>
    <row r="498" spans="2:4">
      <c r="B498" s="36" t="s">
        <v>1041</v>
      </c>
    </row>
    <row r="499" spans="2:4">
      <c r="B499" s="6" t="s">
        <v>8</v>
      </c>
    </row>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38" priority="4" stopIfTrue="1" operator="equal">
      <formula>0</formula>
    </cfRule>
  </conditionalFormatting>
  <conditionalFormatting sqref="C33:C34 D33">
    <cfRule type="cellIs" dxfId="37" priority="1" stopIfTrue="1" operator="equal">
      <formula>0</formula>
    </cfRule>
  </conditionalFormatting>
  <conditionalFormatting sqref="C36:C39 D37 C35:D35 D39">
    <cfRule type="cellIs" dxfId="36" priority="2" stopIfTrue="1" operator="equal">
      <formula>0</formula>
    </cfRule>
  </conditionalFormatting>
  <pageMargins left="0.51181102362204722" right="0.51181102362204722" top="0.74803149606299213" bottom="0.74803149606299213" header="0.31496062992125984" footer="0.31496062992125984"/>
  <pageSetup paperSize="9" fitToHeight="0" orientation="portrait" verticalDpi="0" r:id="rId1"/>
  <headerFooter differentFirst="1">
    <oddFooter>&amp;C&amp;P</oddFooter>
  </headerFooter>
  <rowBreaks count="1" manualBreakCount="1">
    <brk id="49" max="16383" man="1"/>
  </rowBreaks>
</worksheet>
</file>

<file path=xl/worksheets/sheet31.xml><?xml version="1.0" encoding="utf-8"?>
<worksheet xmlns="http://schemas.openxmlformats.org/spreadsheetml/2006/main" xmlns:r="http://schemas.openxmlformats.org/officeDocument/2006/relationships">
  <sheetPr>
    <tabColor rgb="FFFFC000"/>
    <pageSetUpPr fitToPage="1"/>
  </sheetPr>
  <dimension ref="A1:D717"/>
  <sheetViews>
    <sheetView topLeftCell="A49"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9.140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91" t="s">
        <v>853</v>
      </c>
    </row>
    <row r="10" spans="2:4">
      <c r="B10" s="65"/>
      <c r="D10" s="92" t="s">
        <v>854</v>
      </c>
    </row>
    <row r="11" spans="2:4">
      <c r="B11" s="65"/>
      <c r="D11" s="6" t="s">
        <v>5</v>
      </c>
    </row>
    <row r="12" spans="2:4">
      <c r="B12" s="65"/>
      <c r="D12" s="6"/>
    </row>
    <row r="13" spans="2:4">
      <c r="B13" s="65"/>
      <c r="D13" s="6"/>
    </row>
    <row r="14" spans="2:4">
      <c r="B14" s="65"/>
      <c r="D14" s="6"/>
    </row>
    <row r="15" spans="2:4">
      <c r="B15" s="65"/>
      <c r="C15" s="36" t="s">
        <v>1017</v>
      </c>
      <c r="D15" s="35" t="s">
        <v>769</v>
      </c>
    </row>
    <row r="16" spans="2:4">
      <c r="B16" s="65"/>
      <c r="C16" s="1" t="s">
        <v>863</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992</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991</v>
      </c>
      <c r="D35" s="79">
        <v>319923</v>
      </c>
    </row>
    <row r="36" spans="2:4" ht="25.5">
      <c r="B36" s="78" t="s">
        <v>13</v>
      </c>
      <c r="C36" s="79" t="s">
        <v>980</v>
      </c>
      <c r="D36" s="63" t="s">
        <v>978</v>
      </c>
    </row>
    <row r="37" spans="2:4">
      <c r="B37" s="78" t="s">
        <v>14</v>
      </c>
      <c r="C37" s="75" t="s">
        <v>775</v>
      </c>
      <c r="D37" s="75" t="s">
        <v>776</v>
      </c>
    </row>
    <row r="38" spans="2:4" ht="25.5">
      <c r="B38" s="78" t="s">
        <v>12</v>
      </c>
      <c r="C38" s="103" t="s">
        <v>981</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993</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25187</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25187</v>
      </c>
    </row>
    <row r="133" spans="1:4" s="30" customFormat="1">
      <c r="A133" s="1"/>
      <c r="B133" s="44">
        <v>21710</v>
      </c>
      <c r="C133" s="15" t="s">
        <v>146</v>
      </c>
      <c r="D133" s="16">
        <v>25187</v>
      </c>
    </row>
    <row r="134" spans="1:4" s="30" customFormat="1" hidden="1">
      <c r="A134" s="1"/>
      <c r="B134" s="44">
        <v>21720</v>
      </c>
      <c r="C134" s="15" t="s">
        <v>147</v>
      </c>
      <c r="D134" s="16"/>
    </row>
    <row r="135" spans="1:4" s="30" customFormat="1">
      <c r="A135" s="1"/>
      <c r="B135" s="51" t="s">
        <v>148</v>
      </c>
      <c r="C135" s="12" t="s">
        <v>149</v>
      </c>
      <c r="D135" s="13">
        <f>D136+D416</f>
        <v>25187</v>
      </c>
    </row>
    <row r="136" spans="1:4" ht="27">
      <c r="B136" s="53" t="s">
        <v>150</v>
      </c>
      <c r="C136" s="54" t="s">
        <v>151</v>
      </c>
      <c r="D136" s="106">
        <f>D137+D272+D290+D375+D394</f>
        <v>25187</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t="25.5"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25187</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25187</v>
      </c>
    </row>
    <row r="402" spans="2:4" ht="25.5" hidden="1">
      <c r="B402" s="44" t="s">
        <v>616</v>
      </c>
      <c r="C402" s="15" t="s">
        <v>617</v>
      </c>
      <c r="D402" s="108"/>
    </row>
    <row r="403" spans="2:4" ht="38.25" hidden="1">
      <c r="B403" s="44" t="s">
        <v>618</v>
      </c>
      <c r="C403" s="15" t="s">
        <v>619</v>
      </c>
      <c r="D403" s="108"/>
    </row>
    <row r="404" spans="2:4" ht="25.5">
      <c r="B404" s="44">
        <v>7350</v>
      </c>
      <c r="C404" s="15" t="s">
        <v>620</v>
      </c>
      <c r="D404" s="108">
        <f>SUM(D405:D408)</f>
        <v>25187</v>
      </c>
    </row>
    <row r="405" spans="2:4" ht="51" hidden="1">
      <c r="B405" s="45">
        <v>7351</v>
      </c>
      <c r="C405" s="15" t="s">
        <v>621</v>
      </c>
      <c r="D405" s="108"/>
    </row>
    <row r="406" spans="2:4" ht="51" hidden="1">
      <c r="B406" s="45">
        <v>7352</v>
      </c>
      <c r="C406" s="15" t="s">
        <v>622</v>
      </c>
      <c r="D406" s="108"/>
    </row>
    <row r="407" spans="2:4" ht="63.75">
      <c r="B407" s="45">
        <v>7353</v>
      </c>
      <c r="C407" s="15" t="s">
        <v>623</v>
      </c>
      <c r="D407" s="108">
        <v>25187</v>
      </c>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851</v>
      </c>
    </row>
    <row r="494" spans="2:4">
      <c r="B494" s="21"/>
    </row>
    <row r="495" spans="2:4">
      <c r="B495" s="36" t="s">
        <v>852</v>
      </c>
      <c r="C495" s="36" t="s">
        <v>774</v>
      </c>
    </row>
    <row r="496" spans="2:4">
      <c r="B496" s="6" t="s">
        <v>784</v>
      </c>
      <c r="C496" s="6" t="s">
        <v>6</v>
      </c>
    </row>
    <row r="497" spans="2:4">
      <c r="B497" s="6"/>
    </row>
    <row r="498" spans="2:4">
      <c r="B498" s="36" t="s">
        <v>1041</v>
      </c>
    </row>
    <row r="499" spans="2:4">
      <c r="B499" s="6" t="s">
        <v>8</v>
      </c>
    </row>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35" priority="4" stopIfTrue="1" operator="equal">
      <formula>0</formula>
    </cfRule>
  </conditionalFormatting>
  <conditionalFormatting sqref="C33:C34 D33">
    <cfRule type="cellIs" dxfId="34" priority="1" stopIfTrue="1" operator="equal">
      <formula>0</formula>
    </cfRule>
  </conditionalFormatting>
  <conditionalFormatting sqref="C36:C39 D37 C35:D35 D39">
    <cfRule type="cellIs" dxfId="33" priority="2" stopIfTrue="1" operator="equal">
      <formula>0</formula>
    </cfRule>
  </conditionalFormatting>
  <pageMargins left="0.51181102362204722" right="0.51181102362204722" top="0.74803149606299213" bottom="0.74803149606299213"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32.xml><?xml version="1.0" encoding="utf-8"?>
<worksheet xmlns="http://schemas.openxmlformats.org/spreadsheetml/2006/main" xmlns:r="http://schemas.openxmlformats.org/officeDocument/2006/relationships">
  <sheetPr>
    <tabColor rgb="FFFFC000"/>
    <pageSetUpPr fitToPage="1"/>
  </sheetPr>
  <dimension ref="A1:D717"/>
  <sheetViews>
    <sheetView topLeftCell="A19"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60.28515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91" t="s">
        <v>853</v>
      </c>
    </row>
    <row r="10" spans="2:4">
      <c r="B10" s="65"/>
      <c r="D10" s="92" t="s">
        <v>854</v>
      </c>
    </row>
    <row r="11" spans="2:4">
      <c r="B11" s="65"/>
      <c r="D11" s="6" t="s">
        <v>5</v>
      </c>
    </row>
    <row r="12" spans="2:4">
      <c r="B12" s="65"/>
      <c r="D12" s="6"/>
    </row>
    <row r="13" spans="2:4">
      <c r="B13" s="65"/>
      <c r="D13" s="6"/>
    </row>
    <row r="14" spans="2:4">
      <c r="B14" s="65"/>
      <c r="D14" s="6"/>
    </row>
    <row r="15" spans="2:4">
      <c r="B15" s="65"/>
      <c r="C15" s="36" t="s">
        <v>1017</v>
      </c>
      <c r="D15" s="35" t="s">
        <v>769</v>
      </c>
    </row>
    <row r="16" spans="2:4">
      <c r="B16" s="65"/>
      <c r="C16" s="1" t="s">
        <v>863</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995</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802</v>
      </c>
      <c r="D35" s="79" t="s">
        <v>803</v>
      </c>
    </row>
    <row r="36" spans="2:4" ht="25.5">
      <c r="B36" s="78" t="s">
        <v>13</v>
      </c>
      <c r="C36" s="79" t="s">
        <v>980</v>
      </c>
      <c r="D36" s="63" t="s">
        <v>978</v>
      </c>
    </row>
    <row r="37" spans="2:4">
      <c r="B37" s="78" t="s">
        <v>14</v>
      </c>
      <c r="C37" s="75" t="s">
        <v>775</v>
      </c>
      <c r="D37" s="75" t="s">
        <v>776</v>
      </c>
    </row>
    <row r="38" spans="2:4" ht="25.5">
      <c r="B38" s="78" t="s">
        <v>12</v>
      </c>
      <c r="C38" s="103" t="s">
        <v>981</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996</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2396</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63.75" hidden="1">
      <c r="A131" s="1"/>
      <c r="B131" s="44">
        <v>17140</v>
      </c>
      <c r="C131" s="15" t="s">
        <v>144</v>
      </c>
      <c r="D131" s="16"/>
    </row>
    <row r="132" spans="1:4" s="30" customFormat="1">
      <c r="A132" s="1"/>
      <c r="B132" s="49">
        <v>21700</v>
      </c>
      <c r="C132" s="47" t="s">
        <v>145</v>
      </c>
      <c r="D132" s="13">
        <f>D133+D134</f>
        <v>2396</v>
      </c>
    </row>
    <row r="133" spans="1:4" s="30" customFormat="1">
      <c r="A133" s="1"/>
      <c r="B133" s="44">
        <v>21710</v>
      </c>
      <c r="C133" s="15" t="s">
        <v>146</v>
      </c>
      <c r="D133" s="16">
        <v>2396</v>
      </c>
    </row>
    <row r="134" spans="1:4" s="30" customFormat="1" hidden="1">
      <c r="A134" s="1"/>
      <c r="B134" s="44">
        <v>21720</v>
      </c>
      <c r="C134" s="15" t="s">
        <v>147</v>
      </c>
      <c r="D134" s="16"/>
    </row>
    <row r="135" spans="1:4" s="30" customFormat="1">
      <c r="A135" s="1"/>
      <c r="B135" s="51" t="s">
        <v>148</v>
      </c>
      <c r="C135" s="12" t="s">
        <v>149</v>
      </c>
      <c r="D135" s="13">
        <f>D136+D416</f>
        <v>2396</v>
      </c>
    </row>
    <row r="136" spans="1:4" ht="27">
      <c r="B136" s="53" t="s">
        <v>150</v>
      </c>
      <c r="C136" s="54" t="s">
        <v>151</v>
      </c>
      <c r="D136" s="106">
        <f>D137+D272+D290+D375+D394</f>
        <v>2396</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2396</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2396</v>
      </c>
    </row>
    <row r="402" spans="2:4" ht="25.5" hidden="1">
      <c r="B402" s="44" t="s">
        <v>616</v>
      </c>
      <c r="C402" s="15" t="s">
        <v>617</v>
      </c>
      <c r="D402" s="108"/>
    </row>
    <row r="403" spans="2:4" ht="38.25" hidden="1">
      <c r="B403" s="44" t="s">
        <v>618</v>
      </c>
      <c r="C403" s="15" t="s">
        <v>619</v>
      </c>
      <c r="D403" s="108"/>
    </row>
    <row r="404" spans="2:4" ht="25.5">
      <c r="B404" s="44">
        <v>7350</v>
      </c>
      <c r="C404" s="15" t="s">
        <v>620</v>
      </c>
      <c r="D404" s="108">
        <f>SUM(D405:D408)</f>
        <v>2396</v>
      </c>
    </row>
    <row r="405" spans="2:4" ht="51" hidden="1">
      <c r="B405" s="45">
        <v>7351</v>
      </c>
      <c r="C405" s="15" t="s">
        <v>621</v>
      </c>
      <c r="D405" s="108"/>
    </row>
    <row r="406" spans="2:4" ht="51" hidden="1">
      <c r="B406" s="45">
        <v>7352</v>
      </c>
      <c r="C406" s="15" t="s">
        <v>622</v>
      </c>
      <c r="D406" s="108"/>
    </row>
    <row r="407" spans="2:4" ht="63.75">
      <c r="B407" s="45">
        <v>7353</v>
      </c>
      <c r="C407" s="15" t="s">
        <v>623</v>
      </c>
      <c r="D407" s="108">
        <v>2396</v>
      </c>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851</v>
      </c>
    </row>
    <row r="494" spans="2:4">
      <c r="B494" s="21"/>
    </row>
    <row r="495" spans="2:4">
      <c r="B495" s="36" t="s">
        <v>852</v>
      </c>
      <c r="C495" s="36" t="s">
        <v>774</v>
      </c>
    </row>
    <row r="496" spans="2:4">
      <c r="B496" s="6" t="s">
        <v>784</v>
      </c>
      <c r="C496" s="6" t="s">
        <v>6</v>
      </c>
    </row>
    <row r="497" spans="2:4">
      <c r="B497" s="6"/>
    </row>
    <row r="498" spans="2:4">
      <c r="B498" s="36" t="s">
        <v>1041</v>
      </c>
    </row>
    <row r="499" spans="2:4">
      <c r="B499" s="6" t="s">
        <v>8</v>
      </c>
    </row>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32" priority="4" stopIfTrue="1" operator="equal">
      <formula>0</formula>
    </cfRule>
  </conditionalFormatting>
  <conditionalFormatting sqref="C33:C34 D33">
    <cfRule type="cellIs" dxfId="31" priority="1" stopIfTrue="1" operator="equal">
      <formula>0</formula>
    </cfRule>
  </conditionalFormatting>
  <conditionalFormatting sqref="C36:C39 D37 C35:D35 D39">
    <cfRule type="cellIs" dxfId="30" priority="2" stopIfTrue="1" operator="equal">
      <formula>0</formula>
    </cfRule>
  </conditionalFormatting>
  <pageMargins left="0.51181102362204722" right="0.51181102362204722" top="0.74803149606299213" bottom="0.74803149606299213" header="0.31496062992125984" footer="0.31496062992125984"/>
  <pageSetup paperSize="9" scale="97" fitToHeight="0" orientation="portrait" verticalDpi="0" r:id="rId1"/>
  <headerFooter differentFirst="1">
    <oddFooter>&amp;C&amp;P</oddFooter>
  </headerFooter>
  <rowBreaks count="1" manualBreakCount="1">
    <brk id="49" max="16383" man="1"/>
  </rowBreaks>
</worksheet>
</file>

<file path=xl/worksheets/sheet33.xml><?xml version="1.0" encoding="utf-8"?>
<worksheet xmlns="http://schemas.openxmlformats.org/spreadsheetml/2006/main" xmlns:r="http://schemas.openxmlformats.org/officeDocument/2006/relationships">
  <sheetPr>
    <tabColor rgb="FFFFC000"/>
    <pageSetUpPr fitToPage="1"/>
  </sheetPr>
  <dimension ref="A1:D717"/>
  <sheetViews>
    <sheetView topLeftCell="A46"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9.1406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91" t="s">
        <v>853</v>
      </c>
    </row>
    <row r="10" spans="2:4">
      <c r="B10" s="65"/>
      <c r="D10" s="92" t="s">
        <v>854</v>
      </c>
    </row>
    <row r="11" spans="2:4">
      <c r="B11" s="65"/>
      <c r="D11" s="6" t="s">
        <v>5</v>
      </c>
    </row>
    <row r="12" spans="2:4">
      <c r="B12" s="65"/>
      <c r="D12" s="6"/>
    </row>
    <row r="13" spans="2:4">
      <c r="B13" s="65"/>
      <c r="D13" s="6"/>
    </row>
    <row r="14" spans="2:4">
      <c r="B14" s="65"/>
      <c r="D14" s="6"/>
    </row>
    <row r="15" spans="2:4">
      <c r="B15" s="65"/>
      <c r="C15" s="36" t="s">
        <v>1017</v>
      </c>
      <c r="D15" s="35" t="s">
        <v>769</v>
      </c>
    </row>
    <row r="16" spans="2:4">
      <c r="B16" s="65"/>
      <c r="C16" s="1" t="s">
        <v>863</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1018</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804</v>
      </c>
      <c r="D35" s="79" t="s">
        <v>805</v>
      </c>
    </row>
    <row r="36" spans="2:4" ht="25.5">
      <c r="B36" s="78" t="s">
        <v>13</v>
      </c>
      <c r="C36" s="79" t="s">
        <v>980</v>
      </c>
      <c r="D36" s="63" t="s">
        <v>978</v>
      </c>
    </row>
    <row r="37" spans="2:4">
      <c r="B37" s="78" t="s">
        <v>14</v>
      </c>
      <c r="C37" s="75" t="s">
        <v>775</v>
      </c>
      <c r="D37" s="75" t="s">
        <v>776</v>
      </c>
    </row>
    <row r="38" spans="2:4" ht="25.5">
      <c r="B38" s="78" t="s">
        <v>12</v>
      </c>
      <c r="C38" s="103" t="s">
        <v>981</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1019</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603</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603</v>
      </c>
    </row>
    <row r="133" spans="1:4" s="30" customFormat="1">
      <c r="A133" s="1"/>
      <c r="B133" s="44">
        <v>21710</v>
      </c>
      <c r="C133" s="15" t="s">
        <v>146</v>
      </c>
      <c r="D133" s="16">
        <v>603</v>
      </c>
    </row>
    <row r="134" spans="1:4" s="30" customFormat="1" hidden="1">
      <c r="A134" s="1"/>
      <c r="B134" s="44">
        <v>21720</v>
      </c>
      <c r="C134" s="15" t="s">
        <v>147</v>
      </c>
      <c r="D134" s="16"/>
    </row>
    <row r="135" spans="1:4" s="30" customFormat="1">
      <c r="A135" s="1"/>
      <c r="B135" s="51" t="s">
        <v>148</v>
      </c>
      <c r="C135" s="12" t="s">
        <v>149</v>
      </c>
      <c r="D135" s="13">
        <f>D136+D416</f>
        <v>603</v>
      </c>
    </row>
    <row r="136" spans="1:4" ht="27">
      <c r="B136" s="53" t="s">
        <v>150</v>
      </c>
      <c r="C136" s="54" t="s">
        <v>151</v>
      </c>
      <c r="D136" s="106">
        <f>D137+D272+D290+D375+D394</f>
        <v>603</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t="25.5"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603</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603</v>
      </c>
    </row>
    <row r="402" spans="2:4" ht="25.5" hidden="1">
      <c r="B402" s="44" t="s">
        <v>616</v>
      </c>
      <c r="C402" s="15" t="s">
        <v>617</v>
      </c>
      <c r="D402" s="108"/>
    </row>
    <row r="403" spans="2:4" ht="38.25" hidden="1">
      <c r="B403" s="44" t="s">
        <v>618</v>
      </c>
      <c r="C403" s="15" t="s">
        <v>619</v>
      </c>
      <c r="D403" s="108"/>
    </row>
    <row r="404" spans="2:4" ht="25.5">
      <c r="B404" s="44">
        <v>7350</v>
      </c>
      <c r="C404" s="15" t="s">
        <v>620</v>
      </c>
      <c r="D404" s="108">
        <f>SUM(D405:D408)</f>
        <v>603</v>
      </c>
    </row>
    <row r="405" spans="2:4" ht="51" hidden="1">
      <c r="B405" s="45">
        <v>7351</v>
      </c>
      <c r="C405" s="15" t="s">
        <v>621</v>
      </c>
      <c r="D405" s="108"/>
    </row>
    <row r="406" spans="2:4" ht="51" hidden="1">
      <c r="B406" s="45">
        <v>7352</v>
      </c>
      <c r="C406" s="15" t="s">
        <v>622</v>
      </c>
      <c r="D406" s="108"/>
    </row>
    <row r="407" spans="2:4" ht="63.75">
      <c r="B407" s="45">
        <v>7353</v>
      </c>
      <c r="C407" s="15" t="s">
        <v>623</v>
      </c>
      <c r="D407" s="108">
        <v>603</v>
      </c>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851</v>
      </c>
    </row>
    <row r="494" spans="2:4">
      <c r="B494" s="21"/>
    </row>
    <row r="495" spans="2:4">
      <c r="B495" s="36" t="s">
        <v>852</v>
      </c>
      <c r="C495" s="36" t="s">
        <v>774</v>
      </c>
    </row>
    <row r="496" spans="2:4">
      <c r="B496" s="6" t="s">
        <v>784</v>
      </c>
      <c r="C496" s="6" t="s">
        <v>6</v>
      </c>
    </row>
    <row r="497" spans="2:4">
      <c r="B497" s="6"/>
    </row>
    <row r="498" spans="2:4">
      <c r="B498" s="36" t="s">
        <v>1041</v>
      </c>
    </row>
    <row r="499" spans="2:4">
      <c r="B499" s="6" t="s">
        <v>8</v>
      </c>
    </row>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29" priority="5" stopIfTrue="1" operator="equal">
      <formula>0</formula>
    </cfRule>
  </conditionalFormatting>
  <conditionalFormatting sqref="C35:D35">
    <cfRule type="cellIs" dxfId="28" priority="1" stopIfTrue="1" operator="equal">
      <formula>0</formula>
    </cfRule>
  </conditionalFormatting>
  <conditionalFormatting sqref="C36:C39 D37 D39">
    <cfRule type="cellIs" dxfId="27" priority="3" stopIfTrue="1" operator="equal">
      <formula>0</formula>
    </cfRule>
  </conditionalFormatting>
  <conditionalFormatting sqref="C33:C34 D33">
    <cfRule type="cellIs" dxfId="26" priority="2" stopIfTrue="1" operator="equal">
      <formula>0</formula>
    </cfRule>
  </conditionalFormatting>
  <pageMargins left="0.51181102362204722" right="0.51181102362204722" top="0.74803149606299213" bottom="0.74803149606299213"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34.xml><?xml version="1.0" encoding="utf-8"?>
<worksheet xmlns="http://schemas.openxmlformats.org/spreadsheetml/2006/main" xmlns:r="http://schemas.openxmlformats.org/officeDocument/2006/relationships">
  <sheetPr>
    <tabColor rgb="FFFFC000"/>
    <pageSetUpPr fitToPage="1"/>
  </sheetPr>
  <dimension ref="A1:D717"/>
  <sheetViews>
    <sheetView topLeftCell="A53"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60.425781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91" t="s">
        <v>853</v>
      </c>
    </row>
    <row r="10" spans="2:4">
      <c r="B10" s="65"/>
      <c r="D10" s="92" t="s">
        <v>854</v>
      </c>
    </row>
    <row r="11" spans="2:4">
      <c r="B11" s="65"/>
      <c r="D11" s="6" t="s">
        <v>5</v>
      </c>
    </row>
    <row r="12" spans="2:4">
      <c r="B12" s="65"/>
      <c r="D12" s="6"/>
    </row>
    <row r="13" spans="2:4">
      <c r="B13" s="65"/>
      <c r="D13" s="6"/>
    </row>
    <row r="14" spans="2:4">
      <c r="B14" s="65"/>
      <c r="D14" s="6"/>
    </row>
    <row r="15" spans="2:4">
      <c r="B15" s="65"/>
      <c r="C15" s="36" t="s">
        <v>1017</v>
      </c>
      <c r="D15" s="35" t="s">
        <v>769</v>
      </c>
    </row>
    <row r="16" spans="2:4">
      <c r="B16" s="65"/>
      <c r="C16" s="1" t="s">
        <v>863</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1020</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1022</v>
      </c>
      <c r="D35" s="79" t="s">
        <v>805</v>
      </c>
    </row>
    <row r="36" spans="2:4" ht="25.5">
      <c r="B36" s="78" t="s">
        <v>13</v>
      </c>
      <c r="C36" s="79" t="s">
        <v>980</v>
      </c>
      <c r="D36" s="63" t="s">
        <v>978</v>
      </c>
    </row>
    <row r="37" spans="2:4">
      <c r="B37" s="78" t="s">
        <v>14</v>
      </c>
      <c r="C37" s="75" t="s">
        <v>775</v>
      </c>
      <c r="D37" s="75" t="s">
        <v>776</v>
      </c>
    </row>
    <row r="38" spans="2:4" ht="25.5">
      <c r="B38" s="78" t="s">
        <v>12</v>
      </c>
      <c r="C38" s="103" t="s">
        <v>981</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1021</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844</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25.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63.75" hidden="1">
      <c r="A131" s="1"/>
      <c r="B131" s="44">
        <v>17140</v>
      </c>
      <c r="C131" s="15" t="s">
        <v>144</v>
      </c>
      <c r="D131" s="16"/>
    </row>
    <row r="132" spans="1:4" s="30" customFormat="1">
      <c r="A132" s="1"/>
      <c r="B132" s="49">
        <v>21700</v>
      </c>
      <c r="C132" s="47" t="s">
        <v>145</v>
      </c>
      <c r="D132" s="13">
        <f>D133+D134</f>
        <v>844</v>
      </c>
    </row>
    <row r="133" spans="1:4" s="30" customFormat="1">
      <c r="A133" s="1"/>
      <c r="B133" s="44">
        <v>21710</v>
      </c>
      <c r="C133" s="15" t="s">
        <v>146</v>
      </c>
      <c r="D133" s="16">
        <v>844</v>
      </c>
    </row>
    <row r="134" spans="1:4" s="30" customFormat="1" hidden="1">
      <c r="A134" s="1"/>
      <c r="B134" s="44">
        <v>21720</v>
      </c>
      <c r="C134" s="15" t="s">
        <v>147</v>
      </c>
      <c r="D134" s="16"/>
    </row>
    <row r="135" spans="1:4" s="30" customFormat="1">
      <c r="A135" s="1"/>
      <c r="B135" s="51" t="s">
        <v>148</v>
      </c>
      <c r="C135" s="12" t="s">
        <v>149</v>
      </c>
      <c r="D135" s="13">
        <f>D136+D416</f>
        <v>844</v>
      </c>
    </row>
    <row r="136" spans="1:4" ht="27">
      <c r="B136" s="53" t="s">
        <v>150</v>
      </c>
      <c r="C136" s="54" t="s">
        <v>151</v>
      </c>
      <c r="D136" s="106">
        <f>D137+D272+D290+D375+D394</f>
        <v>844</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844</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844</v>
      </c>
    </row>
    <row r="402" spans="2:4" ht="25.5" hidden="1">
      <c r="B402" s="44" t="s">
        <v>616</v>
      </c>
      <c r="C402" s="15" t="s">
        <v>617</v>
      </c>
      <c r="D402" s="108"/>
    </row>
    <row r="403" spans="2:4" ht="38.25" hidden="1">
      <c r="B403" s="44" t="s">
        <v>618</v>
      </c>
      <c r="C403" s="15" t="s">
        <v>619</v>
      </c>
      <c r="D403" s="108"/>
    </row>
    <row r="404" spans="2:4" ht="25.5">
      <c r="B404" s="44">
        <v>7350</v>
      </c>
      <c r="C404" s="15" t="s">
        <v>620</v>
      </c>
      <c r="D404" s="108">
        <f>SUM(D405:D408)</f>
        <v>844</v>
      </c>
    </row>
    <row r="405" spans="2:4" ht="51" hidden="1">
      <c r="B405" s="45">
        <v>7351</v>
      </c>
      <c r="C405" s="15" t="s">
        <v>621</v>
      </c>
      <c r="D405" s="108"/>
    </row>
    <row r="406" spans="2:4" ht="51" hidden="1">
      <c r="B406" s="45">
        <v>7352</v>
      </c>
      <c r="C406" s="15" t="s">
        <v>622</v>
      </c>
      <c r="D406" s="108"/>
    </row>
    <row r="407" spans="2:4" ht="63.75">
      <c r="B407" s="45">
        <v>7353</v>
      </c>
      <c r="C407" s="15" t="s">
        <v>623</v>
      </c>
      <c r="D407" s="108">
        <v>844</v>
      </c>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851</v>
      </c>
    </row>
    <row r="494" spans="2:4">
      <c r="B494" s="21"/>
    </row>
    <row r="495" spans="2:4">
      <c r="B495" s="36" t="s">
        <v>852</v>
      </c>
      <c r="C495" s="36" t="s">
        <v>774</v>
      </c>
    </row>
    <row r="496" spans="2:4">
      <c r="B496" s="6" t="s">
        <v>784</v>
      </c>
      <c r="C496" s="6" t="s">
        <v>6</v>
      </c>
    </row>
    <row r="497" spans="2:4">
      <c r="B497" s="6"/>
    </row>
    <row r="498" spans="2:4">
      <c r="B498" s="36" t="s">
        <v>1041</v>
      </c>
    </row>
    <row r="499" spans="2:4">
      <c r="B499" s="6" t="s">
        <v>8</v>
      </c>
    </row>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25" priority="4" stopIfTrue="1" operator="equal">
      <formula>0</formula>
    </cfRule>
  </conditionalFormatting>
  <conditionalFormatting sqref="C33:C34 D33">
    <cfRule type="cellIs" dxfId="24" priority="1" stopIfTrue="1" operator="equal">
      <formula>0</formula>
    </cfRule>
  </conditionalFormatting>
  <conditionalFormatting sqref="C36:C39 D37 C35:D35 D39">
    <cfRule type="cellIs" dxfId="23" priority="2" stopIfTrue="1" operator="equal">
      <formula>0</formula>
    </cfRule>
  </conditionalFormatting>
  <pageMargins left="0.51181102362204722" right="0.51181102362204722" top="0.74803149606299213" bottom="0.74803149606299213" header="0.31496062992125984" footer="0.31496062992125984"/>
  <pageSetup paperSize="9" scale="97" fitToHeight="0" orientation="portrait" verticalDpi="0" r:id="rId1"/>
  <headerFooter differentFirst="1">
    <oddFooter>&amp;C&amp;P</oddFooter>
  </headerFooter>
  <rowBreaks count="1" manualBreakCount="1">
    <brk id="49" max="16383" man="1"/>
  </rowBreaks>
</worksheet>
</file>

<file path=xl/worksheets/sheet35.xml><?xml version="1.0" encoding="utf-8"?>
<worksheet xmlns="http://schemas.openxmlformats.org/spreadsheetml/2006/main" xmlns:r="http://schemas.openxmlformats.org/officeDocument/2006/relationships">
  <sheetPr>
    <tabColor rgb="FFFFC000"/>
    <pageSetUpPr fitToPage="1"/>
  </sheetPr>
  <dimension ref="A1:D717"/>
  <sheetViews>
    <sheetView topLeftCell="A46"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9.4257812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91" t="s">
        <v>853</v>
      </c>
    </row>
    <row r="10" spans="2:4">
      <c r="B10" s="65"/>
      <c r="D10" s="92" t="s">
        <v>854</v>
      </c>
    </row>
    <row r="11" spans="2:4">
      <c r="B11" s="65"/>
      <c r="D11" s="6" t="s">
        <v>5</v>
      </c>
    </row>
    <row r="12" spans="2:4">
      <c r="B12" s="65"/>
      <c r="D12" s="6"/>
    </row>
    <row r="13" spans="2:4">
      <c r="B13" s="65"/>
      <c r="D13" s="6"/>
    </row>
    <row r="14" spans="2:4">
      <c r="B14" s="65"/>
      <c r="D14" s="6"/>
    </row>
    <row r="15" spans="2:4">
      <c r="B15" s="65"/>
      <c r="C15" s="36" t="s">
        <v>1017</v>
      </c>
      <c r="D15" s="35" t="s">
        <v>769</v>
      </c>
    </row>
    <row r="16" spans="2:4">
      <c r="B16" s="65"/>
      <c r="C16" s="1" t="s">
        <v>863</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1023</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1029</v>
      </c>
      <c r="D35" s="79">
        <v>621129</v>
      </c>
    </row>
    <row r="36" spans="2:4" ht="25.5">
      <c r="B36" s="78" t="s">
        <v>13</v>
      </c>
      <c r="C36" s="79" t="s">
        <v>980</v>
      </c>
      <c r="D36" s="63" t="s">
        <v>978</v>
      </c>
    </row>
    <row r="37" spans="2:4">
      <c r="B37" s="78" t="s">
        <v>14</v>
      </c>
      <c r="C37" s="75" t="s">
        <v>775</v>
      </c>
      <c r="D37" s="75" t="s">
        <v>776</v>
      </c>
    </row>
    <row r="38" spans="2:4" ht="25.5">
      <c r="B38" s="78" t="s">
        <v>12</v>
      </c>
      <c r="C38" s="103" t="s">
        <v>981</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1024</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55240</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55240</v>
      </c>
    </row>
    <row r="133" spans="1:4" s="30" customFormat="1">
      <c r="A133" s="1"/>
      <c r="B133" s="44">
        <v>21710</v>
      </c>
      <c r="C133" s="15" t="s">
        <v>146</v>
      </c>
      <c r="D133" s="16">
        <v>55240</v>
      </c>
    </row>
    <row r="134" spans="1:4" s="30" customFormat="1" hidden="1">
      <c r="A134" s="1"/>
      <c r="B134" s="44">
        <v>21720</v>
      </c>
      <c r="C134" s="15" t="s">
        <v>147</v>
      </c>
      <c r="D134" s="16"/>
    </row>
    <row r="135" spans="1:4" s="30" customFormat="1">
      <c r="A135" s="1"/>
      <c r="B135" s="51" t="s">
        <v>148</v>
      </c>
      <c r="C135" s="12" t="s">
        <v>149</v>
      </c>
      <c r="D135" s="13">
        <f>D136+D416</f>
        <v>55240</v>
      </c>
    </row>
    <row r="136" spans="1:4" ht="27">
      <c r="B136" s="53" t="s">
        <v>150</v>
      </c>
      <c r="C136" s="54" t="s">
        <v>151</v>
      </c>
      <c r="D136" s="106">
        <f>D137+D272+D290+D375+D394</f>
        <v>55240</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55240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55240</v>
      </c>
    </row>
    <row r="402" spans="2:4" ht="25.5" hidden="1">
      <c r="B402" s="44" t="s">
        <v>616</v>
      </c>
      <c r="C402" s="15" t="s">
        <v>617</v>
      </c>
      <c r="D402" s="108"/>
    </row>
    <row r="403" spans="2:4" ht="38.25" hidden="1">
      <c r="B403" s="44" t="s">
        <v>618</v>
      </c>
      <c r="C403" s="15" t="s">
        <v>619</v>
      </c>
      <c r="D403" s="108"/>
    </row>
    <row r="404" spans="2:4" ht="25.5">
      <c r="B404" s="44">
        <v>7350</v>
      </c>
      <c r="C404" s="15" t="s">
        <v>620</v>
      </c>
      <c r="D404" s="108">
        <f>SUM(D405:D408)</f>
        <v>55240</v>
      </c>
    </row>
    <row r="405" spans="2:4" ht="51" hidden="1">
      <c r="B405" s="45">
        <v>7351</v>
      </c>
      <c r="C405" s="15" t="s">
        <v>621</v>
      </c>
      <c r="D405" s="108"/>
    </row>
    <row r="406" spans="2:4" ht="51" hidden="1">
      <c r="B406" s="45">
        <v>7352</v>
      </c>
      <c r="C406" s="15" t="s">
        <v>622</v>
      </c>
      <c r="D406" s="108"/>
    </row>
    <row r="407" spans="2:4" ht="63.75">
      <c r="B407" s="45">
        <v>7353</v>
      </c>
      <c r="C407" s="15" t="s">
        <v>623</v>
      </c>
      <c r="D407" s="108">
        <v>55240</v>
      </c>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851</v>
      </c>
    </row>
    <row r="494" spans="2:4">
      <c r="B494" s="21"/>
    </row>
    <row r="495" spans="2:4">
      <c r="B495" s="36" t="s">
        <v>852</v>
      </c>
      <c r="C495" s="36" t="s">
        <v>774</v>
      </c>
    </row>
    <row r="496" spans="2:4">
      <c r="B496" s="6" t="s">
        <v>784</v>
      </c>
      <c r="C496" s="6" t="s">
        <v>6</v>
      </c>
    </row>
    <row r="497" spans="2:4">
      <c r="B497" s="6"/>
    </row>
    <row r="498" spans="2:4">
      <c r="B498" s="36" t="s">
        <v>1041</v>
      </c>
    </row>
    <row r="499" spans="2:4">
      <c r="B499" s="6" t="s">
        <v>8</v>
      </c>
    </row>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22" priority="4" stopIfTrue="1" operator="equal">
      <formula>0</formula>
    </cfRule>
  </conditionalFormatting>
  <conditionalFormatting sqref="C33:C34 D33">
    <cfRule type="cellIs" dxfId="21" priority="1" stopIfTrue="1" operator="equal">
      <formula>0</formula>
    </cfRule>
  </conditionalFormatting>
  <conditionalFormatting sqref="C36:C39 D37 C35:D35 D39">
    <cfRule type="cellIs" dxfId="20" priority="2" stopIfTrue="1" operator="equal">
      <formula>0</formula>
    </cfRule>
  </conditionalFormatting>
  <pageMargins left="0.51181102362204722" right="0.51181102362204722" top="0.74803149606299213" bottom="0.74803149606299213" header="0.31496062992125984" footer="0.31496062992125984"/>
  <pageSetup paperSize="9" scale="98" fitToHeight="0" orientation="portrait" verticalDpi="0" r:id="rId1"/>
  <headerFooter differentFirst="1">
    <oddFooter>&amp;C&amp;P</oddFooter>
  </headerFooter>
  <rowBreaks count="1" manualBreakCount="1">
    <brk id="49" max="16383" man="1"/>
  </rowBreaks>
</worksheet>
</file>

<file path=xl/worksheets/sheet36.xml><?xml version="1.0" encoding="utf-8"?>
<worksheet xmlns="http://schemas.openxmlformats.org/spreadsheetml/2006/main" xmlns:r="http://schemas.openxmlformats.org/officeDocument/2006/relationships">
  <sheetPr>
    <tabColor rgb="FFFFC000"/>
    <pageSetUpPr fitToPage="1"/>
  </sheetPr>
  <dimension ref="A1:D717"/>
  <sheetViews>
    <sheetView topLeftCell="A50"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60"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91" t="s">
        <v>853</v>
      </c>
    </row>
    <row r="10" spans="2:4">
      <c r="B10" s="65"/>
      <c r="D10" s="92" t="s">
        <v>854</v>
      </c>
    </row>
    <row r="11" spans="2:4">
      <c r="B11" s="65"/>
      <c r="D11" s="6" t="s">
        <v>5</v>
      </c>
    </row>
    <row r="12" spans="2:4">
      <c r="B12" s="65"/>
      <c r="D12" s="6"/>
    </row>
    <row r="13" spans="2:4">
      <c r="B13" s="65"/>
      <c r="D13" s="6"/>
    </row>
    <row r="14" spans="2:4">
      <c r="B14" s="65"/>
      <c r="D14" s="6"/>
    </row>
    <row r="15" spans="2:4">
      <c r="B15" s="65"/>
      <c r="C15" s="36" t="s">
        <v>1017</v>
      </c>
      <c r="D15" s="35" t="s">
        <v>769</v>
      </c>
    </row>
    <row r="16" spans="2:4">
      <c r="B16" s="65"/>
      <c r="C16" s="1" t="s">
        <v>863</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1031</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1030</v>
      </c>
      <c r="D35" s="79">
        <v>621129</v>
      </c>
    </row>
    <row r="36" spans="2:4" ht="25.5">
      <c r="B36" s="78" t="s">
        <v>13</v>
      </c>
      <c r="C36" s="79" t="s">
        <v>980</v>
      </c>
      <c r="D36" s="63" t="s">
        <v>978</v>
      </c>
    </row>
    <row r="37" spans="2:4">
      <c r="B37" s="78" t="s">
        <v>14</v>
      </c>
      <c r="C37" s="75" t="s">
        <v>775</v>
      </c>
      <c r="D37" s="75" t="s">
        <v>776</v>
      </c>
    </row>
    <row r="38" spans="2:4" ht="25.5">
      <c r="B38" s="78" t="s">
        <v>12</v>
      </c>
      <c r="C38" s="103" t="s">
        <v>981</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1032</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51594</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hidden="1">
      <c r="A113" s="1"/>
      <c r="B113" s="49" t="s">
        <v>120</v>
      </c>
      <c r="C113" s="47" t="s">
        <v>121</v>
      </c>
      <c r="D113" s="13">
        <f>D114+D121+D126</f>
        <v>0</v>
      </c>
    </row>
    <row r="114" spans="1:4" s="30" customFormat="1" hidden="1">
      <c r="A114" s="1"/>
      <c r="B114" s="49">
        <v>18000</v>
      </c>
      <c r="C114" s="47" t="s">
        <v>122</v>
      </c>
      <c r="D114" s="13">
        <f>D115+D120</f>
        <v>0</v>
      </c>
    </row>
    <row r="115" spans="1:4" s="30" customFormat="1" hidden="1">
      <c r="A115" s="1"/>
      <c r="B115" s="49" t="s">
        <v>123</v>
      </c>
      <c r="C115" s="47" t="s">
        <v>124</v>
      </c>
      <c r="D115" s="13">
        <f>D116</f>
        <v>0</v>
      </c>
    </row>
    <row r="116" spans="1:4" s="30" customFormat="1" hidden="1">
      <c r="A116" s="1"/>
      <c r="B116" s="44" t="s">
        <v>125</v>
      </c>
      <c r="C116" s="15" t="s">
        <v>126</v>
      </c>
      <c r="D116" s="16">
        <f>SUM(D117:D119)</f>
        <v>0</v>
      </c>
    </row>
    <row r="117" spans="1:4" s="30" customFormat="1" ht="25.5" hidden="1">
      <c r="A117" s="1"/>
      <c r="B117" s="45" t="s">
        <v>127</v>
      </c>
      <c r="C117" s="15" t="s">
        <v>128</v>
      </c>
      <c r="D117" s="16"/>
    </row>
    <row r="118" spans="1:4" s="30" customFormat="1" ht="25.5" hidden="1">
      <c r="A118" s="1"/>
      <c r="B118" s="45" t="s">
        <v>129</v>
      </c>
      <c r="C118" s="15" t="s">
        <v>130</v>
      </c>
      <c r="D118" s="16"/>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c r="A132" s="1"/>
      <c r="B132" s="49">
        <v>21700</v>
      </c>
      <c r="C132" s="47" t="s">
        <v>145</v>
      </c>
      <c r="D132" s="13">
        <f>D133+D134</f>
        <v>51594</v>
      </c>
    </row>
    <row r="133" spans="1:4" s="30" customFormat="1">
      <c r="A133" s="1"/>
      <c r="B133" s="44">
        <v>21710</v>
      </c>
      <c r="C133" s="15" t="s">
        <v>146</v>
      </c>
      <c r="D133" s="16">
        <v>51594</v>
      </c>
    </row>
    <row r="134" spans="1:4" s="30" customFormat="1" hidden="1">
      <c r="A134" s="1"/>
      <c r="B134" s="44">
        <v>21720</v>
      </c>
      <c r="C134" s="15" t="s">
        <v>147</v>
      </c>
      <c r="D134" s="16"/>
    </row>
    <row r="135" spans="1:4" s="30" customFormat="1">
      <c r="A135" s="1"/>
      <c r="B135" s="51" t="s">
        <v>148</v>
      </c>
      <c r="C135" s="12" t="s">
        <v>149</v>
      </c>
      <c r="D135" s="13">
        <f>D136+D416</f>
        <v>51594</v>
      </c>
    </row>
    <row r="136" spans="1:4" ht="27">
      <c r="B136" s="53" t="s">
        <v>150</v>
      </c>
      <c r="C136" s="54" t="s">
        <v>151</v>
      </c>
      <c r="D136" s="106">
        <f>D137+D272+D290+D375+D394</f>
        <v>51594</v>
      </c>
    </row>
    <row r="137" spans="1:4" hidden="1">
      <c r="B137" s="52" t="s">
        <v>152</v>
      </c>
      <c r="C137" s="47" t="s">
        <v>153</v>
      </c>
      <c r="D137" s="13">
        <f>D138+D172</f>
        <v>0</v>
      </c>
    </row>
    <row r="138" spans="1:4" hidden="1">
      <c r="B138" s="46" t="s">
        <v>154</v>
      </c>
      <c r="C138" s="47" t="s">
        <v>155</v>
      </c>
      <c r="D138" s="107">
        <f>D139+D160</f>
        <v>0</v>
      </c>
    </row>
    <row r="139" spans="1:4" hidden="1">
      <c r="B139" s="46" t="s">
        <v>156</v>
      </c>
      <c r="C139" s="47" t="s">
        <v>157</v>
      </c>
      <c r="D139" s="107">
        <f>D140+D148+D158+D159</f>
        <v>0</v>
      </c>
    </row>
    <row r="140" spans="1:4" hidden="1">
      <c r="B140" s="44" t="s">
        <v>158</v>
      </c>
      <c r="C140" s="15" t="s">
        <v>159</v>
      </c>
      <c r="D140" s="108">
        <f>SUM(D141:D147)</f>
        <v>0</v>
      </c>
    </row>
    <row r="141" spans="1:4" hidden="1">
      <c r="B141" s="45" t="s">
        <v>160</v>
      </c>
      <c r="C141" s="15" t="s">
        <v>161</v>
      </c>
      <c r="D141" s="108"/>
    </row>
    <row r="142" spans="1:4" hidden="1">
      <c r="B142" s="45" t="s">
        <v>162</v>
      </c>
      <c r="C142" s="15" t="s">
        <v>163</v>
      </c>
      <c r="D142" s="108"/>
    </row>
    <row r="143" spans="1:4" ht="25.5" hidden="1">
      <c r="B143" s="45" t="s">
        <v>164</v>
      </c>
      <c r="C143" s="15" t="s">
        <v>165</v>
      </c>
      <c r="D143" s="108"/>
    </row>
    <row r="144" spans="1: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51594</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c r="B401" s="46" t="s">
        <v>614</v>
      </c>
      <c r="C401" s="47" t="s">
        <v>615</v>
      </c>
      <c r="D401" s="107">
        <f>D402+D403+D404</f>
        <v>51594</v>
      </c>
    </row>
    <row r="402" spans="2:4" ht="25.5" hidden="1">
      <c r="B402" s="44" t="s">
        <v>616</v>
      </c>
      <c r="C402" s="15" t="s">
        <v>617</v>
      </c>
      <c r="D402" s="108"/>
    </row>
    <row r="403" spans="2:4" ht="38.25" hidden="1">
      <c r="B403" s="44" t="s">
        <v>618</v>
      </c>
      <c r="C403" s="15" t="s">
        <v>619</v>
      </c>
      <c r="D403" s="108"/>
    </row>
    <row r="404" spans="2:4" ht="25.5">
      <c r="B404" s="44">
        <v>7350</v>
      </c>
      <c r="C404" s="15" t="s">
        <v>620</v>
      </c>
      <c r="D404" s="108">
        <f>SUM(D405:D408)</f>
        <v>51594</v>
      </c>
    </row>
    <row r="405" spans="2:4" ht="51" hidden="1">
      <c r="B405" s="45">
        <v>7351</v>
      </c>
      <c r="C405" s="15" t="s">
        <v>621</v>
      </c>
      <c r="D405" s="108"/>
    </row>
    <row r="406" spans="2:4" ht="51" hidden="1">
      <c r="B406" s="45">
        <v>7352</v>
      </c>
      <c r="C406" s="15" t="s">
        <v>622</v>
      </c>
      <c r="D406" s="108"/>
    </row>
    <row r="407" spans="2:4" ht="63.75">
      <c r="B407" s="45">
        <v>7353</v>
      </c>
      <c r="C407" s="15" t="s">
        <v>623</v>
      </c>
      <c r="D407" s="108">
        <v>51594</v>
      </c>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851</v>
      </c>
    </row>
    <row r="494" spans="2:4">
      <c r="B494" s="21"/>
    </row>
    <row r="495" spans="2:4">
      <c r="B495" s="36" t="s">
        <v>852</v>
      </c>
      <c r="C495" s="36" t="s">
        <v>774</v>
      </c>
    </row>
    <row r="496" spans="2:4">
      <c r="B496" s="6" t="s">
        <v>784</v>
      </c>
      <c r="C496" s="6" t="s">
        <v>6</v>
      </c>
    </row>
    <row r="497" spans="2:4">
      <c r="B497" s="6"/>
    </row>
    <row r="498" spans="2:4">
      <c r="B498" s="36" t="s">
        <v>1041</v>
      </c>
    </row>
    <row r="499" spans="2:4">
      <c r="B499" s="6" t="s">
        <v>8</v>
      </c>
    </row>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19" priority="5" stopIfTrue="1" operator="equal">
      <formula>0</formula>
    </cfRule>
  </conditionalFormatting>
  <conditionalFormatting sqref="C35:D35">
    <cfRule type="cellIs" dxfId="18" priority="1" stopIfTrue="1" operator="equal">
      <formula>0</formula>
    </cfRule>
  </conditionalFormatting>
  <conditionalFormatting sqref="C36:C39 D37 D39">
    <cfRule type="cellIs" dxfId="17" priority="3" stopIfTrue="1" operator="equal">
      <formula>0</formula>
    </cfRule>
  </conditionalFormatting>
  <conditionalFormatting sqref="C33:C34 D33">
    <cfRule type="cellIs" dxfId="16" priority="2" stopIfTrue="1" operator="equal">
      <formula>0</formula>
    </cfRule>
  </conditionalFormatting>
  <pageMargins left="0.51181102362204722" right="0.51181102362204722" top="0.74803149606299213" bottom="0.74803149606299213" header="0.31496062992125984" footer="0.31496062992125984"/>
  <pageSetup paperSize="9" scale="98" fitToHeight="0" orientation="portrait" verticalDpi="0" r:id="rId1"/>
  <headerFooter differentFirst="1">
    <oddFooter>&amp;C&amp;P</oddFooter>
  </headerFooter>
  <rowBreaks count="1" manualBreakCount="1">
    <brk id="49" max="16383" man="1"/>
  </rowBreaks>
</worksheet>
</file>

<file path=xl/worksheets/sheet37.xml><?xml version="1.0" encoding="utf-8"?>
<worksheet xmlns="http://schemas.openxmlformats.org/spreadsheetml/2006/main" xmlns:r="http://schemas.openxmlformats.org/officeDocument/2006/relationships">
  <sheetPr>
    <tabColor theme="3" tint="0.39997558519241921"/>
    <pageSetUpPr fitToPage="1"/>
  </sheetPr>
  <dimension ref="A1:D728"/>
  <sheetViews>
    <sheetView topLeftCell="A113" zoomScaleNormal="100" zoomScaleSheetLayoutView="100" workbookViewId="0">
      <selection activeCell="A492" sqref="A492:XFD493"/>
    </sheetView>
  </sheetViews>
  <sheetFormatPr defaultRowHeight="15"/>
  <cols>
    <col min="1" max="1" width="4.7109375" style="1" customWidth="1"/>
    <col min="2" max="2" width="16.42578125" style="1" customWidth="1"/>
    <col min="3" max="3" width="61.85546875" style="2" customWidth="1"/>
    <col min="4" max="4" width="12" style="1" customWidth="1"/>
  </cols>
  <sheetData>
    <row r="1" spans="1:4" s="30" customFormat="1" ht="12.75">
      <c r="A1" s="1"/>
      <c r="B1" s="1"/>
      <c r="C1" s="2"/>
      <c r="D1" s="29" t="s">
        <v>0</v>
      </c>
    </row>
    <row r="2" spans="1:4" s="30" customFormat="1" ht="12.75">
      <c r="A2" s="1"/>
      <c r="B2" s="1"/>
      <c r="C2" s="2"/>
      <c r="D2" s="29" t="s">
        <v>1</v>
      </c>
    </row>
    <row r="3" spans="1:4" s="30" customFormat="1" ht="12.75">
      <c r="A3" s="1"/>
      <c r="B3" s="1"/>
      <c r="C3" s="2"/>
      <c r="D3" s="29" t="s">
        <v>2</v>
      </c>
    </row>
    <row r="4" spans="1:4" s="30" customFormat="1" ht="12.75">
      <c r="A4" s="1"/>
      <c r="B4" s="1"/>
      <c r="C4" s="2"/>
      <c r="D4" s="29" t="s">
        <v>3</v>
      </c>
    </row>
    <row r="5" spans="1:4" s="30" customFormat="1" ht="12.75">
      <c r="A5" s="1"/>
      <c r="B5" s="29"/>
      <c r="C5" s="2"/>
      <c r="D5" s="1"/>
    </row>
    <row r="6" spans="1:4" s="30" customFormat="1" ht="12.75">
      <c r="A6" s="1"/>
      <c r="B6" s="29"/>
      <c r="C6" s="83"/>
      <c r="D6" s="1"/>
    </row>
    <row r="7" spans="1:4" s="33" customFormat="1" ht="15.75">
      <c r="A7" s="31"/>
      <c r="B7" s="4"/>
      <c r="C7" s="32"/>
      <c r="D7" s="4" t="s">
        <v>4</v>
      </c>
    </row>
    <row r="8" spans="1:4" s="30" customFormat="1" ht="12.75">
      <c r="A8" s="1"/>
      <c r="B8" s="29"/>
      <c r="C8" s="1"/>
      <c r="D8" s="1"/>
    </row>
    <row r="9" spans="1:4" s="30" customFormat="1" ht="12.75">
      <c r="A9" s="1"/>
      <c r="B9" s="29"/>
      <c r="C9" s="1"/>
      <c r="D9" s="1"/>
    </row>
    <row r="10" spans="1:4" s="30" customFormat="1" ht="12.75">
      <c r="A10" s="1"/>
      <c r="B10" s="29"/>
      <c r="C10" s="1"/>
      <c r="D10" s="89" t="s">
        <v>1005</v>
      </c>
    </row>
    <row r="11" spans="1:4" s="30" customFormat="1" ht="12.75">
      <c r="A11" s="1"/>
      <c r="B11" s="29"/>
      <c r="C11" s="1"/>
      <c r="D11" s="6" t="s">
        <v>5</v>
      </c>
    </row>
    <row r="12" spans="1:4" s="30" customFormat="1" ht="12.75">
      <c r="A12" s="1"/>
      <c r="B12" s="29"/>
      <c r="C12" s="1"/>
      <c r="D12" s="6"/>
    </row>
    <row r="13" spans="1:4" s="30" customFormat="1" ht="12.75">
      <c r="A13" s="1"/>
      <c r="B13" s="29"/>
      <c r="C13" s="1"/>
      <c r="D13" s="6"/>
    </row>
    <row r="14" spans="1:4" s="30" customFormat="1" ht="12.75">
      <c r="A14" s="1"/>
      <c r="B14" s="29"/>
      <c r="C14" s="36" t="s">
        <v>1006</v>
      </c>
      <c r="D14" s="35" t="s">
        <v>769</v>
      </c>
    </row>
    <row r="15" spans="1:4" s="30" customFormat="1" ht="12.75">
      <c r="A15" s="1"/>
      <c r="B15" s="29"/>
      <c r="C15" s="1" t="s">
        <v>1007</v>
      </c>
      <c r="D15" s="6" t="s">
        <v>6</v>
      </c>
    </row>
    <row r="16" spans="1:4" s="30" customFormat="1" ht="12.75">
      <c r="A16" s="1"/>
      <c r="B16" s="29"/>
      <c r="C16" s="1"/>
      <c r="D16" s="6"/>
    </row>
    <row r="17" spans="1:4" s="30" customFormat="1" ht="12.75">
      <c r="A17" s="1"/>
      <c r="B17" s="29"/>
      <c r="C17" s="1"/>
      <c r="D17" s="6"/>
    </row>
    <row r="18" spans="1:4" s="30" customFormat="1" ht="12.75">
      <c r="A18" s="1"/>
      <c r="B18" s="29"/>
      <c r="C18" s="1"/>
      <c r="D18" s="89" t="s">
        <v>1034</v>
      </c>
    </row>
    <row r="19" spans="1:4" s="30" customFormat="1" ht="12.75">
      <c r="A19" s="1"/>
      <c r="B19" s="29"/>
      <c r="C19" s="82" t="s">
        <v>7</v>
      </c>
      <c r="D19" s="6" t="s">
        <v>8</v>
      </c>
    </row>
    <row r="20" spans="1:4" s="30" customFormat="1" ht="12.75">
      <c r="A20" s="1"/>
      <c r="B20" s="29"/>
      <c r="C20" s="1"/>
      <c r="D20" s="29"/>
    </row>
    <row r="21" spans="1:4" s="30" customFormat="1" ht="12.75">
      <c r="A21" s="1"/>
      <c r="B21" s="29"/>
      <c r="C21" s="1"/>
      <c r="D21" s="29"/>
    </row>
    <row r="22" spans="1:4" s="33" customFormat="1" ht="15.75">
      <c r="A22" s="31"/>
      <c r="B22" s="129" t="s">
        <v>9</v>
      </c>
      <c r="C22" s="129"/>
      <c r="D22" s="129"/>
    </row>
    <row r="23" spans="1:4" s="33" customFormat="1" ht="15.75">
      <c r="A23" s="31"/>
      <c r="B23" s="129" t="s">
        <v>10</v>
      </c>
      <c r="C23" s="129"/>
      <c r="D23" s="129"/>
    </row>
    <row r="24" spans="1:4" s="33" customFormat="1" ht="15.75">
      <c r="A24" s="31"/>
      <c r="B24" s="129" t="s">
        <v>768</v>
      </c>
      <c r="C24" s="129"/>
      <c r="D24" s="129"/>
    </row>
    <row r="25" spans="1:4" s="30" customFormat="1" ht="12.75">
      <c r="A25" s="1"/>
      <c r="B25" s="37"/>
      <c r="C25" s="37"/>
      <c r="D25" s="37"/>
    </row>
    <row r="26" spans="1:4" s="30" customFormat="1" ht="12.75">
      <c r="A26" s="1"/>
      <c r="B26" s="1"/>
      <c r="C26" s="2"/>
      <c r="D26" s="1"/>
    </row>
    <row r="27" spans="1:4" s="30" customFormat="1" ht="12.75">
      <c r="A27" s="1"/>
      <c r="B27" s="1"/>
      <c r="C27" s="2"/>
      <c r="D27" s="38" t="s">
        <v>11</v>
      </c>
    </row>
    <row r="28" spans="1:4" s="30" customFormat="1" ht="12.75">
      <c r="A28" s="1"/>
      <c r="B28" s="1"/>
      <c r="C28" s="2"/>
      <c r="D28" s="1"/>
    </row>
    <row r="29" spans="1:4" s="30" customFormat="1" ht="25.5">
      <c r="A29" s="1"/>
      <c r="B29" s="84" t="s">
        <v>12</v>
      </c>
      <c r="C29" s="75" t="s">
        <v>1004</v>
      </c>
      <c r="D29" s="75" t="s">
        <v>786</v>
      </c>
    </row>
    <row r="30" spans="1:4" s="30" customFormat="1" ht="25.5">
      <c r="A30" s="1"/>
      <c r="B30" s="87" t="s">
        <v>13</v>
      </c>
      <c r="C30" s="79" t="s">
        <v>998</v>
      </c>
      <c r="D30" s="63" t="s">
        <v>1000</v>
      </c>
    </row>
    <row r="31" spans="1:4" s="30" customFormat="1" ht="12.75">
      <c r="A31" s="1"/>
      <c r="B31" s="87" t="s">
        <v>14</v>
      </c>
      <c r="C31" s="79" t="s">
        <v>775</v>
      </c>
      <c r="D31" s="79" t="s">
        <v>776</v>
      </c>
    </row>
    <row r="32" spans="1:4" s="30" customFormat="1" ht="12.75">
      <c r="A32" s="1"/>
      <c r="B32" s="87" t="s">
        <v>15</v>
      </c>
      <c r="C32" s="79" t="s">
        <v>796</v>
      </c>
      <c r="D32" s="63">
        <v>21</v>
      </c>
    </row>
    <row r="33" spans="1:4" s="30" customFormat="1" ht="12.75">
      <c r="A33" s="1"/>
      <c r="B33" s="39"/>
      <c r="C33" s="40"/>
      <c r="D33" s="2"/>
    </row>
    <row r="34" spans="1:4" s="30" customFormat="1" ht="12.75">
      <c r="A34" s="1"/>
      <c r="B34" s="39"/>
      <c r="C34" s="40"/>
      <c r="D34" s="2"/>
    </row>
    <row r="35" spans="1:4" s="30" customFormat="1" ht="12.75">
      <c r="A35" s="1"/>
      <c r="B35" s="1"/>
      <c r="C35" s="2"/>
      <c r="D35" s="1"/>
    </row>
    <row r="36" spans="1:4" s="30" customFormat="1" ht="12.75">
      <c r="A36" s="1"/>
      <c r="B36" s="126" t="s">
        <v>16</v>
      </c>
      <c r="C36" s="126"/>
      <c r="D36" s="1"/>
    </row>
    <row r="37" spans="1:4" s="30" customFormat="1" ht="12.75">
      <c r="A37" s="5"/>
      <c r="B37" s="9"/>
      <c r="C37" s="130" t="s">
        <v>1003</v>
      </c>
      <c r="D37" s="130"/>
    </row>
    <row r="38" spans="1:4" s="30" customFormat="1" ht="12.75">
      <c r="A38" s="5"/>
      <c r="B38" s="9"/>
      <c r="C38" s="130"/>
      <c r="D38" s="130"/>
    </row>
    <row r="39" spans="1:4" s="30" customFormat="1" ht="12.75">
      <c r="A39" s="1"/>
      <c r="B39" s="29"/>
      <c r="C39" s="1"/>
      <c r="D39" s="6"/>
    </row>
    <row r="40" spans="1:4" s="30" customFormat="1" ht="12.75">
      <c r="A40" s="5"/>
      <c r="B40" s="8"/>
      <c r="C40" s="130"/>
      <c r="D40" s="130"/>
    </row>
    <row r="41" spans="1:4" s="30" customFormat="1" ht="12.75">
      <c r="A41" s="1"/>
      <c r="B41" s="29"/>
      <c r="C41" s="1"/>
      <c r="D41" s="29"/>
    </row>
    <row r="42" spans="1:4" s="30" customFormat="1" ht="12.75">
      <c r="A42" s="1"/>
      <c r="B42" s="29"/>
      <c r="C42" s="2"/>
      <c r="D42" s="1"/>
    </row>
    <row r="43" spans="1:4" s="30" customFormat="1" ht="12.75">
      <c r="A43" s="5"/>
      <c r="B43" s="8"/>
      <c r="C43" s="8"/>
      <c r="D43" s="5"/>
    </row>
    <row r="44" spans="1:4" s="30" customFormat="1" ht="12.75">
      <c r="A44" s="5"/>
      <c r="B44" s="8"/>
      <c r="C44" s="8"/>
      <c r="D44" s="5"/>
    </row>
    <row r="45" spans="1:4" s="30" customFormat="1" ht="12.75">
      <c r="A45" s="5"/>
      <c r="B45" s="8"/>
      <c r="C45" s="8"/>
      <c r="D45" s="5"/>
    </row>
    <row r="46" spans="1:4" s="30" customFormat="1" ht="12.75">
      <c r="A46" s="5"/>
      <c r="B46" s="8"/>
      <c r="C46" s="8"/>
      <c r="D46" s="5"/>
    </row>
    <row r="47" spans="1:4" s="30" customFormat="1" ht="12.75">
      <c r="A47" s="5"/>
      <c r="B47" s="8"/>
      <c r="C47" s="8"/>
      <c r="D47" s="5"/>
    </row>
    <row r="48" spans="1:4" s="30" customFormat="1" ht="12.75">
      <c r="A48" s="5"/>
      <c r="B48" s="41"/>
      <c r="C48" s="9"/>
      <c r="D48" s="5"/>
    </row>
    <row r="49" spans="1:4" s="30" customFormat="1" ht="12.75">
      <c r="A49" s="5"/>
      <c r="B49" s="1"/>
      <c r="C49" s="2"/>
      <c r="D49" s="1"/>
    </row>
    <row r="50" spans="1:4" s="30" customFormat="1" ht="12.75">
      <c r="A50" s="1"/>
      <c r="B50" s="1"/>
      <c r="C50" s="37"/>
      <c r="D50" s="1"/>
    </row>
    <row r="51" spans="1:4">
      <c r="C51" s="10" t="s">
        <v>17</v>
      </c>
    </row>
    <row r="52" spans="1:4" s="30" customFormat="1" ht="12.75">
      <c r="A52" s="1"/>
      <c r="B52" s="1"/>
      <c r="C52" s="2"/>
      <c r="D52" s="1"/>
    </row>
    <row r="53" spans="1:4" s="1" customFormat="1" ht="51">
      <c r="B53" s="42" t="s">
        <v>18</v>
      </c>
      <c r="C53" s="42" t="s">
        <v>19</v>
      </c>
      <c r="D53" s="42" t="s">
        <v>772</v>
      </c>
    </row>
    <row r="54" spans="1:4" s="1" customFormat="1" ht="12.75">
      <c r="B54" s="44">
        <v>1</v>
      </c>
      <c r="C54" s="44">
        <v>2</v>
      </c>
      <c r="D54" s="44">
        <v>3</v>
      </c>
    </row>
    <row r="55" spans="1:4" s="30" customFormat="1" ht="12.75">
      <c r="A55" s="1"/>
      <c r="B55" s="50" t="s">
        <v>20</v>
      </c>
      <c r="C55" s="12" t="s">
        <v>21</v>
      </c>
      <c r="D55" s="13">
        <f>D56+D98+D113+D132</f>
        <v>139546</v>
      </c>
    </row>
    <row r="56" spans="1:4" s="30" customFormat="1" ht="12.75" hidden="1">
      <c r="A56" s="1"/>
      <c r="B56" s="46" t="s">
        <v>22</v>
      </c>
      <c r="C56" s="47" t="s">
        <v>23</v>
      </c>
      <c r="D56" s="13">
        <f>D57+D84</f>
        <v>0</v>
      </c>
    </row>
    <row r="57" spans="1:4" s="30" customFormat="1" ht="12.75" hidden="1">
      <c r="A57" s="1"/>
      <c r="B57" s="14">
        <v>21300</v>
      </c>
      <c r="C57" s="15" t="s">
        <v>773</v>
      </c>
      <c r="D57" s="16">
        <f>D58+D59+D60+D61+D65+D66+D69+D75</f>
        <v>0</v>
      </c>
    </row>
    <row r="58" spans="1:4" s="30" customFormat="1" ht="25.5" hidden="1">
      <c r="A58" s="1"/>
      <c r="B58" s="44" t="s">
        <v>25</v>
      </c>
      <c r="C58" s="15" t="s">
        <v>26</v>
      </c>
      <c r="D58" s="16">
        <f>VARAM_Ceļa_izd!D58</f>
        <v>0</v>
      </c>
    </row>
    <row r="59" spans="1:4" s="30" customFormat="1" ht="25.5" hidden="1">
      <c r="A59" s="1"/>
      <c r="B59" s="44" t="s">
        <v>27</v>
      </c>
      <c r="C59" s="15" t="s">
        <v>28</v>
      </c>
      <c r="D59" s="16">
        <f>VARAM_Ceļa_izd!D59</f>
        <v>0</v>
      </c>
    </row>
    <row r="60" spans="1:4" s="30" customFormat="1" ht="25.5" hidden="1">
      <c r="A60" s="1"/>
      <c r="B60" s="44" t="s">
        <v>29</v>
      </c>
      <c r="C60" s="15" t="s">
        <v>30</v>
      </c>
      <c r="D60" s="16">
        <f>VARAM_Ceļa_izd!D60</f>
        <v>0</v>
      </c>
    </row>
    <row r="61" spans="1:4" s="30" customFormat="1" ht="12.75" hidden="1">
      <c r="A61" s="1"/>
      <c r="B61" s="44" t="s">
        <v>31</v>
      </c>
      <c r="C61" s="15" t="s">
        <v>32</v>
      </c>
      <c r="D61" s="16">
        <f>SUM(D62:D64)</f>
        <v>0</v>
      </c>
    </row>
    <row r="62" spans="1:4" s="30" customFormat="1" ht="12.75" hidden="1">
      <c r="A62" s="1"/>
      <c r="B62" s="45" t="s">
        <v>33</v>
      </c>
      <c r="C62" s="15" t="s">
        <v>34</v>
      </c>
      <c r="D62" s="16">
        <f>VARAM_Ceļa_izd!D62</f>
        <v>0</v>
      </c>
    </row>
    <row r="63" spans="1:4" s="30" customFormat="1" ht="12.75" hidden="1">
      <c r="A63" s="1"/>
      <c r="B63" s="45" t="s">
        <v>35</v>
      </c>
      <c r="C63" s="15" t="s">
        <v>36</v>
      </c>
      <c r="D63" s="16">
        <f>VARAM_Ceļa_izd!D63</f>
        <v>0</v>
      </c>
    </row>
    <row r="64" spans="1:4" s="30" customFormat="1" ht="12.75" hidden="1">
      <c r="A64" s="1"/>
      <c r="B64" s="45" t="s">
        <v>37</v>
      </c>
      <c r="C64" s="15" t="s">
        <v>38</v>
      </c>
      <c r="D64" s="16">
        <f>VARAM_Ceļa_izd!D64</f>
        <v>0</v>
      </c>
    </row>
    <row r="65" spans="1:4" s="30" customFormat="1" ht="12.75" hidden="1">
      <c r="A65" s="1"/>
      <c r="B65" s="44" t="s">
        <v>39</v>
      </c>
      <c r="C65" s="15" t="s">
        <v>40</v>
      </c>
      <c r="D65" s="16">
        <f>VARAM_Ceļa_izd!D65</f>
        <v>0</v>
      </c>
    </row>
    <row r="66" spans="1:4" s="30" customFormat="1" ht="12.75" hidden="1">
      <c r="A66" s="1"/>
      <c r="B66" s="44" t="s">
        <v>41</v>
      </c>
      <c r="C66" s="15" t="s">
        <v>42</v>
      </c>
      <c r="D66" s="16">
        <f>SUM(D67:D68)</f>
        <v>0</v>
      </c>
    </row>
    <row r="67" spans="1:4" s="30" customFormat="1" ht="12.75" hidden="1">
      <c r="A67" s="1"/>
      <c r="B67" s="45" t="s">
        <v>43</v>
      </c>
      <c r="C67" s="15" t="s">
        <v>44</v>
      </c>
      <c r="D67" s="16">
        <f>VARAM_Ceļa_izd!D67</f>
        <v>0</v>
      </c>
    </row>
    <row r="68" spans="1:4" s="30" customFormat="1" ht="25.5" hidden="1">
      <c r="A68" s="1"/>
      <c r="B68" s="45" t="s">
        <v>45</v>
      </c>
      <c r="C68" s="15" t="s">
        <v>46</v>
      </c>
      <c r="D68" s="16">
        <f>VARAM_Ceļa_izd!D68</f>
        <v>0</v>
      </c>
    </row>
    <row r="69" spans="1:4" s="30" customFormat="1" ht="12.75" hidden="1">
      <c r="A69" s="1"/>
      <c r="B69" s="44" t="s">
        <v>47</v>
      </c>
      <c r="C69" s="15" t="s">
        <v>48</v>
      </c>
      <c r="D69" s="16">
        <f>SUM(D70:D74)</f>
        <v>0</v>
      </c>
    </row>
    <row r="70" spans="1:4" s="30" customFormat="1" ht="12.75" hidden="1">
      <c r="A70" s="1"/>
      <c r="B70" s="45" t="s">
        <v>49</v>
      </c>
      <c r="C70" s="15" t="s">
        <v>50</v>
      </c>
      <c r="D70" s="16">
        <f>VARAM_Ceļa_izd!D70</f>
        <v>0</v>
      </c>
    </row>
    <row r="71" spans="1:4" s="30" customFormat="1" ht="12.75" hidden="1">
      <c r="A71" s="1"/>
      <c r="B71" s="45" t="s">
        <v>51</v>
      </c>
      <c r="C71" s="15" t="s">
        <v>52</v>
      </c>
      <c r="D71" s="16">
        <f>VARAM_Ceļa_izd!D71</f>
        <v>0</v>
      </c>
    </row>
    <row r="72" spans="1:4" s="30" customFormat="1" ht="12.75" hidden="1">
      <c r="A72" s="1"/>
      <c r="B72" s="45" t="s">
        <v>53</v>
      </c>
      <c r="C72" s="15" t="s">
        <v>54</v>
      </c>
      <c r="D72" s="16">
        <f>VARAM_Ceļa_izd!D72</f>
        <v>0</v>
      </c>
    </row>
    <row r="73" spans="1:4" s="30" customFormat="1" ht="12.75" hidden="1">
      <c r="A73" s="1"/>
      <c r="B73" s="45" t="s">
        <v>55</v>
      </c>
      <c r="C73" s="15" t="s">
        <v>56</v>
      </c>
      <c r="D73" s="16">
        <f>VARAM_Ceļa_izd!D73</f>
        <v>0</v>
      </c>
    </row>
    <row r="74" spans="1:4" s="30" customFormat="1" ht="12.75" hidden="1">
      <c r="A74" s="1"/>
      <c r="B74" s="45" t="s">
        <v>57</v>
      </c>
      <c r="C74" s="15" t="s">
        <v>58</v>
      </c>
      <c r="D74" s="16">
        <f>VARAM_Ceļa_izd!D74</f>
        <v>0</v>
      </c>
    </row>
    <row r="75" spans="1:4" s="30" customFormat="1" ht="12.75" hidden="1">
      <c r="A75" s="1"/>
      <c r="B75" s="44" t="s">
        <v>59</v>
      </c>
      <c r="C75" s="15" t="s">
        <v>60</v>
      </c>
      <c r="D75" s="16">
        <f>SUM(D76:D83)</f>
        <v>0</v>
      </c>
    </row>
    <row r="76" spans="1:4" s="30" customFormat="1" ht="12.75" hidden="1">
      <c r="A76" s="1"/>
      <c r="B76" s="45" t="s">
        <v>61</v>
      </c>
      <c r="C76" s="15" t="s">
        <v>62</v>
      </c>
      <c r="D76" s="16">
        <f>VARAM_Ceļa_izd!D76</f>
        <v>0</v>
      </c>
    </row>
    <row r="77" spans="1:4" s="30" customFormat="1" ht="25.5" hidden="1">
      <c r="A77" s="1"/>
      <c r="B77" s="45" t="s">
        <v>63</v>
      </c>
      <c r="C77" s="15" t="s">
        <v>64</v>
      </c>
      <c r="D77" s="16">
        <f>VARAM_Ceļa_izd!D77</f>
        <v>0</v>
      </c>
    </row>
    <row r="78" spans="1:4" s="30" customFormat="1" ht="12.75" hidden="1">
      <c r="A78" s="1"/>
      <c r="B78" s="45" t="s">
        <v>65</v>
      </c>
      <c r="C78" s="15" t="s">
        <v>66</v>
      </c>
      <c r="D78" s="16">
        <f>VARAM_Ceļa_izd!D78</f>
        <v>0</v>
      </c>
    </row>
    <row r="79" spans="1:4" s="30" customFormat="1" ht="12.75" hidden="1">
      <c r="A79" s="1"/>
      <c r="B79" s="45" t="s">
        <v>67</v>
      </c>
      <c r="C79" s="15" t="s">
        <v>68</v>
      </c>
      <c r="D79" s="16">
        <f>VARAM_Ceļa_izd!D79</f>
        <v>0</v>
      </c>
    </row>
    <row r="80" spans="1:4" s="30" customFormat="1" ht="12.75" hidden="1">
      <c r="A80" s="1"/>
      <c r="B80" s="45" t="s">
        <v>69</v>
      </c>
      <c r="C80" s="15" t="s">
        <v>70</v>
      </c>
      <c r="D80" s="16">
        <f>VARAM_Ceļa_izd!D80</f>
        <v>0</v>
      </c>
    </row>
    <row r="81" spans="1:4" s="30" customFormat="1" ht="12.75" hidden="1">
      <c r="A81" s="1"/>
      <c r="B81" s="45" t="s">
        <v>71</v>
      </c>
      <c r="C81" s="15" t="s">
        <v>72</v>
      </c>
      <c r="D81" s="16">
        <f>VARAM_Ceļa_izd!D81</f>
        <v>0</v>
      </c>
    </row>
    <row r="82" spans="1:4" s="30" customFormat="1" ht="25.5" hidden="1">
      <c r="A82" s="1"/>
      <c r="B82" s="45">
        <v>21397</v>
      </c>
      <c r="C82" s="15" t="s">
        <v>73</v>
      </c>
      <c r="D82" s="16">
        <f>VARAM_Ceļa_izd!D82</f>
        <v>0</v>
      </c>
    </row>
    <row r="83" spans="1:4" s="30" customFormat="1" ht="12.75" hidden="1">
      <c r="A83" s="1"/>
      <c r="B83" s="45" t="s">
        <v>74</v>
      </c>
      <c r="C83" s="15" t="s">
        <v>75</v>
      </c>
      <c r="D83" s="16">
        <f>VARAM_Ceļa_izd!D83</f>
        <v>0</v>
      </c>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t="12.75" hidden="1">
      <c r="A86" s="1"/>
      <c r="B86" s="45" t="s">
        <v>78</v>
      </c>
      <c r="C86" s="15" t="s">
        <v>79</v>
      </c>
      <c r="D86" s="16">
        <f>VARAM_Ceļa_izd!D86</f>
        <v>0</v>
      </c>
    </row>
    <row r="87" spans="1:4" s="30" customFormat="1" ht="12.75" hidden="1">
      <c r="A87" s="1"/>
      <c r="B87" s="45" t="s">
        <v>80</v>
      </c>
      <c r="C87" s="15" t="s">
        <v>81</v>
      </c>
      <c r="D87" s="16">
        <f>VARAM_Ceļa_izd!D87</f>
        <v>0</v>
      </c>
    </row>
    <row r="88" spans="1:4" s="30" customFormat="1" ht="12.75" hidden="1">
      <c r="A88" s="1"/>
      <c r="B88" s="45" t="s">
        <v>82</v>
      </c>
      <c r="C88" s="15" t="s">
        <v>83</v>
      </c>
      <c r="D88" s="16">
        <f>VARAM_Ceļa_izd!D88</f>
        <v>0</v>
      </c>
    </row>
    <row r="89" spans="1:4" s="30" customFormat="1" ht="12.75" hidden="1">
      <c r="A89" s="1"/>
      <c r="B89" s="44">
        <v>21420</v>
      </c>
      <c r="C89" s="15" t="s">
        <v>84</v>
      </c>
      <c r="D89" s="16">
        <f>SUM(D90:D94)</f>
        <v>0</v>
      </c>
    </row>
    <row r="90" spans="1:4" s="30" customFormat="1" ht="25.5" hidden="1">
      <c r="A90" s="1"/>
      <c r="B90" s="45" t="s">
        <v>85</v>
      </c>
      <c r="C90" s="15" t="s">
        <v>86</v>
      </c>
      <c r="D90" s="16">
        <f>VARAM_Ceļa_izd!D90</f>
        <v>0</v>
      </c>
    </row>
    <row r="91" spans="1:4" s="30" customFormat="1" ht="12.75" hidden="1">
      <c r="A91" s="1"/>
      <c r="B91" s="45" t="s">
        <v>87</v>
      </c>
      <c r="C91" s="15" t="s">
        <v>88</v>
      </c>
      <c r="D91" s="16">
        <f>VARAM_Ceļa_izd!D91</f>
        <v>0</v>
      </c>
    </row>
    <row r="92" spans="1:4" s="30" customFormat="1" ht="25.5" hidden="1">
      <c r="A92" s="1"/>
      <c r="B92" s="45">
        <v>21424</v>
      </c>
      <c r="C92" s="15" t="s">
        <v>89</v>
      </c>
      <c r="D92" s="16">
        <f>VARAM_Ceļa_izd!D92</f>
        <v>0</v>
      </c>
    </row>
    <row r="93" spans="1:4" s="30" customFormat="1" ht="12.75" hidden="1">
      <c r="A93" s="1"/>
      <c r="B93" s="45">
        <v>21425</v>
      </c>
      <c r="C93" s="15" t="s">
        <v>90</v>
      </c>
      <c r="D93" s="16">
        <f>VARAM_Ceļa_izd!D93</f>
        <v>0</v>
      </c>
    </row>
    <row r="94" spans="1:4" s="30" customFormat="1" ht="12.75" hidden="1">
      <c r="A94" s="1"/>
      <c r="B94" s="45" t="s">
        <v>91</v>
      </c>
      <c r="C94" s="15" t="s">
        <v>92</v>
      </c>
      <c r="D94" s="16">
        <f>VARAM_Ceļa_izd!D94</f>
        <v>0</v>
      </c>
    </row>
    <row r="95" spans="1:4" s="30" customFormat="1" ht="12.75" hidden="1">
      <c r="A95" s="1"/>
      <c r="B95" s="44">
        <v>21490</v>
      </c>
      <c r="C95" s="15" t="s">
        <v>93</v>
      </c>
      <c r="D95" s="16">
        <f>SUM(D96:D97)</f>
        <v>0</v>
      </c>
    </row>
    <row r="96" spans="1:4" s="30" customFormat="1" ht="12.75" hidden="1">
      <c r="A96" s="1"/>
      <c r="B96" s="45" t="s">
        <v>94</v>
      </c>
      <c r="C96" s="15" t="s">
        <v>95</v>
      </c>
      <c r="D96" s="16">
        <f>VARAM_Ceļa_izd!D96</f>
        <v>0</v>
      </c>
    </row>
    <row r="97" spans="1:4" s="30" customFormat="1" ht="12.75" hidden="1">
      <c r="A97" s="1"/>
      <c r="B97" s="45" t="s">
        <v>96</v>
      </c>
      <c r="C97" s="15" t="s">
        <v>97</v>
      </c>
      <c r="D97" s="16">
        <f>VARAM_Ceļa_izd!D97</f>
        <v>0</v>
      </c>
    </row>
    <row r="98" spans="1:4" s="30" customFormat="1" ht="12.75" hidden="1">
      <c r="A98" s="1"/>
      <c r="B98" s="46" t="s">
        <v>98</v>
      </c>
      <c r="C98" s="47" t="s">
        <v>99</v>
      </c>
      <c r="D98" s="13">
        <f>D99+D111</f>
        <v>0</v>
      </c>
    </row>
    <row r="99" spans="1:4" s="30" customFormat="1" ht="12.75" hidden="1">
      <c r="A99" s="1"/>
      <c r="B99" s="14">
        <v>21100</v>
      </c>
      <c r="C99" s="15" t="s">
        <v>100</v>
      </c>
      <c r="D99" s="16">
        <f>D100+D101+D102+D103+D104+D105+D106</f>
        <v>0</v>
      </c>
    </row>
    <row r="100" spans="1:4" s="30" customFormat="1" ht="25.5" hidden="1">
      <c r="A100" s="1"/>
      <c r="B100" s="44" t="s">
        <v>101</v>
      </c>
      <c r="C100" s="15" t="s">
        <v>102</v>
      </c>
      <c r="D100" s="16">
        <f>VARAM_Ceļa_izd!D100</f>
        <v>0</v>
      </c>
    </row>
    <row r="101" spans="1:4" s="30" customFormat="1" ht="25.5" hidden="1">
      <c r="A101" s="1"/>
      <c r="B101" s="44" t="s">
        <v>103</v>
      </c>
      <c r="C101" s="15" t="s">
        <v>104</v>
      </c>
      <c r="D101" s="16">
        <f>VARAM_Ceļa_izd!D101</f>
        <v>0</v>
      </c>
    </row>
    <row r="102" spans="1:4" s="30" customFormat="1" ht="25.5" hidden="1">
      <c r="A102" s="1"/>
      <c r="B102" s="44" t="s">
        <v>105</v>
      </c>
      <c r="C102" s="15" t="s">
        <v>106</v>
      </c>
      <c r="D102" s="16">
        <f>VARAM_Ceļa_izd!D102</f>
        <v>0</v>
      </c>
    </row>
    <row r="103" spans="1:4" s="30" customFormat="1" ht="25.5" hidden="1">
      <c r="A103" s="1"/>
      <c r="B103" s="44" t="s">
        <v>107</v>
      </c>
      <c r="C103" s="15" t="s">
        <v>108</v>
      </c>
      <c r="D103" s="16">
        <f>VARAM_Ceļa_izd!D103</f>
        <v>0</v>
      </c>
    </row>
    <row r="104" spans="1:4" s="30" customFormat="1" ht="38.25" hidden="1">
      <c r="A104" s="1"/>
      <c r="B104" s="44" t="s">
        <v>109</v>
      </c>
      <c r="C104" s="15" t="s">
        <v>110</v>
      </c>
      <c r="D104" s="16">
        <f>VARAM_Ceļa_izd!D104</f>
        <v>0</v>
      </c>
    </row>
    <row r="105" spans="1:4" s="30" customFormat="1" ht="38.25" hidden="1">
      <c r="A105" s="1"/>
      <c r="B105" s="44" t="s">
        <v>111</v>
      </c>
      <c r="C105" s="15" t="s">
        <v>112</v>
      </c>
      <c r="D105" s="16">
        <f>VARAM_Ceļa_izd!D105</f>
        <v>0</v>
      </c>
    </row>
    <row r="106" spans="1:4" s="30" customFormat="1" ht="38.25" hidden="1">
      <c r="A106" s="1"/>
      <c r="B106" s="44" t="s">
        <v>113</v>
      </c>
      <c r="C106" s="15" t="s">
        <v>114</v>
      </c>
      <c r="D106" s="16">
        <f>SUM(D107:D110)</f>
        <v>0</v>
      </c>
    </row>
    <row r="107" spans="1:4" s="30" customFormat="1" ht="38.25" hidden="1">
      <c r="A107" s="1"/>
      <c r="B107" s="45">
        <v>21191</v>
      </c>
      <c r="C107" s="15" t="s">
        <v>115</v>
      </c>
      <c r="D107" s="16">
        <f>VARAM_Ceļa_izd!D107</f>
        <v>0</v>
      </c>
    </row>
    <row r="108" spans="1:4" s="30" customFormat="1" ht="12.75" hidden="1">
      <c r="A108" s="1"/>
      <c r="B108" s="45">
        <v>21192</v>
      </c>
      <c r="C108" s="15" t="s">
        <v>116</v>
      </c>
      <c r="D108" s="16">
        <f>VARAM_Ceļa_izd!D108</f>
        <v>0</v>
      </c>
    </row>
    <row r="109" spans="1:4" s="30" customFormat="1" ht="38.25" hidden="1">
      <c r="A109" s="1"/>
      <c r="B109" s="45">
        <v>21193</v>
      </c>
      <c r="C109" s="15" t="s">
        <v>117</v>
      </c>
      <c r="D109" s="16">
        <f>VARAM_Ceļa_izd!D109</f>
        <v>0</v>
      </c>
    </row>
    <row r="110" spans="1:4" s="30" customFormat="1" ht="25.5" hidden="1">
      <c r="A110" s="1"/>
      <c r="B110" s="45">
        <v>21194</v>
      </c>
      <c r="C110" s="15" t="s">
        <v>118</v>
      </c>
      <c r="D110" s="16">
        <f>VARAM_Ceļa_izd!D110</f>
        <v>0</v>
      </c>
    </row>
    <row r="111" spans="1:4" s="30" customFormat="1" ht="12.75" hidden="1">
      <c r="A111" s="1"/>
      <c r="B111" s="14">
        <v>21200</v>
      </c>
      <c r="C111" s="15" t="s">
        <v>119</v>
      </c>
      <c r="D111" s="16">
        <f>D112</f>
        <v>0</v>
      </c>
    </row>
    <row r="112" spans="1:4" s="30" customFormat="1" ht="12.75" hidden="1">
      <c r="A112" s="1"/>
      <c r="B112" s="44">
        <v>21210</v>
      </c>
      <c r="C112" s="15" t="s">
        <v>119</v>
      </c>
      <c r="D112" s="16">
        <f>VARAM_Ceļa_izd!D112</f>
        <v>0</v>
      </c>
    </row>
    <row r="113" spans="1:4" s="30" customFormat="1" ht="25.5">
      <c r="A113" s="1"/>
      <c r="B113" s="49" t="s">
        <v>120</v>
      </c>
      <c r="C113" s="47" t="s">
        <v>121</v>
      </c>
      <c r="D113" s="13">
        <f>D114+D121+D126</f>
        <v>139546</v>
      </c>
    </row>
    <row r="114" spans="1:4" s="30" customFormat="1" ht="12.75">
      <c r="A114" s="1"/>
      <c r="B114" s="49">
        <v>18000</v>
      </c>
      <c r="C114" s="47" t="s">
        <v>122</v>
      </c>
      <c r="D114" s="13">
        <f>D115+D120</f>
        <v>139546</v>
      </c>
    </row>
    <row r="115" spans="1:4" s="30" customFormat="1" ht="12.75">
      <c r="A115" s="1"/>
      <c r="B115" s="49" t="s">
        <v>123</v>
      </c>
      <c r="C115" s="47" t="s">
        <v>124</v>
      </c>
      <c r="D115" s="13">
        <f>D116</f>
        <v>139546</v>
      </c>
    </row>
    <row r="116" spans="1:4" s="30" customFormat="1" ht="12.75">
      <c r="A116" s="1"/>
      <c r="B116" s="44" t="s">
        <v>125</v>
      </c>
      <c r="C116" s="15" t="s">
        <v>126</v>
      </c>
      <c r="D116" s="16">
        <f>SUM(D117:D119)</f>
        <v>139546</v>
      </c>
    </row>
    <row r="117" spans="1:4" s="30" customFormat="1" ht="25.5" hidden="1">
      <c r="A117" s="1"/>
      <c r="B117" s="45" t="s">
        <v>127</v>
      </c>
      <c r="C117" s="15" t="s">
        <v>128</v>
      </c>
      <c r="D117" s="16">
        <f>VARAM_Ceļa_izd!D117</f>
        <v>0</v>
      </c>
    </row>
    <row r="118" spans="1:4" s="30" customFormat="1" ht="25.5">
      <c r="A118" s="1"/>
      <c r="B118" s="45" t="s">
        <v>129</v>
      </c>
      <c r="C118" s="15" t="s">
        <v>130</v>
      </c>
      <c r="D118" s="16">
        <f>VARAM_Ceļa_izd!D118</f>
        <v>139546</v>
      </c>
    </row>
    <row r="119" spans="1:4" s="30" customFormat="1" ht="12.75" hidden="1">
      <c r="A119" s="1"/>
      <c r="B119" s="45">
        <v>18139</v>
      </c>
      <c r="C119" s="15" t="s">
        <v>131</v>
      </c>
      <c r="D119" s="16">
        <f>VARAM_Ceļa_izd!D119</f>
        <v>0</v>
      </c>
    </row>
    <row r="120" spans="1:4" s="30" customFormat="1" ht="12.75" hidden="1">
      <c r="A120" s="1"/>
      <c r="B120" s="14">
        <v>18400</v>
      </c>
      <c r="C120" s="15" t="s">
        <v>132</v>
      </c>
      <c r="D120" s="16">
        <f>VARAM_Ceļa_izd!D120</f>
        <v>0</v>
      </c>
    </row>
    <row r="121" spans="1:4" s="30" customFormat="1" ht="12.75" hidden="1">
      <c r="A121" s="1"/>
      <c r="B121" s="49">
        <v>19000</v>
      </c>
      <c r="C121" s="47" t="s">
        <v>133</v>
      </c>
      <c r="D121" s="13">
        <f>D122</f>
        <v>0</v>
      </c>
    </row>
    <row r="122" spans="1:4" s="30" customFormat="1" ht="12.75" hidden="1">
      <c r="A122" s="1"/>
      <c r="B122" s="49" t="s">
        <v>134</v>
      </c>
      <c r="C122" s="47" t="s">
        <v>135</v>
      </c>
      <c r="D122" s="13">
        <f>SUM(D123:D125)</f>
        <v>0</v>
      </c>
    </row>
    <row r="123" spans="1:4" s="30" customFormat="1" ht="12.75" hidden="1">
      <c r="A123" s="1"/>
      <c r="B123" s="44">
        <v>19550</v>
      </c>
      <c r="C123" s="15" t="s">
        <v>136</v>
      </c>
      <c r="D123" s="16">
        <f>VARAM_Ceļa_izd!D123</f>
        <v>0</v>
      </c>
    </row>
    <row r="124" spans="1:4" s="30" customFormat="1" ht="25.5" hidden="1">
      <c r="A124" s="1"/>
      <c r="B124" s="44">
        <v>19560</v>
      </c>
      <c r="C124" s="15" t="s">
        <v>137</v>
      </c>
      <c r="D124" s="16">
        <f>VARAM_Ceļa_izd!D124</f>
        <v>0</v>
      </c>
    </row>
    <row r="125" spans="1:4" s="30" customFormat="1" ht="38.25" hidden="1">
      <c r="A125" s="1"/>
      <c r="B125" s="44">
        <v>19570</v>
      </c>
      <c r="C125" s="15" t="s">
        <v>138</v>
      </c>
      <c r="D125" s="16">
        <f>VARAM_Ceļa_izd!D125</f>
        <v>0</v>
      </c>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f>VARAM_Ceļa_izd!D128</f>
        <v>0</v>
      </c>
    </row>
    <row r="129" spans="1:4" s="30" customFormat="1" ht="38.25" hidden="1">
      <c r="A129" s="1"/>
      <c r="B129" s="44">
        <v>17120</v>
      </c>
      <c r="C129" s="15" t="s">
        <v>142</v>
      </c>
      <c r="D129" s="16">
        <f>VARAM_Ceļa_izd!D129</f>
        <v>0</v>
      </c>
    </row>
    <row r="130" spans="1:4" s="30" customFormat="1" ht="63.75" hidden="1">
      <c r="A130" s="1"/>
      <c r="B130" s="44">
        <v>17130</v>
      </c>
      <c r="C130" s="15" t="s">
        <v>143</v>
      </c>
      <c r="D130" s="16">
        <f>VARAM_Ceļa_izd!D130</f>
        <v>0</v>
      </c>
    </row>
    <row r="131" spans="1:4" s="30" customFormat="1" ht="63.75" hidden="1">
      <c r="A131" s="1"/>
      <c r="B131" s="44">
        <v>17140</v>
      </c>
      <c r="C131" s="15" t="s">
        <v>144</v>
      </c>
      <c r="D131" s="16">
        <f>VARAM_Ceļa_izd!D131</f>
        <v>0</v>
      </c>
    </row>
    <row r="132" spans="1:4" s="30" customFormat="1" ht="12.75" hidden="1">
      <c r="A132" s="1"/>
      <c r="B132" s="49">
        <v>21700</v>
      </c>
      <c r="C132" s="47" t="s">
        <v>145</v>
      </c>
      <c r="D132" s="13">
        <f>D133+D134</f>
        <v>0</v>
      </c>
    </row>
    <row r="133" spans="1:4" s="30" customFormat="1" ht="12.75" hidden="1">
      <c r="A133" s="1"/>
      <c r="B133" s="44">
        <v>21710</v>
      </c>
      <c r="C133" s="15" t="s">
        <v>146</v>
      </c>
      <c r="D133" s="16">
        <f>VARAM_Ceļa_izd!D133</f>
        <v>0</v>
      </c>
    </row>
    <row r="134" spans="1:4" s="30" customFormat="1" ht="12.75" hidden="1">
      <c r="A134" s="1"/>
      <c r="B134" s="44">
        <v>21720</v>
      </c>
      <c r="C134" s="15" t="s">
        <v>147</v>
      </c>
      <c r="D134" s="16">
        <f>VARAM_Ceļa_izd!D134</f>
        <v>0</v>
      </c>
    </row>
    <row r="135" spans="1:4" s="30" customFormat="1" ht="12.75">
      <c r="A135" s="1"/>
      <c r="B135" s="51" t="s">
        <v>148</v>
      </c>
      <c r="C135" s="12" t="s">
        <v>149</v>
      </c>
      <c r="D135" s="13">
        <f>D136+D416</f>
        <v>139546</v>
      </c>
    </row>
    <row r="136" spans="1:4" s="30" customFormat="1" ht="27">
      <c r="A136" s="1"/>
      <c r="B136" s="53" t="s">
        <v>150</v>
      </c>
      <c r="C136" s="54" t="s">
        <v>151</v>
      </c>
      <c r="D136" s="106">
        <f>D137+D272+D290+D375+D394</f>
        <v>139546</v>
      </c>
    </row>
    <row r="137" spans="1:4" s="30" customFormat="1" ht="12.75">
      <c r="A137" s="1"/>
      <c r="B137" s="52" t="s">
        <v>152</v>
      </c>
      <c r="C137" s="47" t="s">
        <v>153</v>
      </c>
      <c r="D137" s="13">
        <f>D138+D172</f>
        <v>139546</v>
      </c>
    </row>
    <row r="138" spans="1:4" s="30" customFormat="1" ht="12.75" hidden="1">
      <c r="A138" s="1"/>
      <c r="B138" s="46" t="s">
        <v>154</v>
      </c>
      <c r="C138" s="47" t="s">
        <v>155</v>
      </c>
      <c r="D138" s="107">
        <f>D139+D160</f>
        <v>0</v>
      </c>
    </row>
    <row r="139" spans="1:4" s="30" customFormat="1" ht="12.75" hidden="1">
      <c r="A139" s="1"/>
      <c r="B139" s="46" t="s">
        <v>156</v>
      </c>
      <c r="C139" s="47" t="s">
        <v>157</v>
      </c>
      <c r="D139" s="107">
        <f>D140+D148+D158+D159</f>
        <v>0</v>
      </c>
    </row>
    <row r="140" spans="1:4" s="30" customFormat="1" ht="12.75" hidden="1">
      <c r="A140" s="1"/>
      <c r="B140" s="44" t="s">
        <v>158</v>
      </c>
      <c r="C140" s="15" t="s">
        <v>159</v>
      </c>
      <c r="D140" s="108">
        <f>SUM(D141:D147)</f>
        <v>0</v>
      </c>
    </row>
    <row r="141" spans="1:4" s="30" customFormat="1" ht="12.75" hidden="1">
      <c r="A141" s="1"/>
      <c r="B141" s="45" t="s">
        <v>160</v>
      </c>
      <c r="C141" s="15" t="s">
        <v>161</v>
      </c>
      <c r="D141" s="108">
        <f>VARAM_Ceļa_izd!D141</f>
        <v>0</v>
      </c>
    </row>
    <row r="142" spans="1:4" s="30" customFormat="1" ht="12.75" hidden="1">
      <c r="A142" s="1"/>
      <c r="B142" s="45" t="s">
        <v>162</v>
      </c>
      <c r="C142" s="15" t="s">
        <v>163</v>
      </c>
      <c r="D142" s="108">
        <f>VARAM_Ceļa_izd!D142</f>
        <v>0</v>
      </c>
    </row>
    <row r="143" spans="1:4" s="30" customFormat="1" ht="25.5" hidden="1">
      <c r="A143" s="1"/>
      <c r="B143" s="45" t="s">
        <v>164</v>
      </c>
      <c r="C143" s="15" t="s">
        <v>165</v>
      </c>
      <c r="D143" s="108">
        <f>VARAM_Ceļa_izd!D143</f>
        <v>0</v>
      </c>
    </row>
    <row r="144" spans="1:4" s="30" customFormat="1" ht="12.75" hidden="1">
      <c r="A144" s="1"/>
      <c r="B144" s="45" t="s">
        <v>166</v>
      </c>
      <c r="C144" s="15" t="s">
        <v>167</v>
      </c>
      <c r="D144" s="108">
        <f>VARAM_Ceļa_izd!D144</f>
        <v>0</v>
      </c>
    </row>
    <row r="145" spans="1:4" s="30" customFormat="1" ht="12.75" hidden="1">
      <c r="A145" s="1"/>
      <c r="B145" s="45" t="s">
        <v>168</v>
      </c>
      <c r="C145" s="15" t="s">
        <v>169</v>
      </c>
      <c r="D145" s="108">
        <f>VARAM_Ceļa_izd!D145</f>
        <v>0</v>
      </c>
    </row>
    <row r="146" spans="1:4" s="30" customFormat="1" ht="12.75" hidden="1">
      <c r="A146" s="1"/>
      <c r="B146" s="45">
        <v>1116</v>
      </c>
      <c r="C146" s="15" t="s">
        <v>170</v>
      </c>
      <c r="D146" s="108">
        <f>VARAM_Ceļa_izd!D146</f>
        <v>0</v>
      </c>
    </row>
    <row r="147" spans="1:4" s="30" customFormat="1" ht="12.75" hidden="1">
      <c r="A147" s="1"/>
      <c r="B147" s="45" t="s">
        <v>171</v>
      </c>
      <c r="C147" s="15" t="s">
        <v>172</v>
      </c>
      <c r="D147" s="108">
        <f>VARAM_Ceļa_izd!D147</f>
        <v>0</v>
      </c>
    </row>
    <row r="148" spans="1:4" s="30" customFormat="1" ht="12.75" hidden="1">
      <c r="A148" s="1"/>
      <c r="B148" s="44" t="s">
        <v>173</v>
      </c>
      <c r="C148" s="15" t="s">
        <v>174</v>
      </c>
      <c r="D148" s="108">
        <f>SUM(D149:D157)</f>
        <v>0</v>
      </c>
    </row>
    <row r="149" spans="1:4" s="30" customFormat="1" ht="12.75" hidden="1">
      <c r="A149" s="1"/>
      <c r="B149" s="45" t="s">
        <v>175</v>
      </c>
      <c r="C149" s="15" t="s">
        <v>176</v>
      </c>
      <c r="D149" s="108">
        <f>VARAM_Ceļa_izd!D149</f>
        <v>0</v>
      </c>
    </row>
    <row r="150" spans="1:4" s="30" customFormat="1" ht="12.75" hidden="1">
      <c r="A150" s="1"/>
      <c r="B150" s="45" t="s">
        <v>177</v>
      </c>
      <c r="C150" s="15" t="s">
        <v>178</v>
      </c>
      <c r="D150" s="108">
        <f>VARAM_Ceļa_izd!D150</f>
        <v>0</v>
      </c>
    </row>
    <row r="151" spans="1:4" s="30" customFormat="1" ht="12.75" hidden="1">
      <c r="A151" s="1"/>
      <c r="B151" s="45" t="s">
        <v>179</v>
      </c>
      <c r="C151" s="15" t="s">
        <v>180</v>
      </c>
      <c r="D151" s="108">
        <f>VARAM_Ceļa_izd!D151</f>
        <v>0</v>
      </c>
    </row>
    <row r="152" spans="1:4" s="30" customFormat="1" ht="12.75" hidden="1">
      <c r="A152" s="1"/>
      <c r="B152" s="45" t="s">
        <v>181</v>
      </c>
      <c r="C152" s="15" t="s">
        <v>182</v>
      </c>
      <c r="D152" s="108">
        <f>VARAM_Ceļa_izd!D152</f>
        <v>0</v>
      </c>
    </row>
    <row r="153" spans="1:4" s="30" customFormat="1" ht="12.75" hidden="1">
      <c r="A153" s="1"/>
      <c r="B153" s="45" t="s">
        <v>183</v>
      </c>
      <c r="C153" s="15" t="s">
        <v>184</v>
      </c>
      <c r="D153" s="108">
        <f>VARAM_Ceļa_izd!D153</f>
        <v>0</v>
      </c>
    </row>
    <row r="154" spans="1:4" s="30" customFormat="1" ht="12.75" hidden="1">
      <c r="A154" s="1"/>
      <c r="B154" s="45" t="s">
        <v>185</v>
      </c>
      <c r="C154" s="15" t="s">
        <v>186</v>
      </c>
      <c r="D154" s="108">
        <f>VARAM_Ceļa_izd!D154</f>
        <v>0</v>
      </c>
    </row>
    <row r="155" spans="1:4" s="30" customFormat="1" ht="12.75" hidden="1">
      <c r="A155" s="1"/>
      <c r="B155" s="45" t="s">
        <v>187</v>
      </c>
      <c r="C155" s="15" t="s">
        <v>188</v>
      </c>
      <c r="D155" s="108">
        <f>VARAM_Ceļa_izd!D155</f>
        <v>0</v>
      </c>
    </row>
    <row r="156" spans="1:4" s="30" customFormat="1" ht="12.75" hidden="1">
      <c r="A156" s="1"/>
      <c r="B156" s="45" t="s">
        <v>189</v>
      </c>
      <c r="C156" s="15" t="s">
        <v>190</v>
      </c>
      <c r="D156" s="108">
        <f>VARAM_Ceļa_izd!D156</f>
        <v>0</v>
      </c>
    </row>
    <row r="157" spans="1:4" s="30" customFormat="1" ht="12.75" hidden="1">
      <c r="A157" s="1"/>
      <c r="B157" s="45" t="s">
        <v>191</v>
      </c>
      <c r="C157" s="15" t="s">
        <v>192</v>
      </c>
      <c r="D157" s="108">
        <f>VARAM_Ceļa_izd!D157</f>
        <v>0</v>
      </c>
    </row>
    <row r="158" spans="1:4" s="30" customFormat="1" ht="25.5" hidden="1">
      <c r="A158" s="1"/>
      <c r="B158" s="44" t="s">
        <v>193</v>
      </c>
      <c r="C158" s="15" t="s">
        <v>194</v>
      </c>
      <c r="D158" s="108">
        <f>VARAM_Ceļa_izd!D158</f>
        <v>0</v>
      </c>
    </row>
    <row r="159" spans="1:4" s="30" customFormat="1" ht="12.75" hidden="1">
      <c r="A159" s="1"/>
      <c r="B159" s="44" t="s">
        <v>195</v>
      </c>
      <c r="C159" s="15" t="s">
        <v>196</v>
      </c>
      <c r="D159" s="108">
        <f>VARAM_Ceļa_izd!D159</f>
        <v>0</v>
      </c>
    </row>
    <row r="160" spans="1:4" s="30" customFormat="1" ht="25.5" hidden="1">
      <c r="A160" s="1"/>
      <c r="B160" s="46" t="s">
        <v>197</v>
      </c>
      <c r="C160" s="47" t="s">
        <v>198</v>
      </c>
      <c r="D160" s="107">
        <f>D161+D162+D171</f>
        <v>0</v>
      </c>
    </row>
    <row r="161" spans="1:4" s="30" customFormat="1" ht="12.75" hidden="1">
      <c r="A161" s="1"/>
      <c r="B161" s="44" t="s">
        <v>199</v>
      </c>
      <c r="C161" s="15" t="s">
        <v>200</v>
      </c>
      <c r="D161" s="108">
        <f>VARAM_Ceļa_izd!D161</f>
        <v>0</v>
      </c>
    </row>
    <row r="162" spans="1:4" s="30" customFormat="1" ht="12.75" hidden="1">
      <c r="A162" s="1"/>
      <c r="B162" s="44" t="s">
        <v>201</v>
      </c>
      <c r="C162" s="15" t="s">
        <v>202</v>
      </c>
      <c r="D162" s="108">
        <f>SUM(D163:D170)</f>
        <v>0</v>
      </c>
    </row>
    <row r="163" spans="1:4" s="30" customFormat="1" ht="25.5" hidden="1">
      <c r="A163" s="1"/>
      <c r="B163" s="45" t="s">
        <v>203</v>
      </c>
      <c r="C163" s="15" t="s">
        <v>204</v>
      </c>
      <c r="D163" s="108">
        <f>VARAM_Ceļa_izd!D163</f>
        <v>0</v>
      </c>
    </row>
    <row r="164" spans="1:4" s="30" customFormat="1" ht="12.75" hidden="1">
      <c r="A164" s="1"/>
      <c r="B164" s="45" t="s">
        <v>205</v>
      </c>
      <c r="C164" s="15" t="s">
        <v>206</v>
      </c>
      <c r="D164" s="108">
        <f>VARAM_Ceļa_izd!D164</f>
        <v>0</v>
      </c>
    </row>
    <row r="165" spans="1:4" s="30" customFormat="1" ht="12.75" hidden="1">
      <c r="A165" s="1"/>
      <c r="B165" s="45" t="s">
        <v>207</v>
      </c>
      <c r="C165" s="15" t="s">
        <v>208</v>
      </c>
      <c r="D165" s="108">
        <f>VARAM_Ceļa_izd!D165</f>
        <v>0</v>
      </c>
    </row>
    <row r="166" spans="1:4" s="30" customFormat="1" ht="12.75" hidden="1">
      <c r="A166" s="1"/>
      <c r="B166" s="45" t="s">
        <v>209</v>
      </c>
      <c r="C166" s="15" t="s">
        <v>210</v>
      </c>
      <c r="D166" s="108">
        <f>VARAM_Ceļa_izd!D166</f>
        <v>0</v>
      </c>
    </row>
    <row r="167" spans="1:4" s="30" customFormat="1" ht="12.75" hidden="1">
      <c r="A167" s="1"/>
      <c r="B167" s="45" t="s">
        <v>211</v>
      </c>
      <c r="C167" s="15" t="s">
        <v>212</v>
      </c>
      <c r="D167" s="108">
        <f>VARAM_Ceļa_izd!D167</f>
        <v>0</v>
      </c>
    </row>
    <row r="168" spans="1:4" s="30" customFormat="1" ht="12.75" hidden="1">
      <c r="A168" s="1"/>
      <c r="B168" s="45" t="s">
        <v>213</v>
      </c>
      <c r="C168" s="15" t="s">
        <v>214</v>
      </c>
      <c r="D168" s="108">
        <f>VARAM_Ceļa_izd!D168</f>
        <v>0</v>
      </c>
    </row>
    <row r="169" spans="1:4" s="30" customFormat="1" ht="25.5" hidden="1">
      <c r="A169" s="1"/>
      <c r="B169" s="45" t="s">
        <v>215</v>
      </c>
      <c r="C169" s="15" t="s">
        <v>216</v>
      </c>
      <c r="D169" s="108">
        <f>VARAM_Ceļa_izd!D169</f>
        <v>0</v>
      </c>
    </row>
    <row r="170" spans="1:4" s="30" customFormat="1" ht="25.5" hidden="1">
      <c r="A170" s="1"/>
      <c r="B170" s="45" t="s">
        <v>217</v>
      </c>
      <c r="C170" s="15" t="s">
        <v>218</v>
      </c>
      <c r="D170" s="108">
        <f>VARAM_Ceļa_izd!D170</f>
        <v>0</v>
      </c>
    </row>
    <row r="171" spans="1:4" s="30" customFormat="1" ht="12.75" hidden="1">
      <c r="A171" s="1"/>
      <c r="B171" s="44" t="s">
        <v>219</v>
      </c>
      <c r="C171" s="15" t="s">
        <v>220</v>
      </c>
      <c r="D171" s="108">
        <f>VARAM_Ceļa_izd!D171</f>
        <v>0</v>
      </c>
    </row>
    <row r="172" spans="1:4" s="30" customFormat="1" ht="12.75">
      <c r="A172" s="1"/>
      <c r="B172" s="47" t="s">
        <v>221</v>
      </c>
      <c r="C172" s="47" t="s">
        <v>222</v>
      </c>
      <c r="D172" s="107">
        <f>D173+D180+D231+D261+D262+D271</f>
        <v>139546</v>
      </c>
    </row>
    <row r="173" spans="1:4" s="30" customFormat="1" ht="12.75">
      <c r="A173" s="1"/>
      <c r="B173" s="46" t="s">
        <v>223</v>
      </c>
      <c r="C173" s="47" t="s">
        <v>224</v>
      </c>
      <c r="D173" s="107">
        <f>D174+D177</f>
        <v>139546</v>
      </c>
    </row>
    <row r="174" spans="1:4" s="30" customFormat="1" ht="12.75" hidden="1">
      <c r="A174" s="1"/>
      <c r="B174" s="44" t="s">
        <v>225</v>
      </c>
      <c r="C174" s="15" t="s">
        <v>226</v>
      </c>
      <c r="D174" s="108">
        <f>SUM(D175:D176)</f>
        <v>0</v>
      </c>
    </row>
    <row r="175" spans="1:4" s="30" customFormat="1" ht="12.75" hidden="1">
      <c r="A175" s="1"/>
      <c r="B175" s="45" t="s">
        <v>227</v>
      </c>
      <c r="C175" s="15" t="s">
        <v>228</v>
      </c>
      <c r="D175" s="108">
        <f>VARAM_Ceļa_izd!D175</f>
        <v>0</v>
      </c>
    </row>
    <row r="176" spans="1:4" s="30" customFormat="1" ht="12.75" hidden="1">
      <c r="A176" s="1"/>
      <c r="B176" s="45" t="s">
        <v>229</v>
      </c>
      <c r="C176" s="15" t="s">
        <v>230</v>
      </c>
      <c r="D176" s="108">
        <f>VARAM_Ceļa_izd!D176</f>
        <v>0</v>
      </c>
    </row>
    <row r="177" spans="1:4" s="30" customFormat="1" ht="12.75">
      <c r="A177" s="1"/>
      <c r="B177" s="44" t="s">
        <v>231</v>
      </c>
      <c r="C177" s="15" t="s">
        <v>232</v>
      </c>
      <c r="D177" s="108">
        <f>SUM(D178:D179)</f>
        <v>139546</v>
      </c>
    </row>
    <row r="178" spans="1:4" s="30" customFormat="1" ht="12.75" hidden="1">
      <c r="A178" s="1"/>
      <c r="B178" s="45" t="s">
        <v>233</v>
      </c>
      <c r="C178" s="15" t="s">
        <v>228</v>
      </c>
      <c r="D178" s="108">
        <f>VARAM_Ceļa_izd!D178</f>
        <v>0</v>
      </c>
    </row>
    <row r="179" spans="1:4" s="30" customFormat="1" ht="12.75">
      <c r="A179" s="1"/>
      <c r="B179" s="45" t="s">
        <v>234</v>
      </c>
      <c r="C179" s="15" t="s">
        <v>230</v>
      </c>
      <c r="D179" s="108">
        <f>VARAM_Ceļa_izd!D179</f>
        <v>139546</v>
      </c>
    </row>
    <row r="180" spans="1:4" s="30" customFormat="1" ht="12.75" hidden="1">
      <c r="A180" s="1"/>
      <c r="B180" s="46" t="s">
        <v>235</v>
      </c>
      <c r="C180" s="47" t="s">
        <v>236</v>
      </c>
      <c r="D180" s="107">
        <f>D181+D184+D190+D200+D209+D213+D219+D226</f>
        <v>0</v>
      </c>
    </row>
    <row r="181" spans="1:4" s="30" customFormat="1" ht="12.75" hidden="1">
      <c r="A181" s="1"/>
      <c r="B181" s="44" t="s">
        <v>237</v>
      </c>
      <c r="C181" s="15" t="s">
        <v>238</v>
      </c>
      <c r="D181" s="108">
        <f>SUM(D182:D183)</f>
        <v>0</v>
      </c>
    </row>
    <row r="182" spans="1:4" s="30" customFormat="1" ht="25.5" hidden="1">
      <c r="A182" s="1"/>
      <c r="B182" s="45" t="s">
        <v>239</v>
      </c>
      <c r="C182" s="15" t="s">
        <v>240</v>
      </c>
      <c r="D182" s="108">
        <f>VARAM_Ceļa_izd!D182</f>
        <v>0</v>
      </c>
    </row>
    <row r="183" spans="1:4" s="30" customFormat="1" ht="12.75" hidden="1">
      <c r="A183" s="1"/>
      <c r="B183" s="45" t="s">
        <v>241</v>
      </c>
      <c r="C183" s="15" t="s">
        <v>242</v>
      </c>
      <c r="D183" s="108">
        <f>VARAM_Ceļa_izd!D183</f>
        <v>0</v>
      </c>
    </row>
    <row r="184" spans="1:4" s="30" customFormat="1" ht="12.75" hidden="1">
      <c r="A184" s="1"/>
      <c r="B184" s="44" t="s">
        <v>243</v>
      </c>
      <c r="C184" s="15" t="s">
        <v>244</v>
      </c>
      <c r="D184" s="108">
        <f>SUM(D185:D189)</f>
        <v>0</v>
      </c>
    </row>
    <row r="185" spans="1:4" s="30" customFormat="1" ht="12.75" hidden="1">
      <c r="A185" s="1"/>
      <c r="B185" s="45" t="s">
        <v>245</v>
      </c>
      <c r="C185" s="15" t="s">
        <v>246</v>
      </c>
      <c r="D185" s="108">
        <f>VARAM_Ceļa_izd!D185</f>
        <v>0</v>
      </c>
    </row>
    <row r="186" spans="1:4" s="30" customFormat="1" ht="12.75" hidden="1">
      <c r="A186" s="1"/>
      <c r="B186" s="45" t="s">
        <v>247</v>
      </c>
      <c r="C186" s="15" t="s">
        <v>248</v>
      </c>
      <c r="D186" s="108">
        <f>VARAM_Ceļa_izd!D186</f>
        <v>0</v>
      </c>
    </row>
    <row r="187" spans="1:4" s="30" customFormat="1" ht="12.75" hidden="1">
      <c r="A187" s="1"/>
      <c r="B187" s="45" t="s">
        <v>249</v>
      </c>
      <c r="C187" s="15" t="s">
        <v>250</v>
      </c>
      <c r="D187" s="108">
        <f>VARAM_Ceļa_izd!D187</f>
        <v>0</v>
      </c>
    </row>
    <row r="188" spans="1:4" s="30" customFormat="1" ht="25.5" hidden="1">
      <c r="A188" s="1"/>
      <c r="B188" s="45">
        <v>2224</v>
      </c>
      <c r="C188" s="15" t="s">
        <v>251</v>
      </c>
      <c r="D188" s="108">
        <f>VARAM_Ceļa_izd!D188</f>
        <v>0</v>
      </c>
    </row>
    <row r="189" spans="1:4" s="30" customFormat="1" ht="12.75" hidden="1">
      <c r="A189" s="1"/>
      <c r="B189" s="45" t="s">
        <v>252</v>
      </c>
      <c r="C189" s="15" t="s">
        <v>253</v>
      </c>
      <c r="D189" s="108">
        <f>VARAM_Ceļa_izd!D189</f>
        <v>0</v>
      </c>
    </row>
    <row r="190" spans="1:4" s="30" customFormat="1" ht="25.5" hidden="1">
      <c r="A190" s="1"/>
      <c r="B190" s="44" t="s">
        <v>254</v>
      </c>
      <c r="C190" s="15" t="s">
        <v>255</v>
      </c>
      <c r="D190" s="108">
        <f>SUM(D191:D199)</f>
        <v>0</v>
      </c>
    </row>
    <row r="191" spans="1:4" s="30" customFormat="1" ht="12.75" hidden="1">
      <c r="A191" s="1"/>
      <c r="B191" s="45" t="s">
        <v>256</v>
      </c>
      <c r="C191" s="15" t="s">
        <v>257</v>
      </c>
      <c r="D191" s="108">
        <f>VARAM_Ceļa_izd!D191</f>
        <v>0</v>
      </c>
    </row>
    <row r="192" spans="1:4" s="30" customFormat="1" ht="12.75" hidden="1">
      <c r="A192" s="1"/>
      <c r="B192" s="45">
        <v>2232</v>
      </c>
      <c r="C192" s="15" t="s">
        <v>258</v>
      </c>
      <c r="D192" s="108">
        <f>VARAM_Ceļa_izd!D192</f>
        <v>0</v>
      </c>
    </row>
    <row r="193" spans="1:4" s="30" customFormat="1" ht="12.75" hidden="1">
      <c r="A193" s="1"/>
      <c r="B193" s="45" t="s">
        <v>259</v>
      </c>
      <c r="C193" s="15" t="s">
        <v>260</v>
      </c>
      <c r="D193" s="108">
        <f>VARAM_Ceļa_izd!D193</f>
        <v>0</v>
      </c>
    </row>
    <row r="194" spans="1:4" s="30" customFormat="1" ht="12.75" hidden="1">
      <c r="A194" s="1"/>
      <c r="B194" s="45" t="s">
        <v>261</v>
      </c>
      <c r="C194" s="15" t="s">
        <v>262</v>
      </c>
      <c r="D194" s="108">
        <f>VARAM_Ceļa_izd!D194</f>
        <v>0</v>
      </c>
    </row>
    <row r="195" spans="1:4" s="30" customFormat="1" ht="12.75" hidden="1">
      <c r="A195" s="1"/>
      <c r="B195" s="45">
        <v>2235</v>
      </c>
      <c r="C195" s="15" t="s">
        <v>263</v>
      </c>
      <c r="D195" s="108">
        <f>VARAM_Ceļa_izd!D195</f>
        <v>0</v>
      </c>
    </row>
    <row r="196" spans="1:4" s="30" customFormat="1" ht="12.75" hidden="1">
      <c r="A196" s="1"/>
      <c r="B196" s="45" t="s">
        <v>264</v>
      </c>
      <c r="C196" s="15" t="s">
        <v>265</v>
      </c>
      <c r="D196" s="108">
        <f>VARAM_Ceļa_izd!D196</f>
        <v>0</v>
      </c>
    </row>
    <row r="197" spans="1:4" s="30" customFormat="1" ht="25.5" hidden="1">
      <c r="A197" s="1"/>
      <c r="B197" s="45" t="s">
        <v>266</v>
      </c>
      <c r="C197" s="15" t="s">
        <v>267</v>
      </c>
      <c r="D197" s="108">
        <f>VARAM_Ceļa_izd!D197</f>
        <v>0</v>
      </c>
    </row>
    <row r="198" spans="1:4" s="30" customFormat="1" ht="25.5" hidden="1">
      <c r="A198" s="1"/>
      <c r="B198" s="45" t="s">
        <v>268</v>
      </c>
      <c r="C198" s="15" t="s">
        <v>269</v>
      </c>
      <c r="D198" s="108">
        <f>VARAM_Ceļa_izd!D198</f>
        <v>0</v>
      </c>
    </row>
    <row r="199" spans="1:4" s="30" customFormat="1" ht="12.75" hidden="1">
      <c r="A199" s="1"/>
      <c r="B199" s="45" t="s">
        <v>270</v>
      </c>
      <c r="C199" s="15" t="s">
        <v>271</v>
      </c>
      <c r="D199" s="108">
        <f>VARAM_Ceļa_izd!D199</f>
        <v>0</v>
      </c>
    </row>
    <row r="200" spans="1:4" s="30" customFormat="1" ht="12.75" hidden="1">
      <c r="A200" s="1"/>
      <c r="B200" s="44" t="s">
        <v>272</v>
      </c>
      <c r="C200" s="15" t="s">
        <v>273</v>
      </c>
      <c r="D200" s="108">
        <f>SUM(D201:D208)</f>
        <v>0</v>
      </c>
    </row>
    <row r="201" spans="1:4" s="30" customFormat="1" ht="12.75" hidden="1">
      <c r="A201" s="1"/>
      <c r="B201" s="45" t="s">
        <v>274</v>
      </c>
      <c r="C201" s="15" t="s">
        <v>275</v>
      </c>
      <c r="D201" s="108">
        <f>VARAM_Ceļa_izd!D201</f>
        <v>0</v>
      </c>
    </row>
    <row r="202" spans="1:4" s="30" customFormat="1" ht="12.75" hidden="1">
      <c r="A202" s="1"/>
      <c r="B202" s="45" t="s">
        <v>276</v>
      </c>
      <c r="C202" s="15" t="s">
        <v>277</v>
      </c>
      <c r="D202" s="108">
        <f>VARAM_Ceļa_izd!D202</f>
        <v>0</v>
      </c>
    </row>
    <row r="203" spans="1:4" s="30" customFormat="1" ht="12.75" hidden="1">
      <c r="A203" s="1"/>
      <c r="B203" s="45" t="s">
        <v>278</v>
      </c>
      <c r="C203" s="15" t="s">
        <v>279</v>
      </c>
      <c r="D203" s="108">
        <f>VARAM_Ceļa_izd!D203</f>
        <v>0</v>
      </c>
    </row>
    <row r="204" spans="1:4" s="30" customFormat="1" ht="12.75" hidden="1">
      <c r="A204" s="1"/>
      <c r="B204" s="45" t="s">
        <v>280</v>
      </c>
      <c r="C204" s="15" t="s">
        <v>281</v>
      </c>
      <c r="D204" s="108">
        <f>VARAM_Ceļa_izd!D204</f>
        <v>0</v>
      </c>
    </row>
    <row r="205" spans="1:4" s="30" customFormat="1" ht="12.75" hidden="1">
      <c r="A205" s="1"/>
      <c r="B205" s="45" t="s">
        <v>282</v>
      </c>
      <c r="C205" s="15" t="s">
        <v>283</v>
      </c>
      <c r="D205" s="108">
        <f>VARAM_Ceļa_izd!D205</f>
        <v>0</v>
      </c>
    </row>
    <row r="206" spans="1:4" s="30" customFormat="1" ht="12.75" hidden="1">
      <c r="A206" s="1"/>
      <c r="B206" s="45">
        <v>2247</v>
      </c>
      <c r="C206" s="15" t="s">
        <v>284</v>
      </c>
      <c r="D206" s="108">
        <f>VARAM_Ceļa_izd!D206</f>
        <v>0</v>
      </c>
    </row>
    <row r="207" spans="1:4" s="30" customFormat="1" ht="12.75" hidden="1">
      <c r="A207" s="1"/>
      <c r="B207" s="45">
        <v>2248</v>
      </c>
      <c r="C207" s="15" t="s">
        <v>285</v>
      </c>
      <c r="D207" s="108">
        <f>VARAM_Ceļa_izd!D207</f>
        <v>0</v>
      </c>
    </row>
    <row r="208" spans="1:4" s="30" customFormat="1" ht="12.75" hidden="1">
      <c r="A208" s="1"/>
      <c r="B208" s="45" t="s">
        <v>286</v>
      </c>
      <c r="C208" s="15" t="s">
        <v>287</v>
      </c>
      <c r="D208" s="108">
        <f>VARAM_Ceļa_izd!D208</f>
        <v>0</v>
      </c>
    </row>
    <row r="209" spans="1:4" s="30" customFormat="1" ht="12.75" hidden="1">
      <c r="A209" s="1"/>
      <c r="B209" s="44" t="s">
        <v>288</v>
      </c>
      <c r="C209" s="15" t="s">
        <v>289</v>
      </c>
      <c r="D209" s="108">
        <f>SUM(D210:D212)</f>
        <v>0</v>
      </c>
    </row>
    <row r="210" spans="1:4" s="30" customFormat="1" ht="12.75" hidden="1">
      <c r="A210" s="1"/>
      <c r="B210" s="45">
        <v>2251</v>
      </c>
      <c r="C210" s="15" t="s">
        <v>290</v>
      </c>
      <c r="D210" s="108">
        <f>VARAM_Ceļa_izd!D210</f>
        <v>0</v>
      </c>
    </row>
    <row r="211" spans="1:4" s="30" customFormat="1" ht="12.75" hidden="1">
      <c r="A211" s="1"/>
      <c r="B211" s="45">
        <v>2252</v>
      </c>
      <c r="C211" s="15" t="s">
        <v>291</v>
      </c>
      <c r="D211" s="108">
        <f>VARAM_Ceļa_izd!D211</f>
        <v>0</v>
      </c>
    </row>
    <row r="212" spans="1:4" s="30" customFormat="1" ht="12.75" hidden="1">
      <c r="A212" s="1"/>
      <c r="B212" s="45">
        <v>2259</v>
      </c>
      <c r="C212" s="15" t="s">
        <v>292</v>
      </c>
      <c r="D212" s="108">
        <f>VARAM_Ceļa_izd!D212</f>
        <v>0</v>
      </c>
    </row>
    <row r="213" spans="1:4" s="30" customFormat="1" ht="12.75" hidden="1">
      <c r="A213" s="1"/>
      <c r="B213" s="44" t="s">
        <v>293</v>
      </c>
      <c r="C213" s="15" t="s">
        <v>294</v>
      </c>
      <c r="D213" s="108">
        <f>SUM(D214:D218)</f>
        <v>0</v>
      </c>
    </row>
    <row r="214" spans="1:4" s="30" customFormat="1" ht="12.75" hidden="1">
      <c r="A214" s="1"/>
      <c r="B214" s="45" t="s">
        <v>295</v>
      </c>
      <c r="C214" s="15" t="s">
        <v>296</v>
      </c>
      <c r="D214" s="108">
        <f>VARAM_Ceļa_izd!D214</f>
        <v>0</v>
      </c>
    </row>
    <row r="215" spans="1:4" s="30" customFormat="1" ht="12.75" hidden="1">
      <c r="A215" s="1"/>
      <c r="B215" s="45" t="s">
        <v>297</v>
      </c>
      <c r="C215" s="15" t="s">
        <v>298</v>
      </c>
      <c r="D215" s="108">
        <f>VARAM_Ceļa_izd!D215</f>
        <v>0</v>
      </c>
    </row>
    <row r="216" spans="1:4" s="30" customFormat="1" ht="12.75" hidden="1">
      <c r="A216" s="1"/>
      <c r="B216" s="45" t="s">
        <v>299</v>
      </c>
      <c r="C216" s="15" t="s">
        <v>300</v>
      </c>
      <c r="D216" s="108">
        <f>VARAM_Ceļa_izd!D216</f>
        <v>0</v>
      </c>
    </row>
    <row r="217" spans="1:4" s="30" customFormat="1" ht="12.75" hidden="1">
      <c r="A217" s="1"/>
      <c r="B217" s="45" t="s">
        <v>301</v>
      </c>
      <c r="C217" s="15" t="s">
        <v>302</v>
      </c>
      <c r="D217" s="108">
        <f>VARAM_Ceļa_izd!D217</f>
        <v>0</v>
      </c>
    </row>
    <row r="218" spans="1:4" s="30" customFormat="1" ht="12.75" hidden="1">
      <c r="A218" s="1"/>
      <c r="B218" s="45" t="s">
        <v>303</v>
      </c>
      <c r="C218" s="15" t="s">
        <v>304</v>
      </c>
      <c r="D218" s="108">
        <f>VARAM_Ceļa_izd!D218</f>
        <v>0</v>
      </c>
    </row>
    <row r="219" spans="1:4" s="30" customFormat="1" ht="12.75" hidden="1">
      <c r="A219" s="1"/>
      <c r="B219" s="44" t="s">
        <v>305</v>
      </c>
      <c r="C219" s="15" t="s">
        <v>306</v>
      </c>
      <c r="D219" s="108">
        <f>SUM(D220:D225)</f>
        <v>0</v>
      </c>
    </row>
    <row r="220" spans="1:4" s="30" customFormat="1" ht="12.75" hidden="1">
      <c r="A220" s="1"/>
      <c r="B220" s="45" t="s">
        <v>307</v>
      </c>
      <c r="C220" s="15" t="s">
        <v>308</v>
      </c>
      <c r="D220" s="108">
        <f>VARAM_Ceļa_izd!D220</f>
        <v>0</v>
      </c>
    </row>
    <row r="221" spans="1:4" s="30" customFormat="1" ht="12.75" hidden="1">
      <c r="A221" s="1"/>
      <c r="B221" s="45">
        <v>2272</v>
      </c>
      <c r="C221" s="15" t="s">
        <v>309</v>
      </c>
      <c r="D221" s="108">
        <f>VARAM_Ceļa_izd!D221</f>
        <v>0</v>
      </c>
    </row>
    <row r="222" spans="1:4" s="30" customFormat="1" ht="12.75" hidden="1">
      <c r="A222" s="1"/>
      <c r="B222" s="45" t="s">
        <v>310</v>
      </c>
      <c r="C222" s="15" t="s">
        <v>311</v>
      </c>
      <c r="D222" s="108">
        <f>VARAM_Ceļa_izd!D222</f>
        <v>0</v>
      </c>
    </row>
    <row r="223" spans="1:4" s="30" customFormat="1" ht="12.75" hidden="1">
      <c r="A223" s="1"/>
      <c r="B223" s="45" t="s">
        <v>312</v>
      </c>
      <c r="C223" s="15" t="s">
        <v>313</v>
      </c>
      <c r="D223" s="108">
        <f>VARAM_Ceļa_izd!D223</f>
        <v>0</v>
      </c>
    </row>
    <row r="224" spans="1:4" s="30" customFormat="1" ht="12.75" hidden="1">
      <c r="A224" s="1"/>
      <c r="B224" s="45">
        <v>2278</v>
      </c>
      <c r="C224" s="15" t="s">
        <v>314</v>
      </c>
      <c r="D224" s="108">
        <f>VARAM_Ceļa_izd!D224</f>
        <v>0</v>
      </c>
    </row>
    <row r="225" spans="1:4" s="30" customFormat="1" ht="12.75" hidden="1">
      <c r="A225" s="1"/>
      <c r="B225" s="45" t="s">
        <v>315</v>
      </c>
      <c r="C225" s="15" t="s">
        <v>316</v>
      </c>
      <c r="D225" s="108">
        <f>VARAM_Ceļa_izd!D225</f>
        <v>0</v>
      </c>
    </row>
    <row r="226" spans="1:4" s="30" customFormat="1" ht="12.75" hidden="1">
      <c r="A226" s="1"/>
      <c r="B226" s="44" t="s">
        <v>317</v>
      </c>
      <c r="C226" s="15" t="s">
        <v>318</v>
      </c>
      <c r="D226" s="108">
        <f>SUM(D227:D230)</f>
        <v>0</v>
      </c>
    </row>
    <row r="227" spans="1:4" s="30" customFormat="1" ht="12.75" hidden="1">
      <c r="A227" s="1"/>
      <c r="B227" s="45" t="s">
        <v>319</v>
      </c>
      <c r="C227" s="15" t="s">
        <v>320</v>
      </c>
      <c r="D227" s="108">
        <f>VARAM_Ceļa_izd!D227</f>
        <v>0</v>
      </c>
    </row>
    <row r="228" spans="1:4" s="30" customFormat="1" ht="12.75" hidden="1">
      <c r="A228" s="1"/>
      <c r="B228" s="45" t="s">
        <v>321</v>
      </c>
      <c r="C228" s="15" t="s">
        <v>322</v>
      </c>
      <c r="D228" s="108">
        <f>VARAM_Ceļa_izd!D228</f>
        <v>0</v>
      </c>
    </row>
    <row r="229" spans="1:4" s="30" customFormat="1" ht="12.75" hidden="1">
      <c r="A229" s="1"/>
      <c r="B229" s="45" t="s">
        <v>323</v>
      </c>
      <c r="C229" s="15" t="s">
        <v>324</v>
      </c>
      <c r="D229" s="108">
        <f>VARAM_Ceļa_izd!D229</f>
        <v>0</v>
      </c>
    </row>
    <row r="230" spans="1:4" s="30" customFormat="1" ht="25.5" hidden="1">
      <c r="A230" s="1"/>
      <c r="B230" s="45">
        <v>2284</v>
      </c>
      <c r="C230" s="15" t="s">
        <v>325</v>
      </c>
      <c r="D230" s="108">
        <f>VARAM_Ceļa_izd!D230</f>
        <v>0</v>
      </c>
    </row>
    <row r="231" spans="1:4" s="30" customFormat="1" ht="25.5" hidden="1">
      <c r="A231" s="1"/>
      <c r="B231" s="46" t="s">
        <v>326</v>
      </c>
      <c r="C231" s="47" t="s">
        <v>327</v>
      </c>
      <c r="D231" s="107">
        <f>D232+D237+D241+D242+D246+D247+D255+D256+D260</f>
        <v>0</v>
      </c>
    </row>
    <row r="232" spans="1:4" s="30" customFormat="1" ht="12.75" hidden="1">
      <c r="A232" s="1"/>
      <c r="B232" s="44" t="s">
        <v>328</v>
      </c>
      <c r="C232" s="15" t="s">
        <v>329</v>
      </c>
      <c r="D232" s="108">
        <f>SUM(D233:D236)</f>
        <v>0</v>
      </c>
    </row>
    <row r="233" spans="1:4" s="30" customFormat="1" ht="12.75" hidden="1">
      <c r="A233" s="1"/>
      <c r="B233" s="45" t="s">
        <v>330</v>
      </c>
      <c r="C233" s="15" t="s">
        <v>331</v>
      </c>
      <c r="D233" s="108">
        <f>VARAM_Ceļa_izd!D233</f>
        <v>0</v>
      </c>
    </row>
    <row r="234" spans="1:4" s="30" customFormat="1" ht="12.75" hidden="1">
      <c r="A234" s="1"/>
      <c r="B234" s="45" t="s">
        <v>332</v>
      </c>
      <c r="C234" s="15" t="s">
        <v>333</v>
      </c>
      <c r="D234" s="108">
        <f>VARAM_Ceļa_izd!D234</f>
        <v>0</v>
      </c>
    </row>
    <row r="235" spans="1:4" s="30" customFormat="1" ht="12.75" hidden="1">
      <c r="A235" s="1"/>
      <c r="B235" s="45" t="s">
        <v>334</v>
      </c>
      <c r="C235" s="15" t="s">
        <v>335</v>
      </c>
      <c r="D235" s="108">
        <f>VARAM_Ceļa_izd!D235</f>
        <v>0</v>
      </c>
    </row>
    <row r="236" spans="1:4" s="30" customFormat="1" ht="12.75" hidden="1">
      <c r="A236" s="1"/>
      <c r="B236" s="45" t="s">
        <v>336</v>
      </c>
      <c r="C236" s="15" t="s">
        <v>337</v>
      </c>
      <c r="D236" s="108">
        <f>VARAM_Ceļa_izd!D236</f>
        <v>0</v>
      </c>
    </row>
    <row r="237" spans="1:4" s="30" customFormat="1" ht="12.75" hidden="1">
      <c r="A237" s="1"/>
      <c r="B237" s="44" t="s">
        <v>338</v>
      </c>
      <c r="C237" s="15" t="s">
        <v>339</v>
      </c>
      <c r="D237" s="108">
        <f>SUM(D238:D240)</f>
        <v>0</v>
      </c>
    </row>
    <row r="238" spans="1:4" s="30" customFormat="1" ht="12.75" hidden="1">
      <c r="A238" s="1"/>
      <c r="B238" s="45" t="s">
        <v>340</v>
      </c>
      <c r="C238" s="15" t="s">
        <v>341</v>
      </c>
      <c r="D238" s="108">
        <f>VARAM_Ceļa_izd!D238</f>
        <v>0</v>
      </c>
    </row>
    <row r="239" spans="1:4" s="30" customFormat="1" ht="12.75" hidden="1">
      <c r="A239" s="1"/>
      <c r="B239" s="45" t="s">
        <v>342</v>
      </c>
      <c r="C239" s="15" t="s">
        <v>343</v>
      </c>
      <c r="D239" s="108">
        <f>VARAM_Ceļa_izd!D239</f>
        <v>0</v>
      </c>
    </row>
    <row r="240" spans="1:4" s="30" customFormat="1" ht="12.75" hidden="1">
      <c r="A240" s="1"/>
      <c r="B240" s="45" t="s">
        <v>344</v>
      </c>
      <c r="C240" s="15" t="s">
        <v>345</v>
      </c>
      <c r="D240" s="108">
        <f>VARAM_Ceļa_izd!D240</f>
        <v>0</v>
      </c>
    </row>
    <row r="241" spans="1:4" s="30" customFormat="1" ht="12.75" hidden="1">
      <c r="A241" s="1"/>
      <c r="B241" s="44" t="s">
        <v>346</v>
      </c>
      <c r="C241" s="15" t="s">
        <v>347</v>
      </c>
      <c r="D241" s="108">
        <f>VARAM_Ceļa_izd!D241</f>
        <v>0</v>
      </c>
    </row>
    <row r="242" spans="1:4" s="30" customFormat="1" ht="25.5" hidden="1">
      <c r="A242" s="1"/>
      <c r="B242" s="44" t="s">
        <v>348</v>
      </c>
      <c r="C242" s="15" t="s">
        <v>349</v>
      </c>
      <c r="D242" s="108">
        <f>SUM(D243:D245)</f>
        <v>0</v>
      </c>
    </row>
    <row r="243" spans="1:4" s="30" customFormat="1" ht="12.75" hidden="1">
      <c r="A243" s="1"/>
      <c r="B243" s="45" t="s">
        <v>350</v>
      </c>
      <c r="C243" s="15" t="s">
        <v>351</v>
      </c>
      <c r="D243" s="108">
        <f>VARAM_Ceļa_izd!D243</f>
        <v>0</v>
      </c>
    </row>
    <row r="244" spans="1:4" s="30" customFormat="1" ht="12.75" hidden="1">
      <c r="A244" s="1"/>
      <c r="B244" s="45" t="s">
        <v>352</v>
      </c>
      <c r="C244" s="15" t="s">
        <v>353</v>
      </c>
      <c r="D244" s="108">
        <f>VARAM_Ceļa_izd!D244</f>
        <v>0</v>
      </c>
    </row>
    <row r="245" spans="1:4" s="30" customFormat="1" ht="12.75" hidden="1">
      <c r="A245" s="1"/>
      <c r="B245" s="45" t="s">
        <v>354</v>
      </c>
      <c r="C245" s="15" t="s">
        <v>355</v>
      </c>
      <c r="D245" s="108">
        <f>VARAM_Ceļa_izd!D245</f>
        <v>0</v>
      </c>
    </row>
    <row r="246" spans="1:4" s="30" customFormat="1" ht="12.75" hidden="1">
      <c r="A246" s="1"/>
      <c r="B246" s="44" t="s">
        <v>356</v>
      </c>
      <c r="C246" s="15" t="s">
        <v>357</v>
      </c>
      <c r="D246" s="108">
        <f>VARAM_Ceļa_izd!D246</f>
        <v>0</v>
      </c>
    </row>
    <row r="247" spans="1:4" s="30" customFormat="1" ht="12.75" hidden="1">
      <c r="A247" s="1"/>
      <c r="B247" s="44" t="s">
        <v>358</v>
      </c>
      <c r="C247" s="15" t="s">
        <v>359</v>
      </c>
      <c r="D247" s="108">
        <f>SUM(D248:D254)</f>
        <v>0</v>
      </c>
    </row>
    <row r="248" spans="1:4" s="30" customFormat="1" ht="12.75" hidden="1">
      <c r="A248" s="1"/>
      <c r="B248" s="45" t="s">
        <v>360</v>
      </c>
      <c r="C248" s="15" t="s">
        <v>361</v>
      </c>
      <c r="D248" s="108">
        <f>VARAM_Ceļa_izd!D248</f>
        <v>0</v>
      </c>
    </row>
    <row r="249" spans="1:4" s="30" customFormat="1" ht="12.75" hidden="1">
      <c r="A249" s="1"/>
      <c r="B249" s="45" t="s">
        <v>362</v>
      </c>
      <c r="C249" s="15" t="s">
        <v>363</v>
      </c>
      <c r="D249" s="108">
        <f>VARAM_Ceļa_izd!D249</f>
        <v>0</v>
      </c>
    </row>
    <row r="250" spans="1:4" s="30" customFormat="1" ht="12.75" hidden="1">
      <c r="A250" s="1"/>
      <c r="B250" s="45" t="s">
        <v>364</v>
      </c>
      <c r="C250" s="15" t="s">
        <v>365</v>
      </c>
      <c r="D250" s="108">
        <f>VARAM_Ceļa_izd!D250</f>
        <v>0</v>
      </c>
    </row>
    <row r="251" spans="1:4" s="30" customFormat="1" ht="12.75" hidden="1">
      <c r="A251" s="1"/>
      <c r="B251" s="45" t="s">
        <v>366</v>
      </c>
      <c r="C251" s="15" t="s">
        <v>367</v>
      </c>
      <c r="D251" s="108">
        <f>VARAM_Ceļa_izd!D251</f>
        <v>0</v>
      </c>
    </row>
    <row r="252" spans="1:4" s="30" customFormat="1" ht="12.75" hidden="1">
      <c r="A252" s="1"/>
      <c r="B252" s="45" t="s">
        <v>368</v>
      </c>
      <c r="C252" s="15" t="s">
        <v>369</v>
      </c>
      <c r="D252" s="108">
        <f>VARAM_Ceļa_izd!D252</f>
        <v>0</v>
      </c>
    </row>
    <row r="253" spans="1:4" s="30" customFormat="1" ht="25.5" hidden="1">
      <c r="A253" s="1"/>
      <c r="B253" s="45">
        <v>2366</v>
      </c>
      <c r="C253" s="15" t="s">
        <v>370</v>
      </c>
      <c r="D253" s="108">
        <f>VARAM_Ceļa_izd!D253</f>
        <v>0</v>
      </c>
    </row>
    <row r="254" spans="1:4" s="30" customFormat="1" ht="25.5" hidden="1">
      <c r="A254" s="1"/>
      <c r="B254" s="45" t="s">
        <v>371</v>
      </c>
      <c r="C254" s="15" t="s">
        <v>372</v>
      </c>
      <c r="D254" s="108">
        <f>VARAM_Ceļa_izd!D254</f>
        <v>0</v>
      </c>
    </row>
    <row r="255" spans="1:4" s="30" customFormat="1" ht="12.75" hidden="1">
      <c r="A255" s="1"/>
      <c r="B255" s="44" t="s">
        <v>373</v>
      </c>
      <c r="C255" s="15" t="s">
        <v>374</v>
      </c>
      <c r="D255" s="108">
        <f>VARAM_Ceļa_izd!D255</f>
        <v>0</v>
      </c>
    </row>
    <row r="256" spans="1:4" s="30" customFormat="1" ht="12.75" hidden="1">
      <c r="A256" s="1"/>
      <c r="B256" s="44" t="s">
        <v>375</v>
      </c>
      <c r="C256" s="15" t="s">
        <v>376</v>
      </c>
      <c r="D256" s="108">
        <f>SUM(D257:D259)</f>
        <v>0</v>
      </c>
    </row>
    <row r="257" spans="1:4" s="30" customFormat="1" ht="12.75" hidden="1">
      <c r="A257" s="1"/>
      <c r="B257" s="45" t="s">
        <v>377</v>
      </c>
      <c r="C257" s="15" t="s">
        <v>378</v>
      </c>
      <c r="D257" s="108">
        <f>VARAM_Ceļa_izd!D257</f>
        <v>0</v>
      </c>
    </row>
    <row r="258" spans="1:4" s="30" customFormat="1" ht="12.75" hidden="1">
      <c r="A258" s="1"/>
      <c r="B258" s="45" t="s">
        <v>379</v>
      </c>
      <c r="C258" s="15" t="s">
        <v>380</v>
      </c>
      <c r="D258" s="108">
        <f>VARAM_Ceļa_izd!D258</f>
        <v>0</v>
      </c>
    </row>
    <row r="259" spans="1:4" s="30" customFormat="1" ht="12.75" hidden="1">
      <c r="A259" s="1"/>
      <c r="B259" s="45" t="s">
        <v>381</v>
      </c>
      <c r="C259" s="15" t="s">
        <v>382</v>
      </c>
      <c r="D259" s="108">
        <f>VARAM_Ceļa_izd!D259</f>
        <v>0</v>
      </c>
    </row>
    <row r="260" spans="1:4" s="30" customFormat="1" ht="12.75" hidden="1">
      <c r="A260" s="1"/>
      <c r="B260" s="44" t="s">
        <v>383</v>
      </c>
      <c r="C260" s="15" t="s">
        <v>384</v>
      </c>
      <c r="D260" s="108">
        <f>VARAM_Ceļa_izd!D260</f>
        <v>0</v>
      </c>
    </row>
    <row r="261" spans="1:4" s="30" customFormat="1" ht="12.75" hidden="1">
      <c r="A261" s="1"/>
      <c r="B261" s="46" t="s">
        <v>385</v>
      </c>
      <c r="C261" s="47" t="s">
        <v>386</v>
      </c>
      <c r="D261" s="107">
        <f>VARAM_Ceļa_izd!D261</f>
        <v>0</v>
      </c>
    </row>
    <row r="262" spans="1:4" s="30" customFormat="1" ht="12.75" hidden="1">
      <c r="A262" s="1"/>
      <c r="B262" s="46" t="s">
        <v>387</v>
      </c>
      <c r="C262" s="47" t="s">
        <v>388</v>
      </c>
      <c r="D262" s="107">
        <f>D263+D270</f>
        <v>0</v>
      </c>
    </row>
    <row r="263" spans="1:4" s="30" customFormat="1" ht="12.75" hidden="1">
      <c r="A263" s="1"/>
      <c r="B263" s="44" t="s">
        <v>389</v>
      </c>
      <c r="C263" s="15" t="s">
        <v>390</v>
      </c>
      <c r="D263" s="108">
        <f>SUM(D264:D269)</f>
        <v>0</v>
      </c>
    </row>
    <row r="264" spans="1:4" s="30" customFormat="1" ht="12.75" hidden="1">
      <c r="A264" s="1"/>
      <c r="B264" s="45" t="s">
        <v>391</v>
      </c>
      <c r="C264" s="15" t="s">
        <v>392</v>
      </c>
      <c r="D264" s="108">
        <f>VARAM_Ceļa_izd!D264</f>
        <v>0</v>
      </c>
    </row>
    <row r="265" spans="1:4" s="30" customFormat="1" ht="25.5" hidden="1">
      <c r="A265" s="1"/>
      <c r="B265" s="45" t="s">
        <v>393</v>
      </c>
      <c r="C265" s="15" t="s">
        <v>394</v>
      </c>
      <c r="D265" s="108">
        <f>VARAM_Ceļa_izd!D265</f>
        <v>0</v>
      </c>
    </row>
    <row r="266" spans="1:4" s="30" customFormat="1" ht="25.5" hidden="1">
      <c r="A266" s="1"/>
      <c r="B266" s="45" t="s">
        <v>395</v>
      </c>
      <c r="C266" s="15" t="s">
        <v>396</v>
      </c>
      <c r="D266" s="108">
        <f>VARAM_Ceļa_izd!D266</f>
        <v>0</v>
      </c>
    </row>
    <row r="267" spans="1:4" s="30" customFormat="1" ht="12.75" hidden="1">
      <c r="A267" s="1"/>
      <c r="B267" s="45" t="s">
        <v>397</v>
      </c>
      <c r="C267" s="15" t="s">
        <v>398</v>
      </c>
      <c r="D267" s="108">
        <f>VARAM_Ceļa_izd!D267</f>
        <v>0</v>
      </c>
    </row>
    <row r="268" spans="1:4" s="30" customFormat="1" ht="25.5" hidden="1">
      <c r="A268" s="1"/>
      <c r="B268" s="45">
        <v>2516</v>
      </c>
      <c r="C268" s="15" t="s">
        <v>399</v>
      </c>
      <c r="D268" s="108">
        <f>VARAM_Ceļa_izd!D268</f>
        <v>0</v>
      </c>
    </row>
    <row r="269" spans="1:4" s="30" customFormat="1" ht="12.75" hidden="1">
      <c r="A269" s="1"/>
      <c r="B269" s="45" t="s">
        <v>400</v>
      </c>
      <c r="C269" s="15" t="s">
        <v>401</v>
      </c>
      <c r="D269" s="108">
        <f>VARAM_Ceļa_izd!D269</f>
        <v>0</v>
      </c>
    </row>
    <row r="270" spans="1:4" s="30" customFormat="1" ht="12.75" hidden="1">
      <c r="A270" s="1"/>
      <c r="B270" s="44">
        <v>2520</v>
      </c>
      <c r="C270" s="15" t="s">
        <v>402</v>
      </c>
      <c r="D270" s="108">
        <f>VARAM_Ceļa_izd!D270</f>
        <v>0</v>
      </c>
    </row>
    <row r="271" spans="1:4" s="30" customFormat="1" ht="25.5" hidden="1">
      <c r="A271" s="1"/>
      <c r="B271" s="49">
        <v>2800</v>
      </c>
      <c r="C271" s="47" t="s">
        <v>403</v>
      </c>
      <c r="D271" s="107">
        <f>VARAM_Ceļa_izd!D271</f>
        <v>0</v>
      </c>
    </row>
    <row r="272" spans="1:4" s="30" customFormat="1" ht="12.75" hidden="1">
      <c r="A272" s="1"/>
      <c r="B272" s="49">
        <v>4000</v>
      </c>
      <c r="C272" s="47" t="s">
        <v>404</v>
      </c>
      <c r="D272" s="107">
        <f>D273+D276+D280</f>
        <v>0</v>
      </c>
    </row>
    <row r="273" spans="1:4" s="30" customFormat="1" ht="12.75" hidden="1">
      <c r="A273" s="1"/>
      <c r="B273" s="46" t="s">
        <v>405</v>
      </c>
      <c r="C273" s="47" t="s">
        <v>406</v>
      </c>
      <c r="D273" s="107">
        <f>D274+D275</f>
        <v>0</v>
      </c>
    </row>
    <row r="274" spans="1:4" s="30" customFormat="1" ht="25.5" hidden="1">
      <c r="A274" s="1"/>
      <c r="B274" s="44" t="s">
        <v>407</v>
      </c>
      <c r="C274" s="15" t="s">
        <v>408</v>
      </c>
      <c r="D274" s="108">
        <f>VARAM_Ceļa_izd!D274</f>
        <v>0</v>
      </c>
    </row>
    <row r="275" spans="1:4" s="30" customFormat="1" ht="25.5" hidden="1">
      <c r="A275" s="1"/>
      <c r="B275" s="44" t="s">
        <v>409</v>
      </c>
      <c r="C275" s="15" t="s">
        <v>410</v>
      </c>
      <c r="D275" s="108">
        <f>VARAM_Ceļa_izd!D275</f>
        <v>0</v>
      </c>
    </row>
    <row r="276" spans="1:4" s="30" customFormat="1" ht="12.75" hidden="1">
      <c r="A276" s="1"/>
      <c r="B276" s="46" t="s">
        <v>411</v>
      </c>
      <c r="C276" s="47" t="s">
        <v>412</v>
      </c>
      <c r="D276" s="107">
        <f>SUM(D277:D279)</f>
        <v>0</v>
      </c>
    </row>
    <row r="277" spans="1:4" s="30" customFormat="1" ht="25.5" hidden="1">
      <c r="A277" s="1"/>
      <c r="B277" s="44" t="s">
        <v>413</v>
      </c>
      <c r="C277" s="15" t="s">
        <v>414</v>
      </c>
      <c r="D277" s="108">
        <f>VARAM_Ceļa_izd!D277</f>
        <v>0</v>
      </c>
    </row>
    <row r="278" spans="1:4" s="30" customFormat="1" ht="25.5" hidden="1">
      <c r="A278" s="1"/>
      <c r="B278" s="44">
        <v>4240</v>
      </c>
      <c r="C278" s="15" t="s">
        <v>415</v>
      </c>
      <c r="D278" s="108">
        <f>VARAM_Ceļa_izd!D278</f>
        <v>0</v>
      </c>
    </row>
    <row r="279" spans="1:4" s="30" customFormat="1" ht="12.75" hidden="1">
      <c r="A279" s="1"/>
      <c r="B279" s="44">
        <v>4250</v>
      </c>
      <c r="C279" s="15" t="s">
        <v>416</v>
      </c>
      <c r="D279" s="108">
        <f>VARAM_Ceļa_izd!D279</f>
        <v>0</v>
      </c>
    </row>
    <row r="280" spans="1:4" s="30" customFormat="1" ht="12.75" hidden="1">
      <c r="A280" s="1"/>
      <c r="B280" s="46" t="s">
        <v>417</v>
      </c>
      <c r="C280" s="47" t="s">
        <v>418</v>
      </c>
      <c r="D280" s="107">
        <f>D281+D284</f>
        <v>0</v>
      </c>
    </row>
    <row r="281" spans="1:4" s="30" customFormat="1" ht="12.75" hidden="1">
      <c r="A281" s="1"/>
      <c r="B281" s="44" t="s">
        <v>419</v>
      </c>
      <c r="C281" s="15" t="s">
        <v>420</v>
      </c>
      <c r="D281" s="108">
        <f>SUM(D282:D283)</f>
        <v>0</v>
      </c>
    </row>
    <row r="282" spans="1:4" s="30" customFormat="1" ht="25.5" hidden="1">
      <c r="A282" s="1"/>
      <c r="B282" s="45" t="s">
        <v>421</v>
      </c>
      <c r="C282" s="15" t="s">
        <v>422</v>
      </c>
      <c r="D282" s="108">
        <f>VARAM_Ceļa_izd!D282</f>
        <v>0</v>
      </c>
    </row>
    <row r="283" spans="1:4" s="30" customFormat="1" ht="25.5" hidden="1">
      <c r="A283" s="1"/>
      <c r="B283" s="45" t="s">
        <v>423</v>
      </c>
      <c r="C283" s="15" t="s">
        <v>424</v>
      </c>
      <c r="D283" s="108">
        <f>VARAM_Ceļa_izd!D283</f>
        <v>0</v>
      </c>
    </row>
    <row r="284" spans="1:4" s="30" customFormat="1" ht="12.75" hidden="1">
      <c r="A284" s="1"/>
      <c r="B284" s="44" t="s">
        <v>425</v>
      </c>
      <c r="C284" s="15" t="s">
        <v>426</v>
      </c>
      <c r="D284" s="108">
        <f>SUM(D285:D289)</f>
        <v>0</v>
      </c>
    </row>
    <row r="285" spans="1:4" s="30" customFormat="1" ht="25.5" hidden="1">
      <c r="A285" s="1"/>
      <c r="B285" s="45">
        <v>4331</v>
      </c>
      <c r="C285" s="15" t="s">
        <v>427</v>
      </c>
      <c r="D285" s="108">
        <f>VARAM_Ceļa_izd!D285</f>
        <v>0</v>
      </c>
    </row>
    <row r="286" spans="1:4" s="30" customFormat="1" ht="25.5" hidden="1">
      <c r="A286" s="1"/>
      <c r="B286" s="45">
        <v>4332</v>
      </c>
      <c r="C286" s="15" t="s">
        <v>428</v>
      </c>
      <c r="D286" s="108">
        <f>VARAM_Ceļa_izd!D286</f>
        <v>0</v>
      </c>
    </row>
    <row r="287" spans="1:4" s="30" customFormat="1" ht="25.5" hidden="1">
      <c r="A287" s="1"/>
      <c r="B287" s="45">
        <v>4333</v>
      </c>
      <c r="C287" s="15" t="s">
        <v>429</v>
      </c>
      <c r="D287" s="108">
        <f>VARAM_Ceļa_izd!D287</f>
        <v>0</v>
      </c>
    </row>
    <row r="288" spans="1:4" s="30" customFormat="1" ht="25.5" hidden="1">
      <c r="A288" s="1"/>
      <c r="B288" s="45">
        <v>4334</v>
      </c>
      <c r="C288" s="15" t="s">
        <v>430</v>
      </c>
      <c r="D288" s="108">
        <f>VARAM_Ceļa_izd!D288</f>
        <v>0</v>
      </c>
    </row>
    <row r="289" spans="1:4" s="30" customFormat="1" ht="12.75" hidden="1">
      <c r="A289" s="1"/>
      <c r="B289" s="45">
        <v>4339</v>
      </c>
      <c r="C289" s="15" t="s">
        <v>431</v>
      </c>
      <c r="D289" s="108">
        <f>VARAM_Ceļa_izd!D289</f>
        <v>0</v>
      </c>
    </row>
    <row r="290" spans="1:4" s="30" customFormat="1" ht="12.75" hidden="1">
      <c r="A290" s="1"/>
      <c r="B290" s="49" t="s">
        <v>432</v>
      </c>
      <c r="C290" s="47" t="s">
        <v>433</v>
      </c>
      <c r="D290" s="107">
        <f>D291+D326</f>
        <v>0</v>
      </c>
    </row>
    <row r="291" spans="1:4" s="30" customFormat="1" ht="12.75" hidden="1">
      <c r="A291" s="1"/>
      <c r="B291" s="46" t="s">
        <v>434</v>
      </c>
      <c r="C291" s="47" t="s">
        <v>435</v>
      </c>
      <c r="D291" s="107">
        <f>D292+D300+D321+D324+D325</f>
        <v>0</v>
      </c>
    </row>
    <row r="292" spans="1:4" s="30" customFormat="1" ht="12.75" hidden="1">
      <c r="A292" s="1"/>
      <c r="B292" s="46" t="s">
        <v>436</v>
      </c>
      <c r="C292" s="47" t="s">
        <v>437</v>
      </c>
      <c r="D292" s="107">
        <f>D293+D296+D297</f>
        <v>0</v>
      </c>
    </row>
    <row r="293" spans="1:4" s="30" customFormat="1" ht="25.5" hidden="1">
      <c r="A293" s="1"/>
      <c r="B293" s="44" t="s">
        <v>438</v>
      </c>
      <c r="C293" s="15" t="s">
        <v>439</v>
      </c>
      <c r="D293" s="108">
        <f>SUM(D294:D295)</f>
        <v>0</v>
      </c>
    </row>
    <row r="294" spans="1:4" s="30" customFormat="1" ht="25.5" hidden="1">
      <c r="A294" s="1"/>
      <c r="B294" s="45">
        <v>3111</v>
      </c>
      <c r="C294" s="15" t="s">
        <v>440</v>
      </c>
      <c r="D294" s="108">
        <f>VARAM_Ceļa_izd!D294</f>
        <v>0</v>
      </c>
    </row>
    <row r="295" spans="1:4" s="30" customFormat="1" ht="25.5" hidden="1">
      <c r="A295" s="1"/>
      <c r="B295" s="45">
        <v>3112</v>
      </c>
      <c r="C295" s="15" t="s">
        <v>441</v>
      </c>
      <c r="D295" s="108">
        <f>VARAM_Ceļa_izd!D295</f>
        <v>0</v>
      </c>
    </row>
    <row r="296" spans="1:4" s="30" customFormat="1" ht="12.75" hidden="1">
      <c r="A296" s="1"/>
      <c r="B296" s="44">
        <v>3150</v>
      </c>
      <c r="C296" s="15" t="s">
        <v>442</v>
      </c>
      <c r="D296" s="108">
        <f>VARAM_Ceļa_izd!D296</f>
        <v>0</v>
      </c>
    </row>
    <row r="297" spans="1:4" s="30" customFormat="1" ht="25.5" hidden="1">
      <c r="A297" s="1"/>
      <c r="B297" s="44" t="s">
        <v>443</v>
      </c>
      <c r="C297" s="15" t="s">
        <v>444</v>
      </c>
      <c r="D297" s="108">
        <f>SUM(D298:D299)</f>
        <v>0</v>
      </c>
    </row>
    <row r="298" spans="1:4" s="30" customFormat="1" ht="12.75" hidden="1">
      <c r="A298" s="1"/>
      <c r="B298" s="45">
        <v>3191</v>
      </c>
      <c r="C298" s="15" t="s">
        <v>445</v>
      </c>
      <c r="D298" s="108">
        <f>VARAM_Ceļa_izd!D298</f>
        <v>0</v>
      </c>
    </row>
    <row r="299" spans="1:4" s="30" customFormat="1" ht="12.75" hidden="1">
      <c r="A299" s="1"/>
      <c r="B299" s="45">
        <v>3192</v>
      </c>
      <c r="C299" s="15" t="s">
        <v>446</v>
      </c>
      <c r="D299" s="108">
        <f>VARAM_Ceļa_izd!D299</f>
        <v>0</v>
      </c>
    </row>
    <row r="300" spans="1:4" s="30" customFormat="1" ht="12.75" hidden="1">
      <c r="A300" s="1"/>
      <c r="B300" s="46" t="s">
        <v>447</v>
      </c>
      <c r="C300" s="47" t="s">
        <v>448</v>
      </c>
      <c r="D300" s="107">
        <f>D301+D304+D307+D312+D315</f>
        <v>0</v>
      </c>
    </row>
    <row r="301" spans="1:4" s="30" customFormat="1" ht="25.5" hidden="1">
      <c r="A301" s="1"/>
      <c r="B301" s="44" t="s">
        <v>449</v>
      </c>
      <c r="C301" s="15" t="s">
        <v>450</v>
      </c>
      <c r="D301" s="108">
        <f>SUM(D302:D303)</f>
        <v>0</v>
      </c>
    </row>
    <row r="302" spans="1:4" s="30" customFormat="1" ht="12.75" hidden="1">
      <c r="A302" s="1"/>
      <c r="B302" s="45">
        <v>3211</v>
      </c>
      <c r="C302" s="15" t="s">
        <v>451</v>
      </c>
      <c r="D302" s="108">
        <f>VARAM_Ceļa_izd!D302</f>
        <v>0</v>
      </c>
    </row>
    <row r="303" spans="1:4" s="30" customFormat="1" ht="12.75" hidden="1">
      <c r="A303" s="1"/>
      <c r="B303" s="45">
        <v>3212</v>
      </c>
      <c r="C303" s="15" t="s">
        <v>452</v>
      </c>
      <c r="D303" s="108">
        <f>VARAM_Ceļa_izd!D303</f>
        <v>0</v>
      </c>
    </row>
    <row r="304" spans="1:4" s="30" customFormat="1" ht="12.75" hidden="1">
      <c r="A304" s="1"/>
      <c r="B304" s="44" t="s">
        <v>453</v>
      </c>
      <c r="C304" s="15" t="s">
        <v>454</v>
      </c>
      <c r="D304" s="108">
        <f>SUM(D305:D306)</f>
        <v>0</v>
      </c>
    </row>
    <row r="305" spans="1:4" s="30" customFormat="1" ht="12.75" hidden="1">
      <c r="A305" s="1"/>
      <c r="B305" s="45">
        <v>3231</v>
      </c>
      <c r="C305" s="15" t="s">
        <v>455</v>
      </c>
      <c r="D305" s="108">
        <f>VARAM_Ceļa_izd!D305</f>
        <v>0</v>
      </c>
    </row>
    <row r="306" spans="1:4" s="30" customFormat="1" ht="12.75" hidden="1">
      <c r="A306" s="1"/>
      <c r="B306" s="45">
        <v>3232</v>
      </c>
      <c r="C306" s="15" t="s">
        <v>456</v>
      </c>
      <c r="D306" s="108">
        <f>VARAM_Ceļa_izd!D306</f>
        <v>0</v>
      </c>
    </row>
    <row r="307" spans="1:4" s="30" customFormat="1" ht="25.5" hidden="1">
      <c r="A307" s="1"/>
      <c r="B307" s="44" t="s">
        <v>457</v>
      </c>
      <c r="C307" s="15" t="s">
        <v>458</v>
      </c>
      <c r="D307" s="108">
        <f>SUM(D308:D311)</f>
        <v>0</v>
      </c>
    </row>
    <row r="308" spans="1:4" s="30" customFormat="1" ht="12.75" hidden="1">
      <c r="A308" s="1"/>
      <c r="B308" s="45">
        <v>3261</v>
      </c>
      <c r="C308" s="15" t="s">
        <v>459</v>
      </c>
      <c r="D308" s="108">
        <f>VARAM_Ceļa_izd!D308</f>
        <v>0</v>
      </c>
    </row>
    <row r="309" spans="1:4" s="30" customFormat="1" ht="25.5" hidden="1">
      <c r="A309" s="1"/>
      <c r="B309" s="45">
        <v>3262</v>
      </c>
      <c r="C309" s="15" t="s">
        <v>460</v>
      </c>
      <c r="D309" s="108">
        <f>VARAM_Ceļa_izd!D309</f>
        <v>0</v>
      </c>
    </row>
    <row r="310" spans="1:4" s="30" customFormat="1" ht="12.75" hidden="1">
      <c r="A310" s="1"/>
      <c r="B310" s="45">
        <v>3263</v>
      </c>
      <c r="C310" s="15" t="s">
        <v>461</v>
      </c>
      <c r="D310" s="108">
        <f>VARAM_Ceļa_izd!D310</f>
        <v>0</v>
      </c>
    </row>
    <row r="311" spans="1:4" s="30" customFormat="1" ht="25.5" hidden="1">
      <c r="A311" s="1"/>
      <c r="B311" s="45">
        <v>3264</v>
      </c>
      <c r="C311" s="15" t="s">
        <v>462</v>
      </c>
      <c r="D311" s="108">
        <f>VARAM_Ceļa_izd!D311</f>
        <v>0</v>
      </c>
    </row>
    <row r="312" spans="1:4" s="30" customFormat="1" ht="12.75" hidden="1">
      <c r="A312" s="1"/>
      <c r="B312" s="44">
        <v>3280</v>
      </c>
      <c r="C312" s="15" t="s">
        <v>463</v>
      </c>
      <c r="D312" s="108">
        <f>SUM(D313:D314)</f>
        <v>0</v>
      </c>
    </row>
    <row r="313" spans="1:4" s="30" customFormat="1" ht="12.75" hidden="1">
      <c r="A313" s="1"/>
      <c r="B313" s="45">
        <v>3281</v>
      </c>
      <c r="C313" s="15" t="s">
        <v>464</v>
      </c>
      <c r="D313" s="108">
        <f>VARAM_Ceļa_izd!D313</f>
        <v>0</v>
      </c>
    </row>
    <row r="314" spans="1:4" s="30" customFormat="1" ht="12.75" hidden="1">
      <c r="A314" s="1"/>
      <c r="B314" s="45">
        <v>3282</v>
      </c>
      <c r="C314" s="15" t="s">
        <v>465</v>
      </c>
      <c r="D314" s="108">
        <f>VARAM_Ceļa_izd!D314</f>
        <v>0</v>
      </c>
    </row>
    <row r="315" spans="1:4" s="30" customFormat="1" ht="51" hidden="1">
      <c r="A315" s="1"/>
      <c r="B315" s="44">
        <v>3290</v>
      </c>
      <c r="C315" s="15" t="s">
        <v>466</v>
      </c>
      <c r="D315" s="108">
        <f>SUM(D316:D320)</f>
        <v>0</v>
      </c>
    </row>
    <row r="316" spans="1:4" s="30" customFormat="1" ht="38.25" hidden="1">
      <c r="A316" s="1"/>
      <c r="B316" s="45">
        <v>3291</v>
      </c>
      <c r="C316" s="15" t="s">
        <v>467</v>
      </c>
      <c r="D316" s="108">
        <f>VARAM_Ceļa_izd!D316</f>
        <v>0</v>
      </c>
    </row>
    <row r="317" spans="1:4" s="30" customFormat="1" ht="38.25" hidden="1">
      <c r="A317" s="1"/>
      <c r="B317" s="45">
        <v>3292</v>
      </c>
      <c r="C317" s="15" t="s">
        <v>468</v>
      </c>
      <c r="D317" s="108">
        <f>VARAM_Ceļa_izd!D317</f>
        <v>0</v>
      </c>
    </row>
    <row r="318" spans="1:4" s="30" customFormat="1" ht="38.25" hidden="1">
      <c r="A318" s="1"/>
      <c r="B318" s="45">
        <v>3293</v>
      </c>
      <c r="C318" s="15" t="s">
        <v>469</v>
      </c>
      <c r="D318" s="108">
        <f>VARAM_Ceļa_izd!D318</f>
        <v>0</v>
      </c>
    </row>
    <row r="319" spans="1:4" s="30" customFormat="1" ht="38.25" hidden="1">
      <c r="A319" s="1"/>
      <c r="B319" s="45">
        <v>3294</v>
      </c>
      <c r="C319" s="15" t="s">
        <v>470</v>
      </c>
      <c r="D319" s="108">
        <f>VARAM_Ceļa_izd!D319</f>
        <v>0</v>
      </c>
    </row>
    <row r="320" spans="1:4" s="30" customFormat="1" ht="38.25" hidden="1">
      <c r="A320" s="1"/>
      <c r="B320" s="45">
        <v>3295</v>
      </c>
      <c r="C320" s="15" t="s">
        <v>471</v>
      </c>
      <c r="D320" s="108">
        <f>VARAM_Ceļa_izd!D320</f>
        <v>0</v>
      </c>
    </row>
    <row r="321" spans="1:4" s="30" customFormat="1" ht="25.5" hidden="1">
      <c r="A321" s="1"/>
      <c r="B321" s="46" t="s">
        <v>472</v>
      </c>
      <c r="C321" s="47" t="s">
        <v>473</v>
      </c>
      <c r="D321" s="107">
        <f>SUM(D322:D323)</f>
        <v>0</v>
      </c>
    </row>
    <row r="322" spans="1:4" s="30" customFormat="1" ht="25.5" hidden="1">
      <c r="A322" s="1"/>
      <c r="B322" s="44">
        <v>3310</v>
      </c>
      <c r="C322" s="15" t="s">
        <v>474</v>
      </c>
      <c r="D322" s="108">
        <f>VARAM_Ceļa_izd!D322</f>
        <v>0</v>
      </c>
    </row>
    <row r="323" spans="1:4" s="30" customFormat="1" ht="25.5" hidden="1">
      <c r="A323" s="1"/>
      <c r="B323" s="44">
        <v>3320</v>
      </c>
      <c r="C323" s="15" t="s">
        <v>475</v>
      </c>
      <c r="D323" s="108">
        <f>VARAM_Ceļa_izd!D323</f>
        <v>0</v>
      </c>
    </row>
    <row r="324" spans="1:4" s="30" customFormat="1" ht="51" hidden="1">
      <c r="A324" s="1"/>
      <c r="B324" s="49">
        <v>3500</v>
      </c>
      <c r="C324" s="47" t="s">
        <v>476</v>
      </c>
      <c r="D324" s="107">
        <f>VARAM_Ceļa_izd!D324</f>
        <v>0</v>
      </c>
    </row>
    <row r="325" spans="1:4" s="30" customFormat="1" ht="25.5" hidden="1">
      <c r="A325" s="1"/>
      <c r="B325" s="46" t="s">
        <v>477</v>
      </c>
      <c r="C325" s="47" t="s">
        <v>478</v>
      </c>
      <c r="D325" s="107">
        <f>VARAM_Ceļa_izd!D325</f>
        <v>0</v>
      </c>
    </row>
    <row r="326" spans="1:4" s="30" customFormat="1" ht="12.75" hidden="1">
      <c r="A326" s="1"/>
      <c r="B326" s="46" t="s">
        <v>479</v>
      </c>
      <c r="C326" s="47" t="s">
        <v>480</v>
      </c>
      <c r="D326" s="107">
        <f>D327+D365+D368+D372</f>
        <v>0</v>
      </c>
    </row>
    <row r="327" spans="1:4" s="30" customFormat="1" ht="12.75" hidden="1">
      <c r="A327" s="1"/>
      <c r="B327" s="46" t="s">
        <v>481</v>
      </c>
      <c r="C327" s="47" t="s">
        <v>482</v>
      </c>
      <c r="D327" s="107">
        <f>D328+D335+D345+D354+D357</f>
        <v>0</v>
      </c>
    </row>
    <row r="328" spans="1:4" s="30" customFormat="1" ht="12.75" hidden="1">
      <c r="A328" s="1"/>
      <c r="B328" s="44" t="s">
        <v>483</v>
      </c>
      <c r="C328" s="15" t="s">
        <v>484</v>
      </c>
      <c r="D328" s="108">
        <f>SUM(D329:D334)</f>
        <v>0</v>
      </c>
    </row>
    <row r="329" spans="1:4" s="30" customFormat="1" ht="12.75" hidden="1">
      <c r="A329" s="1"/>
      <c r="B329" s="45" t="s">
        <v>485</v>
      </c>
      <c r="C329" s="15" t="s">
        <v>486</v>
      </c>
      <c r="D329" s="108">
        <f>VARAM_Ceļa_izd!D329</f>
        <v>0</v>
      </c>
    </row>
    <row r="330" spans="1:4" s="30" customFormat="1" ht="12.75" hidden="1">
      <c r="A330" s="1"/>
      <c r="B330" s="45" t="s">
        <v>487</v>
      </c>
      <c r="C330" s="15" t="s">
        <v>488</v>
      </c>
      <c r="D330" s="108">
        <f>VARAM_Ceļa_izd!D330</f>
        <v>0</v>
      </c>
    </row>
    <row r="331" spans="1:4" s="30" customFormat="1" ht="12.75" hidden="1">
      <c r="A331" s="1"/>
      <c r="B331" s="45" t="s">
        <v>489</v>
      </c>
      <c r="C331" s="15" t="s">
        <v>490</v>
      </c>
      <c r="D331" s="108">
        <f>VARAM_Ceļa_izd!D331</f>
        <v>0</v>
      </c>
    </row>
    <row r="332" spans="1:4" s="30" customFormat="1" ht="12.75" hidden="1">
      <c r="A332" s="1"/>
      <c r="B332" s="45" t="s">
        <v>491</v>
      </c>
      <c r="C332" s="15" t="s">
        <v>492</v>
      </c>
      <c r="D332" s="108">
        <f>VARAM_Ceļa_izd!D332</f>
        <v>0</v>
      </c>
    </row>
    <row r="333" spans="1:4" s="30" customFormat="1" ht="12.75" hidden="1">
      <c r="A333" s="1"/>
      <c r="B333" s="45" t="s">
        <v>493</v>
      </c>
      <c r="C333" s="15" t="s">
        <v>494</v>
      </c>
      <c r="D333" s="108">
        <f>VARAM_Ceļa_izd!D333</f>
        <v>0</v>
      </c>
    </row>
    <row r="334" spans="1:4" s="30" customFormat="1" ht="12.75" hidden="1">
      <c r="A334" s="1"/>
      <c r="B334" s="45" t="s">
        <v>495</v>
      </c>
      <c r="C334" s="15" t="s">
        <v>496</v>
      </c>
      <c r="D334" s="108">
        <f>VARAM_Ceļa_izd!D334</f>
        <v>0</v>
      </c>
    </row>
    <row r="335" spans="1:4" s="30" customFormat="1" ht="12.75" hidden="1">
      <c r="A335" s="1"/>
      <c r="B335" s="44" t="s">
        <v>497</v>
      </c>
      <c r="C335" s="15" t="s">
        <v>498</v>
      </c>
      <c r="D335" s="108">
        <f>SUM(D336:D344)</f>
        <v>0</v>
      </c>
    </row>
    <row r="336" spans="1:4" s="30" customFormat="1" ht="12.75" hidden="1">
      <c r="A336" s="1"/>
      <c r="B336" s="45" t="s">
        <v>499</v>
      </c>
      <c r="C336" s="15" t="s">
        <v>500</v>
      </c>
      <c r="D336" s="108">
        <f>VARAM_Ceļa_izd!D336</f>
        <v>0</v>
      </c>
    </row>
    <row r="337" spans="1:4" s="30" customFormat="1" ht="12.75" hidden="1">
      <c r="A337" s="1"/>
      <c r="B337" s="45" t="s">
        <v>501</v>
      </c>
      <c r="C337" s="15" t="s">
        <v>502</v>
      </c>
      <c r="D337" s="108">
        <f>VARAM_Ceļa_izd!D337</f>
        <v>0</v>
      </c>
    </row>
    <row r="338" spans="1:4" s="30" customFormat="1" ht="12.75" hidden="1">
      <c r="A338" s="1"/>
      <c r="B338" s="45" t="s">
        <v>503</v>
      </c>
      <c r="C338" s="15" t="s">
        <v>504</v>
      </c>
      <c r="D338" s="108">
        <f>VARAM_Ceļa_izd!D338</f>
        <v>0</v>
      </c>
    </row>
    <row r="339" spans="1:4" s="30" customFormat="1" ht="12.75" hidden="1">
      <c r="A339" s="1"/>
      <c r="B339" s="45" t="s">
        <v>505</v>
      </c>
      <c r="C339" s="15" t="s">
        <v>506</v>
      </c>
      <c r="D339" s="108">
        <f>VARAM_Ceļa_izd!D339</f>
        <v>0</v>
      </c>
    </row>
    <row r="340" spans="1:4" s="30" customFormat="1" ht="12.75" hidden="1">
      <c r="A340" s="1"/>
      <c r="B340" s="45" t="s">
        <v>507</v>
      </c>
      <c r="C340" s="15" t="s">
        <v>508</v>
      </c>
      <c r="D340" s="108">
        <f>VARAM_Ceļa_izd!D340</f>
        <v>0</v>
      </c>
    </row>
    <row r="341" spans="1:4" s="30" customFormat="1" ht="12.75" hidden="1">
      <c r="A341" s="1"/>
      <c r="B341" s="45" t="s">
        <v>509</v>
      </c>
      <c r="C341" s="15" t="s">
        <v>510</v>
      </c>
      <c r="D341" s="108">
        <f>VARAM_Ceļa_izd!D341</f>
        <v>0</v>
      </c>
    </row>
    <row r="342" spans="1:4" s="30" customFormat="1" ht="12.75" hidden="1">
      <c r="A342" s="1"/>
      <c r="B342" s="45" t="s">
        <v>511</v>
      </c>
      <c r="C342" s="15" t="s">
        <v>512</v>
      </c>
      <c r="D342" s="108">
        <f>VARAM_Ceļa_izd!D342</f>
        <v>0</v>
      </c>
    </row>
    <row r="343" spans="1:4" s="30" customFormat="1" ht="12.75" hidden="1">
      <c r="A343" s="1"/>
      <c r="B343" s="45" t="s">
        <v>513</v>
      </c>
      <c r="C343" s="15" t="s">
        <v>514</v>
      </c>
      <c r="D343" s="108">
        <f>VARAM_Ceļa_izd!D343</f>
        <v>0</v>
      </c>
    </row>
    <row r="344" spans="1:4" s="30" customFormat="1" ht="12.75" hidden="1">
      <c r="A344" s="1"/>
      <c r="B344" s="45">
        <v>6229</v>
      </c>
      <c r="C344" s="15" t="s">
        <v>515</v>
      </c>
      <c r="D344" s="108">
        <f>VARAM_Ceļa_izd!D344</f>
        <v>0</v>
      </c>
    </row>
    <row r="345" spans="1:4" s="30" customFormat="1" ht="12.75" hidden="1">
      <c r="A345" s="1"/>
      <c r="B345" s="44" t="s">
        <v>516</v>
      </c>
      <c r="C345" s="15" t="s">
        <v>517</v>
      </c>
      <c r="D345" s="108">
        <f>SUM(D346:D353)</f>
        <v>0</v>
      </c>
    </row>
    <row r="346" spans="1:4" s="30" customFormat="1" ht="12.75" hidden="1">
      <c r="A346" s="1"/>
      <c r="B346" s="45" t="s">
        <v>518</v>
      </c>
      <c r="C346" s="15" t="s">
        <v>519</v>
      </c>
      <c r="D346" s="108">
        <f>VARAM_Ceļa_izd!D346</f>
        <v>0</v>
      </c>
    </row>
    <row r="347" spans="1:4" s="30" customFormat="1" ht="12.75" hidden="1">
      <c r="A347" s="1"/>
      <c r="B347" s="45" t="s">
        <v>520</v>
      </c>
      <c r="C347" s="15" t="s">
        <v>521</v>
      </c>
      <c r="D347" s="108">
        <f>VARAM_Ceļa_izd!D347</f>
        <v>0</v>
      </c>
    </row>
    <row r="348" spans="1:4" s="30" customFormat="1" ht="12.75" hidden="1">
      <c r="A348" s="1"/>
      <c r="B348" s="45" t="s">
        <v>522</v>
      </c>
      <c r="C348" s="15" t="s">
        <v>523</v>
      </c>
      <c r="D348" s="108">
        <f>VARAM_Ceļa_izd!D348</f>
        <v>0</v>
      </c>
    </row>
    <row r="349" spans="1:4" s="30" customFormat="1" ht="12.75" hidden="1">
      <c r="A349" s="1"/>
      <c r="B349" s="45" t="s">
        <v>524</v>
      </c>
      <c r="C349" s="15" t="s">
        <v>525</v>
      </c>
      <c r="D349" s="108">
        <f>VARAM_Ceļa_izd!D349</f>
        <v>0</v>
      </c>
    </row>
    <row r="350" spans="1:4" s="30" customFormat="1" ht="12.75" hidden="1">
      <c r="A350" s="1"/>
      <c r="B350" s="45" t="s">
        <v>526</v>
      </c>
      <c r="C350" s="15" t="s">
        <v>527</v>
      </c>
      <c r="D350" s="108">
        <f>VARAM_Ceļa_izd!D350</f>
        <v>0</v>
      </c>
    </row>
    <row r="351" spans="1:4" s="30" customFormat="1" ht="12.75" hidden="1">
      <c r="A351" s="1"/>
      <c r="B351" s="45" t="s">
        <v>528</v>
      </c>
      <c r="C351" s="15" t="s">
        <v>529</v>
      </c>
      <c r="D351" s="108">
        <f>VARAM_Ceļa_izd!D351</f>
        <v>0</v>
      </c>
    </row>
    <row r="352" spans="1:4" s="30" customFormat="1" ht="12.75" hidden="1">
      <c r="A352" s="1"/>
      <c r="B352" s="45">
        <v>6238</v>
      </c>
      <c r="C352" s="15" t="s">
        <v>530</v>
      </c>
      <c r="D352" s="108">
        <f>VARAM_Ceļa_izd!D352</f>
        <v>0</v>
      </c>
    </row>
    <row r="353" spans="1:4" s="30" customFormat="1" ht="12.75" hidden="1">
      <c r="A353" s="1"/>
      <c r="B353" s="45" t="s">
        <v>531</v>
      </c>
      <c r="C353" s="15" t="s">
        <v>532</v>
      </c>
      <c r="D353" s="108">
        <f>VARAM_Ceļa_izd!D353</f>
        <v>0</v>
      </c>
    </row>
    <row r="354" spans="1:4" s="30" customFormat="1" ht="12.75" hidden="1">
      <c r="A354" s="1"/>
      <c r="B354" s="44" t="s">
        <v>533</v>
      </c>
      <c r="C354" s="15" t="s">
        <v>534</v>
      </c>
      <c r="D354" s="108">
        <f>SUM(D355:D356)</f>
        <v>0</v>
      </c>
    </row>
    <row r="355" spans="1:4" s="30" customFormat="1" ht="12.75" hidden="1">
      <c r="A355" s="1"/>
      <c r="B355" s="45" t="s">
        <v>535</v>
      </c>
      <c r="C355" s="15" t="s">
        <v>536</v>
      </c>
      <c r="D355" s="108">
        <f>VARAM_Ceļa_izd!D355</f>
        <v>0</v>
      </c>
    </row>
    <row r="356" spans="1:4" s="30" customFormat="1" ht="12.75" hidden="1">
      <c r="A356" s="1"/>
      <c r="B356" s="45" t="s">
        <v>537</v>
      </c>
      <c r="C356" s="15" t="s">
        <v>538</v>
      </c>
      <c r="D356" s="108">
        <f>VARAM_Ceļa_izd!D356</f>
        <v>0</v>
      </c>
    </row>
    <row r="357" spans="1:4" s="30" customFormat="1" ht="12.75" hidden="1">
      <c r="A357" s="1"/>
      <c r="B357" s="44" t="s">
        <v>539</v>
      </c>
      <c r="C357" s="15" t="s">
        <v>540</v>
      </c>
      <c r="D357" s="108">
        <f>SUM(D358:D364)</f>
        <v>0</v>
      </c>
    </row>
    <row r="358" spans="1:4" s="30" customFormat="1" ht="12.75" hidden="1">
      <c r="A358" s="1"/>
      <c r="B358" s="45" t="s">
        <v>541</v>
      </c>
      <c r="C358" s="15" t="s">
        <v>542</v>
      </c>
      <c r="D358" s="108">
        <f>VARAM_Ceļa_izd!D358</f>
        <v>0</v>
      </c>
    </row>
    <row r="359" spans="1:4" s="30" customFormat="1" ht="12.75" hidden="1">
      <c r="A359" s="1"/>
      <c r="B359" s="45" t="s">
        <v>543</v>
      </c>
      <c r="C359" s="15" t="s">
        <v>544</v>
      </c>
      <c r="D359" s="108">
        <f>VARAM_Ceļa_izd!D359</f>
        <v>0</v>
      </c>
    </row>
    <row r="360" spans="1:4" s="30" customFormat="1" ht="12.75" hidden="1">
      <c r="A360" s="1"/>
      <c r="B360" s="45" t="s">
        <v>545</v>
      </c>
      <c r="C360" s="15" t="s">
        <v>546</v>
      </c>
      <c r="D360" s="108">
        <f>VARAM_Ceļa_izd!D360</f>
        <v>0</v>
      </c>
    </row>
    <row r="361" spans="1:4" s="30" customFormat="1" ht="12.75" hidden="1">
      <c r="A361" s="1"/>
      <c r="B361" s="45" t="s">
        <v>547</v>
      </c>
      <c r="C361" s="15" t="s">
        <v>548</v>
      </c>
      <c r="D361" s="108">
        <f>VARAM_Ceļa_izd!D361</f>
        <v>0</v>
      </c>
    </row>
    <row r="362" spans="1:4" s="30" customFormat="1" ht="12.75" hidden="1">
      <c r="A362" s="1"/>
      <c r="B362" s="45">
        <v>6295</v>
      </c>
      <c r="C362" s="15" t="s">
        <v>549</v>
      </c>
      <c r="D362" s="108">
        <f>VARAM_Ceļa_izd!D362</f>
        <v>0</v>
      </c>
    </row>
    <row r="363" spans="1:4" s="30" customFormat="1" ht="38.25" hidden="1">
      <c r="A363" s="1"/>
      <c r="B363" s="45">
        <v>6296</v>
      </c>
      <c r="C363" s="15" t="s">
        <v>550</v>
      </c>
      <c r="D363" s="108">
        <f>VARAM_Ceļa_izd!D363</f>
        <v>0</v>
      </c>
    </row>
    <row r="364" spans="1:4" s="30" customFormat="1" ht="25.5" hidden="1">
      <c r="A364" s="1"/>
      <c r="B364" s="45" t="s">
        <v>551</v>
      </c>
      <c r="C364" s="15" t="s">
        <v>552</v>
      </c>
      <c r="D364" s="108">
        <f>VARAM_Ceļa_izd!D364</f>
        <v>0</v>
      </c>
    </row>
    <row r="365" spans="1:4" s="30" customFormat="1" ht="12.75" hidden="1">
      <c r="A365" s="1"/>
      <c r="B365" s="46" t="s">
        <v>553</v>
      </c>
      <c r="C365" s="47" t="s">
        <v>554</v>
      </c>
      <c r="D365" s="107">
        <f>SUM(D366:D367)</f>
        <v>0</v>
      </c>
    </row>
    <row r="366" spans="1:4" s="30" customFormat="1" ht="12.75" hidden="1">
      <c r="A366" s="1"/>
      <c r="B366" s="44" t="s">
        <v>555</v>
      </c>
      <c r="C366" s="15" t="s">
        <v>556</v>
      </c>
      <c r="D366" s="108">
        <f>VARAM_Ceļa_izd!D366</f>
        <v>0</v>
      </c>
    </row>
    <row r="367" spans="1:4" s="30" customFormat="1" ht="12.75" hidden="1">
      <c r="A367" s="1"/>
      <c r="B367" s="44" t="s">
        <v>557</v>
      </c>
      <c r="C367" s="15" t="s">
        <v>558</v>
      </c>
      <c r="D367" s="108">
        <f>VARAM_Ceļa_izd!D367</f>
        <v>0</v>
      </c>
    </row>
    <row r="368" spans="1:4" s="30" customFormat="1" ht="25.5" hidden="1">
      <c r="A368" s="1"/>
      <c r="B368" s="46" t="s">
        <v>559</v>
      </c>
      <c r="C368" s="47" t="s">
        <v>560</v>
      </c>
      <c r="D368" s="107">
        <f>SUM(D369)</f>
        <v>0</v>
      </c>
    </row>
    <row r="369" spans="1:4" s="30" customFormat="1" ht="25.5" hidden="1">
      <c r="A369" s="1"/>
      <c r="B369" s="44">
        <v>6420</v>
      </c>
      <c r="C369" s="15" t="s">
        <v>561</v>
      </c>
      <c r="D369" s="108">
        <f>SUM(D370:D371)</f>
        <v>0</v>
      </c>
    </row>
    <row r="370" spans="1:4" s="30" customFormat="1" ht="12.75" hidden="1">
      <c r="A370" s="1"/>
      <c r="B370" s="48">
        <v>6421</v>
      </c>
      <c r="C370" s="15" t="s">
        <v>562</v>
      </c>
      <c r="D370" s="108">
        <f>VARAM_Ceļa_izd!D370</f>
        <v>0</v>
      </c>
    </row>
    <row r="371" spans="1:4" s="30" customFormat="1" ht="12.75" hidden="1">
      <c r="A371" s="1"/>
      <c r="B371" s="48">
        <v>6422</v>
      </c>
      <c r="C371" s="15" t="s">
        <v>563</v>
      </c>
      <c r="D371" s="108">
        <f>VARAM_Ceļa_izd!D371</f>
        <v>0</v>
      </c>
    </row>
    <row r="372" spans="1:4" s="30" customFormat="1" ht="25.5" hidden="1">
      <c r="A372" s="1"/>
      <c r="B372" s="49">
        <v>6500</v>
      </c>
      <c r="C372" s="47" t="s">
        <v>564</v>
      </c>
      <c r="D372" s="107">
        <f>SUM(D373:D374)</f>
        <v>0</v>
      </c>
    </row>
    <row r="373" spans="1:4" s="30" customFormat="1" ht="25.5" hidden="1">
      <c r="A373" s="1"/>
      <c r="B373" s="44">
        <v>6510</v>
      </c>
      <c r="C373" s="15" t="s">
        <v>565</v>
      </c>
      <c r="D373" s="108">
        <f>VARAM_Ceļa_izd!D373</f>
        <v>0</v>
      </c>
    </row>
    <row r="374" spans="1:4" s="30" customFormat="1" ht="25.5" hidden="1">
      <c r="A374" s="1"/>
      <c r="B374" s="44">
        <v>6520</v>
      </c>
      <c r="C374" s="15" t="s">
        <v>566</v>
      </c>
      <c r="D374" s="108">
        <f>VARAM_Ceļa_izd!D374</f>
        <v>0</v>
      </c>
    </row>
    <row r="375" spans="1:4" s="30" customFormat="1" ht="12.75" hidden="1">
      <c r="A375" s="1"/>
      <c r="B375" s="46" t="s">
        <v>567</v>
      </c>
      <c r="C375" s="47" t="s">
        <v>568</v>
      </c>
      <c r="D375" s="107">
        <f>D376+D387</f>
        <v>0</v>
      </c>
    </row>
    <row r="376" spans="1:4" s="30" customFormat="1" ht="12.75" hidden="1">
      <c r="A376" s="1"/>
      <c r="B376" s="46" t="s">
        <v>569</v>
      </c>
      <c r="C376" s="47" t="s">
        <v>570</v>
      </c>
      <c r="D376" s="107">
        <f>D377+D378+D383</f>
        <v>0</v>
      </c>
    </row>
    <row r="377" spans="1:4" s="30" customFormat="1" ht="12.75" hidden="1">
      <c r="A377" s="1"/>
      <c r="B377" s="44" t="s">
        <v>571</v>
      </c>
      <c r="C377" s="15" t="s">
        <v>572</v>
      </c>
      <c r="D377" s="108">
        <f>VARAM_Ceļa_izd!D377</f>
        <v>0</v>
      </c>
    </row>
    <row r="378" spans="1:4" s="30" customFormat="1" ht="12.75" hidden="1">
      <c r="A378" s="1"/>
      <c r="B378" s="44" t="s">
        <v>573</v>
      </c>
      <c r="C378" s="15" t="s">
        <v>574</v>
      </c>
      <c r="D378" s="108">
        <f>SUM(D379:D382)</f>
        <v>0</v>
      </c>
    </row>
    <row r="379" spans="1:4" s="30" customFormat="1" ht="12.75" hidden="1">
      <c r="A379" s="1"/>
      <c r="B379" s="45" t="s">
        <v>575</v>
      </c>
      <c r="C379" s="15" t="s">
        <v>576</v>
      </c>
      <c r="D379" s="108">
        <f>VARAM_Ceļa_izd!D379</f>
        <v>0</v>
      </c>
    </row>
    <row r="380" spans="1:4" s="30" customFormat="1" ht="12.75" hidden="1">
      <c r="A380" s="1"/>
      <c r="B380" s="45" t="s">
        <v>577</v>
      </c>
      <c r="C380" s="15" t="s">
        <v>578</v>
      </c>
      <c r="D380" s="108">
        <f>VARAM_Ceļa_izd!D380</f>
        <v>0</v>
      </c>
    </row>
    <row r="381" spans="1:4" s="30" customFormat="1" ht="12.75" hidden="1">
      <c r="A381" s="1"/>
      <c r="B381" s="45" t="s">
        <v>579</v>
      </c>
      <c r="C381" s="15" t="s">
        <v>580</v>
      </c>
      <c r="D381" s="108">
        <f>VARAM_Ceļa_izd!D381</f>
        <v>0</v>
      </c>
    </row>
    <row r="382" spans="1:4" s="30" customFormat="1" ht="25.5" hidden="1">
      <c r="A382" s="1"/>
      <c r="B382" s="45" t="s">
        <v>581</v>
      </c>
      <c r="C382" s="15" t="s">
        <v>582</v>
      </c>
      <c r="D382" s="108">
        <f>VARAM_Ceļa_izd!D382</f>
        <v>0</v>
      </c>
    </row>
    <row r="383" spans="1:4" s="30" customFormat="1" ht="12.75" hidden="1">
      <c r="A383" s="1"/>
      <c r="B383" s="44">
        <v>7630</v>
      </c>
      <c r="C383" s="15" t="s">
        <v>583</v>
      </c>
      <c r="D383" s="108">
        <f>SUM(D384:D386)</f>
        <v>0</v>
      </c>
    </row>
    <row r="384" spans="1:4" s="30" customFormat="1" ht="12.75" hidden="1">
      <c r="A384" s="1"/>
      <c r="B384" s="45">
        <v>7631</v>
      </c>
      <c r="C384" s="15" t="s">
        <v>584</v>
      </c>
      <c r="D384" s="108">
        <f>VARAM_Ceļa_izd!D384</f>
        <v>0</v>
      </c>
    </row>
    <row r="385" spans="1:4" s="30" customFormat="1" ht="25.5" hidden="1">
      <c r="A385" s="1"/>
      <c r="B385" s="45">
        <v>7632</v>
      </c>
      <c r="C385" s="15" t="s">
        <v>585</v>
      </c>
      <c r="D385" s="108">
        <f>VARAM_Ceļa_izd!D385</f>
        <v>0</v>
      </c>
    </row>
    <row r="386" spans="1:4" s="30" customFormat="1" ht="25.5" hidden="1">
      <c r="A386" s="1"/>
      <c r="B386" s="45">
        <v>7639</v>
      </c>
      <c r="C386" s="15" t="s">
        <v>586</v>
      </c>
      <c r="D386" s="108">
        <f>VARAM_Ceļa_izd!D386</f>
        <v>0</v>
      </c>
    </row>
    <row r="387" spans="1:4" s="30" customFormat="1" ht="12.75" hidden="1">
      <c r="A387" s="1"/>
      <c r="B387" s="46" t="s">
        <v>587</v>
      </c>
      <c r="C387" s="47" t="s">
        <v>588</v>
      </c>
      <c r="D387" s="107">
        <f>D388+D392+D393</f>
        <v>0</v>
      </c>
    </row>
    <row r="388" spans="1:4" s="30" customFormat="1" ht="12.75" hidden="1">
      <c r="A388" s="1"/>
      <c r="B388" s="44" t="s">
        <v>589</v>
      </c>
      <c r="C388" s="15" t="s">
        <v>590</v>
      </c>
      <c r="D388" s="108">
        <f>SUM(D389:D391)</f>
        <v>0</v>
      </c>
    </row>
    <row r="389" spans="1:4" s="30" customFormat="1" ht="12.75" hidden="1">
      <c r="A389" s="1"/>
      <c r="B389" s="45" t="s">
        <v>591</v>
      </c>
      <c r="C389" s="15" t="s">
        <v>592</v>
      </c>
      <c r="D389" s="108">
        <f>VARAM_Ceļa_izd!D389</f>
        <v>0</v>
      </c>
    </row>
    <row r="390" spans="1:4" s="30" customFormat="1" ht="12.75" hidden="1">
      <c r="A390" s="1"/>
      <c r="B390" s="45" t="s">
        <v>593</v>
      </c>
      <c r="C390" s="15" t="s">
        <v>594</v>
      </c>
      <c r="D390" s="108">
        <f>VARAM_Ceļa_izd!D390</f>
        <v>0</v>
      </c>
    </row>
    <row r="391" spans="1:4" s="30" customFormat="1" ht="12.75" hidden="1">
      <c r="A391" s="1"/>
      <c r="B391" s="45" t="s">
        <v>595</v>
      </c>
      <c r="C391" s="15" t="s">
        <v>596</v>
      </c>
      <c r="D391" s="108">
        <f>VARAM_Ceļa_izd!D391</f>
        <v>0</v>
      </c>
    </row>
    <row r="392" spans="1:4" s="30" customFormat="1" ht="12.75" hidden="1">
      <c r="A392" s="1"/>
      <c r="B392" s="44" t="s">
        <v>597</v>
      </c>
      <c r="C392" s="15" t="s">
        <v>598</v>
      </c>
      <c r="D392" s="108">
        <f>VARAM_Ceļa_izd!D392</f>
        <v>0</v>
      </c>
    </row>
    <row r="393" spans="1:4" s="30" customFormat="1" ht="12.75" hidden="1">
      <c r="A393" s="1"/>
      <c r="B393" s="44">
        <v>7730</v>
      </c>
      <c r="C393" s="15" t="s">
        <v>599</v>
      </c>
      <c r="D393" s="108">
        <f>VARAM_Ceļa_izd!D393</f>
        <v>0</v>
      </c>
    </row>
    <row r="394" spans="1:4" s="30" customFormat="1" ht="12.75" hidden="1">
      <c r="A394" s="1"/>
      <c r="B394" s="46" t="s">
        <v>600</v>
      </c>
      <c r="C394" s="47" t="s">
        <v>601</v>
      </c>
      <c r="D394" s="107">
        <f>D395+D401+D409+D414</f>
        <v>0</v>
      </c>
    </row>
    <row r="395" spans="1:4" s="30" customFormat="1" ht="12.75" hidden="1">
      <c r="A395" s="1"/>
      <c r="B395" s="46" t="s">
        <v>602</v>
      </c>
      <c r="C395" s="47" t="s">
        <v>603</v>
      </c>
      <c r="D395" s="107">
        <f>D396+D397</f>
        <v>0</v>
      </c>
    </row>
    <row r="396" spans="1:4" s="30" customFormat="1" ht="25.5" hidden="1">
      <c r="A396" s="1"/>
      <c r="B396" s="44" t="s">
        <v>604</v>
      </c>
      <c r="C396" s="15" t="s">
        <v>605</v>
      </c>
      <c r="D396" s="108">
        <f>VARAM_Ceļa_izd!D396</f>
        <v>0</v>
      </c>
    </row>
    <row r="397" spans="1:4" s="30" customFormat="1" ht="25.5" hidden="1">
      <c r="A397" s="1"/>
      <c r="B397" s="44" t="s">
        <v>606</v>
      </c>
      <c r="C397" s="15" t="s">
        <v>607</v>
      </c>
      <c r="D397" s="108">
        <f>SUM(D398:D400)</f>
        <v>0</v>
      </c>
    </row>
    <row r="398" spans="1:4" s="30" customFormat="1" ht="25.5" hidden="1">
      <c r="A398" s="1"/>
      <c r="B398" s="45" t="s">
        <v>608</v>
      </c>
      <c r="C398" s="15" t="s">
        <v>609</v>
      </c>
      <c r="D398" s="108">
        <f>VARAM_Ceļa_izd!D398</f>
        <v>0</v>
      </c>
    </row>
    <row r="399" spans="1:4" s="30" customFormat="1" ht="25.5" hidden="1">
      <c r="A399" s="1"/>
      <c r="B399" s="45" t="s">
        <v>610</v>
      </c>
      <c r="C399" s="15" t="s">
        <v>611</v>
      </c>
      <c r="D399" s="108">
        <f>VARAM_Ceļa_izd!D399</f>
        <v>0</v>
      </c>
    </row>
    <row r="400" spans="1:4" s="30" customFormat="1" ht="25.5" hidden="1">
      <c r="A400" s="1"/>
      <c r="B400" s="45" t="s">
        <v>612</v>
      </c>
      <c r="C400" s="15" t="s">
        <v>613</v>
      </c>
      <c r="D400" s="108">
        <f>VARAM_Ceļa_izd!D400</f>
        <v>0</v>
      </c>
    </row>
    <row r="401" spans="1:4" s="30" customFormat="1" ht="25.5" hidden="1">
      <c r="A401" s="1"/>
      <c r="B401" s="46" t="s">
        <v>614</v>
      </c>
      <c r="C401" s="47" t="s">
        <v>615</v>
      </c>
      <c r="D401" s="107">
        <f>D402+D403+D404</f>
        <v>0</v>
      </c>
    </row>
    <row r="402" spans="1:4" s="30" customFormat="1" ht="25.5" hidden="1">
      <c r="A402" s="1"/>
      <c r="B402" s="44" t="s">
        <v>616</v>
      </c>
      <c r="C402" s="15" t="s">
        <v>617</v>
      </c>
      <c r="D402" s="108">
        <f>VARAM_Ceļa_izd!D402</f>
        <v>0</v>
      </c>
    </row>
    <row r="403" spans="1:4" s="30" customFormat="1" ht="38.25" hidden="1">
      <c r="A403" s="1"/>
      <c r="B403" s="44" t="s">
        <v>618</v>
      </c>
      <c r="C403" s="15" t="s">
        <v>619</v>
      </c>
      <c r="D403" s="108">
        <f>VARAM_Ceļa_izd!D403</f>
        <v>0</v>
      </c>
    </row>
    <row r="404" spans="1:4" s="30" customFormat="1" ht="25.5" hidden="1">
      <c r="A404" s="1"/>
      <c r="B404" s="44">
        <v>7350</v>
      </c>
      <c r="C404" s="15" t="s">
        <v>620</v>
      </c>
      <c r="D404" s="108">
        <f>SUM(D405:D408)</f>
        <v>0</v>
      </c>
    </row>
    <row r="405" spans="1:4" s="30" customFormat="1" ht="51" hidden="1">
      <c r="A405" s="1"/>
      <c r="B405" s="45">
        <v>7351</v>
      </c>
      <c r="C405" s="15" t="s">
        <v>621</v>
      </c>
      <c r="D405" s="108">
        <f>VARAM_Ceļa_izd!D405</f>
        <v>0</v>
      </c>
    </row>
    <row r="406" spans="1:4" s="30" customFormat="1" ht="51" hidden="1">
      <c r="A406" s="1"/>
      <c r="B406" s="45">
        <v>7352</v>
      </c>
      <c r="C406" s="15" t="s">
        <v>622</v>
      </c>
      <c r="D406" s="108">
        <f>VARAM_Ceļa_izd!D406</f>
        <v>0</v>
      </c>
    </row>
    <row r="407" spans="1:4" s="30" customFormat="1" ht="63.75" hidden="1">
      <c r="A407" s="1"/>
      <c r="B407" s="45">
        <v>7353</v>
      </c>
      <c r="C407" s="15" t="s">
        <v>623</v>
      </c>
      <c r="D407" s="108">
        <f>VARAM_Ceļa_izd!D407</f>
        <v>0</v>
      </c>
    </row>
    <row r="408" spans="1:4" s="30" customFormat="1" ht="63.75" hidden="1">
      <c r="A408" s="1"/>
      <c r="B408" s="45">
        <v>7354</v>
      </c>
      <c r="C408" s="15" t="s">
        <v>624</v>
      </c>
      <c r="D408" s="108">
        <f>VARAM_Ceļa_izd!D408</f>
        <v>0</v>
      </c>
    </row>
    <row r="409" spans="1:4" s="30" customFormat="1" ht="12.75" hidden="1">
      <c r="A409" s="1"/>
      <c r="B409" s="46" t="s">
        <v>625</v>
      </c>
      <c r="C409" s="47" t="s">
        <v>626</v>
      </c>
      <c r="D409" s="107">
        <f>D410+D411</f>
        <v>0</v>
      </c>
    </row>
    <row r="410" spans="1:4" s="30" customFormat="1" ht="12.75" hidden="1">
      <c r="A410" s="1"/>
      <c r="B410" s="44">
        <v>7460</v>
      </c>
      <c r="C410" s="15" t="s">
        <v>627</v>
      </c>
      <c r="D410" s="108">
        <f>VARAM_Ceļa_izd!D410</f>
        <v>0</v>
      </c>
    </row>
    <row r="411" spans="1:4" s="30" customFormat="1" ht="38.25" hidden="1">
      <c r="A411" s="1"/>
      <c r="B411" s="44">
        <v>7470</v>
      </c>
      <c r="C411" s="15" t="s">
        <v>628</v>
      </c>
      <c r="D411" s="108">
        <f>SUM(D412:D413)</f>
        <v>0</v>
      </c>
    </row>
    <row r="412" spans="1:4" s="30" customFormat="1" ht="38.25" hidden="1">
      <c r="A412" s="1"/>
      <c r="B412" s="45">
        <v>7471</v>
      </c>
      <c r="C412" s="15" t="s">
        <v>629</v>
      </c>
      <c r="D412" s="108">
        <f>VARAM_Ceļa_izd!D412</f>
        <v>0</v>
      </c>
    </row>
    <row r="413" spans="1:4" s="30" customFormat="1" ht="38.25" hidden="1">
      <c r="A413" s="1"/>
      <c r="B413" s="45">
        <v>7472</v>
      </c>
      <c r="C413" s="15" t="s">
        <v>630</v>
      </c>
      <c r="D413" s="108">
        <f>VARAM_Ceļa_izd!D413</f>
        <v>0</v>
      </c>
    </row>
    <row r="414" spans="1:4" s="30" customFormat="1" ht="12.75" hidden="1">
      <c r="A414" s="1"/>
      <c r="B414" s="46" t="s">
        <v>631</v>
      </c>
      <c r="C414" s="47" t="s">
        <v>632</v>
      </c>
      <c r="D414" s="107">
        <f>D415</f>
        <v>0</v>
      </c>
    </row>
    <row r="415" spans="1:4" s="30" customFormat="1" ht="38.25" hidden="1">
      <c r="A415" s="1"/>
      <c r="B415" s="44" t="s">
        <v>633</v>
      </c>
      <c r="C415" s="15" t="s">
        <v>634</v>
      </c>
      <c r="D415" s="108">
        <f>VARAM_Ceļa_izd!D415</f>
        <v>0</v>
      </c>
    </row>
    <row r="416" spans="1:4" s="30" customFormat="1" ht="13.5" hidden="1">
      <c r="A416" s="1"/>
      <c r="B416" s="55" t="s">
        <v>635</v>
      </c>
      <c r="C416" s="54" t="s">
        <v>636</v>
      </c>
      <c r="D416" s="109">
        <f>D417+D456</f>
        <v>0</v>
      </c>
    </row>
    <row r="417" spans="1:4" s="30" customFormat="1" ht="12.75" hidden="1">
      <c r="A417" s="1"/>
      <c r="B417" s="49">
        <v>5000</v>
      </c>
      <c r="C417" s="47" t="s">
        <v>637</v>
      </c>
      <c r="D417" s="107">
        <f>D418+D427</f>
        <v>0</v>
      </c>
    </row>
    <row r="418" spans="1:4" s="30" customFormat="1" ht="12.75" hidden="1">
      <c r="A418" s="1"/>
      <c r="B418" s="46" t="s">
        <v>638</v>
      </c>
      <c r="C418" s="47" t="s">
        <v>639</v>
      </c>
      <c r="D418" s="107">
        <f>D419+D420+D423+D424+D425+D426</f>
        <v>0</v>
      </c>
    </row>
    <row r="419" spans="1:4" s="30" customFormat="1" ht="12.75" hidden="1">
      <c r="A419" s="1"/>
      <c r="B419" s="44" t="s">
        <v>640</v>
      </c>
      <c r="C419" s="15" t="s">
        <v>641</v>
      </c>
      <c r="D419" s="108">
        <f>VARAM_Ceļa_izd!D419</f>
        <v>0</v>
      </c>
    </row>
    <row r="420" spans="1:4" s="30" customFormat="1" ht="12.75" hidden="1">
      <c r="A420" s="1"/>
      <c r="B420" s="44">
        <v>5120</v>
      </c>
      <c r="C420" s="15" t="s">
        <v>642</v>
      </c>
      <c r="D420" s="108">
        <f>SUM(D421:D422)</f>
        <v>0</v>
      </c>
    </row>
    <row r="421" spans="1:4" s="30" customFormat="1" ht="12.75" hidden="1">
      <c r="A421" s="1"/>
      <c r="B421" s="45" t="s">
        <v>643</v>
      </c>
      <c r="C421" s="15" t="s">
        <v>644</v>
      </c>
      <c r="D421" s="108">
        <f>VARAM_Ceļa_izd!D421</f>
        <v>0</v>
      </c>
    </row>
    <row r="422" spans="1:4" s="30" customFormat="1" ht="12.75" hidden="1">
      <c r="A422" s="1"/>
      <c r="B422" s="45" t="s">
        <v>645</v>
      </c>
      <c r="C422" s="15" t="s">
        <v>646</v>
      </c>
      <c r="D422" s="108">
        <f>VARAM_Ceļa_izd!D422</f>
        <v>0</v>
      </c>
    </row>
    <row r="423" spans="1:4" s="30" customFormat="1" ht="12.75" hidden="1">
      <c r="A423" s="1"/>
      <c r="B423" s="44" t="s">
        <v>647</v>
      </c>
      <c r="C423" s="15" t="s">
        <v>648</v>
      </c>
      <c r="D423" s="108">
        <f>VARAM_Ceļa_izd!D423</f>
        <v>0</v>
      </c>
    </row>
    <row r="424" spans="1:4" s="30" customFormat="1" ht="12.75" hidden="1">
      <c r="A424" s="1"/>
      <c r="B424" s="44" t="s">
        <v>649</v>
      </c>
      <c r="C424" s="15" t="s">
        <v>650</v>
      </c>
      <c r="D424" s="108">
        <f>VARAM_Ceļa_izd!D424</f>
        <v>0</v>
      </c>
    </row>
    <row r="425" spans="1:4" s="30" customFormat="1" ht="12.75" hidden="1">
      <c r="A425" s="1"/>
      <c r="B425" s="44" t="s">
        <v>651</v>
      </c>
      <c r="C425" s="15" t="s">
        <v>652</v>
      </c>
      <c r="D425" s="108">
        <f>VARAM_Ceļa_izd!D425</f>
        <v>0</v>
      </c>
    </row>
    <row r="426" spans="1:4" s="30" customFormat="1" ht="12.75" hidden="1">
      <c r="A426" s="1"/>
      <c r="B426" s="44" t="s">
        <v>653</v>
      </c>
      <c r="C426" s="15" t="s">
        <v>654</v>
      </c>
      <c r="D426" s="108">
        <f>VARAM_Ceļa_izd!D426</f>
        <v>0</v>
      </c>
    </row>
    <row r="427" spans="1:4" s="30" customFormat="1" ht="12.75" hidden="1">
      <c r="A427" s="1"/>
      <c r="B427" s="46" t="s">
        <v>655</v>
      </c>
      <c r="C427" s="47" t="s">
        <v>656</v>
      </c>
      <c r="D427" s="107">
        <f>D428+D438+D439+D449+D450+D451+D455</f>
        <v>0</v>
      </c>
    </row>
    <row r="428" spans="1:4" s="30" customFormat="1" ht="12.75" hidden="1">
      <c r="A428" s="1"/>
      <c r="B428" s="44" t="s">
        <v>657</v>
      </c>
      <c r="C428" s="15" t="s">
        <v>658</v>
      </c>
      <c r="D428" s="108">
        <f>SUM(D429:D437)</f>
        <v>0</v>
      </c>
    </row>
    <row r="429" spans="1:4" s="30" customFormat="1" ht="12.75" hidden="1">
      <c r="A429" s="1"/>
      <c r="B429" s="45" t="s">
        <v>659</v>
      </c>
      <c r="C429" s="15" t="s">
        <v>660</v>
      </c>
      <c r="D429" s="108">
        <f>VARAM_Ceļa_izd!D429</f>
        <v>0</v>
      </c>
    </row>
    <row r="430" spans="1:4" s="30" customFormat="1" ht="12.75" hidden="1">
      <c r="A430" s="1"/>
      <c r="B430" s="45" t="s">
        <v>661</v>
      </c>
      <c r="C430" s="15" t="s">
        <v>662</v>
      </c>
      <c r="D430" s="108">
        <f>VARAM_Ceļa_izd!D430</f>
        <v>0</v>
      </c>
    </row>
    <row r="431" spans="1:4" s="30" customFormat="1" ht="12.75" hidden="1">
      <c r="A431" s="1"/>
      <c r="B431" s="45" t="s">
        <v>663</v>
      </c>
      <c r="C431" s="15" t="s">
        <v>664</v>
      </c>
      <c r="D431" s="108">
        <f>VARAM_Ceļa_izd!D431</f>
        <v>0</v>
      </c>
    </row>
    <row r="432" spans="1:4" s="30" customFormat="1" ht="12.75" hidden="1">
      <c r="A432" s="1"/>
      <c r="B432" s="45" t="s">
        <v>665</v>
      </c>
      <c r="C432" s="15" t="s">
        <v>666</v>
      </c>
      <c r="D432" s="108">
        <f>VARAM_Ceļa_izd!D432</f>
        <v>0</v>
      </c>
    </row>
    <row r="433" spans="1:4" s="30" customFormat="1" ht="12.75" hidden="1">
      <c r="A433" s="1"/>
      <c r="B433" s="45" t="s">
        <v>667</v>
      </c>
      <c r="C433" s="15" t="s">
        <v>668</v>
      </c>
      <c r="D433" s="108">
        <f>VARAM_Ceļa_izd!D433</f>
        <v>0</v>
      </c>
    </row>
    <row r="434" spans="1:4" s="30" customFormat="1" ht="12.75" hidden="1">
      <c r="A434" s="1"/>
      <c r="B434" s="45" t="s">
        <v>669</v>
      </c>
      <c r="C434" s="15" t="s">
        <v>670</v>
      </c>
      <c r="D434" s="108">
        <f>VARAM_Ceļa_izd!D434</f>
        <v>0</v>
      </c>
    </row>
    <row r="435" spans="1:4" s="30" customFormat="1" ht="12.75" hidden="1">
      <c r="A435" s="1"/>
      <c r="B435" s="45" t="s">
        <v>671</v>
      </c>
      <c r="C435" s="15" t="s">
        <v>672</v>
      </c>
      <c r="D435" s="108">
        <f>VARAM_Ceļa_izd!D435</f>
        <v>0</v>
      </c>
    </row>
    <row r="436" spans="1:4" s="30" customFormat="1" ht="12.75" hidden="1">
      <c r="A436" s="1"/>
      <c r="B436" s="45" t="s">
        <v>673</v>
      </c>
      <c r="C436" s="15" t="s">
        <v>674</v>
      </c>
      <c r="D436" s="108">
        <f>VARAM_Ceļa_izd!D436</f>
        <v>0</v>
      </c>
    </row>
    <row r="437" spans="1:4" s="30" customFormat="1" ht="12.75" hidden="1">
      <c r="A437" s="1"/>
      <c r="B437" s="45" t="s">
        <v>675</v>
      </c>
      <c r="C437" s="15" t="s">
        <v>676</v>
      </c>
      <c r="D437" s="108">
        <f>VARAM_Ceļa_izd!D437</f>
        <v>0</v>
      </c>
    </row>
    <row r="438" spans="1:4" s="30" customFormat="1" ht="12.75" hidden="1">
      <c r="A438" s="1"/>
      <c r="B438" s="44" t="s">
        <v>677</v>
      </c>
      <c r="C438" s="15" t="s">
        <v>678</v>
      </c>
      <c r="D438" s="108">
        <f>VARAM_Ceļa_izd!D438</f>
        <v>0</v>
      </c>
    </row>
    <row r="439" spans="1:4" s="30" customFormat="1" ht="12.75" hidden="1">
      <c r="A439" s="1"/>
      <c r="B439" s="44" t="s">
        <v>679</v>
      </c>
      <c r="C439" s="15" t="s">
        <v>680</v>
      </c>
      <c r="D439" s="108">
        <f>SUM(D440:D448)</f>
        <v>0</v>
      </c>
    </row>
    <row r="440" spans="1:4" s="30" customFormat="1" ht="12.75" hidden="1">
      <c r="A440" s="1"/>
      <c r="B440" s="45" t="s">
        <v>681</v>
      </c>
      <c r="C440" s="15" t="s">
        <v>682</v>
      </c>
      <c r="D440" s="108">
        <f>VARAM_Ceļa_izd!D440</f>
        <v>0</v>
      </c>
    </row>
    <row r="441" spans="1:4" s="30" customFormat="1" ht="12.75" hidden="1">
      <c r="A441" s="1"/>
      <c r="B441" s="45">
        <v>5232</v>
      </c>
      <c r="C441" s="15" t="s">
        <v>683</v>
      </c>
      <c r="D441" s="108">
        <f>VARAM_Ceļa_izd!D441</f>
        <v>0</v>
      </c>
    </row>
    <row r="442" spans="1:4" s="30" customFormat="1" ht="12.75" hidden="1">
      <c r="A442" s="1"/>
      <c r="B442" s="45" t="s">
        <v>684</v>
      </c>
      <c r="C442" s="15" t="s">
        <v>685</v>
      </c>
      <c r="D442" s="108">
        <f>VARAM_Ceļa_izd!D442</f>
        <v>0</v>
      </c>
    </row>
    <row r="443" spans="1:4" s="30" customFormat="1" ht="12.75" hidden="1">
      <c r="A443" s="1"/>
      <c r="B443" s="45" t="s">
        <v>686</v>
      </c>
      <c r="C443" s="15" t="s">
        <v>687</v>
      </c>
      <c r="D443" s="108">
        <f>VARAM_Ceļa_izd!D443</f>
        <v>0</v>
      </c>
    </row>
    <row r="444" spans="1:4" s="30" customFormat="1" ht="12.75" hidden="1">
      <c r="A444" s="1"/>
      <c r="B444" s="45" t="s">
        <v>688</v>
      </c>
      <c r="C444" s="15" t="s">
        <v>689</v>
      </c>
      <c r="D444" s="108">
        <f>VARAM_Ceļa_izd!D444</f>
        <v>0</v>
      </c>
    </row>
    <row r="445" spans="1:4" s="30" customFormat="1" ht="12.75" hidden="1">
      <c r="A445" s="1"/>
      <c r="B445" s="45" t="s">
        <v>690</v>
      </c>
      <c r="C445" s="15" t="s">
        <v>691</v>
      </c>
      <c r="D445" s="108">
        <f>VARAM_Ceļa_izd!D445</f>
        <v>0</v>
      </c>
    </row>
    <row r="446" spans="1:4" s="30" customFormat="1" ht="12.75" hidden="1">
      <c r="A446" s="1"/>
      <c r="B446" s="45" t="s">
        <v>692</v>
      </c>
      <c r="C446" s="15" t="s">
        <v>693</v>
      </c>
      <c r="D446" s="108">
        <f>VARAM_Ceļa_izd!D446</f>
        <v>0</v>
      </c>
    </row>
    <row r="447" spans="1:4" s="30" customFormat="1" ht="12.75" hidden="1">
      <c r="A447" s="1"/>
      <c r="B447" s="45" t="s">
        <v>694</v>
      </c>
      <c r="C447" s="15" t="s">
        <v>695</v>
      </c>
      <c r="D447" s="108">
        <f>VARAM_Ceļa_izd!D447</f>
        <v>0</v>
      </c>
    </row>
    <row r="448" spans="1:4" s="30" customFormat="1" ht="12.75" hidden="1">
      <c r="A448" s="1"/>
      <c r="B448" s="45" t="s">
        <v>696</v>
      </c>
      <c r="C448" s="15" t="s">
        <v>697</v>
      </c>
      <c r="D448" s="108">
        <f>VARAM_Ceļa_izd!D448</f>
        <v>0</v>
      </c>
    </row>
    <row r="449" spans="1:4" s="30" customFormat="1" ht="12.75" hidden="1">
      <c r="A449" s="1"/>
      <c r="B449" s="44" t="s">
        <v>698</v>
      </c>
      <c r="C449" s="15" t="s">
        <v>699</v>
      </c>
      <c r="D449" s="108">
        <f>VARAM_Ceļa_izd!D449</f>
        <v>0</v>
      </c>
    </row>
    <row r="450" spans="1:4" s="30" customFormat="1" ht="12.75" hidden="1">
      <c r="A450" s="1"/>
      <c r="B450" s="44" t="s">
        <v>700</v>
      </c>
      <c r="C450" s="15" t="s">
        <v>701</v>
      </c>
      <c r="D450" s="108">
        <f>VARAM_Ceļa_izd!D450</f>
        <v>0</v>
      </c>
    </row>
    <row r="451" spans="1:4" s="30" customFormat="1" ht="12.75" hidden="1">
      <c r="A451" s="1"/>
      <c r="B451" s="44" t="s">
        <v>702</v>
      </c>
      <c r="C451" s="15" t="s">
        <v>703</v>
      </c>
      <c r="D451" s="108">
        <f>SUM(D452:D454)</f>
        <v>0</v>
      </c>
    </row>
    <row r="452" spans="1:4" s="30" customFormat="1" ht="12.75" hidden="1">
      <c r="A452" s="1"/>
      <c r="B452" s="45" t="s">
        <v>704</v>
      </c>
      <c r="C452" s="15" t="s">
        <v>705</v>
      </c>
      <c r="D452" s="108">
        <f>VARAM_Ceļa_izd!D452</f>
        <v>0</v>
      </c>
    </row>
    <row r="453" spans="1:4" s="30" customFormat="1" ht="12.75" hidden="1">
      <c r="A453" s="1"/>
      <c r="B453" s="45" t="s">
        <v>706</v>
      </c>
      <c r="C453" s="15" t="s">
        <v>707</v>
      </c>
      <c r="D453" s="108">
        <f>VARAM_Ceļa_izd!D453</f>
        <v>0</v>
      </c>
    </row>
    <row r="454" spans="1:4" s="30" customFormat="1" ht="12.75" hidden="1">
      <c r="A454" s="1"/>
      <c r="B454" s="45" t="s">
        <v>708</v>
      </c>
      <c r="C454" s="15" t="s">
        <v>709</v>
      </c>
      <c r="D454" s="108">
        <f>VARAM_Ceļa_izd!D454</f>
        <v>0</v>
      </c>
    </row>
    <row r="455" spans="1:4" s="30" customFormat="1" ht="12.75" hidden="1">
      <c r="A455" s="1"/>
      <c r="B455" s="44" t="s">
        <v>710</v>
      </c>
      <c r="C455" s="15" t="s">
        <v>711</v>
      </c>
      <c r="D455" s="108">
        <f>VARAM_Ceļa_izd!D455</f>
        <v>0</v>
      </c>
    </row>
    <row r="456" spans="1:4" s="30" customFormat="1" ht="12.75" hidden="1">
      <c r="A456" s="1"/>
      <c r="B456" s="49">
        <v>9000</v>
      </c>
      <c r="C456" s="47" t="s">
        <v>712</v>
      </c>
      <c r="D456" s="107">
        <f>D457+D463+D476+D471</f>
        <v>0</v>
      </c>
    </row>
    <row r="457" spans="1:4" s="30" customFormat="1" ht="12.75" hidden="1">
      <c r="A457" s="1"/>
      <c r="B457" s="46" t="s">
        <v>713</v>
      </c>
      <c r="C457" s="47" t="s">
        <v>714</v>
      </c>
      <c r="D457" s="107">
        <f>D458+D459</f>
        <v>0</v>
      </c>
    </row>
    <row r="458" spans="1:4" s="30" customFormat="1" ht="25.5" hidden="1">
      <c r="A458" s="1"/>
      <c r="B458" s="44" t="s">
        <v>715</v>
      </c>
      <c r="C458" s="15" t="s">
        <v>716</v>
      </c>
      <c r="D458" s="108">
        <f>VARAM_Ceļa_izd!D458</f>
        <v>0</v>
      </c>
    </row>
    <row r="459" spans="1:4" s="30" customFormat="1" ht="25.5" hidden="1">
      <c r="A459" s="1"/>
      <c r="B459" s="44" t="s">
        <v>717</v>
      </c>
      <c r="C459" s="15" t="s">
        <v>718</v>
      </c>
      <c r="D459" s="108">
        <f>SUM(D460:D462)</f>
        <v>0</v>
      </c>
    </row>
    <row r="460" spans="1:4" s="30" customFormat="1" ht="25.5" hidden="1">
      <c r="A460" s="1"/>
      <c r="B460" s="45">
        <v>9141</v>
      </c>
      <c r="C460" s="15" t="s">
        <v>719</v>
      </c>
      <c r="D460" s="108">
        <f>VARAM_Ceļa_izd!D460</f>
        <v>0</v>
      </c>
    </row>
    <row r="461" spans="1:4" s="30" customFormat="1" ht="25.5" hidden="1">
      <c r="A461" s="1"/>
      <c r="B461" s="45">
        <v>9142</v>
      </c>
      <c r="C461" s="15" t="s">
        <v>720</v>
      </c>
      <c r="D461" s="108">
        <f>VARAM_Ceļa_izd!D461</f>
        <v>0</v>
      </c>
    </row>
    <row r="462" spans="1:4" s="30" customFormat="1" ht="25.5" hidden="1">
      <c r="A462" s="1"/>
      <c r="B462" s="45">
        <v>9149</v>
      </c>
      <c r="C462" s="15" t="s">
        <v>721</v>
      </c>
      <c r="D462" s="108">
        <f>VARAM_Ceļa_izd!D462</f>
        <v>0</v>
      </c>
    </row>
    <row r="463" spans="1:4" s="30" customFormat="1" ht="25.5" hidden="1">
      <c r="A463" s="1"/>
      <c r="B463" s="46" t="s">
        <v>722</v>
      </c>
      <c r="C463" s="47" t="s">
        <v>723</v>
      </c>
      <c r="D463" s="107">
        <f>D464+D465+D466</f>
        <v>0</v>
      </c>
    </row>
    <row r="464" spans="1:4" s="30" customFormat="1" ht="12.75" hidden="1">
      <c r="A464" s="1"/>
      <c r="B464" s="44" t="s">
        <v>724</v>
      </c>
      <c r="C464" s="15" t="s">
        <v>725</v>
      </c>
      <c r="D464" s="108">
        <f>VARAM_Ceļa_izd!D464</f>
        <v>0</v>
      </c>
    </row>
    <row r="465" spans="1:4" s="30" customFormat="1" ht="38.25" hidden="1">
      <c r="A465" s="1"/>
      <c r="B465" s="44">
        <v>9580</v>
      </c>
      <c r="C465" s="15" t="s">
        <v>726</v>
      </c>
      <c r="D465" s="108">
        <f>VARAM_Ceļa_izd!D465</f>
        <v>0</v>
      </c>
    </row>
    <row r="466" spans="1:4" s="30" customFormat="1" ht="38.25" hidden="1">
      <c r="A466" s="1"/>
      <c r="B466" s="44">
        <v>9590</v>
      </c>
      <c r="C466" s="15" t="s">
        <v>727</v>
      </c>
      <c r="D466" s="108">
        <f>SUM(D467:D470)</f>
        <v>0</v>
      </c>
    </row>
    <row r="467" spans="1:4" s="30" customFormat="1" ht="51" hidden="1">
      <c r="A467" s="1"/>
      <c r="B467" s="45">
        <v>9591</v>
      </c>
      <c r="C467" s="15" t="s">
        <v>728</v>
      </c>
      <c r="D467" s="108">
        <f>VARAM_Ceļa_izd!D467</f>
        <v>0</v>
      </c>
    </row>
    <row r="468" spans="1:4" s="30" customFormat="1" ht="38.25" hidden="1">
      <c r="A468" s="1"/>
      <c r="B468" s="45">
        <v>9592</v>
      </c>
      <c r="C468" s="15" t="s">
        <v>729</v>
      </c>
      <c r="D468" s="108">
        <f>VARAM_Ceļa_izd!D468</f>
        <v>0</v>
      </c>
    </row>
    <row r="469" spans="1:4" s="30" customFormat="1" ht="63.75" hidden="1">
      <c r="A469" s="1"/>
      <c r="B469" s="45">
        <v>9593</v>
      </c>
      <c r="C469" s="15" t="s">
        <v>730</v>
      </c>
      <c r="D469" s="108">
        <f>VARAM_Ceļa_izd!D469</f>
        <v>0</v>
      </c>
    </row>
    <row r="470" spans="1:4" s="30" customFormat="1" ht="63.75" hidden="1">
      <c r="A470" s="1"/>
      <c r="B470" s="45">
        <v>9594</v>
      </c>
      <c r="C470" s="15" t="s">
        <v>731</v>
      </c>
      <c r="D470" s="108">
        <f>VARAM_Ceļa_izd!D470</f>
        <v>0</v>
      </c>
    </row>
    <row r="471" spans="1:4" s="30" customFormat="1" ht="12.75" hidden="1">
      <c r="A471" s="1"/>
      <c r="B471" s="49">
        <v>9700</v>
      </c>
      <c r="C471" s="47" t="s">
        <v>732</v>
      </c>
      <c r="D471" s="107">
        <f>D472+D473</f>
        <v>0</v>
      </c>
    </row>
    <row r="472" spans="1:4" s="30" customFormat="1" ht="12.75" hidden="1">
      <c r="A472" s="1"/>
      <c r="B472" s="44">
        <v>9710</v>
      </c>
      <c r="C472" s="15" t="s">
        <v>733</v>
      </c>
      <c r="D472" s="108">
        <f>VARAM_Ceļa_izd!D472</f>
        <v>0</v>
      </c>
    </row>
    <row r="473" spans="1:4" s="30" customFormat="1" ht="38.25" hidden="1">
      <c r="A473" s="1"/>
      <c r="B473" s="42">
        <v>9720</v>
      </c>
      <c r="C473" s="15" t="s">
        <v>734</v>
      </c>
      <c r="D473" s="108">
        <f>SUM(D474:D475)</f>
        <v>0</v>
      </c>
    </row>
    <row r="474" spans="1:4" s="30" customFormat="1" ht="38.25" hidden="1">
      <c r="A474" s="1"/>
      <c r="B474" s="45">
        <v>9721</v>
      </c>
      <c r="C474" s="15" t="s">
        <v>735</v>
      </c>
      <c r="D474" s="108">
        <f>VARAM_Ceļa_izd!D474</f>
        <v>0</v>
      </c>
    </row>
    <row r="475" spans="1:4" s="30" customFormat="1" ht="38.25" hidden="1">
      <c r="A475" s="1"/>
      <c r="B475" s="45">
        <v>9722</v>
      </c>
      <c r="C475" s="15" t="s">
        <v>736</v>
      </c>
      <c r="D475" s="108">
        <f>VARAM_Ceļa_izd!D475</f>
        <v>0</v>
      </c>
    </row>
    <row r="476" spans="1:4" s="30" customFormat="1" ht="12.75" hidden="1">
      <c r="A476" s="1"/>
      <c r="B476" s="46" t="s">
        <v>737</v>
      </c>
      <c r="C476" s="47" t="s">
        <v>738</v>
      </c>
      <c r="D476" s="107">
        <f>D477</f>
        <v>0</v>
      </c>
    </row>
    <row r="477" spans="1:4" s="30" customFormat="1" ht="38.25" hidden="1">
      <c r="A477" s="1"/>
      <c r="B477" s="44" t="s">
        <v>739</v>
      </c>
      <c r="C477" s="15" t="s">
        <v>740</v>
      </c>
      <c r="D477" s="108">
        <f>VARAM_Ceļa_izd!D477</f>
        <v>0</v>
      </c>
    </row>
    <row r="478" spans="1:4" s="30" customFormat="1" ht="25.5">
      <c r="A478" s="1"/>
      <c r="B478" s="11" t="s">
        <v>741</v>
      </c>
      <c r="C478" s="12" t="s">
        <v>742</v>
      </c>
      <c r="D478" s="13">
        <f>D55-D135</f>
        <v>0</v>
      </c>
    </row>
    <row r="479" spans="1:4" s="30" customFormat="1" ht="12.75" hidden="1">
      <c r="A479" s="1"/>
      <c r="B479" s="11" t="s">
        <v>743</v>
      </c>
      <c r="C479" s="12" t="s">
        <v>744</v>
      </c>
      <c r="D479" s="13">
        <f>D480+D483+D486+D490</f>
        <v>0</v>
      </c>
    </row>
    <row r="480" spans="1:4" s="30" customFormat="1" ht="12.75" hidden="1">
      <c r="A480" s="1"/>
      <c r="B480" s="14" t="s">
        <v>745</v>
      </c>
      <c r="C480" s="15" t="s">
        <v>746</v>
      </c>
      <c r="D480" s="16">
        <f>SUM(D481:D482)</f>
        <v>0</v>
      </c>
    </row>
    <row r="481" spans="1:4" s="30" customFormat="1" ht="12.75" hidden="1">
      <c r="A481" s="1"/>
      <c r="B481" s="14" t="s">
        <v>747</v>
      </c>
      <c r="C481" s="15" t="s">
        <v>748</v>
      </c>
      <c r="D481" s="16">
        <f>VARAM_Ceļa_izd!D481</f>
        <v>0</v>
      </c>
    </row>
    <row r="482" spans="1:4" s="30" customFormat="1" ht="12.75" hidden="1">
      <c r="A482" s="1"/>
      <c r="B482" s="14" t="s">
        <v>749</v>
      </c>
      <c r="C482" s="15" t="s">
        <v>750</v>
      </c>
      <c r="D482" s="16">
        <f>VARAM_Ceļa_izd!D482</f>
        <v>0</v>
      </c>
    </row>
    <row r="483" spans="1:4" s="30" customFormat="1" ht="12.75" hidden="1">
      <c r="A483" s="1"/>
      <c r="B483" s="14" t="s">
        <v>751</v>
      </c>
      <c r="C483" s="15" t="s">
        <v>752</v>
      </c>
      <c r="D483" s="16">
        <f>SUM(D484:D485)</f>
        <v>0</v>
      </c>
    </row>
    <row r="484" spans="1:4" s="30" customFormat="1" ht="12.75" hidden="1">
      <c r="A484" s="1"/>
      <c r="B484" s="14" t="s">
        <v>753</v>
      </c>
      <c r="C484" s="15" t="s">
        <v>754</v>
      </c>
      <c r="D484" s="16">
        <f>VARAM_Ceļa_izd!D484</f>
        <v>0</v>
      </c>
    </row>
    <row r="485" spans="1:4" s="30" customFormat="1" ht="12.75" hidden="1">
      <c r="A485" s="1"/>
      <c r="B485" s="14" t="s">
        <v>755</v>
      </c>
      <c r="C485" s="15" t="s">
        <v>756</v>
      </c>
      <c r="D485" s="16">
        <f>VARAM_Ceļa_izd!D485</f>
        <v>0</v>
      </c>
    </row>
    <row r="486" spans="1:4" s="30" customFormat="1" ht="12.75" hidden="1">
      <c r="A486" s="1"/>
      <c r="B486" s="17" t="s">
        <v>757</v>
      </c>
      <c r="C486" s="18" t="s">
        <v>758</v>
      </c>
      <c r="D486" s="16">
        <f>SUM(D487:D489)</f>
        <v>0</v>
      </c>
    </row>
    <row r="487" spans="1:4" s="30" customFormat="1" ht="25.5" hidden="1">
      <c r="A487" s="1"/>
      <c r="B487" s="17" t="s">
        <v>759</v>
      </c>
      <c r="C487" s="19" t="s">
        <v>760</v>
      </c>
      <c r="D487" s="16">
        <f>VARAM_Ceļa_izd!D487</f>
        <v>0</v>
      </c>
    </row>
    <row r="488" spans="1:4" s="30" customFormat="1" ht="25.5" hidden="1">
      <c r="A488" s="1"/>
      <c r="B488" s="17" t="s">
        <v>761</v>
      </c>
      <c r="C488" s="19" t="s">
        <v>762</v>
      </c>
      <c r="D488" s="16">
        <f>VARAM_Ceļa_izd!D488</f>
        <v>0</v>
      </c>
    </row>
    <row r="489" spans="1:4" s="30" customFormat="1" ht="25.5" hidden="1">
      <c r="A489" s="1"/>
      <c r="B489" s="17" t="s">
        <v>763</v>
      </c>
      <c r="C489" s="19" t="s">
        <v>764</v>
      </c>
      <c r="D489" s="16">
        <f>VARAM_Ceļa_izd!D489</f>
        <v>0</v>
      </c>
    </row>
    <row r="490" spans="1:4" s="30" customFormat="1" ht="12.75" hidden="1">
      <c r="A490" s="1"/>
      <c r="B490" s="14" t="s">
        <v>765</v>
      </c>
      <c r="C490" s="15" t="s">
        <v>766</v>
      </c>
      <c r="D490" s="16">
        <f>VARAM_Ceļa_izd!D490</f>
        <v>0</v>
      </c>
    </row>
    <row r="491" spans="1:4">
      <c r="B491" s="20"/>
    </row>
    <row r="492" spans="1:4" s="30" customFormat="1" ht="12.75">
      <c r="A492" s="1"/>
      <c r="B492" s="1" t="s">
        <v>1008</v>
      </c>
      <c r="C492" s="2"/>
      <c r="D492" s="1"/>
    </row>
    <row r="493" spans="1:4" s="30" customFormat="1" ht="12.75">
      <c r="A493" s="1"/>
      <c r="B493" s="1"/>
      <c r="C493" s="2"/>
      <c r="D493" s="1"/>
    </row>
    <row r="494" spans="1:4" s="30" customFormat="1" ht="12.75">
      <c r="A494" s="1"/>
      <c r="B494" s="58" t="s">
        <v>1009</v>
      </c>
      <c r="C494" s="36" t="s">
        <v>774</v>
      </c>
      <c r="D494" s="1"/>
    </row>
    <row r="495" spans="1:4" s="30" customFormat="1" ht="12.75">
      <c r="A495" s="1"/>
      <c r="B495" s="6" t="s">
        <v>784</v>
      </c>
      <c r="C495" s="6" t="s">
        <v>6</v>
      </c>
      <c r="D495" s="1"/>
    </row>
    <row r="496" spans="1:4" s="30" customFormat="1" ht="12.75">
      <c r="A496" s="1"/>
      <c r="B496" s="1"/>
      <c r="C496" s="1"/>
      <c r="D496" s="1"/>
    </row>
    <row r="497" spans="1:4" s="30" customFormat="1" ht="12.75">
      <c r="A497" s="1"/>
      <c r="B497" s="58" t="s">
        <v>1034</v>
      </c>
      <c r="C497" s="1"/>
      <c r="D497" s="1"/>
    </row>
    <row r="498" spans="1:4" s="30" customFormat="1" ht="12.75">
      <c r="A498" s="1"/>
      <c r="B498" s="6" t="s">
        <v>8</v>
      </c>
      <c r="C498" s="1"/>
      <c r="D498" s="1"/>
    </row>
    <row r="499" spans="1:4" s="30" customFormat="1" ht="12.75">
      <c r="A499" s="1"/>
      <c r="B499" s="1"/>
      <c r="C499" s="1"/>
      <c r="D499" s="1"/>
    </row>
    <row r="500" spans="1:4" s="30" customFormat="1" ht="12.75">
      <c r="A500" s="1"/>
      <c r="B500" s="127" t="s">
        <v>767</v>
      </c>
      <c r="C500" s="128"/>
      <c r="D500" s="128"/>
    </row>
    <row r="501" spans="1:4" s="30" customFormat="1" ht="12.75">
      <c r="A501" s="1"/>
      <c r="B501" s="128"/>
      <c r="C501" s="128"/>
      <c r="D501" s="128"/>
    </row>
    <row r="502" spans="1:4" s="30" customFormat="1" ht="12.75">
      <c r="A502" s="1"/>
      <c r="B502" s="56"/>
      <c r="C502" s="56"/>
      <c r="D502" s="56"/>
    </row>
    <row r="503" spans="1:4" s="30" customFormat="1" ht="12.75">
      <c r="A503" s="1"/>
      <c r="B503" s="57"/>
      <c r="C503" s="57"/>
      <c r="D503" s="57"/>
    </row>
    <row r="504" spans="1:4" s="30" customFormat="1" ht="12.75">
      <c r="A504" s="1"/>
      <c r="B504" s="56"/>
      <c r="C504" s="56"/>
      <c r="D504" s="56"/>
    </row>
    <row r="505" spans="1:4" ht="15.75">
      <c r="B505" s="24"/>
      <c r="C505" s="24"/>
      <c r="D505" s="24"/>
    </row>
    <row r="506" spans="1:4" ht="15.75">
      <c r="B506" s="24"/>
      <c r="C506" s="24"/>
      <c r="D506" s="24"/>
    </row>
    <row r="507" spans="1:4" ht="15.75">
      <c r="B507" s="24"/>
      <c r="C507" s="25"/>
      <c r="D507" s="24"/>
    </row>
    <row r="508" spans="1:4" ht="15.75">
      <c r="B508" s="24"/>
      <c r="C508" s="25"/>
      <c r="D508" s="24"/>
    </row>
    <row r="509" spans="1:4" ht="15.75">
      <c r="B509" s="24"/>
      <c r="C509" s="26"/>
      <c r="D509" s="24"/>
    </row>
    <row r="510" spans="1:4" ht="15.75">
      <c r="B510" s="27"/>
      <c r="C510" s="28"/>
      <c r="D510" s="24"/>
    </row>
    <row r="719" spans="1:4" ht="15.75">
      <c r="A719" s="28"/>
      <c r="B719"/>
      <c r="C719"/>
      <c r="D719"/>
    </row>
    <row r="720" spans="1:4" ht="15.75">
      <c r="A720" s="28"/>
      <c r="B720"/>
      <c r="C720"/>
      <c r="D720"/>
    </row>
    <row r="721" spans="1:4" ht="15.75">
      <c r="A721" s="28"/>
      <c r="B721"/>
      <c r="C721"/>
      <c r="D721"/>
    </row>
    <row r="722" spans="1:4" ht="15.75">
      <c r="A722" s="28"/>
      <c r="B722"/>
      <c r="C722"/>
      <c r="D722"/>
    </row>
    <row r="723" spans="1:4" ht="15.75">
      <c r="A723" s="28"/>
      <c r="B723"/>
      <c r="C723"/>
      <c r="D723"/>
    </row>
    <row r="724" spans="1:4" ht="15.75">
      <c r="A724" s="28"/>
      <c r="B724"/>
      <c r="C724"/>
      <c r="D724"/>
    </row>
    <row r="725" spans="1:4" ht="15.75">
      <c r="A725" s="28"/>
      <c r="B725"/>
      <c r="C725"/>
      <c r="D725"/>
    </row>
    <row r="726" spans="1:4" ht="15.75">
      <c r="A726" s="28"/>
      <c r="B726"/>
      <c r="C726"/>
      <c r="D726"/>
    </row>
    <row r="727" spans="1:4" ht="15.75">
      <c r="A727" s="28"/>
      <c r="B727"/>
      <c r="C727"/>
      <c r="D727"/>
    </row>
    <row r="728" spans="1:4" ht="15.75">
      <c r="A728" s="28"/>
      <c r="B728"/>
      <c r="C728"/>
      <c r="D728"/>
    </row>
  </sheetData>
  <mergeCells count="8">
    <mergeCell ref="C40:D40"/>
    <mergeCell ref="B500:D501"/>
    <mergeCell ref="B22:D22"/>
    <mergeCell ref="B23:D23"/>
    <mergeCell ref="B24:D24"/>
    <mergeCell ref="B36:C36"/>
    <mergeCell ref="C37:D37"/>
    <mergeCell ref="C38:D38"/>
  </mergeCells>
  <conditionalFormatting sqref="C29:C32 D29 D31">
    <cfRule type="cellIs" dxfId="15" priority="1" stopIfTrue="1" operator="equal">
      <formula>0</formula>
    </cfRule>
  </conditionalFormatting>
  <pageMargins left="0.51181102362204722" right="0.51181102362204722" top="0.74803149606299213" bottom="0.74803149606299213" header="0.31496062992125984" footer="0.31496062992125984"/>
  <pageSetup paperSize="9" scale="97" fitToHeight="0" orientation="portrait" verticalDpi="0" r:id="rId1"/>
  <headerFooter differentFirst="1">
    <oddFooter>&amp;C&amp;P</oddFooter>
  </headerFooter>
  <rowBreaks count="1" manualBreakCount="1">
    <brk id="50" max="16383" man="1"/>
  </rowBreaks>
</worksheet>
</file>

<file path=xl/worksheets/sheet38.xml><?xml version="1.0" encoding="utf-8"?>
<worksheet xmlns="http://schemas.openxmlformats.org/spreadsheetml/2006/main" xmlns:r="http://schemas.openxmlformats.org/officeDocument/2006/relationships">
  <sheetPr>
    <tabColor rgb="FFFFC000"/>
    <pageSetUpPr fitToPage="1"/>
  </sheetPr>
  <dimension ref="A1:D716"/>
  <sheetViews>
    <sheetView topLeftCell="A43" zoomScaleNormal="100" zoomScaleSheetLayoutView="100" workbookViewId="0">
      <selection activeCell="A492" sqref="A492:XFD493"/>
    </sheetView>
  </sheetViews>
  <sheetFormatPr defaultColWidth="8.85546875" defaultRowHeight="12.75"/>
  <cols>
    <col min="1" max="1" width="4.42578125" style="1" customWidth="1"/>
    <col min="2" max="2" width="16.140625" style="1" customWidth="1"/>
    <col min="3" max="3" width="58"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1010</v>
      </c>
    </row>
    <row r="11" spans="2:4">
      <c r="B11" s="65"/>
      <c r="D11" s="6" t="s">
        <v>5</v>
      </c>
    </row>
    <row r="12" spans="2:4">
      <c r="B12" s="65"/>
      <c r="D12" s="6"/>
    </row>
    <row r="13" spans="2:4">
      <c r="B13" s="65"/>
      <c r="D13" s="6"/>
    </row>
    <row r="14" spans="2:4">
      <c r="B14" s="65"/>
      <c r="D14" s="6"/>
    </row>
    <row r="15" spans="2:4">
      <c r="B15" s="65"/>
      <c r="C15" s="36" t="s">
        <v>1011</v>
      </c>
      <c r="D15" s="35" t="s">
        <v>769</v>
      </c>
    </row>
    <row r="16" spans="2:4">
      <c r="B16" s="65"/>
      <c r="C16" s="1" t="s">
        <v>848</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1001</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998</v>
      </c>
      <c r="D35" s="79" t="s">
        <v>999</v>
      </c>
    </row>
    <row r="36" spans="2:4" ht="25.5">
      <c r="B36" s="78" t="s">
        <v>13</v>
      </c>
      <c r="C36" s="79" t="s">
        <v>998</v>
      </c>
      <c r="D36" s="63" t="s">
        <v>1000</v>
      </c>
    </row>
    <row r="37" spans="2:4">
      <c r="B37" s="78" t="s">
        <v>14</v>
      </c>
      <c r="C37" s="75" t="s">
        <v>775</v>
      </c>
      <c r="D37" s="75" t="s">
        <v>776</v>
      </c>
    </row>
    <row r="38" spans="2:4" ht="25.5">
      <c r="B38" s="78" t="s">
        <v>12</v>
      </c>
      <c r="C38" s="79" t="s">
        <v>785</v>
      </c>
      <c r="D38" s="63" t="s">
        <v>786</v>
      </c>
    </row>
    <row r="39" spans="2:4">
      <c r="B39" s="78" t="s">
        <v>15</v>
      </c>
      <c r="C39" s="79" t="s">
        <v>796</v>
      </c>
      <c r="D39" s="79">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1:4">
      <c r="B49" s="80"/>
      <c r="C49" s="80"/>
    </row>
    <row r="50" spans="1:4" ht="14.25">
      <c r="C50" s="67" t="s">
        <v>17</v>
      </c>
    </row>
    <row r="51" spans="1:4">
      <c r="C51" s="38" t="s">
        <v>1002</v>
      </c>
    </row>
    <row r="53" spans="1:4" ht="51">
      <c r="B53" s="42" t="s">
        <v>18</v>
      </c>
      <c r="C53" s="42" t="s">
        <v>19</v>
      </c>
      <c r="D53" s="42" t="s">
        <v>771</v>
      </c>
    </row>
    <row r="54" spans="1:4">
      <c r="B54" s="44">
        <v>1</v>
      </c>
      <c r="C54" s="44">
        <v>2</v>
      </c>
      <c r="D54" s="44">
        <v>3</v>
      </c>
    </row>
    <row r="55" spans="1:4" s="30" customFormat="1">
      <c r="A55" s="1"/>
      <c r="B55" s="50" t="s">
        <v>20</v>
      </c>
      <c r="C55" s="12" t="s">
        <v>21</v>
      </c>
      <c r="D55" s="13">
        <f>D56+D98+D113+D132</f>
        <v>139546</v>
      </c>
    </row>
    <row r="56" spans="1:4" s="30" customFormat="1" hidden="1">
      <c r="A56" s="1"/>
      <c r="B56" s="46" t="s">
        <v>22</v>
      </c>
      <c r="C56" s="47" t="s">
        <v>23</v>
      </c>
      <c r="D56" s="13">
        <f>D57+D84</f>
        <v>0</v>
      </c>
    </row>
    <row r="57" spans="1:4" s="30" customFormat="1" ht="25.5" hidden="1">
      <c r="A57" s="1"/>
      <c r="B57" s="14">
        <v>21300</v>
      </c>
      <c r="C57" s="15" t="s">
        <v>24</v>
      </c>
      <c r="D57" s="16">
        <f>D58+D59+D60+D61+D65+D66+D69+D75</f>
        <v>0</v>
      </c>
    </row>
    <row r="58" spans="1:4" s="30" customFormat="1" ht="25.5" hidden="1">
      <c r="A58" s="1"/>
      <c r="B58" s="44" t="s">
        <v>25</v>
      </c>
      <c r="C58" s="15" t="s">
        <v>26</v>
      </c>
      <c r="D58" s="16"/>
    </row>
    <row r="59" spans="1:4" s="30" customFormat="1" ht="25.5" hidden="1">
      <c r="A59" s="1"/>
      <c r="B59" s="44" t="s">
        <v>27</v>
      </c>
      <c r="C59" s="15" t="s">
        <v>28</v>
      </c>
      <c r="D59" s="16"/>
    </row>
    <row r="60" spans="1:4" s="30" customFormat="1" ht="25.5" hidden="1">
      <c r="A60" s="1"/>
      <c r="B60" s="44" t="s">
        <v>29</v>
      </c>
      <c r="C60" s="15" t="s">
        <v>30</v>
      </c>
      <c r="D60" s="16"/>
    </row>
    <row r="61" spans="1:4" s="30" customFormat="1" hidden="1">
      <c r="A61" s="1"/>
      <c r="B61" s="44" t="s">
        <v>31</v>
      </c>
      <c r="C61" s="15" t="s">
        <v>32</v>
      </c>
      <c r="D61" s="16">
        <f>SUM(D62:D64)</f>
        <v>0</v>
      </c>
    </row>
    <row r="62" spans="1:4" s="30" customFormat="1" hidden="1">
      <c r="A62" s="1"/>
      <c r="B62" s="45" t="s">
        <v>33</v>
      </c>
      <c r="C62" s="15" t="s">
        <v>34</v>
      </c>
      <c r="D62" s="16"/>
    </row>
    <row r="63" spans="1:4" s="30" customFormat="1" hidden="1">
      <c r="A63" s="1"/>
      <c r="B63" s="45" t="s">
        <v>35</v>
      </c>
      <c r="C63" s="15" t="s">
        <v>36</v>
      </c>
      <c r="D63" s="16"/>
    </row>
    <row r="64" spans="1:4" s="30" customFormat="1" hidden="1">
      <c r="A64" s="1"/>
      <c r="B64" s="45" t="s">
        <v>37</v>
      </c>
      <c r="C64" s="15" t="s">
        <v>38</v>
      </c>
      <c r="D64" s="16"/>
    </row>
    <row r="65" spans="1:4" s="30" customFormat="1" hidden="1">
      <c r="A65" s="1"/>
      <c r="B65" s="44" t="s">
        <v>39</v>
      </c>
      <c r="C65" s="15" t="s">
        <v>40</v>
      </c>
      <c r="D65" s="16"/>
    </row>
    <row r="66" spans="1:4" s="30" customFormat="1" hidden="1">
      <c r="A66" s="1"/>
      <c r="B66" s="44" t="s">
        <v>41</v>
      </c>
      <c r="C66" s="15" t="s">
        <v>42</v>
      </c>
      <c r="D66" s="16">
        <f>SUM(D67:D68)</f>
        <v>0</v>
      </c>
    </row>
    <row r="67" spans="1:4" s="30" customFormat="1" hidden="1">
      <c r="A67" s="1"/>
      <c r="B67" s="45" t="s">
        <v>43</v>
      </c>
      <c r="C67" s="15" t="s">
        <v>44</v>
      </c>
      <c r="D67" s="16"/>
    </row>
    <row r="68" spans="1:4" s="30" customFormat="1" ht="25.5" hidden="1">
      <c r="A68" s="1"/>
      <c r="B68" s="45" t="s">
        <v>45</v>
      </c>
      <c r="C68" s="15" t="s">
        <v>46</v>
      </c>
      <c r="D68" s="16"/>
    </row>
    <row r="69" spans="1:4" s="30" customFormat="1" hidden="1">
      <c r="A69" s="1"/>
      <c r="B69" s="44" t="s">
        <v>47</v>
      </c>
      <c r="C69" s="15" t="s">
        <v>48</v>
      </c>
      <c r="D69" s="16">
        <f>SUM(D70:D74)</f>
        <v>0</v>
      </c>
    </row>
    <row r="70" spans="1:4" s="30" customFormat="1" hidden="1">
      <c r="A70" s="1"/>
      <c r="B70" s="45" t="s">
        <v>49</v>
      </c>
      <c r="C70" s="15" t="s">
        <v>50</v>
      </c>
      <c r="D70" s="16"/>
    </row>
    <row r="71" spans="1:4" s="30" customFormat="1" hidden="1">
      <c r="A71" s="1"/>
      <c r="B71" s="45" t="s">
        <v>51</v>
      </c>
      <c r="C71" s="15" t="s">
        <v>52</v>
      </c>
      <c r="D71" s="16"/>
    </row>
    <row r="72" spans="1:4" s="30" customFormat="1" hidden="1">
      <c r="A72" s="1"/>
      <c r="B72" s="45" t="s">
        <v>53</v>
      </c>
      <c r="C72" s="15" t="s">
        <v>54</v>
      </c>
      <c r="D72" s="16"/>
    </row>
    <row r="73" spans="1:4" s="30" customFormat="1" hidden="1">
      <c r="A73" s="1"/>
      <c r="B73" s="45" t="s">
        <v>55</v>
      </c>
      <c r="C73" s="15" t="s">
        <v>56</v>
      </c>
      <c r="D73" s="16"/>
    </row>
    <row r="74" spans="1:4" s="30" customFormat="1" hidden="1">
      <c r="A74" s="1"/>
      <c r="B74" s="45" t="s">
        <v>57</v>
      </c>
      <c r="C74" s="15" t="s">
        <v>58</v>
      </c>
      <c r="D74" s="16"/>
    </row>
    <row r="75" spans="1:4" s="30" customFormat="1" hidden="1">
      <c r="A75" s="1"/>
      <c r="B75" s="44" t="s">
        <v>59</v>
      </c>
      <c r="C75" s="15" t="s">
        <v>60</v>
      </c>
      <c r="D75" s="16">
        <f>SUM(D76:D83)</f>
        <v>0</v>
      </c>
    </row>
    <row r="76" spans="1:4" s="30" customFormat="1" hidden="1">
      <c r="A76" s="1"/>
      <c r="B76" s="45" t="s">
        <v>61</v>
      </c>
      <c r="C76" s="15" t="s">
        <v>62</v>
      </c>
      <c r="D76" s="16"/>
    </row>
    <row r="77" spans="1:4" s="30" customFormat="1" ht="25.5" hidden="1">
      <c r="A77" s="1"/>
      <c r="B77" s="45" t="s">
        <v>63</v>
      </c>
      <c r="C77" s="15" t="s">
        <v>64</v>
      </c>
      <c r="D77" s="16"/>
    </row>
    <row r="78" spans="1:4" s="30" customFormat="1" hidden="1">
      <c r="A78" s="1"/>
      <c r="B78" s="45" t="s">
        <v>65</v>
      </c>
      <c r="C78" s="15" t="s">
        <v>66</v>
      </c>
      <c r="D78" s="16"/>
    </row>
    <row r="79" spans="1:4" s="30" customFormat="1" hidden="1">
      <c r="A79" s="1"/>
      <c r="B79" s="45" t="s">
        <v>67</v>
      </c>
      <c r="C79" s="15" t="s">
        <v>68</v>
      </c>
      <c r="D79" s="16"/>
    </row>
    <row r="80" spans="1:4" s="30" customFormat="1" hidden="1">
      <c r="A80" s="1"/>
      <c r="B80" s="45" t="s">
        <v>69</v>
      </c>
      <c r="C80" s="15" t="s">
        <v>70</v>
      </c>
      <c r="D80" s="16"/>
    </row>
    <row r="81" spans="1:4" s="30" customFormat="1" hidden="1">
      <c r="A81" s="1"/>
      <c r="B81" s="45" t="s">
        <v>71</v>
      </c>
      <c r="C81" s="15" t="s">
        <v>72</v>
      </c>
      <c r="D81" s="16"/>
    </row>
    <row r="82" spans="1:4" s="30" customFormat="1" ht="38.25" hidden="1">
      <c r="A82" s="1"/>
      <c r="B82" s="45">
        <v>21397</v>
      </c>
      <c r="C82" s="15" t="s">
        <v>73</v>
      </c>
      <c r="D82" s="16"/>
    </row>
    <row r="83" spans="1:4" s="30" customFormat="1" hidden="1">
      <c r="A83" s="1"/>
      <c r="B83" s="45" t="s">
        <v>74</v>
      </c>
      <c r="C83" s="15" t="s">
        <v>75</v>
      </c>
      <c r="D83" s="16"/>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idden="1">
      <c r="A86" s="1"/>
      <c r="B86" s="45" t="s">
        <v>78</v>
      </c>
      <c r="C86" s="15" t="s">
        <v>79</v>
      </c>
      <c r="D86" s="16"/>
    </row>
    <row r="87" spans="1:4" s="30" customFormat="1" hidden="1">
      <c r="A87" s="1"/>
      <c r="B87" s="45" t="s">
        <v>80</v>
      </c>
      <c r="C87" s="15" t="s">
        <v>81</v>
      </c>
      <c r="D87" s="16"/>
    </row>
    <row r="88" spans="1:4" s="30" customFormat="1" hidden="1">
      <c r="A88" s="1"/>
      <c r="B88" s="45" t="s">
        <v>82</v>
      </c>
      <c r="C88" s="15" t="s">
        <v>83</v>
      </c>
      <c r="D88" s="16"/>
    </row>
    <row r="89" spans="1:4" s="30" customFormat="1" hidden="1">
      <c r="A89" s="1"/>
      <c r="B89" s="44">
        <v>21420</v>
      </c>
      <c r="C89" s="15" t="s">
        <v>84</v>
      </c>
      <c r="D89" s="16">
        <f>SUM(D90:D94)</f>
        <v>0</v>
      </c>
    </row>
    <row r="90" spans="1:4" s="30" customFormat="1" ht="25.5" hidden="1">
      <c r="A90" s="1"/>
      <c r="B90" s="45" t="s">
        <v>85</v>
      </c>
      <c r="C90" s="15" t="s">
        <v>86</v>
      </c>
      <c r="D90" s="16"/>
    </row>
    <row r="91" spans="1:4" s="30" customFormat="1" hidden="1">
      <c r="A91" s="1"/>
      <c r="B91" s="45" t="s">
        <v>87</v>
      </c>
      <c r="C91" s="15" t="s">
        <v>88</v>
      </c>
      <c r="D91" s="16"/>
    </row>
    <row r="92" spans="1:4" s="30" customFormat="1" ht="25.5" hidden="1">
      <c r="A92" s="1"/>
      <c r="B92" s="45">
        <v>21424</v>
      </c>
      <c r="C92" s="15" t="s">
        <v>89</v>
      </c>
      <c r="D92" s="16"/>
    </row>
    <row r="93" spans="1:4" s="30" customFormat="1" hidden="1">
      <c r="A93" s="1"/>
      <c r="B93" s="45">
        <v>21425</v>
      </c>
      <c r="C93" s="15" t="s">
        <v>90</v>
      </c>
      <c r="D93" s="16"/>
    </row>
    <row r="94" spans="1:4" s="30" customFormat="1" hidden="1">
      <c r="A94" s="1"/>
      <c r="B94" s="45" t="s">
        <v>91</v>
      </c>
      <c r="C94" s="15" t="s">
        <v>92</v>
      </c>
      <c r="D94" s="16"/>
    </row>
    <row r="95" spans="1:4" s="30" customFormat="1" hidden="1">
      <c r="A95" s="1"/>
      <c r="B95" s="44">
        <v>21490</v>
      </c>
      <c r="C95" s="15" t="s">
        <v>93</v>
      </c>
      <c r="D95" s="16">
        <f>SUM(D96:D97)</f>
        <v>0</v>
      </c>
    </row>
    <row r="96" spans="1:4" s="30" customFormat="1" hidden="1">
      <c r="A96" s="1"/>
      <c r="B96" s="45" t="s">
        <v>94</v>
      </c>
      <c r="C96" s="15" t="s">
        <v>95</v>
      </c>
      <c r="D96" s="16"/>
    </row>
    <row r="97" spans="1:4" s="30" customFormat="1" hidden="1">
      <c r="A97" s="1"/>
      <c r="B97" s="45" t="s">
        <v>96</v>
      </c>
      <c r="C97" s="15" t="s">
        <v>97</v>
      </c>
      <c r="D97" s="16"/>
    </row>
    <row r="98" spans="1:4" s="30" customFormat="1" hidden="1">
      <c r="A98" s="1"/>
      <c r="B98" s="46" t="s">
        <v>98</v>
      </c>
      <c r="C98" s="47" t="s">
        <v>99</v>
      </c>
      <c r="D98" s="13">
        <f>D99+D111</f>
        <v>0</v>
      </c>
    </row>
    <row r="99" spans="1:4" s="30" customFormat="1" hidden="1">
      <c r="A99" s="1"/>
      <c r="B99" s="14">
        <v>21100</v>
      </c>
      <c r="C99" s="15" t="s">
        <v>100</v>
      </c>
      <c r="D99" s="16">
        <f>D100+D101+D102+D103+D104+D105+D106</f>
        <v>0</v>
      </c>
    </row>
    <row r="100" spans="1:4" s="30" customFormat="1" ht="25.5" hidden="1">
      <c r="A100" s="1"/>
      <c r="B100" s="44" t="s">
        <v>101</v>
      </c>
      <c r="C100" s="15" t="s">
        <v>102</v>
      </c>
      <c r="D100" s="16"/>
    </row>
    <row r="101" spans="1:4" s="30" customFormat="1" ht="25.5" hidden="1">
      <c r="A101" s="1"/>
      <c r="B101" s="44" t="s">
        <v>103</v>
      </c>
      <c r="C101" s="15" t="s">
        <v>104</v>
      </c>
      <c r="D101" s="16"/>
    </row>
    <row r="102" spans="1:4" s="30" customFormat="1" ht="25.5" hidden="1">
      <c r="A102" s="1"/>
      <c r="B102" s="44" t="s">
        <v>105</v>
      </c>
      <c r="C102" s="15" t="s">
        <v>106</v>
      </c>
      <c r="D102" s="16"/>
    </row>
    <row r="103" spans="1:4" s="30" customFormat="1" ht="25.5" hidden="1">
      <c r="A103" s="1"/>
      <c r="B103" s="44" t="s">
        <v>107</v>
      </c>
      <c r="C103" s="15" t="s">
        <v>108</v>
      </c>
      <c r="D103" s="16"/>
    </row>
    <row r="104" spans="1:4" s="30" customFormat="1" ht="38.25" hidden="1">
      <c r="A104" s="1"/>
      <c r="B104" s="44" t="s">
        <v>109</v>
      </c>
      <c r="C104" s="15" t="s">
        <v>110</v>
      </c>
      <c r="D104" s="16"/>
    </row>
    <row r="105" spans="1:4" s="30" customFormat="1" ht="38.25" hidden="1">
      <c r="A105" s="1"/>
      <c r="B105" s="44" t="s">
        <v>111</v>
      </c>
      <c r="C105" s="15" t="s">
        <v>112</v>
      </c>
      <c r="D105" s="16"/>
    </row>
    <row r="106" spans="1:4" s="30" customFormat="1" ht="38.25" hidden="1">
      <c r="A106" s="1"/>
      <c r="B106" s="44" t="s">
        <v>113</v>
      </c>
      <c r="C106" s="15" t="s">
        <v>114</v>
      </c>
      <c r="D106" s="16">
        <f>SUM(D107:D110)</f>
        <v>0</v>
      </c>
    </row>
    <row r="107" spans="1:4" s="30" customFormat="1" ht="38.25" hidden="1">
      <c r="A107" s="1"/>
      <c r="B107" s="45">
        <v>21191</v>
      </c>
      <c r="C107" s="15" t="s">
        <v>115</v>
      </c>
      <c r="D107" s="16"/>
    </row>
    <row r="108" spans="1:4" s="30" customFormat="1" hidden="1">
      <c r="A108" s="1"/>
      <c r="B108" s="45">
        <v>21192</v>
      </c>
      <c r="C108" s="15" t="s">
        <v>116</v>
      </c>
      <c r="D108" s="16"/>
    </row>
    <row r="109" spans="1:4" s="30" customFormat="1" ht="38.25" hidden="1">
      <c r="A109" s="1"/>
      <c r="B109" s="45">
        <v>21193</v>
      </c>
      <c r="C109" s="15" t="s">
        <v>117</v>
      </c>
      <c r="D109" s="16"/>
    </row>
    <row r="110" spans="1:4" s="30" customFormat="1" ht="25.5" hidden="1">
      <c r="A110" s="1"/>
      <c r="B110" s="45">
        <v>21194</v>
      </c>
      <c r="C110" s="15" t="s">
        <v>118</v>
      </c>
      <c r="D110" s="16"/>
    </row>
    <row r="111" spans="1:4" s="30" customFormat="1" hidden="1">
      <c r="A111" s="1"/>
      <c r="B111" s="14">
        <v>21200</v>
      </c>
      <c r="C111" s="15" t="s">
        <v>119</v>
      </c>
      <c r="D111" s="16">
        <f>D112</f>
        <v>0</v>
      </c>
    </row>
    <row r="112" spans="1:4" s="30" customFormat="1" hidden="1">
      <c r="A112" s="1"/>
      <c r="B112" s="44">
        <v>21210</v>
      </c>
      <c r="C112" s="15" t="s">
        <v>119</v>
      </c>
      <c r="D112" s="16"/>
    </row>
    <row r="113" spans="1:4" s="30" customFormat="1" ht="25.5">
      <c r="A113" s="1"/>
      <c r="B113" s="49" t="s">
        <v>120</v>
      </c>
      <c r="C113" s="47" t="s">
        <v>121</v>
      </c>
      <c r="D113" s="13">
        <f>D114+D121+D126</f>
        <v>139546</v>
      </c>
    </row>
    <row r="114" spans="1:4" s="30" customFormat="1">
      <c r="A114" s="1"/>
      <c r="B114" s="49">
        <v>18000</v>
      </c>
      <c r="C114" s="47" t="s">
        <v>122</v>
      </c>
      <c r="D114" s="13">
        <f>D115+D120</f>
        <v>139546</v>
      </c>
    </row>
    <row r="115" spans="1:4" s="30" customFormat="1">
      <c r="A115" s="1"/>
      <c r="B115" s="49" t="s">
        <v>123</v>
      </c>
      <c r="C115" s="47" t="s">
        <v>124</v>
      </c>
      <c r="D115" s="13">
        <f>D116</f>
        <v>139546</v>
      </c>
    </row>
    <row r="116" spans="1:4" s="30" customFormat="1">
      <c r="A116" s="1"/>
      <c r="B116" s="44" t="s">
        <v>125</v>
      </c>
      <c r="C116" s="15" t="s">
        <v>126</v>
      </c>
      <c r="D116" s="16">
        <f>SUM(D117:D119)</f>
        <v>139546</v>
      </c>
    </row>
    <row r="117" spans="1:4" s="30" customFormat="1" ht="25.5" hidden="1">
      <c r="A117" s="1"/>
      <c r="B117" s="45" t="s">
        <v>127</v>
      </c>
      <c r="C117" s="15" t="s">
        <v>128</v>
      </c>
      <c r="D117" s="16"/>
    </row>
    <row r="118" spans="1:4" s="30" customFormat="1" ht="25.5">
      <c r="A118" s="1"/>
      <c r="B118" s="45" t="s">
        <v>129</v>
      </c>
      <c r="C118" s="15" t="s">
        <v>130</v>
      </c>
      <c r="D118" s="16">
        <v>139546</v>
      </c>
    </row>
    <row r="119" spans="1:4" s="30" customFormat="1" hidden="1">
      <c r="A119" s="1"/>
      <c r="B119" s="45">
        <v>18139</v>
      </c>
      <c r="C119" s="15" t="s">
        <v>131</v>
      </c>
      <c r="D119" s="16"/>
    </row>
    <row r="120" spans="1:4" s="30" customFormat="1" hidden="1">
      <c r="A120" s="1"/>
      <c r="B120" s="14">
        <v>18400</v>
      </c>
      <c r="C120" s="15" t="s">
        <v>132</v>
      </c>
      <c r="D120" s="16"/>
    </row>
    <row r="121" spans="1:4" s="30" customFormat="1" hidden="1">
      <c r="A121" s="1"/>
      <c r="B121" s="49">
        <v>19000</v>
      </c>
      <c r="C121" s="47" t="s">
        <v>133</v>
      </c>
      <c r="D121" s="13">
        <f>D122</f>
        <v>0</v>
      </c>
    </row>
    <row r="122" spans="1:4" s="30" customFormat="1" hidden="1">
      <c r="A122" s="1"/>
      <c r="B122" s="49" t="s">
        <v>134</v>
      </c>
      <c r="C122" s="47" t="s">
        <v>135</v>
      </c>
      <c r="D122" s="13">
        <f>SUM(D123:D125)</f>
        <v>0</v>
      </c>
    </row>
    <row r="123" spans="1:4" s="30" customFormat="1" ht="25.5" hidden="1">
      <c r="A123" s="1"/>
      <c r="B123" s="44">
        <v>19550</v>
      </c>
      <c r="C123" s="15" t="s">
        <v>136</v>
      </c>
      <c r="D123" s="16"/>
    </row>
    <row r="124" spans="1:4" s="30" customFormat="1" ht="25.5" hidden="1">
      <c r="A124" s="1"/>
      <c r="B124" s="44">
        <v>19560</v>
      </c>
      <c r="C124" s="15" t="s">
        <v>137</v>
      </c>
      <c r="D124" s="16"/>
    </row>
    <row r="125" spans="1:4" s="30" customFormat="1" ht="38.25" hidden="1">
      <c r="A125" s="1"/>
      <c r="B125" s="44">
        <v>19570</v>
      </c>
      <c r="C125" s="15" t="s">
        <v>138</v>
      </c>
      <c r="D125" s="16"/>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row>
    <row r="129" spans="1:4" s="30" customFormat="1" ht="38.25" hidden="1">
      <c r="A129" s="1"/>
      <c r="B129" s="44">
        <v>17120</v>
      </c>
      <c r="C129" s="15" t="s">
        <v>142</v>
      </c>
      <c r="D129" s="16"/>
    </row>
    <row r="130" spans="1:4" s="30" customFormat="1" ht="76.5" hidden="1">
      <c r="A130" s="1"/>
      <c r="B130" s="44">
        <v>17130</v>
      </c>
      <c r="C130" s="15" t="s">
        <v>143</v>
      </c>
      <c r="D130" s="16"/>
    </row>
    <row r="131" spans="1:4" s="30" customFormat="1" ht="76.5" hidden="1">
      <c r="A131" s="1"/>
      <c r="B131" s="44">
        <v>17140</v>
      </c>
      <c r="C131" s="15" t="s">
        <v>144</v>
      </c>
      <c r="D131" s="16"/>
    </row>
    <row r="132" spans="1:4" s="30" customFormat="1" hidden="1">
      <c r="A132" s="1"/>
      <c r="B132" s="49">
        <v>21700</v>
      </c>
      <c r="C132" s="47" t="s">
        <v>145</v>
      </c>
      <c r="D132" s="13">
        <f>D133+D134</f>
        <v>0</v>
      </c>
    </row>
    <row r="133" spans="1:4" s="30" customFormat="1" hidden="1">
      <c r="A133" s="1"/>
      <c r="B133" s="44">
        <v>21710</v>
      </c>
      <c r="C133" s="15" t="s">
        <v>146</v>
      </c>
      <c r="D133" s="16"/>
    </row>
    <row r="134" spans="1:4" s="30" customFormat="1" hidden="1">
      <c r="A134" s="1"/>
      <c r="B134" s="44">
        <v>21720</v>
      </c>
      <c r="C134" s="15" t="s">
        <v>147</v>
      </c>
      <c r="D134" s="16"/>
    </row>
    <row r="135" spans="1:4" s="30" customFormat="1">
      <c r="A135" s="1"/>
      <c r="B135" s="51" t="s">
        <v>148</v>
      </c>
      <c r="C135" s="12" t="s">
        <v>149</v>
      </c>
      <c r="D135" s="13">
        <f>D136+D416</f>
        <v>139546</v>
      </c>
    </row>
    <row r="136" spans="1:4" s="30" customFormat="1" ht="27">
      <c r="A136" s="1"/>
      <c r="B136" s="53" t="s">
        <v>150</v>
      </c>
      <c r="C136" s="54" t="s">
        <v>151</v>
      </c>
      <c r="D136" s="106">
        <f>D137+D272+D290+D375+D394</f>
        <v>139546</v>
      </c>
    </row>
    <row r="137" spans="1:4" s="30" customFormat="1">
      <c r="A137" s="1"/>
      <c r="B137" s="52" t="s">
        <v>152</v>
      </c>
      <c r="C137" s="47" t="s">
        <v>153</v>
      </c>
      <c r="D137" s="13">
        <f>D138+D172</f>
        <v>139546</v>
      </c>
    </row>
    <row r="138" spans="1:4" s="30" customFormat="1" hidden="1">
      <c r="A138" s="1"/>
      <c r="B138" s="46" t="s">
        <v>154</v>
      </c>
      <c r="C138" s="47" t="s">
        <v>155</v>
      </c>
      <c r="D138" s="107">
        <f>D139+D160</f>
        <v>0</v>
      </c>
    </row>
    <row r="139" spans="1:4" s="30" customFormat="1" hidden="1">
      <c r="A139" s="1"/>
      <c r="B139" s="46" t="s">
        <v>156</v>
      </c>
      <c r="C139" s="47" t="s">
        <v>157</v>
      </c>
      <c r="D139" s="107">
        <f>D140+D148+D158+D159</f>
        <v>0</v>
      </c>
    </row>
    <row r="140" spans="1:4" s="30" customFormat="1" hidden="1">
      <c r="A140" s="1"/>
      <c r="B140" s="44" t="s">
        <v>158</v>
      </c>
      <c r="C140" s="15" t="s">
        <v>159</v>
      </c>
      <c r="D140" s="108">
        <f>SUM(D141:D147)</f>
        <v>0</v>
      </c>
    </row>
    <row r="141" spans="1:4" s="30" customFormat="1" hidden="1">
      <c r="A141" s="1"/>
      <c r="B141" s="45" t="s">
        <v>160</v>
      </c>
      <c r="C141" s="15" t="s">
        <v>161</v>
      </c>
      <c r="D141" s="108"/>
    </row>
    <row r="142" spans="1:4" s="30" customFormat="1" hidden="1">
      <c r="A142" s="1"/>
      <c r="B142" s="45" t="s">
        <v>162</v>
      </c>
      <c r="C142" s="15" t="s">
        <v>163</v>
      </c>
      <c r="D142" s="108"/>
    </row>
    <row r="143" spans="1:4" s="30" customFormat="1" ht="25.5" hidden="1">
      <c r="A143" s="1"/>
      <c r="B143" s="45" t="s">
        <v>164</v>
      </c>
      <c r="C143" s="15" t="s">
        <v>165</v>
      </c>
      <c r="D143" s="108"/>
    </row>
    <row r="144" spans="1:4" s="30" customFormat="1" hidden="1">
      <c r="A144" s="1"/>
      <c r="B144" s="45" t="s">
        <v>166</v>
      </c>
      <c r="C144" s="15" t="s">
        <v>167</v>
      </c>
      <c r="D144" s="108"/>
    </row>
    <row r="145" spans="1:4" s="30" customFormat="1" hidden="1">
      <c r="A145" s="1"/>
      <c r="B145" s="45" t="s">
        <v>168</v>
      </c>
      <c r="C145" s="15" t="s">
        <v>169</v>
      </c>
      <c r="D145" s="108"/>
    </row>
    <row r="146" spans="1:4" s="30" customFormat="1" hidden="1">
      <c r="A146" s="1"/>
      <c r="B146" s="45">
        <v>1116</v>
      </c>
      <c r="C146" s="15" t="s">
        <v>170</v>
      </c>
      <c r="D146" s="108"/>
    </row>
    <row r="147" spans="1:4" s="30" customFormat="1" hidden="1">
      <c r="A147" s="1"/>
      <c r="B147" s="45" t="s">
        <v>171</v>
      </c>
      <c r="C147" s="15" t="s">
        <v>172</v>
      </c>
      <c r="D147" s="108"/>
    </row>
    <row r="148" spans="1:4" s="30" customFormat="1" hidden="1">
      <c r="A148" s="1"/>
      <c r="B148" s="44" t="s">
        <v>173</v>
      </c>
      <c r="C148" s="15" t="s">
        <v>174</v>
      </c>
      <c r="D148" s="108">
        <f>SUM(D149:D157)</f>
        <v>0</v>
      </c>
    </row>
    <row r="149" spans="1:4" s="30" customFormat="1" hidden="1">
      <c r="A149" s="1"/>
      <c r="B149" s="45" t="s">
        <v>175</v>
      </c>
      <c r="C149" s="15" t="s">
        <v>176</v>
      </c>
      <c r="D149" s="108"/>
    </row>
    <row r="150" spans="1:4" s="30" customFormat="1" hidden="1">
      <c r="A150" s="1"/>
      <c r="B150" s="45" t="s">
        <v>177</v>
      </c>
      <c r="C150" s="15" t="s">
        <v>178</v>
      </c>
      <c r="D150" s="108"/>
    </row>
    <row r="151" spans="1:4" s="30" customFormat="1" hidden="1">
      <c r="A151" s="1"/>
      <c r="B151" s="45" t="s">
        <v>179</v>
      </c>
      <c r="C151" s="15" t="s">
        <v>180</v>
      </c>
      <c r="D151" s="108"/>
    </row>
    <row r="152" spans="1:4" s="30" customFormat="1" hidden="1">
      <c r="A152" s="1"/>
      <c r="B152" s="45" t="s">
        <v>181</v>
      </c>
      <c r="C152" s="15" t="s">
        <v>182</v>
      </c>
      <c r="D152" s="108"/>
    </row>
    <row r="153" spans="1:4" s="30" customFormat="1" hidden="1">
      <c r="A153" s="1"/>
      <c r="B153" s="45" t="s">
        <v>183</v>
      </c>
      <c r="C153" s="15" t="s">
        <v>184</v>
      </c>
      <c r="D153" s="108"/>
    </row>
    <row r="154" spans="1:4" s="30" customFormat="1" hidden="1">
      <c r="A154" s="1"/>
      <c r="B154" s="45" t="s">
        <v>185</v>
      </c>
      <c r="C154" s="15" t="s">
        <v>186</v>
      </c>
      <c r="D154" s="108"/>
    </row>
    <row r="155" spans="1:4" s="30" customFormat="1" hidden="1">
      <c r="A155" s="1"/>
      <c r="B155" s="45" t="s">
        <v>187</v>
      </c>
      <c r="C155" s="15" t="s">
        <v>188</v>
      </c>
      <c r="D155" s="108"/>
    </row>
    <row r="156" spans="1:4" s="30" customFormat="1" hidden="1">
      <c r="A156" s="1"/>
      <c r="B156" s="45" t="s">
        <v>189</v>
      </c>
      <c r="C156" s="15" t="s">
        <v>190</v>
      </c>
      <c r="D156" s="108"/>
    </row>
    <row r="157" spans="1:4" s="30" customFormat="1" ht="25.5" hidden="1">
      <c r="A157" s="1"/>
      <c r="B157" s="45" t="s">
        <v>191</v>
      </c>
      <c r="C157" s="15" t="s">
        <v>192</v>
      </c>
      <c r="D157" s="108"/>
    </row>
    <row r="158" spans="1:4" s="30" customFormat="1" ht="25.5" hidden="1">
      <c r="A158" s="1"/>
      <c r="B158" s="44" t="s">
        <v>193</v>
      </c>
      <c r="C158" s="15" t="s">
        <v>194</v>
      </c>
      <c r="D158" s="108"/>
    </row>
    <row r="159" spans="1:4" s="30" customFormat="1" hidden="1">
      <c r="A159" s="1"/>
      <c r="B159" s="44" t="s">
        <v>195</v>
      </c>
      <c r="C159" s="15" t="s">
        <v>196</v>
      </c>
      <c r="D159" s="108"/>
    </row>
    <row r="160" spans="1:4" s="30" customFormat="1" ht="25.5" hidden="1">
      <c r="A160" s="1"/>
      <c r="B160" s="46" t="s">
        <v>197</v>
      </c>
      <c r="C160" s="47" t="s">
        <v>198</v>
      </c>
      <c r="D160" s="107">
        <f>D161+D162+D171</f>
        <v>0</v>
      </c>
    </row>
    <row r="161" spans="1:4" s="30" customFormat="1" hidden="1">
      <c r="A161" s="1"/>
      <c r="B161" s="44" t="s">
        <v>199</v>
      </c>
      <c r="C161" s="15" t="s">
        <v>200</v>
      </c>
      <c r="D161" s="108"/>
    </row>
    <row r="162" spans="1:4" s="30" customFormat="1" hidden="1">
      <c r="A162" s="1"/>
      <c r="B162" s="44" t="s">
        <v>201</v>
      </c>
      <c r="C162" s="15" t="s">
        <v>202</v>
      </c>
      <c r="D162" s="108">
        <f>SUM(D163:D170)</f>
        <v>0</v>
      </c>
    </row>
    <row r="163" spans="1:4" s="30" customFormat="1" ht="25.5" hidden="1">
      <c r="A163" s="1"/>
      <c r="B163" s="45" t="s">
        <v>203</v>
      </c>
      <c r="C163" s="15" t="s">
        <v>204</v>
      </c>
      <c r="D163" s="108"/>
    </row>
    <row r="164" spans="1:4" s="30" customFormat="1" hidden="1">
      <c r="A164" s="1"/>
      <c r="B164" s="45" t="s">
        <v>205</v>
      </c>
      <c r="C164" s="15" t="s">
        <v>206</v>
      </c>
      <c r="D164" s="108"/>
    </row>
    <row r="165" spans="1:4" s="30" customFormat="1" hidden="1">
      <c r="A165" s="1"/>
      <c r="B165" s="45" t="s">
        <v>207</v>
      </c>
      <c r="C165" s="15" t="s">
        <v>208</v>
      </c>
      <c r="D165" s="108"/>
    </row>
    <row r="166" spans="1:4" s="30" customFormat="1" ht="25.5" hidden="1">
      <c r="A166" s="1"/>
      <c r="B166" s="45" t="s">
        <v>209</v>
      </c>
      <c r="C166" s="15" t="s">
        <v>210</v>
      </c>
      <c r="D166" s="108"/>
    </row>
    <row r="167" spans="1:4" s="30" customFormat="1" hidden="1">
      <c r="A167" s="1"/>
      <c r="B167" s="45" t="s">
        <v>211</v>
      </c>
      <c r="C167" s="15" t="s">
        <v>212</v>
      </c>
      <c r="D167" s="108"/>
    </row>
    <row r="168" spans="1:4" s="30" customFormat="1" hidden="1">
      <c r="A168" s="1"/>
      <c r="B168" s="45" t="s">
        <v>213</v>
      </c>
      <c r="C168" s="15" t="s">
        <v>214</v>
      </c>
      <c r="D168" s="108"/>
    </row>
    <row r="169" spans="1:4" s="30" customFormat="1" ht="25.5" hidden="1">
      <c r="A169" s="1"/>
      <c r="B169" s="45" t="s">
        <v>215</v>
      </c>
      <c r="C169" s="15" t="s">
        <v>216</v>
      </c>
      <c r="D169" s="108"/>
    </row>
    <row r="170" spans="1:4" s="30" customFormat="1" ht="25.5" hidden="1">
      <c r="A170" s="1"/>
      <c r="B170" s="45" t="s">
        <v>217</v>
      </c>
      <c r="C170" s="15" t="s">
        <v>218</v>
      </c>
      <c r="D170" s="108"/>
    </row>
    <row r="171" spans="1:4" s="30" customFormat="1" hidden="1">
      <c r="A171" s="1"/>
      <c r="B171" s="44" t="s">
        <v>219</v>
      </c>
      <c r="C171" s="15" t="s">
        <v>220</v>
      </c>
      <c r="D171" s="108"/>
    </row>
    <row r="172" spans="1:4" s="30" customFormat="1">
      <c r="A172" s="1"/>
      <c r="B172" s="47" t="s">
        <v>221</v>
      </c>
      <c r="C172" s="47" t="s">
        <v>222</v>
      </c>
      <c r="D172" s="107">
        <f>D173+D180+D231+D261+D262+D271</f>
        <v>139546</v>
      </c>
    </row>
    <row r="173" spans="1:4" s="30" customFormat="1">
      <c r="A173" s="1"/>
      <c r="B173" s="46" t="s">
        <v>223</v>
      </c>
      <c r="C173" s="47" t="s">
        <v>224</v>
      </c>
      <c r="D173" s="107">
        <f>D174+D177</f>
        <v>139546</v>
      </c>
    </row>
    <row r="174" spans="1:4" s="30" customFormat="1" hidden="1">
      <c r="A174" s="1"/>
      <c r="B174" s="44" t="s">
        <v>225</v>
      </c>
      <c r="C174" s="15" t="s">
        <v>226</v>
      </c>
      <c r="D174" s="108">
        <f>SUM(D175:D176)</f>
        <v>0</v>
      </c>
    </row>
    <row r="175" spans="1:4" s="30" customFormat="1" hidden="1">
      <c r="A175" s="1"/>
      <c r="B175" s="45" t="s">
        <v>227</v>
      </c>
      <c r="C175" s="15" t="s">
        <v>228</v>
      </c>
      <c r="D175" s="108"/>
    </row>
    <row r="176" spans="1:4" s="30" customFormat="1" hidden="1">
      <c r="A176" s="1"/>
      <c r="B176" s="45" t="s">
        <v>229</v>
      </c>
      <c r="C176" s="15" t="s">
        <v>230</v>
      </c>
      <c r="D176" s="108"/>
    </row>
    <row r="177" spans="1:4" s="30" customFormat="1">
      <c r="A177" s="1"/>
      <c r="B177" s="44" t="s">
        <v>231</v>
      </c>
      <c r="C177" s="15" t="s">
        <v>232</v>
      </c>
      <c r="D177" s="108">
        <f>SUM(D178:D179)</f>
        <v>139546</v>
      </c>
    </row>
    <row r="178" spans="1:4" s="30" customFormat="1" hidden="1">
      <c r="A178" s="1"/>
      <c r="B178" s="45" t="s">
        <v>233</v>
      </c>
      <c r="C178" s="15" t="s">
        <v>228</v>
      </c>
      <c r="D178" s="108"/>
    </row>
    <row r="179" spans="1:4" s="30" customFormat="1">
      <c r="A179" s="1"/>
      <c r="B179" s="45" t="s">
        <v>234</v>
      </c>
      <c r="C179" s="15" t="s">
        <v>230</v>
      </c>
      <c r="D179" s="108">
        <v>139546</v>
      </c>
    </row>
    <row r="180" spans="1:4" s="30" customFormat="1" hidden="1">
      <c r="A180" s="1"/>
      <c r="B180" s="46" t="s">
        <v>235</v>
      </c>
      <c r="C180" s="47" t="s">
        <v>236</v>
      </c>
      <c r="D180" s="107">
        <f>D181+D184+D190+D200+D209+D213+D219+D226</f>
        <v>0</v>
      </c>
    </row>
    <row r="181" spans="1:4" s="30" customFormat="1" hidden="1">
      <c r="A181" s="1"/>
      <c r="B181" s="44" t="s">
        <v>237</v>
      </c>
      <c r="C181" s="15" t="s">
        <v>238</v>
      </c>
      <c r="D181" s="108">
        <f>SUM(D182:D183)</f>
        <v>0</v>
      </c>
    </row>
    <row r="182" spans="1:4" s="30" customFormat="1" ht="38.25" hidden="1">
      <c r="A182" s="1"/>
      <c r="B182" s="45" t="s">
        <v>239</v>
      </c>
      <c r="C182" s="15" t="s">
        <v>240</v>
      </c>
      <c r="D182" s="108"/>
    </row>
    <row r="183" spans="1:4" s="30" customFormat="1" hidden="1">
      <c r="A183" s="1"/>
      <c r="B183" s="45" t="s">
        <v>241</v>
      </c>
      <c r="C183" s="15" t="s">
        <v>242</v>
      </c>
      <c r="D183" s="108"/>
    </row>
    <row r="184" spans="1:4" s="30" customFormat="1" hidden="1">
      <c r="A184" s="1"/>
      <c r="B184" s="44" t="s">
        <v>243</v>
      </c>
      <c r="C184" s="15" t="s">
        <v>244</v>
      </c>
      <c r="D184" s="108">
        <f>SUM(D185:D189)</f>
        <v>0</v>
      </c>
    </row>
    <row r="185" spans="1:4" s="30" customFormat="1" hidden="1">
      <c r="A185" s="1"/>
      <c r="B185" s="45" t="s">
        <v>245</v>
      </c>
      <c r="C185" s="15" t="s">
        <v>246</v>
      </c>
      <c r="D185" s="108"/>
    </row>
    <row r="186" spans="1:4" s="30" customFormat="1" hidden="1">
      <c r="A186" s="1"/>
      <c r="B186" s="45" t="s">
        <v>247</v>
      </c>
      <c r="C186" s="15" t="s">
        <v>248</v>
      </c>
      <c r="D186" s="108"/>
    </row>
    <row r="187" spans="1:4" s="30" customFormat="1" hidden="1">
      <c r="A187" s="1"/>
      <c r="B187" s="45" t="s">
        <v>249</v>
      </c>
      <c r="C187" s="15" t="s">
        <v>250</v>
      </c>
      <c r="D187" s="108"/>
    </row>
    <row r="188" spans="1:4" s="30" customFormat="1" ht="25.5" hidden="1">
      <c r="A188" s="1"/>
      <c r="B188" s="45">
        <v>2224</v>
      </c>
      <c r="C188" s="15" t="s">
        <v>251</v>
      </c>
      <c r="D188" s="108"/>
    </row>
    <row r="189" spans="1:4" s="30" customFormat="1" hidden="1">
      <c r="A189" s="1"/>
      <c r="B189" s="45" t="s">
        <v>252</v>
      </c>
      <c r="C189" s="15" t="s">
        <v>253</v>
      </c>
      <c r="D189" s="108"/>
    </row>
    <row r="190" spans="1:4" s="30" customFormat="1" ht="25.5" hidden="1">
      <c r="A190" s="1"/>
      <c r="B190" s="44" t="s">
        <v>254</v>
      </c>
      <c r="C190" s="15" t="s">
        <v>255</v>
      </c>
      <c r="D190" s="108">
        <f>SUM(D191:D199)</f>
        <v>0</v>
      </c>
    </row>
    <row r="191" spans="1:4" s="30" customFormat="1" hidden="1">
      <c r="A191" s="1"/>
      <c r="B191" s="45" t="s">
        <v>256</v>
      </c>
      <c r="C191" s="15" t="s">
        <v>257</v>
      </c>
      <c r="D191" s="108"/>
    </row>
    <row r="192" spans="1:4" s="30" customFormat="1" ht="25.5" hidden="1">
      <c r="A192" s="1"/>
      <c r="B192" s="45">
        <v>2232</v>
      </c>
      <c r="C192" s="15" t="s">
        <v>258</v>
      </c>
      <c r="D192" s="108"/>
    </row>
    <row r="193" spans="1:4" s="30" customFormat="1" hidden="1">
      <c r="A193" s="1"/>
      <c r="B193" s="45" t="s">
        <v>259</v>
      </c>
      <c r="C193" s="15" t="s">
        <v>260</v>
      </c>
      <c r="D193" s="108"/>
    </row>
    <row r="194" spans="1:4" s="30" customFormat="1" ht="25.5" hidden="1">
      <c r="A194" s="1"/>
      <c r="B194" s="45" t="s">
        <v>261</v>
      </c>
      <c r="C194" s="15" t="s">
        <v>262</v>
      </c>
      <c r="D194" s="108"/>
    </row>
    <row r="195" spans="1:4" s="30" customFormat="1" hidden="1">
      <c r="A195" s="1"/>
      <c r="B195" s="45">
        <v>2235</v>
      </c>
      <c r="C195" s="15" t="s">
        <v>263</v>
      </c>
      <c r="D195" s="108"/>
    </row>
    <row r="196" spans="1:4" s="30" customFormat="1" hidden="1">
      <c r="A196" s="1"/>
      <c r="B196" s="45" t="s">
        <v>264</v>
      </c>
      <c r="C196" s="15" t="s">
        <v>265</v>
      </c>
      <c r="D196" s="108"/>
    </row>
    <row r="197" spans="1:4" s="30" customFormat="1" ht="25.5" hidden="1">
      <c r="A197" s="1"/>
      <c r="B197" s="45" t="s">
        <v>266</v>
      </c>
      <c r="C197" s="15" t="s">
        <v>267</v>
      </c>
      <c r="D197" s="108"/>
    </row>
    <row r="198" spans="1:4" s="30" customFormat="1" ht="25.5" hidden="1">
      <c r="A198" s="1"/>
      <c r="B198" s="45" t="s">
        <v>268</v>
      </c>
      <c r="C198" s="15" t="s">
        <v>269</v>
      </c>
      <c r="D198" s="108"/>
    </row>
    <row r="199" spans="1:4" s="30" customFormat="1" hidden="1">
      <c r="A199" s="1"/>
      <c r="B199" s="45" t="s">
        <v>270</v>
      </c>
      <c r="C199" s="15" t="s">
        <v>271</v>
      </c>
      <c r="D199" s="108"/>
    </row>
    <row r="200" spans="1:4" s="30" customFormat="1" ht="25.5" hidden="1">
      <c r="A200" s="1"/>
      <c r="B200" s="44" t="s">
        <v>272</v>
      </c>
      <c r="C200" s="15" t="s">
        <v>273</v>
      </c>
      <c r="D200" s="108">
        <f>SUM(D201:D208)</f>
        <v>0</v>
      </c>
    </row>
    <row r="201" spans="1:4" s="30" customFormat="1" hidden="1">
      <c r="A201" s="1"/>
      <c r="B201" s="45" t="s">
        <v>274</v>
      </c>
      <c r="C201" s="15" t="s">
        <v>275</v>
      </c>
      <c r="D201" s="108"/>
    </row>
    <row r="202" spans="1:4" s="30" customFormat="1" hidden="1">
      <c r="A202" s="1"/>
      <c r="B202" s="45" t="s">
        <v>276</v>
      </c>
      <c r="C202" s="15" t="s">
        <v>277</v>
      </c>
      <c r="D202" s="108"/>
    </row>
    <row r="203" spans="1:4" s="30" customFormat="1" hidden="1">
      <c r="A203" s="1"/>
      <c r="B203" s="45" t="s">
        <v>278</v>
      </c>
      <c r="C203" s="15" t="s">
        <v>279</v>
      </c>
      <c r="D203" s="108"/>
    </row>
    <row r="204" spans="1:4" s="30" customFormat="1" hidden="1">
      <c r="A204" s="1"/>
      <c r="B204" s="45" t="s">
        <v>280</v>
      </c>
      <c r="C204" s="15" t="s">
        <v>281</v>
      </c>
      <c r="D204" s="108"/>
    </row>
    <row r="205" spans="1:4" s="30" customFormat="1" hidden="1">
      <c r="A205" s="1"/>
      <c r="B205" s="45" t="s">
        <v>282</v>
      </c>
      <c r="C205" s="15" t="s">
        <v>283</v>
      </c>
      <c r="D205" s="108"/>
    </row>
    <row r="206" spans="1:4" s="30" customFormat="1" hidden="1">
      <c r="A206" s="1"/>
      <c r="B206" s="45">
        <v>2247</v>
      </c>
      <c r="C206" s="15" t="s">
        <v>284</v>
      </c>
      <c r="D206" s="108"/>
    </row>
    <row r="207" spans="1:4" s="30" customFormat="1" hidden="1">
      <c r="A207" s="1"/>
      <c r="B207" s="45">
        <v>2248</v>
      </c>
      <c r="C207" s="15" t="s">
        <v>285</v>
      </c>
      <c r="D207" s="108"/>
    </row>
    <row r="208" spans="1:4" s="30" customFormat="1" hidden="1">
      <c r="A208" s="1"/>
      <c r="B208" s="45" t="s">
        <v>286</v>
      </c>
      <c r="C208" s="15" t="s">
        <v>287</v>
      </c>
      <c r="D208" s="108"/>
    </row>
    <row r="209" spans="1:4" s="30" customFormat="1" hidden="1">
      <c r="A209" s="1"/>
      <c r="B209" s="44" t="s">
        <v>288</v>
      </c>
      <c r="C209" s="15" t="s">
        <v>289</v>
      </c>
      <c r="D209" s="108">
        <f>SUM(D210:D212)</f>
        <v>0</v>
      </c>
    </row>
    <row r="210" spans="1:4" s="30" customFormat="1" hidden="1">
      <c r="A210" s="1"/>
      <c r="B210" s="45">
        <v>2251</v>
      </c>
      <c r="C210" s="15" t="s">
        <v>290</v>
      </c>
      <c r="D210" s="108"/>
    </row>
    <row r="211" spans="1:4" s="30" customFormat="1" hidden="1">
      <c r="A211" s="1"/>
      <c r="B211" s="45">
        <v>2252</v>
      </c>
      <c r="C211" s="15" t="s">
        <v>291</v>
      </c>
      <c r="D211" s="108"/>
    </row>
    <row r="212" spans="1:4" s="30" customFormat="1" hidden="1">
      <c r="A212" s="1"/>
      <c r="B212" s="45">
        <v>2259</v>
      </c>
      <c r="C212" s="15" t="s">
        <v>292</v>
      </c>
      <c r="D212" s="108"/>
    </row>
    <row r="213" spans="1:4" s="30" customFormat="1" hidden="1">
      <c r="A213" s="1"/>
      <c r="B213" s="44" t="s">
        <v>293</v>
      </c>
      <c r="C213" s="15" t="s">
        <v>294</v>
      </c>
      <c r="D213" s="108">
        <f>SUM(D214:D218)</f>
        <v>0</v>
      </c>
    </row>
    <row r="214" spans="1:4" s="30" customFormat="1" hidden="1">
      <c r="A214" s="1"/>
      <c r="B214" s="45" t="s">
        <v>295</v>
      </c>
      <c r="C214" s="15" t="s">
        <v>296</v>
      </c>
      <c r="D214" s="108"/>
    </row>
    <row r="215" spans="1:4" s="30" customFormat="1" hidden="1">
      <c r="A215" s="1"/>
      <c r="B215" s="45" t="s">
        <v>297</v>
      </c>
      <c r="C215" s="15" t="s">
        <v>298</v>
      </c>
      <c r="D215" s="108"/>
    </row>
    <row r="216" spans="1:4" s="30" customFormat="1" hidden="1">
      <c r="A216" s="1"/>
      <c r="B216" s="45" t="s">
        <v>299</v>
      </c>
      <c r="C216" s="15" t="s">
        <v>300</v>
      </c>
      <c r="D216" s="108"/>
    </row>
    <row r="217" spans="1:4" s="30" customFormat="1" hidden="1">
      <c r="A217" s="1"/>
      <c r="B217" s="45" t="s">
        <v>301</v>
      </c>
      <c r="C217" s="15" t="s">
        <v>302</v>
      </c>
      <c r="D217" s="108"/>
    </row>
    <row r="218" spans="1:4" s="30" customFormat="1" hidden="1">
      <c r="A218" s="1"/>
      <c r="B218" s="45" t="s">
        <v>303</v>
      </c>
      <c r="C218" s="15" t="s">
        <v>304</v>
      </c>
      <c r="D218" s="108"/>
    </row>
    <row r="219" spans="1:4" s="30" customFormat="1" hidden="1">
      <c r="A219" s="1"/>
      <c r="B219" s="44" t="s">
        <v>305</v>
      </c>
      <c r="C219" s="15" t="s">
        <v>306</v>
      </c>
      <c r="D219" s="108">
        <f>SUM(D220:D225)</f>
        <v>0</v>
      </c>
    </row>
    <row r="220" spans="1:4" s="30" customFormat="1" hidden="1">
      <c r="A220" s="1"/>
      <c r="B220" s="45" t="s">
        <v>307</v>
      </c>
      <c r="C220" s="15" t="s">
        <v>308</v>
      </c>
      <c r="D220" s="108"/>
    </row>
    <row r="221" spans="1:4" s="30" customFormat="1" hidden="1">
      <c r="A221" s="1"/>
      <c r="B221" s="45">
        <v>2272</v>
      </c>
      <c r="C221" s="15" t="s">
        <v>309</v>
      </c>
      <c r="D221" s="108"/>
    </row>
    <row r="222" spans="1:4" s="30" customFormat="1" hidden="1">
      <c r="A222" s="1"/>
      <c r="B222" s="45" t="s">
        <v>310</v>
      </c>
      <c r="C222" s="15" t="s">
        <v>311</v>
      </c>
      <c r="D222" s="108"/>
    </row>
    <row r="223" spans="1:4" s="30" customFormat="1" ht="25.5" hidden="1">
      <c r="A223" s="1"/>
      <c r="B223" s="45" t="s">
        <v>312</v>
      </c>
      <c r="C223" s="15" t="s">
        <v>313</v>
      </c>
      <c r="D223" s="108"/>
    </row>
    <row r="224" spans="1:4" s="30" customFormat="1" hidden="1">
      <c r="A224" s="1"/>
      <c r="B224" s="45">
        <v>2278</v>
      </c>
      <c r="C224" s="15" t="s">
        <v>314</v>
      </c>
      <c r="D224" s="108"/>
    </row>
    <row r="225" spans="1:4" s="30" customFormat="1" hidden="1">
      <c r="A225" s="1"/>
      <c r="B225" s="45" t="s">
        <v>315</v>
      </c>
      <c r="C225" s="15" t="s">
        <v>316</v>
      </c>
      <c r="D225" s="108"/>
    </row>
    <row r="226" spans="1:4" s="30" customFormat="1" hidden="1">
      <c r="A226" s="1"/>
      <c r="B226" s="44" t="s">
        <v>317</v>
      </c>
      <c r="C226" s="15" t="s">
        <v>318</v>
      </c>
      <c r="D226" s="108">
        <f>SUM(D227:D230)</f>
        <v>0</v>
      </c>
    </row>
    <row r="227" spans="1:4" s="30" customFormat="1" hidden="1">
      <c r="A227" s="1"/>
      <c r="B227" s="45" t="s">
        <v>319</v>
      </c>
      <c r="C227" s="15" t="s">
        <v>320</v>
      </c>
      <c r="D227" s="108"/>
    </row>
    <row r="228" spans="1:4" s="30" customFormat="1" ht="25.5" hidden="1">
      <c r="A228" s="1"/>
      <c r="B228" s="45" t="s">
        <v>321</v>
      </c>
      <c r="C228" s="15" t="s">
        <v>322</v>
      </c>
      <c r="D228" s="108"/>
    </row>
    <row r="229" spans="1:4" s="30" customFormat="1" hidden="1">
      <c r="A229" s="1"/>
      <c r="B229" s="45" t="s">
        <v>323</v>
      </c>
      <c r="C229" s="15" t="s">
        <v>324</v>
      </c>
      <c r="D229" s="108"/>
    </row>
    <row r="230" spans="1:4" s="30" customFormat="1" ht="25.5" hidden="1">
      <c r="A230" s="1"/>
      <c r="B230" s="45">
        <v>2284</v>
      </c>
      <c r="C230" s="15" t="s">
        <v>325</v>
      </c>
      <c r="D230" s="108"/>
    </row>
    <row r="231" spans="1:4" s="30" customFormat="1" ht="25.5" hidden="1">
      <c r="A231" s="1"/>
      <c r="B231" s="46" t="s">
        <v>326</v>
      </c>
      <c r="C231" s="47" t="s">
        <v>327</v>
      </c>
      <c r="D231" s="107">
        <f>D232+D237+D241+D242+D246+D247+D255+D256+D260</f>
        <v>0</v>
      </c>
    </row>
    <row r="232" spans="1:4" s="30" customFormat="1" hidden="1">
      <c r="A232" s="1"/>
      <c r="B232" s="44" t="s">
        <v>328</v>
      </c>
      <c r="C232" s="15" t="s">
        <v>329</v>
      </c>
      <c r="D232" s="108">
        <f>SUM(D233:D236)</f>
        <v>0</v>
      </c>
    </row>
    <row r="233" spans="1:4" s="30" customFormat="1" hidden="1">
      <c r="A233" s="1"/>
      <c r="B233" s="45" t="s">
        <v>330</v>
      </c>
      <c r="C233" s="15" t="s">
        <v>331</v>
      </c>
      <c r="D233" s="108"/>
    </row>
    <row r="234" spans="1:4" s="30" customFormat="1" hidden="1">
      <c r="A234" s="1"/>
      <c r="B234" s="45" t="s">
        <v>332</v>
      </c>
      <c r="C234" s="15" t="s">
        <v>333</v>
      </c>
      <c r="D234" s="108"/>
    </row>
    <row r="235" spans="1:4" s="30" customFormat="1" hidden="1">
      <c r="A235" s="1"/>
      <c r="B235" s="45" t="s">
        <v>334</v>
      </c>
      <c r="C235" s="15" t="s">
        <v>335</v>
      </c>
      <c r="D235" s="108"/>
    </row>
    <row r="236" spans="1:4" s="30" customFormat="1" hidden="1">
      <c r="A236" s="1"/>
      <c r="B236" s="45" t="s">
        <v>336</v>
      </c>
      <c r="C236" s="15" t="s">
        <v>337</v>
      </c>
      <c r="D236" s="108"/>
    </row>
    <row r="237" spans="1:4" s="30" customFormat="1" hidden="1">
      <c r="A237" s="1"/>
      <c r="B237" s="44" t="s">
        <v>338</v>
      </c>
      <c r="C237" s="15" t="s">
        <v>339</v>
      </c>
      <c r="D237" s="108">
        <f>SUM(D238:D240)</f>
        <v>0</v>
      </c>
    </row>
    <row r="238" spans="1:4" s="30" customFormat="1" hidden="1">
      <c r="A238" s="1"/>
      <c r="B238" s="45" t="s">
        <v>340</v>
      </c>
      <c r="C238" s="15" t="s">
        <v>341</v>
      </c>
      <c r="D238" s="108"/>
    </row>
    <row r="239" spans="1:4" s="30" customFormat="1" hidden="1">
      <c r="A239" s="1"/>
      <c r="B239" s="45" t="s">
        <v>342</v>
      </c>
      <c r="C239" s="15" t="s">
        <v>343</v>
      </c>
      <c r="D239" s="108"/>
    </row>
    <row r="240" spans="1:4" s="30" customFormat="1" hidden="1">
      <c r="A240" s="1"/>
      <c r="B240" s="45" t="s">
        <v>344</v>
      </c>
      <c r="C240" s="15" t="s">
        <v>345</v>
      </c>
      <c r="D240" s="108"/>
    </row>
    <row r="241" spans="1:4" s="30" customFormat="1" hidden="1">
      <c r="A241" s="1"/>
      <c r="B241" s="44" t="s">
        <v>346</v>
      </c>
      <c r="C241" s="15" t="s">
        <v>347</v>
      </c>
      <c r="D241" s="108"/>
    </row>
    <row r="242" spans="1:4" s="30" customFormat="1" ht="25.5" hidden="1">
      <c r="A242" s="1"/>
      <c r="B242" s="44" t="s">
        <v>348</v>
      </c>
      <c r="C242" s="15" t="s">
        <v>349</v>
      </c>
      <c r="D242" s="108">
        <f>SUM(D243:D245)</f>
        <v>0</v>
      </c>
    </row>
    <row r="243" spans="1:4" s="30" customFormat="1" hidden="1">
      <c r="A243" s="1"/>
      <c r="B243" s="45" t="s">
        <v>350</v>
      </c>
      <c r="C243" s="15" t="s">
        <v>351</v>
      </c>
      <c r="D243" s="108"/>
    </row>
    <row r="244" spans="1:4" s="30" customFormat="1" hidden="1">
      <c r="A244" s="1"/>
      <c r="B244" s="45" t="s">
        <v>352</v>
      </c>
      <c r="C244" s="15" t="s">
        <v>353</v>
      </c>
      <c r="D244" s="108"/>
    </row>
    <row r="245" spans="1:4" s="30" customFormat="1" hidden="1">
      <c r="A245" s="1"/>
      <c r="B245" s="45" t="s">
        <v>354</v>
      </c>
      <c r="C245" s="15" t="s">
        <v>355</v>
      </c>
      <c r="D245" s="108"/>
    </row>
    <row r="246" spans="1:4" s="30" customFormat="1" hidden="1">
      <c r="A246" s="1"/>
      <c r="B246" s="44" t="s">
        <v>356</v>
      </c>
      <c r="C246" s="15" t="s">
        <v>357</v>
      </c>
      <c r="D246" s="108"/>
    </row>
    <row r="247" spans="1:4" s="30" customFormat="1" hidden="1">
      <c r="A247" s="1"/>
      <c r="B247" s="44" t="s">
        <v>358</v>
      </c>
      <c r="C247" s="15" t="s">
        <v>359</v>
      </c>
      <c r="D247" s="108">
        <f>SUM(D248:D254)</f>
        <v>0</v>
      </c>
    </row>
    <row r="248" spans="1:4" s="30" customFormat="1" hidden="1">
      <c r="A248" s="1"/>
      <c r="B248" s="45" t="s">
        <v>360</v>
      </c>
      <c r="C248" s="15" t="s">
        <v>361</v>
      </c>
      <c r="D248" s="108"/>
    </row>
    <row r="249" spans="1:4" s="30" customFormat="1" hidden="1">
      <c r="A249" s="1"/>
      <c r="B249" s="45" t="s">
        <v>362</v>
      </c>
      <c r="C249" s="15" t="s">
        <v>363</v>
      </c>
      <c r="D249" s="108"/>
    </row>
    <row r="250" spans="1:4" s="30" customFormat="1" hidden="1">
      <c r="A250" s="1"/>
      <c r="B250" s="45" t="s">
        <v>364</v>
      </c>
      <c r="C250" s="15" t="s">
        <v>365</v>
      </c>
      <c r="D250" s="108"/>
    </row>
    <row r="251" spans="1:4" s="30" customFormat="1" hidden="1">
      <c r="A251" s="1"/>
      <c r="B251" s="45" t="s">
        <v>366</v>
      </c>
      <c r="C251" s="15" t="s">
        <v>367</v>
      </c>
      <c r="D251" s="108"/>
    </row>
    <row r="252" spans="1:4" s="30" customFormat="1" hidden="1">
      <c r="A252" s="1"/>
      <c r="B252" s="45" t="s">
        <v>368</v>
      </c>
      <c r="C252" s="15" t="s">
        <v>369</v>
      </c>
      <c r="D252" s="108"/>
    </row>
    <row r="253" spans="1:4" s="30" customFormat="1" ht="25.5" hidden="1">
      <c r="A253" s="1"/>
      <c r="B253" s="45">
        <v>2366</v>
      </c>
      <c r="C253" s="15" t="s">
        <v>370</v>
      </c>
      <c r="D253" s="108"/>
    </row>
    <row r="254" spans="1:4" s="30" customFormat="1" ht="25.5" hidden="1">
      <c r="A254" s="1"/>
      <c r="B254" s="45" t="s">
        <v>371</v>
      </c>
      <c r="C254" s="15" t="s">
        <v>372</v>
      </c>
      <c r="D254" s="108"/>
    </row>
    <row r="255" spans="1:4" s="30" customFormat="1" hidden="1">
      <c r="A255" s="1"/>
      <c r="B255" s="44" t="s">
        <v>373</v>
      </c>
      <c r="C255" s="15" t="s">
        <v>374</v>
      </c>
      <c r="D255" s="108"/>
    </row>
    <row r="256" spans="1:4" s="30" customFormat="1" hidden="1">
      <c r="A256" s="1"/>
      <c r="B256" s="44" t="s">
        <v>375</v>
      </c>
      <c r="C256" s="15" t="s">
        <v>376</v>
      </c>
      <c r="D256" s="108">
        <f>SUM(D257:D259)</f>
        <v>0</v>
      </c>
    </row>
    <row r="257" spans="1:4" s="30" customFormat="1" hidden="1">
      <c r="A257" s="1"/>
      <c r="B257" s="45" t="s">
        <v>377</v>
      </c>
      <c r="C257" s="15" t="s">
        <v>378</v>
      </c>
      <c r="D257" s="108"/>
    </row>
    <row r="258" spans="1:4" s="30" customFormat="1" hidden="1">
      <c r="A258" s="1"/>
      <c r="B258" s="45" t="s">
        <v>379</v>
      </c>
      <c r="C258" s="15" t="s">
        <v>380</v>
      </c>
      <c r="D258" s="108"/>
    </row>
    <row r="259" spans="1:4" s="30" customFormat="1" hidden="1">
      <c r="A259" s="1"/>
      <c r="B259" s="45" t="s">
        <v>381</v>
      </c>
      <c r="C259" s="15" t="s">
        <v>382</v>
      </c>
      <c r="D259" s="108"/>
    </row>
    <row r="260" spans="1:4" s="30" customFormat="1" hidden="1">
      <c r="A260" s="1"/>
      <c r="B260" s="44" t="s">
        <v>383</v>
      </c>
      <c r="C260" s="15" t="s">
        <v>384</v>
      </c>
      <c r="D260" s="108"/>
    </row>
    <row r="261" spans="1:4" s="30" customFormat="1" hidden="1">
      <c r="A261" s="1"/>
      <c r="B261" s="46" t="s">
        <v>385</v>
      </c>
      <c r="C261" s="47" t="s">
        <v>386</v>
      </c>
      <c r="D261" s="107"/>
    </row>
    <row r="262" spans="1:4" s="30" customFormat="1" hidden="1">
      <c r="A262" s="1"/>
      <c r="B262" s="46" t="s">
        <v>387</v>
      </c>
      <c r="C262" s="47" t="s">
        <v>388</v>
      </c>
      <c r="D262" s="107">
        <f>D263+D270</f>
        <v>0</v>
      </c>
    </row>
    <row r="263" spans="1:4" s="30" customFormat="1" hidden="1">
      <c r="A263" s="1"/>
      <c r="B263" s="44" t="s">
        <v>389</v>
      </c>
      <c r="C263" s="15" t="s">
        <v>390</v>
      </c>
      <c r="D263" s="108">
        <f>SUM(D264:D269)</f>
        <v>0</v>
      </c>
    </row>
    <row r="264" spans="1:4" s="30" customFormat="1" hidden="1">
      <c r="A264" s="1"/>
      <c r="B264" s="45" t="s">
        <v>391</v>
      </c>
      <c r="C264" s="15" t="s">
        <v>392</v>
      </c>
      <c r="D264" s="108"/>
    </row>
    <row r="265" spans="1:4" s="30" customFormat="1" ht="25.5" hidden="1">
      <c r="A265" s="1"/>
      <c r="B265" s="45" t="s">
        <v>393</v>
      </c>
      <c r="C265" s="15" t="s">
        <v>394</v>
      </c>
      <c r="D265" s="108"/>
    </row>
    <row r="266" spans="1:4" s="30" customFormat="1" ht="25.5" hidden="1">
      <c r="A266" s="1"/>
      <c r="B266" s="45" t="s">
        <v>395</v>
      </c>
      <c r="C266" s="15" t="s">
        <v>396</v>
      </c>
      <c r="D266" s="108"/>
    </row>
    <row r="267" spans="1:4" s="30" customFormat="1" hidden="1">
      <c r="A267" s="1"/>
      <c r="B267" s="45" t="s">
        <v>397</v>
      </c>
      <c r="C267" s="15" t="s">
        <v>398</v>
      </c>
      <c r="D267" s="108"/>
    </row>
    <row r="268" spans="1:4" s="30" customFormat="1" ht="25.5" hidden="1">
      <c r="A268" s="1"/>
      <c r="B268" s="45">
        <v>2516</v>
      </c>
      <c r="C268" s="15" t="s">
        <v>399</v>
      </c>
      <c r="D268" s="108"/>
    </row>
    <row r="269" spans="1:4" s="30" customFormat="1" hidden="1">
      <c r="A269" s="1"/>
      <c r="B269" s="45" t="s">
        <v>400</v>
      </c>
      <c r="C269" s="15" t="s">
        <v>401</v>
      </c>
      <c r="D269" s="108"/>
    </row>
    <row r="270" spans="1:4" s="30" customFormat="1" hidden="1">
      <c r="A270" s="1"/>
      <c r="B270" s="44">
        <v>2520</v>
      </c>
      <c r="C270" s="15" t="s">
        <v>402</v>
      </c>
      <c r="D270" s="108"/>
    </row>
    <row r="271" spans="1:4" s="30" customFormat="1" ht="25.5" hidden="1">
      <c r="A271" s="1"/>
      <c r="B271" s="49">
        <v>2800</v>
      </c>
      <c r="C271" s="47" t="s">
        <v>403</v>
      </c>
      <c r="D271" s="107"/>
    </row>
    <row r="272" spans="1:4" s="30" customFormat="1" hidden="1">
      <c r="A272" s="1"/>
      <c r="B272" s="49">
        <v>4000</v>
      </c>
      <c r="C272" s="47" t="s">
        <v>404</v>
      </c>
      <c r="D272" s="107">
        <f>D273+D276+D280</f>
        <v>0</v>
      </c>
    </row>
    <row r="273" spans="1:4" s="30" customFormat="1" hidden="1">
      <c r="A273" s="1"/>
      <c r="B273" s="46" t="s">
        <v>405</v>
      </c>
      <c r="C273" s="47" t="s">
        <v>406</v>
      </c>
      <c r="D273" s="107">
        <f>D274+D275</f>
        <v>0</v>
      </c>
    </row>
    <row r="274" spans="1:4" s="30" customFormat="1" ht="25.5" hidden="1">
      <c r="A274" s="1"/>
      <c r="B274" s="44" t="s">
        <v>407</v>
      </c>
      <c r="C274" s="15" t="s">
        <v>408</v>
      </c>
      <c r="D274" s="108"/>
    </row>
    <row r="275" spans="1:4" s="30" customFormat="1" ht="25.5" hidden="1">
      <c r="A275" s="1"/>
      <c r="B275" s="44" t="s">
        <v>409</v>
      </c>
      <c r="C275" s="15" t="s">
        <v>410</v>
      </c>
      <c r="D275" s="108"/>
    </row>
    <row r="276" spans="1:4" s="30" customFormat="1" hidden="1">
      <c r="A276" s="1"/>
      <c r="B276" s="46" t="s">
        <v>411</v>
      </c>
      <c r="C276" s="47" t="s">
        <v>412</v>
      </c>
      <c r="D276" s="107">
        <f>SUM(D277:D279)</f>
        <v>0</v>
      </c>
    </row>
    <row r="277" spans="1:4" s="30" customFormat="1" ht="25.5" hidden="1">
      <c r="A277" s="1"/>
      <c r="B277" s="44" t="s">
        <v>413</v>
      </c>
      <c r="C277" s="15" t="s">
        <v>414</v>
      </c>
      <c r="D277" s="108"/>
    </row>
    <row r="278" spans="1:4" s="30" customFormat="1" ht="25.5" hidden="1">
      <c r="A278" s="1"/>
      <c r="B278" s="44">
        <v>4240</v>
      </c>
      <c r="C278" s="15" t="s">
        <v>415</v>
      </c>
      <c r="D278" s="108"/>
    </row>
    <row r="279" spans="1:4" s="30" customFormat="1" hidden="1">
      <c r="A279" s="1"/>
      <c r="B279" s="44">
        <v>4250</v>
      </c>
      <c r="C279" s="15" t="s">
        <v>416</v>
      </c>
      <c r="D279" s="108"/>
    </row>
    <row r="280" spans="1:4" s="30" customFormat="1" hidden="1">
      <c r="A280" s="1"/>
      <c r="B280" s="46" t="s">
        <v>417</v>
      </c>
      <c r="C280" s="47" t="s">
        <v>418</v>
      </c>
      <c r="D280" s="107">
        <f>D281+D284</f>
        <v>0</v>
      </c>
    </row>
    <row r="281" spans="1:4" s="30" customFormat="1" hidden="1">
      <c r="A281" s="1"/>
      <c r="B281" s="44" t="s">
        <v>419</v>
      </c>
      <c r="C281" s="15" t="s">
        <v>420</v>
      </c>
      <c r="D281" s="108">
        <f>SUM(D282:D283)</f>
        <v>0</v>
      </c>
    </row>
    <row r="282" spans="1:4" s="30" customFormat="1" ht="25.5" hidden="1">
      <c r="A282" s="1"/>
      <c r="B282" s="45" t="s">
        <v>421</v>
      </c>
      <c r="C282" s="15" t="s">
        <v>422</v>
      </c>
      <c r="D282" s="108"/>
    </row>
    <row r="283" spans="1:4" s="30" customFormat="1" ht="25.5" hidden="1">
      <c r="A283" s="1"/>
      <c r="B283" s="45" t="s">
        <v>423</v>
      </c>
      <c r="C283" s="15" t="s">
        <v>424</v>
      </c>
      <c r="D283" s="108"/>
    </row>
    <row r="284" spans="1:4" s="30" customFormat="1" hidden="1">
      <c r="A284" s="1"/>
      <c r="B284" s="44" t="s">
        <v>425</v>
      </c>
      <c r="C284" s="15" t="s">
        <v>426</v>
      </c>
      <c r="D284" s="108">
        <f>SUM(D285:D289)</f>
        <v>0</v>
      </c>
    </row>
    <row r="285" spans="1:4" s="30" customFormat="1" ht="25.5" hidden="1">
      <c r="A285" s="1"/>
      <c r="B285" s="45">
        <v>4331</v>
      </c>
      <c r="C285" s="15" t="s">
        <v>427</v>
      </c>
      <c r="D285" s="108"/>
    </row>
    <row r="286" spans="1:4" s="30" customFormat="1" ht="25.5" hidden="1">
      <c r="A286" s="1"/>
      <c r="B286" s="45">
        <v>4332</v>
      </c>
      <c r="C286" s="15" t="s">
        <v>428</v>
      </c>
      <c r="D286" s="108"/>
    </row>
    <row r="287" spans="1:4" s="30" customFormat="1" ht="25.5" hidden="1">
      <c r="A287" s="1"/>
      <c r="B287" s="45">
        <v>4333</v>
      </c>
      <c r="C287" s="15" t="s">
        <v>429</v>
      </c>
      <c r="D287" s="108"/>
    </row>
    <row r="288" spans="1:4" s="30" customFormat="1" ht="25.5" hidden="1">
      <c r="A288" s="1"/>
      <c r="B288" s="45">
        <v>4334</v>
      </c>
      <c r="C288" s="15" t="s">
        <v>430</v>
      </c>
      <c r="D288" s="108"/>
    </row>
    <row r="289" spans="1:4" s="30" customFormat="1" hidden="1">
      <c r="A289" s="1"/>
      <c r="B289" s="45">
        <v>4339</v>
      </c>
      <c r="C289" s="15" t="s">
        <v>431</v>
      </c>
      <c r="D289" s="108"/>
    </row>
    <row r="290" spans="1:4" s="30" customFormat="1" hidden="1">
      <c r="A290" s="1"/>
      <c r="B290" s="49" t="s">
        <v>432</v>
      </c>
      <c r="C290" s="47" t="s">
        <v>433</v>
      </c>
      <c r="D290" s="107">
        <f>D291+D326</f>
        <v>0</v>
      </c>
    </row>
    <row r="291" spans="1:4" s="30" customFormat="1" hidden="1">
      <c r="A291" s="1"/>
      <c r="B291" s="46" t="s">
        <v>434</v>
      </c>
      <c r="C291" s="47" t="s">
        <v>435</v>
      </c>
      <c r="D291" s="107">
        <f>D292+D300+D321+D324+D325</f>
        <v>0</v>
      </c>
    </row>
    <row r="292" spans="1:4" s="30" customFormat="1" hidden="1">
      <c r="A292" s="1"/>
      <c r="B292" s="46" t="s">
        <v>436</v>
      </c>
      <c r="C292" s="47" t="s">
        <v>437</v>
      </c>
      <c r="D292" s="107">
        <f>D293+D296+D297</f>
        <v>0</v>
      </c>
    </row>
    <row r="293" spans="1:4" s="30" customFormat="1" ht="25.5" hidden="1">
      <c r="A293" s="1"/>
      <c r="B293" s="44" t="s">
        <v>438</v>
      </c>
      <c r="C293" s="15" t="s">
        <v>439</v>
      </c>
      <c r="D293" s="108">
        <f>SUM(D294:D295)</f>
        <v>0</v>
      </c>
    </row>
    <row r="294" spans="1:4" s="30" customFormat="1" ht="25.5" hidden="1">
      <c r="A294" s="1"/>
      <c r="B294" s="45">
        <v>3111</v>
      </c>
      <c r="C294" s="15" t="s">
        <v>440</v>
      </c>
      <c r="D294" s="108"/>
    </row>
    <row r="295" spans="1:4" s="30" customFormat="1" ht="25.5" hidden="1">
      <c r="A295" s="1"/>
      <c r="B295" s="45">
        <v>3112</v>
      </c>
      <c r="C295" s="15" t="s">
        <v>441</v>
      </c>
      <c r="D295" s="108"/>
    </row>
    <row r="296" spans="1:4" s="30" customFormat="1" hidden="1">
      <c r="A296" s="1"/>
      <c r="B296" s="44">
        <v>3150</v>
      </c>
      <c r="C296" s="15" t="s">
        <v>442</v>
      </c>
      <c r="D296" s="108"/>
    </row>
    <row r="297" spans="1:4" s="30" customFormat="1" ht="25.5" hidden="1">
      <c r="A297" s="1"/>
      <c r="B297" s="44" t="s">
        <v>443</v>
      </c>
      <c r="C297" s="15" t="s">
        <v>444</v>
      </c>
      <c r="D297" s="108">
        <f>SUM(D298:D299)</f>
        <v>0</v>
      </c>
    </row>
    <row r="298" spans="1:4" s="30" customFormat="1" hidden="1">
      <c r="A298" s="1"/>
      <c r="B298" s="45">
        <v>3191</v>
      </c>
      <c r="C298" s="15" t="s">
        <v>445</v>
      </c>
      <c r="D298" s="108"/>
    </row>
    <row r="299" spans="1:4" s="30" customFormat="1" hidden="1">
      <c r="A299" s="1"/>
      <c r="B299" s="45">
        <v>3192</v>
      </c>
      <c r="C299" s="15" t="s">
        <v>446</v>
      </c>
      <c r="D299" s="108"/>
    </row>
    <row r="300" spans="1:4" s="30" customFormat="1" hidden="1">
      <c r="A300" s="1"/>
      <c r="B300" s="46" t="s">
        <v>447</v>
      </c>
      <c r="C300" s="47" t="s">
        <v>448</v>
      </c>
      <c r="D300" s="107">
        <f>D301+D304+D307+D312+D315</f>
        <v>0</v>
      </c>
    </row>
    <row r="301" spans="1:4" s="30" customFormat="1" ht="25.5" hidden="1">
      <c r="A301" s="1"/>
      <c r="B301" s="44" t="s">
        <v>449</v>
      </c>
      <c r="C301" s="15" t="s">
        <v>450</v>
      </c>
      <c r="D301" s="108">
        <f>SUM(D302:D303)</f>
        <v>0</v>
      </c>
    </row>
    <row r="302" spans="1:4" s="30" customFormat="1" hidden="1">
      <c r="A302" s="1"/>
      <c r="B302" s="45">
        <v>3211</v>
      </c>
      <c r="C302" s="15" t="s">
        <v>451</v>
      </c>
      <c r="D302" s="108"/>
    </row>
    <row r="303" spans="1:4" s="30" customFormat="1" hidden="1">
      <c r="A303" s="1"/>
      <c r="B303" s="45">
        <v>3212</v>
      </c>
      <c r="C303" s="15" t="s">
        <v>452</v>
      </c>
      <c r="D303" s="108"/>
    </row>
    <row r="304" spans="1:4" s="30" customFormat="1" hidden="1">
      <c r="A304" s="1"/>
      <c r="B304" s="44" t="s">
        <v>453</v>
      </c>
      <c r="C304" s="15" t="s">
        <v>454</v>
      </c>
      <c r="D304" s="108">
        <f>SUM(D305:D306)</f>
        <v>0</v>
      </c>
    </row>
    <row r="305" spans="1:4" s="30" customFormat="1" hidden="1">
      <c r="A305" s="1"/>
      <c r="B305" s="45">
        <v>3231</v>
      </c>
      <c r="C305" s="15" t="s">
        <v>455</v>
      </c>
      <c r="D305" s="108"/>
    </row>
    <row r="306" spans="1:4" s="30" customFormat="1" hidden="1">
      <c r="A306" s="1"/>
      <c r="B306" s="45">
        <v>3232</v>
      </c>
      <c r="C306" s="15" t="s">
        <v>456</v>
      </c>
      <c r="D306" s="108"/>
    </row>
    <row r="307" spans="1:4" s="30" customFormat="1" ht="25.5" hidden="1">
      <c r="A307" s="1"/>
      <c r="B307" s="44" t="s">
        <v>457</v>
      </c>
      <c r="C307" s="15" t="s">
        <v>458</v>
      </c>
      <c r="D307" s="108">
        <f>SUM(D308:D311)</f>
        <v>0</v>
      </c>
    </row>
    <row r="308" spans="1:4" s="30" customFormat="1" ht="25.5" hidden="1">
      <c r="A308" s="1"/>
      <c r="B308" s="45">
        <v>3261</v>
      </c>
      <c r="C308" s="15" t="s">
        <v>459</v>
      </c>
      <c r="D308" s="108"/>
    </row>
    <row r="309" spans="1:4" s="30" customFormat="1" ht="25.5" hidden="1">
      <c r="A309" s="1"/>
      <c r="B309" s="45">
        <v>3262</v>
      </c>
      <c r="C309" s="15" t="s">
        <v>460</v>
      </c>
      <c r="D309" s="108"/>
    </row>
    <row r="310" spans="1:4" s="30" customFormat="1" hidden="1">
      <c r="A310" s="1"/>
      <c r="B310" s="45">
        <v>3263</v>
      </c>
      <c r="C310" s="15" t="s">
        <v>461</v>
      </c>
      <c r="D310" s="108"/>
    </row>
    <row r="311" spans="1:4" s="30" customFormat="1" ht="25.5" hidden="1">
      <c r="A311" s="1"/>
      <c r="B311" s="45">
        <v>3264</v>
      </c>
      <c r="C311" s="15" t="s">
        <v>462</v>
      </c>
      <c r="D311" s="108"/>
    </row>
    <row r="312" spans="1:4" s="30" customFormat="1" hidden="1">
      <c r="A312" s="1"/>
      <c r="B312" s="44">
        <v>3280</v>
      </c>
      <c r="C312" s="15" t="s">
        <v>463</v>
      </c>
      <c r="D312" s="108">
        <f>SUM(D313:D314)</f>
        <v>0</v>
      </c>
    </row>
    <row r="313" spans="1:4" s="30" customFormat="1" hidden="1">
      <c r="A313" s="1"/>
      <c r="B313" s="45">
        <v>3281</v>
      </c>
      <c r="C313" s="15" t="s">
        <v>464</v>
      </c>
      <c r="D313" s="108"/>
    </row>
    <row r="314" spans="1:4" s="30" customFormat="1" hidden="1">
      <c r="A314" s="1"/>
      <c r="B314" s="45">
        <v>3282</v>
      </c>
      <c r="C314" s="15" t="s">
        <v>465</v>
      </c>
      <c r="D314" s="108"/>
    </row>
    <row r="315" spans="1:4" s="30" customFormat="1" ht="51" hidden="1">
      <c r="A315" s="1"/>
      <c r="B315" s="44">
        <v>3290</v>
      </c>
      <c r="C315" s="15" t="s">
        <v>466</v>
      </c>
      <c r="D315" s="108">
        <f>SUM(D316:D320)</f>
        <v>0</v>
      </c>
    </row>
    <row r="316" spans="1:4" s="30" customFormat="1" ht="38.25" hidden="1">
      <c r="A316" s="1"/>
      <c r="B316" s="45">
        <v>3291</v>
      </c>
      <c r="C316" s="15" t="s">
        <v>467</v>
      </c>
      <c r="D316" s="108"/>
    </row>
    <row r="317" spans="1:4" s="30" customFormat="1" ht="51" hidden="1">
      <c r="A317" s="1"/>
      <c r="B317" s="45">
        <v>3292</v>
      </c>
      <c r="C317" s="15" t="s">
        <v>468</v>
      </c>
      <c r="D317" s="108"/>
    </row>
    <row r="318" spans="1:4" s="30" customFormat="1" ht="38.25" hidden="1">
      <c r="A318" s="1"/>
      <c r="B318" s="45">
        <v>3293</v>
      </c>
      <c r="C318" s="15" t="s">
        <v>469</v>
      </c>
      <c r="D318" s="108"/>
    </row>
    <row r="319" spans="1:4" s="30" customFormat="1" ht="38.25" hidden="1">
      <c r="A319" s="1"/>
      <c r="B319" s="45">
        <v>3294</v>
      </c>
      <c r="C319" s="15" t="s">
        <v>470</v>
      </c>
      <c r="D319" s="108"/>
    </row>
    <row r="320" spans="1:4" s="30" customFormat="1" ht="38.25" hidden="1">
      <c r="A320" s="1"/>
      <c r="B320" s="45">
        <v>3295</v>
      </c>
      <c r="C320" s="15" t="s">
        <v>471</v>
      </c>
      <c r="D320" s="108"/>
    </row>
    <row r="321" spans="1:4" s="30" customFormat="1" ht="25.5" hidden="1">
      <c r="A321" s="1"/>
      <c r="B321" s="46" t="s">
        <v>472</v>
      </c>
      <c r="C321" s="47" t="s">
        <v>473</v>
      </c>
      <c r="D321" s="107">
        <f>SUM(D322:D323)</f>
        <v>0</v>
      </c>
    </row>
    <row r="322" spans="1:4" s="30" customFormat="1" ht="25.5" hidden="1">
      <c r="A322" s="1"/>
      <c r="B322" s="44">
        <v>3310</v>
      </c>
      <c r="C322" s="15" t="s">
        <v>474</v>
      </c>
      <c r="D322" s="108"/>
    </row>
    <row r="323" spans="1:4" s="30" customFormat="1" ht="25.5" hidden="1">
      <c r="A323" s="1"/>
      <c r="B323" s="44">
        <v>3320</v>
      </c>
      <c r="C323" s="15" t="s">
        <v>475</v>
      </c>
      <c r="D323" s="108"/>
    </row>
    <row r="324" spans="1:4" s="30" customFormat="1" ht="51" hidden="1">
      <c r="A324" s="1"/>
      <c r="B324" s="49">
        <v>3500</v>
      </c>
      <c r="C324" s="47" t="s">
        <v>476</v>
      </c>
      <c r="D324" s="107"/>
    </row>
    <row r="325" spans="1:4" s="30" customFormat="1" ht="25.5" hidden="1">
      <c r="A325" s="1"/>
      <c r="B325" s="46" t="s">
        <v>477</v>
      </c>
      <c r="C325" s="47" t="s">
        <v>478</v>
      </c>
      <c r="D325" s="107"/>
    </row>
    <row r="326" spans="1:4" s="30" customFormat="1" hidden="1">
      <c r="A326" s="1"/>
      <c r="B326" s="46" t="s">
        <v>479</v>
      </c>
      <c r="C326" s="47" t="s">
        <v>480</v>
      </c>
      <c r="D326" s="107">
        <f>D327+D365+D368+D372</f>
        <v>0</v>
      </c>
    </row>
    <row r="327" spans="1:4" s="30" customFormat="1" hidden="1">
      <c r="A327" s="1"/>
      <c r="B327" s="46" t="s">
        <v>481</v>
      </c>
      <c r="C327" s="47" t="s">
        <v>482</v>
      </c>
      <c r="D327" s="107">
        <f>D328+D335+D345+D354+D357</f>
        <v>0</v>
      </c>
    </row>
    <row r="328" spans="1:4" s="30" customFormat="1" hidden="1">
      <c r="A328" s="1"/>
      <c r="B328" s="44" t="s">
        <v>483</v>
      </c>
      <c r="C328" s="15" t="s">
        <v>484</v>
      </c>
      <c r="D328" s="108">
        <f>SUM(D329:D334)</f>
        <v>0</v>
      </c>
    </row>
    <row r="329" spans="1:4" s="30" customFormat="1" hidden="1">
      <c r="A329" s="1"/>
      <c r="B329" s="45" t="s">
        <v>485</v>
      </c>
      <c r="C329" s="15" t="s">
        <v>486</v>
      </c>
      <c r="D329" s="108"/>
    </row>
    <row r="330" spans="1:4" s="30" customFormat="1" hidden="1">
      <c r="A330" s="1"/>
      <c r="B330" s="45" t="s">
        <v>487</v>
      </c>
      <c r="C330" s="15" t="s">
        <v>488</v>
      </c>
      <c r="D330" s="108"/>
    </row>
    <row r="331" spans="1:4" s="30" customFormat="1" hidden="1">
      <c r="A331" s="1"/>
      <c r="B331" s="45" t="s">
        <v>489</v>
      </c>
      <c r="C331" s="15" t="s">
        <v>490</v>
      </c>
      <c r="D331" s="108"/>
    </row>
    <row r="332" spans="1:4" s="30" customFormat="1" hidden="1">
      <c r="A332" s="1"/>
      <c r="B332" s="45" t="s">
        <v>491</v>
      </c>
      <c r="C332" s="15" t="s">
        <v>492</v>
      </c>
      <c r="D332" s="108"/>
    </row>
    <row r="333" spans="1:4" s="30" customFormat="1" hidden="1">
      <c r="A333" s="1"/>
      <c r="B333" s="45" t="s">
        <v>493</v>
      </c>
      <c r="C333" s="15" t="s">
        <v>494</v>
      </c>
      <c r="D333" s="108"/>
    </row>
    <row r="334" spans="1:4" s="30" customFormat="1" hidden="1">
      <c r="A334" s="1"/>
      <c r="B334" s="45" t="s">
        <v>495</v>
      </c>
      <c r="C334" s="15" t="s">
        <v>496</v>
      </c>
      <c r="D334" s="108"/>
    </row>
    <row r="335" spans="1:4" s="30" customFormat="1" hidden="1">
      <c r="A335" s="1"/>
      <c r="B335" s="44" t="s">
        <v>497</v>
      </c>
      <c r="C335" s="15" t="s">
        <v>498</v>
      </c>
      <c r="D335" s="108">
        <f>SUM(D336:D344)</f>
        <v>0</v>
      </c>
    </row>
    <row r="336" spans="1:4" s="30" customFormat="1" hidden="1">
      <c r="A336" s="1"/>
      <c r="B336" s="45" t="s">
        <v>499</v>
      </c>
      <c r="C336" s="15" t="s">
        <v>500</v>
      </c>
      <c r="D336" s="108"/>
    </row>
    <row r="337" spans="1:4" s="30" customFormat="1" hidden="1">
      <c r="A337" s="1"/>
      <c r="B337" s="45" t="s">
        <v>501</v>
      </c>
      <c r="C337" s="15" t="s">
        <v>502</v>
      </c>
      <c r="D337" s="108"/>
    </row>
    <row r="338" spans="1:4" s="30" customFormat="1" hidden="1">
      <c r="A338" s="1"/>
      <c r="B338" s="45" t="s">
        <v>503</v>
      </c>
      <c r="C338" s="15" t="s">
        <v>504</v>
      </c>
      <c r="D338" s="108"/>
    </row>
    <row r="339" spans="1:4" s="30" customFormat="1" hidden="1">
      <c r="A339" s="1"/>
      <c r="B339" s="45" t="s">
        <v>505</v>
      </c>
      <c r="C339" s="15" t="s">
        <v>506</v>
      </c>
      <c r="D339" s="108"/>
    </row>
    <row r="340" spans="1:4" s="30" customFormat="1" hidden="1">
      <c r="A340" s="1"/>
      <c r="B340" s="45" t="s">
        <v>507</v>
      </c>
      <c r="C340" s="15" t="s">
        <v>508</v>
      </c>
      <c r="D340" s="108"/>
    </row>
    <row r="341" spans="1:4" s="30" customFormat="1" ht="25.5" hidden="1">
      <c r="A341" s="1"/>
      <c r="B341" s="45" t="s">
        <v>509</v>
      </c>
      <c r="C341" s="15" t="s">
        <v>510</v>
      </c>
      <c r="D341" s="108"/>
    </row>
    <row r="342" spans="1:4" s="30" customFormat="1" hidden="1">
      <c r="A342" s="1"/>
      <c r="B342" s="45" t="s">
        <v>511</v>
      </c>
      <c r="C342" s="15" t="s">
        <v>512</v>
      </c>
      <c r="D342" s="108"/>
    </row>
    <row r="343" spans="1:4" s="30" customFormat="1" hidden="1">
      <c r="A343" s="1"/>
      <c r="B343" s="45" t="s">
        <v>513</v>
      </c>
      <c r="C343" s="15" t="s">
        <v>514</v>
      </c>
      <c r="D343" s="108"/>
    </row>
    <row r="344" spans="1:4" s="30" customFormat="1" hidden="1">
      <c r="A344" s="1"/>
      <c r="B344" s="45">
        <v>6229</v>
      </c>
      <c r="C344" s="15" t="s">
        <v>515</v>
      </c>
      <c r="D344" s="108"/>
    </row>
    <row r="345" spans="1:4" s="30" customFormat="1" hidden="1">
      <c r="A345" s="1"/>
      <c r="B345" s="44" t="s">
        <v>516</v>
      </c>
      <c r="C345" s="15" t="s">
        <v>517</v>
      </c>
      <c r="D345" s="108">
        <f>SUM(D346:D353)</f>
        <v>0</v>
      </c>
    </row>
    <row r="346" spans="1:4" s="30" customFormat="1" hidden="1">
      <c r="A346" s="1"/>
      <c r="B346" s="45" t="s">
        <v>518</v>
      </c>
      <c r="C346" s="15" t="s">
        <v>519</v>
      </c>
      <c r="D346" s="108"/>
    </row>
    <row r="347" spans="1:4" s="30" customFormat="1" hidden="1">
      <c r="A347" s="1"/>
      <c r="B347" s="45" t="s">
        <v>520</v>
      </c>
      <c r="C347" s="15" t="s">
        <v>521</v>
      </c>
      <c r="D347" s="108"/>
    </row>
    <row r="348" spans="1:4" s="30" customFormat="1" hidden="1">
      <c r="A348" s="1"/>
      <c r="B348" s="45" t="s">
        <v>522</v>
      </c>
      <c r="C348" s="15" t="s">
        <v>523</v>
      </c>
      <c r="D348" s="108"/>
    </row>
    <row r="349" spans="1:4" s="30" customFormat="1" hidden="1">
      <c r="A349" s="1"/>
      <c r="B349" s="45" t="s">
        <v>524</v>
      </c>
      <c r="C349" s="15" t="s">
        <v>525</v>
      </c>
      <c r="D349" s="108"/>
    </row>
    <row r="350" spans="1:4" s="30" customFormat="1" hidden="1">
      <c r="A350" s="1"/>
      <c r="B350" s="45" t="s">
        <v>526</v>
      </c>
      <c r="C350" s="15" t="s">
        <v>527</v>
      </c>
      <c r="D350" s="108"/>
    </row>
    <row r="351" spans="1:4" s="30" customFormat="1" hidden="1">
      <c r="A351" s="1"/>
      <c r="B351" s="45" t="s">
        <v>528</v>
      </c>
      <c r="C351" s="15" t="s">
        <v>529</v>
      </c>
      <c r="D351" s="108"/>
    </row>
    <row r="352" spans="1:4" s="30" customFormat="1" hidden="1">
      <c r="A352" s="1"/>
      <c r="B352" s="45">
        <v>6238</v>
      </c>
      <c r="C352" s="15" t="s">
        <v>530</v>
      </c>
      <c r="D352" s="108"/>
    </row>
    <row r="353" spans="1:4" s="30" customFormat="1" hidden="1">
      <c r="A353" s="1"/>
      <c r="B353" s="45" t="s">
        <v>531</v>
      </c>
      <c r="C353" s="15" t="s">
        <v>532</v>
      </c>
      <c r="D353" s="108"/>
    </row>
    <row r="354" spans="1:4" s="30" customFormat="1" hidden="1">
      <c r="A354" s="1"/>
      <c r="B354" s="44" t="s">
        <v>533</v>
      </c>
      <c r="C354" s="15" t="s">
        <v>534</v>
      </c>
      <c r="D354" s="108">
        <f>SUM(D355:D356)</f>
        <v>0</v>
      </c>
    </row>
    <row r="355" spans="1:4" s="30" customFormat="1" hidden="1">
      <c r="A355" s="1"/>
      <c r="B355" s="45" t="s">
        <v>535</v>
      </c>
      <c r="C355" s="15" t="s">
        <v>536</v>
      </c>
      <c r="D355" s="108"/>
    </row>
    <row r="356" spans="1:4" s="30" customFormat="1" hidden="1">
      <c r="A356" s="1"/>
      <c r="B356" s="45" t="s">
        <v>537</v>
      </c>
      <c r="C356" s="15" t="s">
        <v>538</v>
      </c>
      <c r="D356" s="108"/>
    </row>
    <row r="357" spans="1:4" s="30" customFormat="1" hidden="1">
      <c r="A357" s="1"/>
      <c r="B357" s="44" t="s">
        <v>539</v>
      </c>
      <c r="C357" s="15" t="s">
        <v>540</v>
      </c>
      <c r="D357" s="108">
        <f>SUM(D358:D364)</f>
        <v>0</v>
      </c>
    </row>
    <row r="358" spans="1:4" s="30" customFormat="1" hidden="1">
      <c r="A358" s="1"/>
      <c r="B358" s="45" t="s">
        <v>541</v>
      </c>
      <c r="C358" s="15" t="s">
        <v>542</v>
      </c>
      <c r="D358" s="108"/>
    </row>
    <row r="359" spans="1:4" s="30" customFormat="1" hidden="1">
      <c r="A359" s="1"/>
      <c r="B359" s="45" t="s">
        <v>543</v>
      </c>
      <c r="C359" s="15" t="s">
        <v>544</v>
      </c>
      <c r="D359" s="108"/>
    </row>
    <row r="360" spans="1:4" s="30" customFormat="1" hidden="1">
      <c r="A360" s="1"/>
      <c r="B360" s="45" t="s">
        <v>545</v>
      </c>
      <c r="C360" s="15" t="s">
        <v>546</v>
      </c>
      <c r="D360" s="108"/>
    </row>
    <row r="361" spans="1:4" s="30" customFormat="1" hidden="1">
      <c r="A361" s="1"/>
      <c r="B361" s="45" t="s">
        <v>547</v>
      </c>
      <c r="C361" s="15" t="s">
        <v>548</v>
      </c>
      <c r="D361" s="108"/>
    </row>
    <row r="362" spans="1:4" s="30" customFormat="1" hidden="1">
      <c r="A362" s="1"/>
      <c r="B362" s="45">
        <v>6295</v>
      </c>
      <c r="C362" s="15" t="s">
        <v>549</v>
      </c>
      <c r="D362" s="108"/>
    </row>
    <row r="363" spans="1:4" s="30" customFormat="1" ht="51" hidden="1">
      <c r="A363" s="1"/>
      <c r="B363" s="45">
        <v>6296</v>
      </c>
      <c r="C363" s="15" t="s">
        <v>550</v>
      </c>
      <c r="D363" s="108"/>
    </row>
    <row r="364" spans="1:4" s="30" customFormat="1" ht="25.5" hidden="1">
      <c r="A364" s="1"/>
      <c r="B364" s="45" t="s">
        <v>551</v>
      </c>
      <c r="C364" s="15" t="s">
        <v>552</v>
      </c>
      <c r="D364" s="108"/>
    </row>
    <row r="365" spans="1:4" s="30" customFormat="1" hidden="1">
      <c r="A365" s="1"/>
      <c r="B365" s="46" t="s">
        <v>553</v>
      </c>
      <c r="C365" s="47" t="s">
        <v>554</v>
      </c>
      <c r="D365" s="107">
        <f>SUM(D366:D367)</f>
        <v>0</v>
      </c>
    </row>
    <row r="366" spans="1:4" s="30" customFormat="1" hidden="1">
      <c r="A366" s="1"/>
      <c r="B366" s="44" t="s">
        <v>555</v>
      </c>
      <c r="C366" s="15" t="s">
        <v>556</v>
      </c>
      <c r="D366" s="108"/>
    </row>
    <row r="367" spans="1:4" s="30" customFormat="1" hidden="1">
      <c r="A367" s="1"/>
      <c r="B367" s="44" t="s">
        <v>557</v>
      </c>
      <c r="C367" s="15" t="s">
        <v>558</v>
      </c>
      <c r="D367" s="108"/>
    </row>
    <row r="368" spans="1:4" s="30" customFormat="1" ht="25.5" hidden="1">
      <c r="A368" s="1"/>
      <c r="B368" s="46" t="s">
        <v>559</v>
      </c>
      <c r="C368" s="47" t="s">
        <v>560</v>
      </c>
      <c r="D368" s="107">
        <f>SUM(D369)</f>
        <v>0</v>
      </c>
    </row>
    <row r="369" spans="1:4" s="30" customFormat="1" ht="25.5" hidden="1">
      <c r="A369" s="1"/>
      <c r="B369" s="44">
        <v>6420</v>
      </c>
      <c r="C369" s="15" t="s">
        <v>561</v>
      </c>
      <c r="D369" s="108">
        <f>SUM(D370:D371)</f>
        <v>0</v>
      </c>
    </row>
    <row r="370" spans="1:4" s="30" customFormat="1" hidden="1">
      <c r="A370" s="1"/>
      <c r="B370" s="48">
        <v>6421</v>
      </c>
      <c r="C370" s="15" t="s">
        <v>562</v>
      </c>
      <c r="D370" s="108"/>
    </row>
    <row r="371" spans="1:4" s="30" customFormat="1" hidden="1">
      <c r="A371" s="1"/>
      <c r="B371" s="48">
        <v>6422</v>
      </c>
      <c r="C371" s="15" t="s">
        <v>563</v>
      </c>
      <c r="D371" s="108"/>
    </row>
    <row r="372" spans="1:4" s="30" customFormat="1" ht="38.25" hidden="1">
      <c r="A372" s="1"/>
      <c r="B372" s="49">
        <v>6500</v>
      </c>
      <c r="C372" s="47" t="s">
        <v>564</v>
      </c>
      <c r="D372" s="107">
        <f>SUM(D373:D374)</f>
        <v>0</v>
      </c>
    </row>
    <row r="373" spans="1:4" s="30" customFormat="1" ht="25.5" hidden="1">
      <c r="A373" s="1"/>
      <c r="B373" s="44">
        <v>6510</v>
      </c>
      <c r="C373" s="15" t="s">
        <v>565</v>
      </c>
      <c r="D373" s="108"/>
    </row>
    <row r="374" spans="1:4" s="30" customFormat="1" ht="25.5" hidden="1">
      <c r="A374" s="1"/>
      <c r="B374" s="44">
        <v>6520</v>
      </c>
      <c r="C374" s="15" t="s">
        <v>566</v>
      </c>
      <c r="D374" s="108"/>
    </row>
    <row r="375" spans="1:4" s="30" customFormat="1" ht="25.5" hidden="1">
      <c r="A375" s="1"/>
      <c r="B375" s="46" t="s">
        <v>567</v>
      </c>
      <c r="C375" s="47" t="s">
        <v>568</v>
      </c>
      <c r="D375" s="107">
        <f>D376+D387</f>
        <v>0</v>
      </c>
    </row>
    <row r="376" spans="1:4" s="30" customFormat="1" hidden="1">
      <c r="A376" s="1"/>
      <c r="B376" s="46" t="s">
        <v>569</v>
      </c>
      <c r="C376" s="47" t="s">
        <v>570</v>
      </c>
      <c r="D376" s="107">
        <f>D377+D378+D383</f>
        <v>0</v>
      </c>
    </row>
    <row r="377" spans="1:4" s="30" customFormat="1" hidden="1">
      <c r="A377" s="1"/>
      <c r="B377" s="44" t="s">
        <v>571</v>
      </c>
      <c r="C377" s="15" t="s">
        <v>572</v>
      </c>
      <c r="D377" s="108"/>
    </row>
    <row r="378" spans="1:4" s="30" customFormat="1" hidden="1">
      <c r="A378" s="1"/>
      <c r="B378" s="44" t="s">
        <v>573</v>
      </c>
      <c r="C378" s="15" t="s">
        <v>574</v>
      </c>
      <c r="D378" s="108">
        <f>SUM(D379:D382)</f>
        <v>0</v>
      </c>
    </row>
    <row r="379" spans="1:4" s="30" customFormat="1" hidden="1">
      <c r="A379" s="1"/>
      <c r="B379" s="45" t="s">
        <v>575</v>
      </c>
      <c r="C379" s="15" t="s">
        <v>576</v>
      </c>
      <c r="D379" s="108"/>
    </row>
    <row r="380" spans="1:4" s="30" customFormat="1" hidden="1">
      <c r="A380" s="1"/>
      <c r="B380" s="45" t="s">
        <v>577</v>
      </c>
      <c r="C380" s="15" t="s">
        <v>578</v>
      </c>
      <c r="D380" s="108"/>
    </row>
    <row r="381" spans="1:4" s="30" customFormat="1" hidden="1">
      <c r="A381" s="1"/>
      <c r="B381" s="45" t="s">
        <v>579</v>
      </c>
      <c r="C381" s="15" t="s">
        <v>580</v>
      </c>
      <c r="D381" s="108"/>
    </row>
    <row r="382" spans="1:4" s="30" customFormat="1" ht="25.5" hidden="1">
      <c r="A382" s="1"/>
      <c r="B382" s="45" t="s">
        <v>581</v>
      </c>
      <c r="C382" s="15" t="s">
        <v>582</v>
      </c>
      <c r="D382" s="108"/>
    </row>
    <row r="383" spans="1:4" s="30" customFormat="1" hidden="1">
      <c r="A383" s="1"/>
      <c r="B383" s="44">
        <v>7630</v>
      </c>
      <c r="C383" s="15" t="s">
        <v>583</v>
      </c>
      <c r="D383" s="108">
        <f>SUM(D384:D386)</f>
        <v>0</v>
      </c>
    </row>
    <row r="384" spans="1:4" s="30" customFormat="1" ht="25.5" hidden="1">
      <c r="A384" s="1"/>
      <c r="B384" s="45">
        <v>7631</v>
      </c>
      <c r="C384" s="15" t="s">
        <v>584</v>
      </c>
      <c r="D384" s="108"/>
    </row>
    <row r="385" spans="1:4" s="30" customFormat="1" ht="25.5" hidden="1">
      <c r="A385" s="1"/>
      <c r="B385" s="45">
        <v>7632</v>
      </c>
      <c r="C385" s="15" t="s">
        <v>585</v>
      </c>
      <c r="D385" s="108"/>
    </row>
    <row r="386" spans="1:4" s="30" customFormat="1" ht="25.5" hidden="1">
      <c r="A386" s="1"/>
      <c r="B386" s="45">
        <v>7639</v>
      </c>
      <c r="C386" s="15" t="s">
        <v>586</v>
      </c>
      <c r="D386" s="108"/>
    </row>
    <row r="387" spans="1:4" s="30" customFormat="1" hidden="1">
      <c r="A387" s="1"/>
      <c r="B387" s="46" t="s">
        <v>587</v>
      </c>
      <c r="C387" s="47" t="s">
        <v>588</v>
      </c>
      <c r="D387" s="107">
        <f>D388+D392+D393</f>
        <v>0</v>
      </c>
    </row>
    <row r="388" spans="1:4" s="30" customFormat="1" hidden="1">
      <c r="A388" s="1"/>
      <c r="B388" s="44" t="s">
        <v>589</v>
      </c>
      <c r="C388" s="15" t="s">
        <v>590</v>
      </c>
      <c r="D388" s="108">
        <f>SUM(D389:D391)</f>
        <v>0</v>
      </c>
    </row>
    <row r="389" spans="1:4" s="30" customFormat="1" hidden="1">
      <c r="A389" s="1"/>
      <c r="B389" s="45" t="s">
        <v>591</v>
      </c>
      <c r="C389" s="15" t="s">
        <v>592</v>
      </c>
      <c r="D389" s="108"/>
    </row>
    <row r="390" spans="1:4" s="30" customFormat="1" hidden="1">
      <c r="A390" s="1"/>
      <c r="B390" s="45" t="s">
        <v>593</v>
      </c>
      <c r="C390" s="15" t="s">
        <v>594</v>
      </c>
      <c r="D390" s="108"/>
    </row>
    <row r="391" spans="1:4" s="30" customFormat="1" hidden="1">
      <c r="A391" s="1"/>
      <c r="B391" s="45" t="s">
        <v>595</v>
      </c>
      <c r="C391" s="15" t="s">
        <v>596</v>
      </c>
      <c r="D391" s="108"/>
    </row>
    <row r="392" spans="1:4" s="30" customFormat="1" hidden="1">
      <c r="A392" s="1"/>
      <c r="B392" s="44" t="s">
        <v>597</v>
      </c>
      <c r="C392" s="15" t="s">
        <v>598</v>
      </c>
      <c r="D392" s="108"/>
    </row>
    <row r="393" spans="1:4" s="30" customFormat="1" hidden="1">
      <c r="A393" s="1"/>
      <c r="B393" s="44">
        <v>7730</v>
      </c>
      <c r="C393" s="15" t="s">
        <v>599</v>
      </c>
      <c r="D393" s="108"/>
    </row>
    <row r="394" spans="1:4" s="30" customFormat="1" hidden="1">
      <c r="A394" s="1"/>
      <c r="B394" s="46" t="s">
        <v>600</v>
      </c>
      <c r="C394" s="47" t="s">
        <v>601</v>
      </c>
      <c r="D394" s="107">
        <f>D395+D401+D409+D414</f>
        <v>0</v>
      </c>
    </row>
    <row r="395" spans="1:4" s="30" customFormat="1" hidden="1">
      <c r="A395" s="1"/>
      <c r="B395" s="46" t="s">
        <v>602</v>
      </c>
      <c r="C395" s="47" t="s">
        <v>603</v>
      </c>
      <c r="D395" s="107">
        <f>D396+D397</f>
        <v>0</v>
      </c>
    </row>
    <row r="396" spans="1:4" s="30" customFormat="1" ht="25.5" hidden="1">
      <c r="A396" s="1"/>
      <c r="B396" s="44" t="s">
        <v>604</v>
      </c>
      <c r="C396" s="15" t="s">
        <v>605</v>
      </c>
      <c r="D396" s="108"/>
    </row>
    <row r="397" spans="1:4" s="30" customFormat="1" ht="25.5" hidden="1">
      <c r="A397" s="1"/>
      <c r="B397" s="44" t="s">
        <v>606</v>
      </c>
      <c r="C397" s="15" t="s">
        <v>607</v>
      </c>
      <c r="D397" s="108">
        <f>SUM(D398:D400)</f>
        <v>0</v>
      </c>
    </row>
    <row r="398" spans="1:4" s="30" customFormat="1" ht="25.5" hidden="1">
      <c r="A398" s="1"/>
      <c r="B398" s="45" t="s">
        <v>608</v>
      </c>
      <c r="C398" s="15" t="s">
        <v>609</v>
      </c>
      <c r="D398" s="108"/>
    </row>
    <row r="399" spans="1:4" s="30" customFormat="1" ht="25.5" hidden="1">
      <c r="A399" s="1"/>
      <c r="B399" s="45" t="s">
        <v>610</v>
      </c>
      <c r="C399" s="15" t="s">
        <v>611</v>
      </c>
      <c r="D399" s="108"/>
    </row>
    <row r="400" spans="1:4" s="30" customFormat="1" ht="25.5" hidden="1">
      <c r="A400" s="1"/>
      <c r="B400" s="45" t="s">
        <v>612</v>
      </c>
      <c r="C400" s="15" t="s">
        <v>613</v>
      </c>
      <c r="D400" s="108"/>
    </row>
    <row r="401" spans="1:4" s="30" customFormat="1" ht="25.5" hidden="1">
      <c r="A401" s="1"/>
      <c r="B401" s="46" t="s">
        <v>614</v>
      </c>
      <c r="C401" s="47" t="s">
        <v>615</v>
      </c>
      <c r="D401" s="107">
        <f>D402+D403+D404</f>
        <v>0</v>
      </c>
    </row>
    <row r="402" spans="1:4" s="30" customFormat="1" ht="25.5" hidden="1">
      <c r="A402" s="1"/>
      <c r="B402" s="44" t="s">
        <v>616</v>
      </c>
      <c r="C402" s="15" t="s">
        <v>617</v>
      </c>
      <c r="D402" s="108"/>
    </row>
    <row r="403" spans="1:4" s="30" customFormat="1" ht="38.25" hidden="1">
      <c r="A403" s="1"/>
      <c r="B403" s="44" t="s">
        <v>618</v>
      </c>
      <c r="C403" s="15" t="s">
        <v>619</v>
      </c>
      <c r="D403" s="108"/>
    </row>
    <row r="404" spans="1:4" s="30" customFormat="1" ht="38.25" hidden="1">
      <c r="A404" s="1"/>
      <c r="B404" s="44">
        <v>7350</v>
      </c>
      <c r="C404" s="15" t="s">
        <v>620</v>
      </c>
      <c r="D404" s="108">
        <f>SUM(D405:D408)</f>
        <v>0</v>
      </c>
    </row>
    <row r="405" spans="1:4" s="30" customFormat="1" ht="51" hidden="1">
      <c r="A405" s="1"/>
      <c r="B405" s="45">
        <v>7351</v>
      </c>
      <c r="C405" s="15" t="s">
        <v>621</v>
      </c>
      <c r="D405" s="108"/>
    </row>
    <row r="406" spans="1:4" s="30" customFormat="1" ht="51" hidden="1">
      <c r="A406" s="1"/>
      <c r="B406" s="45">
        <v>7352</v>
      </c>
      <c r="C406" s="15" t="s">
        <v>622</v>
      </c>
      <c r="D406" s="108"/>
    </row>
    <row r="407" spans="1:4" s="30" customFormat="1" ht="63.75" hidden="1">
      <c r="A407" s="1"/>
      <c r="B407" s="45">
        <v>7353</v>
      </c>
      <c r="C407" s="15" t="s">
        <v>623</v>
      </c>
      <c r="D407" s="108"/>
    </row>
    <row r="408" spans="1:4" s="30" customFormat="1" ht="63.75" hidden="1">
      <c r="A408" s="1"/>
      <c r="B408" s="45">
        <v>7354</v>
      </c>
      <c r="C408" s="15" t="s">
        <v>624</v>
      </c>
      <c r="D408" s="108"/>
    </row>
    <row r="409" spans="1:4" s="30" customFormat="1" ht="25.5" hidden="1">
      <c r="A409" s="1"/>
      <c r="B409" s="46" t="s">
        <v>625</v>
      </c>
      <c r="C409" s="47" t="s">
        <v>626</v>
      </c>
      <c r="D409" s="107">
        <f>D410+D411</f>
        <v>0</v>
      </c>
    </row>
    <row r="410" spans="1:4" s="30" customFormat="1" hidden="1">
      <c r="A410" s="1"/>
      <c r="B410" s="44">
        <v>7460</v>
      </c>
      <c r="C410" s="15" t="s">
        <v>627</v>
      </c>
      <c r="D410" s="108"/>
    </row>
    <row r="411" spans="1:4" s="30" customFormat="1" ht="38.25" hidden="1">
      <c r="A411" s="1"/>
      <c r="B411" s="44">
        <v>7470</v>
      </c>
      <c r="C411" s="15" t="s">
        <v>628</v>
      </c>
      <c r="D411" s="108">
        <f>SUM(D412:D413)</f>
        <v>0</v>
      </c>
    </row>
    <row r="412" spans="1:4" s="30" customFormat="1" ht="51" hidden="1">
      <c r="A412" s="1"/>
      <c r="B412" s="45">
        <v>7471</v>
      </c>
      <c r="C412" s="15" t="s">
        <v>629</v>
      </c>
      <c r="D412" s="108"/>
    </row>
    <row r="413" spans="1:4" s="30" customFormat="1" ht="51" hidden="1">
      <c r="A413" s="1"/>
      <c r="B413" s="45">
        <v>7472</v>
      </c>
      <c r="C413" s="15" t="s">
        <v>630</v>
      </c>
      <c r="D413" s="108"/>
    </row>
    <row r="414" spans="1:4" s="30" customFormat="1" hidden="1">
      <c r="A414" s="1"/>
      <c r="B414" s="46" t="s">
        <v>631</v>
      </c>
      <c r="C414" s="47" t="s">
        <v>632</v>
      </c>
      <c r="D414" s="107">
        <f>D415</f>
        <v>0</v>
      </c>
    </row>
    <row r="415" spans="1:4" s="30" customFormat="1" ht="51" hidden="1">
      <c r="A415" s="1"/>
      <c r="B415" s="44" t="s">
        <v>633</v>
      </c>
      <c r="C415" s="15" t="s">
        <v>634</v>
      </c>
      <c r="D415" s="108"/>
    </row>
    <row r="416" spans="1:4" s="30" customFormat="1" ht="13.5" hidden="1">
      <c r="A416" s="1"/>
      <c r="B416" s="55" t="s">
        <v>635</v>
      </c>
      <c r="C416" s="54" t="s">
        <v>636</v>
      </c>
      <c r="D416" s="109">
        <f>D417+D456</f>
        <v>0</v>
      </c>
    </row>
    <row r="417" spans="1:4" s="30" customFormat="1" hidden="1">
      <c r="A417" s="1"/>
      <c r="B417" s="49">
        <v>5000</v>
      </c>
      <c r="C417" s="47" t="s">
        <v>637</v>
      </c>
      <c r="D417" s="107">
        <f>D418+D427</f>
        <v>0</v>
      </c>
    </row>
    <row r="418" spans="1:4" s="30" customFormat="1" hidden="1">
      <c r="A418" s="1"/>
      <c r="B418" s="46" t="s">
        <v>638</v>
      </c>
      <c r="C418" s="47" t="s">
        <v>639</v>
      </c>
      <c r="D418" s="107">
        <f>D419+D420+D423+D424+D425+D426</f>
        <v>0</v>
      </c>
    </row>
    <row r="419" spans="1:4" s="30" customFormat="1" hidden="1">
      <c r="A419" s="1"/>
      <c r="B419" s="44" t="s">
        <v>640</v>
      </c>
      <c r="C419" s="15" t="s">
        <v>641</v>
      </c>
      <c r="D419" s="108"/>
    </row>
    <row r="420" spans="1:4" s="30" customFormat="1" hidden="1">
      <c r="A420" s="1"/>
      <c r="B420" s="44">
        <v>5120</v>
      </c>
      <c r="C420" s="15" t="s">
        <v>642</v>
      </c>
      <c r="D420" s="108">
        <f>SUM(D421:D422)</f>
        <v>0</v>
      </c>
    </row>
    <row r="421" spans="1:4" s="30" customFormat="1" hidden="1">
      <c r="A421" s="1"/>
      <c r="B421" s="45" t="s">
        <v>643</v>
      </c>
      <c r="C421" s="15" t="s">
        <v>644</v>
      </c>
      <c r="D421" s="108"/>
    </row>
    <row r="422" spans="1:4" s="30" customFormat="1" ht="25.5" hidden="1">
      <c r="A422" s="1"/>
      <c r="B422" s="45" t="s">
        <v>645</v>
      </c>
      <c r="C422" s="15" t="s">
        <v>646</v>
      </c>
      <c r="D422" s="108"/>
    </row>
    <row r="423" spans="1:4" s="30" customFormat="1" hidden="1">
      <c r="A423" s="1"/>
      <c r="B423" s="44" t="s">
        <v>647</v>
      </c>
      <c r="C423" s="15" t="s">
        <v>648</v>
      </c>
      <c r="D423" s="108"/>
    </row>
    <row r="424" spans="1:4" s="30" customFormat="1" hidden="1">
      <c r="A424" s="1"/>
      <c r="B424" s="44" t="s">
        <v>649</v>
      </c>
      <c r="C424" s="15" t="s">
        <v>650</v>
      </c>
      <c r="D424" s="108"/>
    </row>
    <row r="425" spans="1:4" s="30" customFormat="1" hidden="1">
      <c r="A425" s="1"/>
      <c r="B425" s="44" t="s">
        <v>651</v>
      </c>
      <c r="C425" s="15" t="s">
        <v>652</v>
      </c>
      <c r="D425" s="108"/>
    </row>
    <row r="426" spans="1:4" s="30" customFormat="1" hidden="1">
      <c r="A426" s="1"/>
      <c r="B426" s="44" t="s">
        <v>653</v>
      </c>
      <c r="C426" s="15" t="s">
        <v>654</v>
      </c>
      <c r="D426" s="108"/>
    </row>
    <row r="427" spans="1:4" s="30" customFormat="1" hidden="1">
      <c r="A427" s="1"/>
      <c r="B427" s="46" t="s">
        <v>655</v>
      </c>
      <c r="C427" s="47" t="s">
        <v>656</v>
      </c>
      <c r="D427" s="107">
        <f>D428+D438+D439+D449+D450+D451+D455</f>
        <v>0</v>
      </c>
    </row>
    <row r="428" spans="1:4" s="30" customFormat="1" hidden="1">
      <c r="A428" s="1"/>
      <c r="B428" s="44" t="s">
        <v>657</v>
      </c>
      <c r="C428" s="15" t="s">
        <v>658</v>
      </c>
      <c r="D428" s="108">
        <f>SUM(D429:D437)</f>
        <v>0</v>
      </c>
    </row>
    <row r="429" spans="1:4" s="30" customFormat="1" hidden="1">
      <c r="A429" s="1"/>
      <c r="B429" s="45" t="s">
        <v>659</v>
      </c>
      <c r="C429" s="15" t="s">
        <v>660</v>
      </c>
      <c r="D429" s="108"/>
    </row>
    <row r="430" spans="1:4" s="30" customFormat="1" hidden="1">
      <c r="A430" s="1"/>
      <c r="B430" s="45" t="s">
        <v>661</v>
      </c>
      <c r="C430" s="15" t="s">
        <v>662</v>
      </c>
      <c r="D430" s="108"/>
    </row>
    <row r="431" spans="1:4" s="30" customFormat="1" hidden="1">
      <c r="A431" s="1"/>
      <c r="B431" s="45" t="s">
        <v>663</v>
      </c>
      <c r="C431" s="15" t="s">
        <v>664</v>
      </c>
      <c r="D431" s="108"/>
    </row>
    <row r="432" spans="1:4" s="30" customFormat="1" hidden="1">
      <c r="A432" s="1"/>
      <c r="B432" s="45" t="s">
        <v>665</v>
      </c>
      <c r="C432" s="15" t="s">
        <v>666</v>
      </c>
      <c r="D432" s="108"/>
    </row>
    <row r="433" spans="1:4" s="30" customFormat="1" hidden="1">
      <c r="A433" s="1"/>
      <c r="B433" s="45" t="s">
        <v>667</v>
      </c>
      <c r="C433" s="15" t="s">
        <v>668</v>
      </c>
      <c r="D433" s="108"/>
    </row>
    <row r="434" spans="1:4" s="30" customFormat="1" hidden="1">
      <c r="A434" s="1"/>
      <c r="B434" s="45" t="s">
        <v>669</v>
      </c>
      <c r="C434" s="15" t="s">
        <v>670</v>
      </c>
      <c r="D434" s="108"/>
    </row>
    <row r="435" spans="1:4" s="30" customFormat="1" hidden="1">
      <c r="A435" s="1"/>
      <c r="B435" s="45" t="s">
        <v>671</v>
      </c>
      <c r="C435" s="15" t="s">
        <v>672</v>
      </c>
      <c r="D435" s="108"/>
    </row>
    <row r="436" spans="1:4" s="30" customFormat="1" hidden="1">
      <c r="A436" s="1"/>
      <c r="B436" s="45" t="s">
        <v>673</v>
      </c>
      <c r="C436" s="15" t="s">
        <v>674</v>
      </c>
      <c r="D436" s="108"/>
    </row>
    <row r="437" spans="1:4" s="30" customFormat="1" hidden="1">
      <c r="A437" s="1"/>
      <c r="B437" s="45" t="s">
        <v>675</v>
      </c>
      <c r="C437" s="15" t="s">
        <v>676</v>
      </c>
      <c r="D437" s="108"/>
    </row>
    <row r="438" spans="1:4" s="30" customFormat="1" hidden="1">
      <c r="A438" s="1"/>
      <c r="B438" s="44" t="s">
        <v>677</v>
      </c>
      <c r="C438" s="15" t="s">
        <v>678</v>
      </c>
      <c r="D438" s="108"/>
    </row>
    <row r="439" spans="1:4" s="30" customFormat="1" hidden="1">
      <c r="A439" s="1"/>
      <c r="B439" s="44" t="s">
        <v>679</v>
      </c>
      <c r="C439" s="15" t="s">
        <v>680</v>
      </c>
      <c r="D439" s="108">
        <f>SUM(D440:D448)</f>
        <v>0</v>
      </c>
    </row>
    <row r="440" spans="1:4" s="30" customFormat="1" hidden="1">
      <c r="A440" s="1"/>
      <c r="B440" s="45" t="s">
        <v>681</v>
      </c>
      <c r="C440" s="15" t="s">
        <v>682</v>
      </c>
      <c r="D440" s="108"/>
    </row>
    <row r="441" spans="1:4" s="30" customFormat="1" hidden="1">
      <c r="A441" s="1"/>
      <c r="B441" s="45">
        <v>5232</v>
      </c>
      <c r="C441" s="15" t="s">
        <v>683</v>
      </c>
      <c r="D441" s="108"/>
    </row>
    <row r="442" spans="1:4" s="30" customFormat="1" hidden="1">
      <c r="A442" s="1"/>
      <c r="B442" s="45" t="s">
        <v>684</v>
      </c>
      <c r="C442" s="15" t="s">
        <v>685</v>
      </c>
      <c r="D442" s="108"/>
    </row>
    <row r="443" spans="1:4" s="30" customFormat="1" hidden="1">
      <c r="A443" s="1"/>
      <c r="B443" s="45" t="s">
        <v>686</v>
      </c>
      <c r="C443" s="15" t="s">
        <v>687</v>
      </c>
      <c r="D443" s="108"/>
    </row>
    <row r="444" spans="1:4" s="30" customFormat="1" hidden="1">
      <c r="A444" s="1"/>
      <c r="B444" s="45" t="s">
        <v>688</v>
      </c>
      <c r="C444" s="15" t="s">
        <v>689</v>
      </c>
      <c r="D444" s="108"/>
    </row>
    <row r="445" spans="1:4" s="30" customFormat="1" hidden="1">
      <c r="A445" s="1"/>
      <c r="B445" s="45" t="s">
        <v>690</v>
      </c>
      <c r="C445" s="15" t="s">
        <v>691</v>
      </c>
      <c r="D445" s="108"/>
    </row>
    <row r="446" spans="1:4" s="30" customFormat="1" hidden="1">
      <c r="A446" s="1"/>
      <c r="B446" s="45" t="s">
        <v>692</v>
      </c>
      <c r="C446" s="15" t="s">
        <v>693</v>
      </c>
      <c r="D446" s="108"/>
    </row>
    <row r="447" spans="1:4" s="30" customFormat="1" hidden="1">
      <c r="A447" s="1"/>
      <c r="B447" s="45" t="s">
        <v>694</v>
      </c>
      <c r="C447" s="15" t="s">
        <v>695</v>
      </c>
      <c r="D447" s="108"/>
    </row>
    <row r="448" spans="1:4" s="30" customFormat="1" hidden="1">
      <c r="A448" s="1"/>
      <c r="B448" s="45" t="s">
        <v>696</v>
      </c>
      <c r="C448" s="15" t="s">
        <v>697</v>
      </c>
      <c r="D448" s="108"/>
    </row>
    <row r="449" spans="1:4" s="30" customFormat="1" hidden="1">
      <c r="A449" s="1"/>
      <c r="B449" s="44" t="s">
        <v>698</v>
      </c>
      <c r="C449" s="15" t="s">
        <v>699</v>
      </c>
      <c r="D449" s="108"/>
    </row>
    <row r="450" spans="1:4" s="30" customFormat="1" hidden="1">
      <c r="A450" s="1"/>
      <c r="B450" s="44" t="s">
        <v>700</v>
      </c>
      <c r="C450" s="15" t="s">
        <v>701</v>
      </c>
      <c r="D450" s="108"/>
    </row>
    <row r="451" spans="1:4" s="30" customFormat="1" hidden="1">
      <c r="A451" s="1"/>
      <c r="B451" s="44" t="s">
        <v>702</v>
      </c>
      <c r="C451" s="15" t="s">
        <v>703</v>
      </c>
      <c r="D451" s="108">
        <f>SUM(D452:D454)</f>
        <v>0</v>
      </c>
    </row>
    <row r="452" spans="1:4" s="30" customFormat="1" hidden="1">
      <c r="A452" s="1"/>
      <c r="B452" s="45" t="s">
        <v>704</v>
      </c>
      <c r="C452" s="15" t="s">
        <v>705</v>
      </c>
      <c r="D452" s="108"/>
    </row>
    <row r="453" spans="1:4" s="30" customFormat="1" hidden="1">
      <c r="A453" s="1"/>
      <c r="B453" s="45" t="s">
        <v>706</v>
      </c>
      <c r="C453" s="15" t="s">
        <v>707</v>
      </c>
      <c r="D453" s="108"/>
    </row>
    <row r="454" spans="1:4" s="30" customFormat="1" hidden="1">
      <c r="A454" s="1"/>
      <c r="B454" s="45" t="s">
        <v>708</v>
      </c>
      <c r="C454" s="15" t="s">
        <v>709</v>
      </c>
      <c r="D454" s="108"/>
    </row>
    <row r="455" spans="1:4" s="30" customFormat="1" hidden="1">
      <c r="A455" s="1"/>
      <c r="B455" s="44" t="s">
        <v>710</v>
      </c>
      <c r="C455" s="15" t="s">
        <v>711</v>
      </c>
      <c r="D455" s="108"/>
    </row>
    <row r="456" spans="1:4" s="30" customFormat="1" hidden="1">
      <c r="A456" s="1"/>
      <c r="B456" s="49">
        <v>9000</v>
      </c>
      <c r="C456" s="47" t="s">
        <v>712</v>
      </c>
      <c r="D456" s="107">
        <f>D457+D463+D476+D471</f>
        <v>0</v>
      </c>
    </row>
    <row r="457" spans="1:4" s="30" customFormat="1" hidden="1">
      <c r="A457" s="1"/>
      <c r="B457" s="46" t="s">
        <v>713</v>
      </c>
      <c r="C457" s="47" t="s">
        <v>714</v>
      </c>
      <c r="D457" s="107">
        <f>D458+D459</f>
        <v>0</v>
      </c>
    </row>
    <row r="458" spans="1:4" s="30" customFormat="1" ht="25.5" hidden="1">
      <c r="A458" s="1"/>
      <c r="B458" s="44" t="s">
        <v>715</v>
      </c>
      <c r="C458" s="15" t="s">
        <v>716</v>
      </c>
      <c r="D458" s="108"/>
    </row>
    <row r="459" spans="1:4" s="30" customFormat="1" ht="25.5" hidden="1">
      <c r="A459" s="1"/>
      <c r="B459" s="44" t="s">
        <v>717</v>
      </c>
      <c r="C459" s="15" t="s">
        <v>718</v>
      </c>
      <c r="D459" s="108">
        <f>SUM(D460:D462)</f>
        <v>0</v>
      </c>
    </row>
    <row r="460" spans="1:4" s="30" customFormat="1" ht="25.5" hidden="1">
      <c r="A460" s="1"/>
      <c r="B460" s="45">
        <v>9141</v>
      </c>
      <c r="C460" s="15" t="s">
        <v>719</v>
      </c>
      <c r="D460" s="108"/>
    </row>
    <row r="461" spans="1:4" s="30" customFormat="1" ht="25.5" hidden="1">
      <c r="A461" s="1"/>
      <c r="B461" s="45">
        <v>9142</v>
      </c>
      <c r="C461" s="15" t="s">
        <v>720</v>
      </c>
      <c r="D461" s="108"/>
    </row>
    <row r="462" spans="1:4" s="30" customFormat="1" ht="25.5" hidden="1">
      <c r="A462" s="1"/>
      <c r="B462" s="45">
        <v>9149</v>
      </c>
      <c r="C462" s="15" t="s">
        <v>721</v>
      </c>
      <c r="D462" s="108"/>
    </row>
    <row r="463" spans="1:4" s="30" customFormat="1" ht="25.5" hidden="1">
      <c r="A463" s="1"/>
      <c r="B463" s="46" t="s">
        <v>722</v>
      </c>
      <c r="C463" s="47" t="s">
        <v>723</v>
      </c>
      <c r="D463" s="107">
        <f>D464+D465+D466</f>
        <v>0</v>
      </c>
    </row>
    <row r="464" spans="1:4" s="30" customFormat="1" ht="25.5" hidden="1">
      <c r="A464" s="1"/>
      <c r="B464" s="44" t="s">
        <v>724</v>
      </c>
      <c r="C464" s="15" t="s">
        <v>725</v>
      </c>
      <c r="D464" s="108"/>
    </row>
    <row r="465" spans="1:4" s="30" customFormat="1" ht="38.25" hidden="1">
      <c r="A465" s="1"/>
      <c r="B465" s="44">
        <v>9580</v>
      </c>
      <c r="C465" s="15" t="s">
        <v>726</v>
      </c>
      <c r="D465" s="108"/>
    </row>
    <row r="466" spans="1:4" s="30" customFormat="1" ht="38.25" hidden="1">
      <c r="A466" s="1"/>
      <c r="B466" s="44">
        <v>9590</v>
      </c>
      <c r="C466" s="15" t="s">
        <v>727</v>
      </c>
      <c r="D466" s="108">
        <f>SUM(D467:D470)</f>
        <v>0</v>
      </c>
    </row>
    <row r="467" spans="1:4" s="30" customFormat="1" ht="51" hidden="1">
      <c r="A467" s="1"/>
      <c r="B467" s="45">
        <v>9591</v>
      </c>
      <c r="C467" s="15" t="s">
        <v>728</v>
      </c>
      <c r="D467" s="108"/>
    </row>
    <row r="468" spans="1:4" s="30" customFormat="1" ht="51" hidden="1">
      <c r="A468" s="1"/>
      <c r="B468" s="45">
        <v>9592</v>
      </c>
      <c r="C468" s="15" t="s">
        <v>729</v>
      </c>
      <c r="D468" s="108"/>
    </row>
    <row r="469" spans="1:4" s="30" customFormat="1" ht="63.75" hidden="1">
      <c r="A469" s="1"/>
      <c r="B469" s="45">
        <v>9593</v>
      </c>
      <c r="C469" s="15" t="s">
        <v>730</v>
      </c>
      <c r="D469" s="108"/>
    </row>
    <row r="470" spans="1:4" s="30" customFormat="1" ht="63.75" hidden="1">
      <c r="A470" s="1"/>
      <c r="B470" s="45">
        <v>9594</v>
      </c>
      <c r="C470" s="15" t="s">
        <v>731</v>
      </c>
      <c r="D470" s="108"/>
    </row>
    <row r="471" spans="1:4" s="30" customFormat="1" hidden="1">
      <c r="A471" s="1"/>
      <c r="B471" s="49">
        <v>9700</v>
      </c>
      <c r="C471" s="47" t="s">
        <v>732</v>
      </c>
      <c r="D471" s="107">
        <f>D472+D473</f>
        <v>0</v>
      </c>
    </row>
    <row r="472" spans="1:4" s="30" customFormat="1" hidden="1">
      <c r="A472" s="1"/>
      <c r="B472" s="44">
        <v>9710</v>
      </c>
      <c r="C472" s="15" t="s">
        <v>733</v>
      </c>
      <c r="D472" s="108"/>
    </row>
    <row r="473" spans="1:4" s="30" customFormat="1" ht="38.25" hidden="1">
      <c r="A473" s="1"/>
      <c r="B473" s="42">
        <v>9720</v>
      </c>
      <c r="C473" s="15" t="s">
        <v>734</v>
      </c>
      <c r="D473" s="108">
        <f>SUM(D474:D475)</f>
        <v>0</v>
      </c>
    </row>
    <row r="474" spans="1:4" s="30" customFormat="1" ht="51" hidden="1">
      <c r="A474" s="1"/>
      <c r="B474" s="45">
        <v>9721</v>
      </c>
      <c r="C474" s="15" t="s">
        <v>735</v>
      </c>
      <c r="D474" s="108"/>
    </row>
    <row r="475" spans="1:4" s="30" customFormat="1" ht="51" hidden="1">
      <c r="A475" s="1"/>
      <c r="B475" s="45">
        <v>9722</v>
      </c>
      <c r="C475" s="15" t="s">
        <v>736</v>
      </c>
      <c r="D475" s="108"/>
    </row>
    <row r="476" spans="1:4" s="30" customFormat="1" hidden="1">
      <c r="A476" s="1"/>
      <c r="B476" s="46" t="s">
        <v>737</v>
      </c>
      <c r="C476" s="47" t="s">
        <v>738</v>
      </c>
      <c r="D476" s="107">
        <f>D477</f>
        <v>0</v>
      </c>
    </row>
    <row r="477" spans="1:4" s="30" customFormat="1" ht="51" hidden="1">
      <c r="A477" s="1"/>
      <c r="B477" s="44" t="s">
        <v>739</v>
      </c>
      <c r="C477" s="15" t="s">
        <v>740</v>
      </c>
      <c r="D477" s="108"/>
    </row>
    <row r="478" spans="1:4" s="30" customFormat="1" ht="25.5">
      <c r="A478" s="1"/>
      <c r="B478" s="11" t="s">
        <v>741</v>
      </c>
      <c r="C478" s="12" t="s">
        <v>742</v>
      </c>
      <c r="D478" s="13">
        <f>D55-D135</f>
        <v>0</v>
      </c>
    </row>
    <row r="479" spans="1:4" s="30" customFormat="1" hidden="1">
      <c r="A479" s="1"/>
      <c r="B479" s="11" t="s">
        <v>743</v>
      </c>
      <c r="C479" s="12" t="s">
        <v>744</v>
      </c>
      <c r="D479" s="13">
        <f>D480+D483+D486+D490</f>
        <v>0</v>
      </c>
    </row>
    <row r="480" spans="1:4" s="30" customFormat="1" hidden="1">
      <c r="A480" s="1"/>
      <c r="B480" s="14" t="s">
        <v>745</v>
      </c>
      <c r="C480" s="15" t="s">
        <v>746</v>
      </c>
      <c r="D480" s="16">
        <f>SUM(D481:D482)</f>
        <v>0</v>
      </c>
    </row>
    <row r="481" spans="1:4" s="30" customFormat="1" hidden="1">
      <c r="A481" s="1"/>
      <c r="B481" s="14" t="s">
        <v>747</v>
      </c>
      <c r="C481" s="15" t="s">
        <v>748</v>
      </c>
      <c r="D481" s="16"/>
    </row>
    <row r="482" spans="1:4" s="30" customFormat="1" hidden="1">
      <c r="A482" s="1"/>
      <c r="B482" s="14" t="s">
        <v>749</v>
      </c>
      <c r="C482" s="15" t="s">
        <v>750</v>
      </c>
      <c r="D482" s="16"/>
    </row>
    <row r="483" spans="1:4" s="30" customFormat="1" hidden="1">
      <c r="A483" s="1"/>
      <c r="B483" s="14" t="s">
        <v>751</v>
      </c>
      <c r="C483" s="15" t="s">
        <v>752</v>
      </c>
      <c r="D483" s="16">
        <f>SUM(D484:D485)</f>
        <v>0</v>
      </c>
    </row>
    <row r="484" spans="1:4" s="30" customFormat="1" hidden="1">
      <c r="A484" s="1"/>
      <c r="B484" s="14" t="s">
        <v>753</v>
      </c>
      <c r="C484" s="15" t="s">
        <v>754</v>
      </c>
      <c r="D484" s="16"/>
    </row>
    <row r="485" spans="1:4" s="30" customFormat="1" hidden="1">
      <c r="A485" s="1"/>
      <c r="B485" s="14" t="s">
        <v>755</v>
      </c>
      <c r="C485" s="15" t="s">
        <v>756</v>
      </c>
      <c r="D485" s="16"/>
    </row>
    <row r="486" spans="1:4" s="30" customFormat="1" hidden="1">
      <c r="A486" s="1"/>
      <c r="B486" s="17" t="s">
        <v>757</v>
      </c>
      <c r="C486" s="18" t="s">
        <v>758</v>
      </c>
      <c r="D486" s="16">
        <f>SUM(D487:D489)</f>
        <v>0</v>
      </c>
    </row>
    <row r="487" spans="1:4" s="30" customFormat="1" ht="25.5" hidden="1">
      <c r="A487" s="1"/>
      <c r="B487" s="17" t="s">
        <v>759</v>
      </c>
      <c r="C487" s="19" t="s">
        <v>760</v>
      </c>
      <c r="D487" s="16"/>
    </row>
    <row r="488" spans="1:4" s="30" customFormat="1" ht="25.5" hidden="1">
      <c r="A488" s="1"/>
      <c r="B488" s="17" t="s">
        <v>761</v>
      </c>
      <c r="C488" s="19" t="s">
        <v>762</v>
      </c>
      <c r="D488" s="16"/>
    </row>
    <row r="489" spans="1:4" s="30" customFormat="1" ht="25.5" hidden="1">
      <c r="A489" s="1"/>
      <c r="B489" s="17" t="s">
        <v>763</v>
      </c>
      <c r="C489" s="19" t="s">
        <v>764</v>
      </c>
      <c r="D489" s="16"/>
    </row>
    <row r="490" spans="1:4" s="30" customFormat="1" hidden="1">
      <c r="A490" s="1"/>
      <c r="B490" s="14" t="s">
        <v>765</v>
      </c>
      <c r="C490" s="15" t="s">
        <v>766</v>
      </c>
      <c r="D490" s="16"/>
    </row>
    <row r="491" spans="1:4" customFormat="1" ht="15">
      <c r="A491" s="1"/>
      <c r="B491" s="20"/>
      <c r="C491" s="2"/>
      <c r="D491" s="1"/>
    </row>
    <row r="492" spans="1:4">
      <c r="B492" s="1" t="s">
        <v>1008</v>
      </c>
    </row>
    <row r="494" spans="1:4">
      <c r="B494" s="36" t="s">
        <v>1012</v>
      </c>
      <c r="C494" s="36" t="s">
        <v>774</v>
      </c>
    </row>
    <row r="495" spans="1:4">
      <c r="B495" s="6" t="s">
        <v>784</v>
      </c>
      <c r="C495" s="6" t="s">
        <v>6</v>
      </c>
    </row>
    <row r="496" spans="1:4">
      <c r="B496" s="6"/>
    </row>
    <row r="497" spans="2:4">
      <c r="B497" s="36" t="s">
        <v>1041</v>
      </c>
    </row>
    <row r="498" spans="2:4">
      <c r="B498" s="6" t="s">
        <v>8</v>
      </c>
    </row>
    <row r="499" spans="2:4">
      <c r="B499" s="6"/>
    </row>
    <row r="500" spans="2:4">
      <c r="B500" s="127" t="s">
        <v>767</v>
      </c>
      <c r="C500" s="128"/>
      <c r="D500" s="128"/>
    </row>
    <row r="501" spans="2:4">
      <c r="B501" s="128"/>
      <c r="C501" s="128"/>
      <c r="D501" s="128"/>
    </row>
    <row r="502" spans="2:4" ht="15.75">
      <c r="B502" s="68"/>
      <c r="C502" s="31"/>
    </row>
    <row r="503" spans="2:4" ht="15.75">
      <c r="B503" s="68"/>
      <c r="C503" s="31"/>
    </row>
    <row r="504" spans="2:4" ht="15.75">
      <c r="B504" s="68"/>
      <c r="C504" s="31"/>
    </row>
    <row r="505" spans="2:4" ht="18.75">
      <c r="B505" s="7"/>
      <c r="D505" s="7"/>
    </row>
    <row r="506" spans="2:4" ht="15.75">
      <c r="B506" s="24"/>
      <c r="C506" s="24"/>
      <c r="D506" s="24"/>
    </row>
    <row r="507" spans="2:4" ht="15.75">
      <c r="B507" s="22"/>
      <c r="C507" s="22"/>
      <c r="D507" s="22"/>
    </row>
    <row r="508" spans="2:4" ht="15.75">
      <c r="B508" s="23"/>
      <c r="C508" s="23"/>
      <c r="D508" s="23"/>
    </row>
    <row r="509" spans="2:4" ht="15.75">
      <c r="B509" s="22"/>
      <c r="C509" s="22"/>
      <c r="D509" s="22"/>
    </row>
    <row r="510" spans="2:4" ht="15.75">
      <c r="B510" s="24"/>
      <c r="C510" s="24"/>
      <c r="D510" s="24"/>
    </row>
    <row r="511" spans="2:4" ht="15.75">
      <c r="B511" s="24"/>
      <c r="C511" s="24"/>
      <c r="D511" s="24"/>
    </row>
    <row r="512" spans="2:4" ht="15.75">
      <c r="B512" s="24"/>
      <c r="C512" s="24"/>
      <c r="D512" s="24"/>
    </row>
    <row r="513" spans="2:4" ht="15.75">
      <c r="B513" s="24"/>
      <c r="C513" s="24"/>
      <c r="D513" s="24"/>
    </row>
    <row r="514" spans="2:4" ht="15.75">
      <c r="B514" s="24"/>
      <c r="C514" s="25"/>
      <c r="D514" s="24"/>
    </row>
    <row r="515" spans="2:4" ht="15.75">
      <c r="B515" s="69"/>
      <c r="C515" s="25"/>
      <c r="D515" s="24"/>
    </row>
    <row r="516" spans="2:4" ht="15.75">
      <c r="B516" s="27"/>
      <c r="C516" s="26"/>
      <c r="D516" s="24"/>
    </row>
    <row r="517" spans="2:4" ht="18.75">
      <c r="B517" s="70"/>
      <c r="C517" s="71"/>
      <c r="D517" s="70"/>
    </row>
    <row r="705" spans="2:4" s="28" customFormat="1" ht="15.75">
      <c r="B705" s="1"/>
      <c r="C705" s="1"/>
      <c r="D705" s="1"/>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70" customFormat="1" ht="18.75">
      <c r="B716" s="1"/>
      <c r="C716" s="1"/>
      <c r="D716" s="1"/>
    </row>
  </sheetData>
  <mergeCells count="6">
    <mergeCell ref="B500:D501"/>
    <mergeCell ref="B25:D25"/>
    <mergeCell ref="B26:D26"/>
    <mergeCell ref="B27:D27"/>
    <mergeCell ref="B28:D28"/>
    <mergeCell ref="B46:C46"/>
  </mergeCells>
  <conditionalFormatting sqref="B36:B39 B33">
    <cfRule type="cellIs" dxfId="14" priority="5" stopIfTrue="1" operator="equal">
      <formula>0</formula>
    </cfRule>
  </conditionalFormatting>
  <conditionalFormatting sqref="C33:C34 D33">
    <cfRule type="cellIs" dxfId="13" priority="1" stopIfTrue="1" operator="equal">
      <formula>0</formula>
    </cfRule>
  </conditionalFormatting>
  <conditionalFormatting sqref="C36:C39 D37 C35:D35 D39">
    <cfRule type="cellIs" dxfId="12" priority="3" stopIfTrue="1" operator="equal">
      <formula>0</formula>
    </cfRule>
  </conditionalFormatting>
  <conditionalFormatting sqref="C36">
    <cfRule type="cellIs" dxfId="11" priority="2" stopIfTrue="1" operator="equal">
      <formula>0</formula>
    </cfRule>
  </conditionalFormatting>
  <pageMargins left="0.51181102362204722" right="0.51181102362204722" top="0.74803149606299213" bottom="0.74803149606299213" header="0.31496062992125984" footer="0.31496062992125984"/>
  <pageSetup paperSize="9" fitToHeight="0" orientation="portrait" verticalDpi="0" r:id="rId1"/>
  <headerFooter differentFirst="1">
    <oddFooter>&amp;C&amp;P</oddFooter>
  </headerFooter>
  <rowBreaks count="1" manualBreakCount="1">
    <brk id="49" max="16383" man="1"/>
  </rowBreaks>
</worksheet>
</file>

<file path=xl/worksheets/sheet39.xml><?xml version="1.0" encoding="utf-8"?>
<worksheet xmlns="http://schemas.openxmlformats.org/spreadsheetml/2006/main" xmlns:r="http://schemas.openxmlformats.org/officeDocument/2006/relationships">
  <sheetPr>
    <tabColor rgb="FFFFFF00"/>
    <pageSetUpPr fitToPage="1"/>
  </sheetPr>
  <dimension ref="A1:D729"/>
  <sheetViews>
    <sheetView topLeftCell="A315" zoomScaleNormal="100" zoomScaleSheetLayoutView="100" workbookViewId="0">
      <selection activeCell="A492" sqref="A492:XFD493"/>
    </sheetView>
  </sheetViews>
  <sheetFormatPr defaultRowHeight="15"/>
  <cols>
    <col min="1" max="1" width="5.140625" style="1" customWidth="1"/>
    <col min="2" max="2" width="16.42578125" style="1" customWidth="1"/>
    <col min="3" max="3" width="70" style="2" customWidth="1"/>
    <col min="4" max="4" width="12" style="1" customWidth="1"/>
  </cols>
  <sheetData>
    <row r="1" spans="1:4" s="30" customFormat="1" ht="12.75">
      <c r="A1" s="1"/>
      <c r="B1" s="1"/>
      <c r="C1" s="2"/>
      <c r="D1" s="29" t="s">
        <v>0</v>
      </c>
    </row>
    <row r="2" spans="1:4" s="30" customFormat="1" ht="12.75">
      <c r="A2" s="1"/>
      <c r="B2" s="1"/>
      <c r="C2" s="2"/>
      <c r="D2" s="29" t="s">
        <v>1</v>
      </c>
    </row>
    <row r="3" spans="1:4" s="30" customFormat="1" ht="12.75">
      <c r="A3" s="1"/>
      <c r="B3" s="1"/>
      <c r="C3" s="2"/>
      <c r="D3" s="29" t="s">
        <v>2</v>
      </c>
    </row>
    <row r="4" spans="1:4" s="30" customFormat="1" ht="12.75">
      <c r="A4" s="1"/>
      <c r="B4" s="1"/>
      <c r="C4" s="2"/>
      <c r="D4" s="29" t="s">
        <v>3</v>
      </c>
    </row>
    <row r="5" spans="1:4" s="30" customFormat="1" ht="12.75">
      <c r="A5" s="1"/>
      <c r="B5" s="29"/>
      <c r="C5" s="2"/>
      <c r="D5" s="1"/>
    </row>
    <row r="6" spans="1:4" s="30" customFormat="1" ht="12.75">
      <c r="A6" s="1"/>
      <c r="B6" s="29"/>
      <c r="C6" s="3"/>
      <c r="D6" s="1"/>
    </row>
    <row r="7" spans="1:4" s="33" customFormat="1" ht="15.75">
      <c r="A7" s="31"/>
      <c r="B7" s="4"/>
      <c r="C7" s="32"/>
      <c r="D7" s="4" t="s">
        <v>4</v>
      </c>
    </row>
    <row r="8" spans="1:4" s="30" customFormat="1" ht="12.75">
      <c r="A8" s="1"/>
      <c r="B8" s="29"/>
      <c r="C8" s="1"/>
      <c r="D8" s="1"/>
    </row>
    <row r="9" spans="1:4" s="30" customFormat="1" ht="12.75">
      <c r="A9" s="1"/>
      <c r="B9" s="29"/>
      <c r="C9" s="1"/>
      <c r="D9" s="1"/>
    </row>
    <row r="10" spans="1:4" s="30" customFormat="1" ht="12.75">
      <c r="A10" s="1"/>
      <c r="B10" s="29"/>
      <c r="C10" s="1"/>
      <c r="D10" s="89" t="s">
        <v>861</v>
      </c>
    </row>
    <row r="11" spans="1:4" s="30" customFormat="1" ht="12.75">
      <c r="A11" s="1"/>
      <c r="B11" s="29"/>
      <c r="C11" s="1"/>
      <c r="D11" s="6" t="s">
        <v>5</v>
      </c>
    </row>
    <row r="12" spans="1:4" s="30" customFormat="1" ht="12.75">
      <c r="A12" s="1"/>
      <c r="B12" s="29"/>
      <c r="C12" s="1"/>
      <c r="D12" s="6"/>
    </row>
    <row r="13" spans="1:4" s="30" customFormat="1" ht="12.75">
      <c r="A13" s="1"/>
      <c r="B13" s="29"/>
      <c r="C13" s="1"/>
      <c r="D13" s="6"/>
    </row>
    <row r="14" spans="1:4" s="30" customFormat="1" ht="12.75">
      <c r="A14" s="1"/>
      <c r="B14" s="29"/>
      <c r="C14" s="36" t="s">
        <v>1039</v>
      </c>
      <c r="D14" s="35" t="s">
        <v>769</v>
      </c>
    </row>
    <row r="15" spans="1:4" s="30" customFormat="1" ht="12.75">
      <c r="A15" s="1"/>
      <c r="B15" s="29"/>
      <c r="C15" s="1" t="s">
        <v>1040</v>
      </c>
      <c r="D15" s="6" t="s">
        <v>6</v>
      </c>
    </row>
    <row r="16" spans="1:4" s="30" customFormat="1" ht="12.75">
      <c r="A16" s="1"/>
      <c r="B16" s="29"/>
      <c r="C16" s="1"/>
      <c r="D16" s="6"/>
    </row>
    <row r="17" spans="1:4" s="30" customFormat="1" ht="12.75">
      <c r="A17" s="1"/>
      <c r="B17" s="29"/>
      <c r="C17" s="1"/>
      <c r="D17" s="6"/>
    </row>
    <row r="18" spans="1:4" s="30" customFormat="1" ht="12.75">
      <c r="A18" s="1"/>
      <c r="B18" s="29"/>
      <c r="C18" s="1"/>
      <c r="D18" s="89" t="s">
        <v>1034</v>
      </c>
    </row>
    <row r="19" spans="1:4" s="30" customFormat="1" ht="12.75">
      <c r="A19" s="1"/>
      <c r="B19" s="29"/>
      <c r="C19" s="34" t="s">
        <v>7</v>
      </c>
      <c r="D19" s="6" t="s">
        <v>8</v>
      </c>
    </row>
    <row r="20" spans="1:4" s="30" customFormat="1" ht="12.75">
      <c r="A20" s="1"/>
      <c r="B20" s="29"/>
      <c r="C20" s="1"/>
      <c r="D20" s="29"/>
    </row>
    <row r="21" spans="1:4" s="30" customFormat="1" ht="12.75">
      <c r="A21" s="1"/>
      <c r="B21" s="29"/>
      <c r="C21" s="1"/>
      <c r="D21" s="29"/>
    </row>
    <row r="22" spans="1:4" s="33" customFormat="1" ht="15" customHeight="1">
      <c r="A22" s="31"/>
      <c r="B22" s="129" t="s">
        <v>9</v>
      </c>
      <c r="C22" s="129"/>
      <c r="D22" s="129"/>
    </row>
    <row r="23" spans="1:4" s="33" customFormat="1" ht="15" customHeight="1">
      <c r="A23" s="31"/>
      <c r="B23" s="129" t="s">
        <v>10</v>
      </c>
      <c r="C23" s="129"/>
      <c r="D23" s="129"/>
    </row>
    <row r="24" spans="1:4" s="33" customFormat="1" ht="15" customHeight="1">
      <c r="A24" s="31"/>
      <c r="B24" s="129" t="s">
        <v>768</v>
      </c>
      <c r="C24" s="129"/>
      <c r="D24" s="129"/>
    </row>
    <row r="25" spans="1:4" s="30" customFormat="1" ht="12.75">
      <c r="A25" s="1"/>
      <c r="B25" s="37"/>
      <c r="C25" s="37"/>
      <c r="D25" s="37"/>
    </row>
    <row r="26" spans="1:4" s="30" customFormat="1" ht="12.75">
      <c r="A26" s="1"/>
      <c r="B26" s="1"/>
      <c r="C26" s="2"/>
      <c r="D26" s="1"/>
    </row>
    <row r="27" spans="1:4" s="30" customFormat="1" ht="12.75">
      <c r="A27" s="1"/>
      <c r="B27" s="1"/>
      <c r="C27" s="2"/>
      <c r="D27" s="38" t="s">
        <v>11</v>
      </c>
    </row>
    <row r="28" spans="1:4" s="30" customFormat="1" ht="12.75">
      <c r="A28" s="1"/>
      <c r="B28" s="1"/>
      <c r="C28" s="2"/>
      <c r="D28" s="1"/>
    </row>
    <row r="29" spans="1:4" s="30" customFormat="1" ht="12.75">
      <c r="A29" s="1"/>
      <c r="B29" s="84" t="s">
        <v>12</v>
      </c>
      <c r="C29" s="75" t="s">
        <v>785</v>
      </c>
      <c r="D29" s="75" t="s">
        <v>786</v>
      </c>
    </row>
    <row r="30" spans="1:4" s="30" customFormat="1" ht="13.5" hidden="1">
      <c r="A30" s="1"/>
      <c r="B30" s="87" t="s">
        <v>13</v>
      </c>
      <c r="C30" s="59"/>
      <c r="D30" s="60"/>
    </row>
    <row r="31" spans="1:4" s="30" customFormat="1" ht="12.75">
      <c r="A31" s="1"/>
      <c r="B31" s="87" t="s">
        <v>14</v>
      </c>
      <c r="C31" s="61" t="s">
        <v>775</v>
      </c>
      <c r="D31" s="62" t="s">
        <v>776</v>
      </c>
    </row>
    <row r="32" spans="1:4" s="30" customFormat="1" ht="12.75">
      <c r="A32" s="1"/>
      <c r="B32" s="87" t="s">
        <v>15</v>
      </c>
      <c r="C32" s="61" t="s">
        <v>777</v>
      </c>
      <c r="D32" s="62">
        <v>21</v>
      </c>
    </row>
    <row r="33" spans="1:4" s="30" customFormat="1" ht="12.75">
      <c r="A33" s="1"/>
      <c r="B33" s="39"/>
      <c r="C33" s="40"/>
      <c r="D33" s="2"/>
    </row>
    <row r="34" spans="1:4" s="30" customFormat="1" ht="12.75">
      <c r="A34" s="1"/>
      <c r="B34" s="39"/>
      <c r="C34" s="40"/>
      <c r="D34" s="2"/>
    </row>
    <row r="35" spans="1:4" s="30" customFormat="1" ht="12.75">
      <c r="A35" s="1"/>
      <c r="B35" s="1"/>
      <c r="C35" s="2"/>
      <c r="D35" s="1"/>
    </row>
    <row r="36" spans="1:4" s="30" customFormat="1" ht="12.75">
      <c r="A36" s="1"/>
      <c r="B36" s="126"/>
      <c r="C36" s="126"/>
      <c r="D36" s="1"/>
    </row>
    <row r="37" spans="1:4" s="30" customFormat="1" ht="12.75">
      <c r="A37" s="5"/>
      <c r="B37" s="9"/>
      <c r="C37" s="130"/>
      <c r="D37" s="130"/>
    </row>
    <row r="38" spans="1:4" s="30" customFormat="1" ht="12.75">
      <c r="A38" s="1"/>
      <c r="B38" s="29"/>
      <c r="C38" s="1"/>
      <c r="D38" s="6"/>
    </row>
    <row r="39" spans="1:4" s="30" customFormat="1" ht="12.75">
      <c r="A39" s="5"/>
      <c r="B39" s="9"/>
      <c r="C39" s="130"/>
      <c r="D39" s="130"/>
    </row>
    <row r="40" spans="1:4" s="30" customFormat="1" ht="12.75">
      <c r="A40" s="5"/>
      <c r="B40" s="8"/>
      <c r="C40" s="130"/>
      <c r="D40" s="130"/>
    </row>
    <row r="41" spans="1:4" s="30" customFormat="1" ht="12.75">
      <c r="A41" s="1"/>
      <c r="B41" s="29"/>
      <c r="C41" s="1"/>
      <c r="D41" s="29"/>
    </row>
    <row r="42" spans="1:4" s="30" customFormat="1" ht="12.75">
      <c r="A42" s="1"/>
      <c r="B42" s="29"/>
      <c r="C42" s="2"/>
      <c r="D42" s="1"/>
    </row>
    <row r="43" spans="1:4" s="30" customFormat="1" ht="12.75">
      <c r="A43" s="5"/>
      <c r="B43" s="8"/>
      <c r="C43" s="8"/>
      <c r="D43" s="5"/>
    </row>
    <row r="44" spans="1:4" s="30" customFormat="1" ht="12.75">
      <c r="A44" s="5"/>
      <c r="B44" s="8"/>
      <c r="C44" s="8"/>
      <c r="D44" s="5"/>
    </row>
    <row r="45" spans="1:4" s="30" customFormat="1" ht="12.75">
      <c r="A45" s="5"/>
      <c r="B45" s="8"/>
      <c r="C45" s="8"/>
      <c r="D45" s="5"/>
    </row>
    <row r="46" spans="1:4" s="30" customFormat="1" ht="12.75">
      <c r="A46" s="5"/>
      <c r="B46" s="8"/>
      <c r="C46" s="8"/>
      <c r="D46" s="5"/>
    </row>
    <row r="47" spans="1:4" s="30" customFormat="1" ht="12.75">
      <c r="A47" s="5"/>
      <c r="B47" s="8"/>
      <c r="C47" s="8"/>
      <c r="D47" s="5"/>
    </row>
    <row r="48" spans="1:4" s="30" customFormat="1" ht="12.75">
      <c r="A48" s="5"/>
      <c r="B48" s="41"/>
      <c r="C48" s="9"/>
      <c r="D48" s="5"/>
    </row>
    <row r="49" spans="1:4" s="30" customFormat="1" ht="12.75">
      <c r="A49" s="5"/>
      <c r="B49" s="1"/>
      <c r="C49" s="2"/>
      <c r="D49" s="1"/>
    </row>
    <row r="50" spans="1:4" s="30" customFormat="1" ht="12.75">
      <c r="A50" s="1"/>
      <c r="B50" s="1"/>
      <c r="C50" s="37"/>
      <c r="D50" s="1"/>
    </row>
    <row r="51" spans="1:4">
      <c r="C51" s="10" t="s">
        <v>17</v>
      </c>
    </row>
    <row r="52" spans="1:4" s="30" customFormat="1" ht="12.75">
      <c r="A52" s="1"/>
      <c r="B52" s="1"/>
      <c r="C52" s="2"/>
      <c r="D52" s="1"/>
    </row>
    <row r="53" spans="1:4" s="30" customFormat="1" ht="51">
      <c r="A53" s="1"/>
      <c r="B53" s="42" t="s">
        <v>18</v>
      </c>
      <c r="C53" s="42" t="s">
        <v>19</v>
      </c>
      <c r="D53" s="42" t="s">
        <v>772</v>
      </c>
    </row>
    <row r="54" spans="1:4" s="1" customFormat="1" ht="12.75">
      <c r="B54" s="44">
        <v>1</v>
      </c>
      <c r="C54" s="44">
        <v>2</v>
      </c>
      <c r="D54" s="44">
        <v>3</v>
      </c>
    </row>
    <row r="55" spans="1:4" s="30" customFormat="1" ht="12.75">
      <c r="A55" s="1"/>
      <c r="B55" s="50" t="s">
        <v>20</v>
      </c>
      <c r="C55" s="12" t="s">
        <v>21</v>
      </c>
      <c r="D55" s="13">
        <f>D56+D98+D113+D132</f>
        <v>3418882</v>
      </c>
    </row>
    <row r="56" spans="1:4" s="30" customFormat="1" ht="12.75" hidden="1">
      <c r="A56" s="1"/>
      <c r="B56" s="46" t="s">
        <v>22</v>
      </c>
      <c r="C56" s="47" t="s">
        <v>23</v>
      </c>
      <c r="D56" s="13">
        <f>D57+D84</f>
        <v>0</v>
      </c>
    </row>
    <row r="57" spans="1:4" s="30" customFormat="1" ht="12.75" hidden="1">
      <c r="A57" s="1"/>
      <c r="B57" s="14">
        <v>21300</v>
      </c>
      <c r="C57" s="15" t="s">
        <v>773</v>
      </c>
      <c r="D57" s="16">
        <f>D58+D59+D60+D61+D65+D66+D69+D75</f>
        <v>0</v>
      </c>
    </row>
    <row r="58" spans="1:4" s="30" customFormat="1" ht="25.5" hidden="1">
      <c r="A58" s="1"/>
      <c r="B58" s="44" t="s">
        <v>25</v>
      </c>
      <c r="C58" s="15" t="s">
        <v>26</v>
      </c>
      <c r="D58" s="16">
        <f>'70.02.00 VARAM_Public'!D58+'70.05.00 VARAM_Public'!D58+'70.08.00 VARAM_Public'!D58+'70.09.00 VARAM_Public'!D58</f>
        <v>0</v>
      </c>
    </row>
    <row r="59" spans="1:4" s="30" customFormat="1" ht="25.5" hidden="1">
      <c r="A59" s="1"/>
      <c r="B59" s="44" t="s">
        <v>27</v>
      </c>
      <c r="C59" s="15" t="s">
        <v>28</v>
      </c>
      <c r="D59" s="16">
        <f>'70.02.00 VARAM_Public'!D59+'70.05.00 VARAM_Public'!D59+'70.08.00 VARAM_Public'!D59+'70.09.00 VARAM_Public'!D59</f>
        <v>0</v>
      </c>
    </row>
    <row r="60" spans="1:4" s="30" customFormat="1" ht="25.5" hidden="1">
      <c r="A60" s="1"/>
      <c r="B60" s="44" t="s">
        <v>29</v>
      </c>
      <c r="C60" s="15" t="s">
        <v>30</v>
      </c>
      <c r="D60" s="16">
        <f>'70.02.00 VARAM_Public'!D60+'70.05.00 VARAM_Public'!D60+'70.08.00 VARAM_Public'!D60+'70.09.00 VARAM_Public'!D60</f>
        <v>0</v>
      </c>
    </row>
    <row r="61" spans="1:4" s="30" customFormat="1" ht="12.75" hidden="1">
      <c r="A61" s="1"/>
      <c r="B61" s="44" t="s">
        <v>31</v>
      </c>
      <c r="C61" s="15" t="s">
        <v>32</v>
      </c>
      <c r="D61" s="16">
        <f>SUM(D62:D64)</f>
        <v>0</v>
      </c>
    </row>
    <row r="62" spans="1:4" s="30" customFormat="1" ht="12.75" hidden="1">
      <c r="A62" s="1"/>
      <c r="B62" s="45" t="s">
        <v>33</v>
      </c>
      <c r="C62" s="15" t="s">
        <v>34</v>
      </c>
      <c r="D62" s="16">
        <f>'70.02.00 VARAM_Public'!D62+'70.05.00 VARAM_Public'!D62+'70.08.00 VARAM_Public'!D62+'70.09.00 VARAM_Public'!D62</f>
        <v>0</v>
      </c>
    </row>
    <row r="63" spans="1:4" s="30" customFormat="1" ht="12.75" hidden="1">
      <c r="A63" s="1"/>
      <c r="B63" s="45" t="s">
        <v>35</v>
      </c>
      <c r="C63" s="15" t="s">
        <v>36</v>
      </c>
      <c r="D63" s="16">
        <f>'70.02.00 VARAM_Public'!D63+'70.05.00 VARAM_Public'!D63+'70.08.00 VARAM_Public'!D63+'70.09.00 VARAM_Public'!D63</f>
        <v>0</v>
      </c>
    </row>
    <row r="64" spans="1:4" s="30" customFormat="1" ht="12.75" hidden="1">
      <c r="A64" s="1"/>
      <c r="B64" s="45" t="s">
        <v>37</v>
      </c>
      <c r="C64" s="15" t="s">
        <v>38</v>
      </c>
      <c r="D64" s="16">
        <f>'70.02.00 VARAM_Public'!D64+'70.05.00 VARAM_Public'!D64+'70.08.00 VARAM_Public'!D64+'70.09.00 VARAM_Public'!D64</f>
        <v>0</v>
      </c>
    </row>
    <row r="65" spans="1:4" s="30" customFormat="1" ht="12.75" hidden="1">
      <c r="A65" s="1"/>
      <c r="B65" s="44" t="s">
        <v>39</v>
      </c>
      <c r="C65" s="15" t="s">
        <v>40</v>
      </c>
      <c r="D65" s="16">
        <f>'70.02.00 VARAM_Public'!D65+'70.05.00 VARAM_Public'!D65+'70.08.00 VARAM_Public'!D65+'70.09.00 VARAM_Public'!D65</f>
        <v>0</v>
      </c>
    </row>
    <row r="66" spans="1:4" s="30" customFormat="1" ht="12.75" hidden="1">
      <c r="A66" s="1"/>
      <c r="B66" s="44" t="s">
        <v>41</v>
      </c>
      <c r="C66" s="15" t="s">
        <v>42</v>
      </c>
      <c r="D66" s="16">
        <f>SUM(D67:D68)</f>
        <v>0</v>
      </c>
    </row>
    <row r="67" spans="1:4" s="30" customFormat="1" ht="12.75" hidden="1">
      <c r="A67" s="1"/>
      <c r="B67" s="45" t="s">
        <v>43</v>
      </c>
      <c r="C67" s="15" t="s">
        <v>44</v>
      </c>
      <c r="D67" s="16">
        <f>'70.02.00 VARAM_Public'!D67+'70.05.00 VARAM_Public'!D67+'70.08.00 VARAM_Public'!D67+'70.09.00 VARAM_Public'!D67</f>
        <v>0</v>
      </c>
    </row>
    <row r="68" spans="1:4" s="30" customFormat="1" ht="12.75" hidden="1">
      <c r="A68" s="1"/>
      <c r="B68" s="45" t="s">
        <v>45</v>
      </c>
      <c r="C68" s="15" t="s">
        <v>46</v>
      </c>
      <c r="D68" s="16">
        <f>'70.02.00 VARAM_Public'!D68+'70.05.00 VARAM_Public'!D68+'70.08.00 VARAM_Public'!D68+'70.09.00 VARAM_Public'!D68</f>
        <v>0</v>
      </c>
    </row>
    <row r="69" spans="1:4" s="30" customFormat="1" ht="12.75" hidden="1">
      <c r="A69" s="1"/>
      <c r="B69" s="44" t="s">
        <v>47</v>
      </c>
      <c r="C69" s="15" t="s">
        <v>48</v>
      </c>
      <c r="D69" s="16">
        <f>SUM(D70:D74)</f>
        <v>0</v>
      </c>
    </row>
    <row r="70" spans="1:4" s="30" customFormat="1" ht="12.75" hidden="1">
      <c r="A70" s="1"/>
      <c r="B70" s="45" t="s">
        <v>49</v>
      </c>
      <c r="C70" s="15" t="s">
        <v>50</v>
      </c>
      <c r="D70" s="16">
        <f>'70.02.00 VARAM_Public'!D70+'70.05.00 VARAM_Public'!D70+'70.08.00 VARAM_Public'!D70+'70.09.00 VARAM_Public'!D70</f>
        <v>0</v>
      </c>
    </row>
    <row r="71" spans="1:4" s="30" customFormat="1" ht="12.75" hidden="1">
      <c r="A71" s="1"/>
      <c r="B71" s="45" t="s">
        <v>51</v>
      </c>
      <c r="C71" s="15" t="s">
        <v>52</v>
      </c>
      <c r="D71" s="16">
        <f>'70.02.00 VARAM_Public'!D71+'70.05.00 VARAM_Public'!D71+'70.08.00 VARAM_Public'!D71+'70.09.00 VARAM_Public'!D71</f>
        <v>0</v>
      </c>
    </row>
    <row r="72" spans="1:4" s="30" customFormat="1" ht="12.75" hidden="1">
      <c r="A72" s="1"/>
      <c r="B72" s="45" t="s">
        <v>53</v>
      </c>
      <c r="C72" s="15" t="s">
        <v>54</v>
      </c>
      <c r="D72" s="16">
        <f>'70.02.00 VARAM_Public'!D72+'70.05.00 VARAM_Public'!D72+'70.08.00 VARAM_Public'!D72+'70.09.00 VARAM_Public'!D72</f>
        <v>0</v>
      </c>
    </row>
    <row r="73" spans="1:4" s="30" customFormat="1" ht="12.75" hidden="1">
      <c r="A73" s="1"/>
      <c r="B73" s="45" t="s">
        <v>55</v>
      </c>
      <c r="C73" s="15" t="s">
        <v>56</v>
      </c>
      <c r="D73" s="16">
        <f>'70.02.00 VARAM_Public'!D73+'70.05.00 VARAM_Public'!D73+'70.08.00 VARAM_Public'!D73+'70.09.00 VARAM_Public'!D73</f>
        <v>0</v>
      </c>
    </row>
    <row r="74" spans="1:4" s="30" customFormat="1" ht="12.75" hidden="1">
      <c r="A74" s="1"/>
      <c r="B74" s="45" t="s">
        <v>57</v>
      </c>
      <c r="C74" s="15" t="s">
        <v>58</v>
      </c>
      <c r="D74" s="16">
        <f>'70.02.00 VARAM_Public'!D74+'70.05.00 VARAM_Public'!D74+'70.08.00 VARAM_Public'!D74+'70.09.00 VARAM_Public'!D74</f>
        <v>0</v>
      </c>
    </row>
    <row r="75" spans="1:4" s="30" customFormat="1" ht="12.75" hidden="1">
      <c r="A75" s="1"/>
      <c r="B75" s="44" t="s">
        <v>59</v>
      </c>
      <c r="C75" s="15" t="s">
        <v>60</v>
      </c>
      <c r="D75" s="16">
        <f>SUM(D76:D83)</f>
        <v>0</v>
      </c>
    </row>
    <row r="76" spans="1:4" s="30" customFormat="1" ht="12.75" hidden="1">
      <c r="A76" s="1"/>
      <c r="B76" s="45" t="s">
        <v>61</v>
      </c>
      <c r="C76" s="15" t="s">
        <v>62</v>
      </c>
      <c r="D76" s="16">
        <f>'70.02.00 VARAM_Public'!D76+'70.05.00 VARAM_Public'!D76+'70.08.00 VARAM_Public'!D76+'70.09.00 VARAM_Public'!D76</f>
        <v>0</v>
      </c>
    </row>
    <row r="77" spans="1:4" s="30" customFormat="1" ht="25.5" hidden="1">
      <c r="A77" s="1"/>
      <c r="B77" s="45" t="s">
        <v>63</v>
      </c>
      <c r="C77" s="15" t="s">
        <v>64</v>
      </c>
      <c r="D77" s="16">
        <f>'70.02.00 VARAM_Public'!D77+'70.05.00 VARAM_Public'!D77+'70.08.00 VARAM_Public'!D77+'70.09.00 VARAM_Public'!D77</f>
        <v>0</v>
      </c>
    </row>
    <row r="78" spans="1:4" s="30" customFormat="1" ht="12.75" hidden="1">
      <c r="A78" s="1"/>
      <c r="B78" s="45" t="s">
        <v>65</v>
      </c>
      <c r="C78" s="15" t="s">
        <v>66</v>
      </c>
      <c r="D78" s="16">
        <f>'70.02.00 VARAM_Public'!D78+'70.05.00 VARAM_Public'!D78+'70.08.00 VARAM_Public'!D78+'70.09.00 VARAM_Public'!D78</f>
        <v>0</v>
      </c>
    </row>
    <row r="79" spans="1:4" s="30" customFormat="1" ht="12.75" hidden="1">
      <c r="A79" s="1"/>
      <c r="B79" s="45" t="s">
        <v>67</v>
      </c>
      <c r="C79" s="15" t="s">
        <v>68</v>
      </c>
      <c r="D79" s="16">
        <f>'70.02.00 VARAM_Public'!D79+'70.05.00 VARAM_Public'!D79+'70.08.00 VARAM_Public'!D79+'70.09.00 VARAM_Public'!D79</f>
        <v>0</v>
      </c>
    </row>
    <row r="80" spans="1:4" s="30" customFormat="1" ht="12.75" hidden="1">
      <c r="A80" s="1"/>
      <c r="B80" s="45" t="s">
        <v>69</v>
      </c>
      <c r="C80" s="15" t="s">
        <v>70</v>
      </c>
      <c r="D80" s="16">
        <f>'70.02.00 VARAM_Public'!D80+'70.05.00 VARAM_Public'!D80+'70.08.00 VARAM_Public'!D80+'70.09.00 VARAM_Public'!D80</f>
        <v>0</v>
      </c>
    </row>
    <row r="81" spans="1:4" s="30" customFormat="1" ht="12.75" hidden="1">
      <c r="A81" s="1"/>
      <c r="B81" s="45" t="s">
        <v>71</v>
      </c>
      <c r="C81" s="15" t="s">
        <v>72</v>
      </c>
      <c r="D81" s="16">
        <f>'70.02.00 VARAM_Public'!D81+'70.05.00 VARAM_Public'!D81+'70.08.00 VARAM_Public'!D81+'70.09.00 VARAM_Public'!D81</f>
        <v>0</v>
      </c>
    </row>
    <row r="82" spans="1:4" s="30" customFormat="1" ht="25.5" hidden="1">
      <c r="A82" s="1"/>
      <c r="B82" s="45">
        <v>21397</v>
      </c>
      <c r="C82" s="15" t="s">
        <v>73</v>
      </c>
      <c r="D82" s="16">
        <f>'70.02.00 VARAM_Public'!D82+'70.05.00 VARAM_Public'!D82+'70.08.00 VARAM_Public'!D82+'70.09.00 VARAM_Public'!D82</f>
        <v>0</v>
      </c>
    </row>
    <row r="83" spans="1:4" s="30" customFormat="1" ht="12.75" hidden="1">
      <c r="A83" s="1"/>
      <c r="B83" s="45" t="s">
        <v>74</v>
      </c>
      <c r="C83" s="15" t="s">
        <v>75</v>
      </c>
      <c r="D83" s="16">
        <f>'70.02.00 VARAM_Public'!D83+'70.05.00 VARAM_Public'!D83+'70.08.00 VARAM_Public'!D83+'70.09.00 VARAM_Public'!D83</f>
        <v>0</v>
      </c>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t="12.75" hidden="1">
      <c r="A86" s="1"/>
      <c r="B86" s="45" t="s">
        <v>78</v>
      </c>
      <c r="C86" s="15" t="s">
        <v>79</v>
      </c>
      <c r="D86" s="16">
        <f>'70.02.00 VARAM_Public'!D86+'70.05.00 VARAM_Public'!D86+'70.08.00 VARAM_Public'!D86+'70.09.00 VARAM_Public'!D86</f>
        <v>0</v>
      </c>
    </row>
    <row r="87" spans="1:4" s="30" customFormat="1" ht="12.75" hidden="1">
      <c r="A87" s="1"/>
      <c r="B87" s="45" t="s">
        <v>80</v>
      </c>
      <c r="C87" s="15" t="s">
        <v>81</v>
      </c>
      <c r="D87" s="16">
        <f>'70.02.00 VARAM_Public'!D87+'70.05.00 VARAM_Public'!D87+'70.08.00 VARAM_Public'!D87+'70.09.00 VARAM_Public'!D87</f>
        <v>0</v>
      </c>
    </row>
    <row r="88" spans="1:4" s="30" customFormat="1" ht="12.75" hidden="1">
      <c r="A88" s="1"/>
      <c r="B88" s="45" t="s">
        <v>82</v>
      </c>
      <c r="C88" s="15" t="s">
        <v>83</v>
      </c>
      <c r="D88" s="16">
        <f>'70.02.00 VARAM_Public'!D88+'70.05.00 VARAM_Public'!D88+'70.08.00 VARAM_Public'!D88+'70.09.00 VARAM_Public'!D88</f>
        <v>0</v>
      </c>
    </row>
    <row r="89" spans="1:4" s="30" customFormat="1" ht="12.75" hidden="1">
      <c r="A89" s="1"/>
      <c r="B89" s="44">
        <v>21420</v>
      </c>
      <c r="C89" s="15" t="s">
        <v>84</v>
      </c>
      <c r="D89" s="16">
        <f>SUM(D90:D94)</f>
        <v>0</v>
      </c>
    </row>
    <row r="90" spans="1:4" s="30" customFormat="1" ht="12.75" hidden="1">
      <c r="A90" s="1"/>
      <c r="B90" s="45" t="s">
        <v>85</v>
      </c>
      <c r="C90" s="15" t="s">
        <v>86</v>
      </c>
      <c r="D90" s="16">
        <f>'70.02.00 VARAM_Public'!D90+'70.05.00 VARAM_Public'!D90+'70.08.00 VARAM_Public'!D90+'70.09.00 VARAM_Public'!D90</f>
        <v>0</v>
      </c>
    </row>
    <row r="91" spans="1:4" s="30" customFormat="1" ht="12.75" hidden="1">
      <c r="A91" s="1"/>
      <c r="B91" s="45" t="s">
        <v>87</v>
      </c>
      <c r="C91" s="15" t="s">
        <v>88</v>
      </c>
      <c r="D91" s="16">
        <f>'70.02.00 VARAM_Public'!D91+'70.05.00 VARAM_Public'!D91+'70.08.00 VARAM_Public'!D91+'70.09.00 VARAM_Public'!D91</f>
        <v>0</v>
      </c>
    </row>
    <row r="92" spans="1:4" s="30" customFormat="1" ht="25.5" hidden="1">
      <c r="A92" s="1"/>
      <c r="B92" s="45">
        <v>21424</v>
      </c>
      <c r="C92" s="15" t="s">
        <v>89</v>
      </c>
      <c r="D92" s="16">
        <f>'70.02.00 VARAM_Public'!D92+'70.05.00 VARAM_Public'!D92+'70.08.00 VARAM_Public'!D92+'70.09.00 VARAM_Public'!D92</f>
        <v>0</v>
      </c>
    </row>
    <row r="93" spans="1:4" s="30" customFormat="1" ht="12.75" hidden="1">
      <c r="A93" s="1"/>
      <c r="B93" s="45">
        <v>21425</v>
      </c>
      <c r="C93" s="15" t="s">
        <v>90</v>
      </c>
      <c r="D93" s="16">
        <f>'70.02.00 VARAM_Public'!D93+'70.05.00 VARAM_Public'!D93+'70.08.00 VARAM_Public'!D93+'70.09.00 VARAM_Public'!D93</f>
        <v>0</v>
      </c>
    </row>
    <row r="94" spans="1:4" s="30" customFormat="1" ht="12.75" hidden="1">
      <c r="A94" s="1"/>
      <c r="B94" s="45" t="s">
        <v>91</v>
      </c>
      <c r="C94" s="15" t="s">
        <v>92</v>
      </c>
      <c r="D94" s="16">
        <f>'70.02.00 VARAM_Public'!D94+'70.05.00 VARAM_Public'!D94+'70.08.00 VARAM_Public'!D94+'70.09.00 VARAM_Public'!D94</f>
        <v>0</v>
      </c>
    </row>
    <row r="95" spans="1:4" s="30" customFormat="1" ht="12.75" hidden="1">
      <c r="A95" s="1"/>
      <c r="B95" s="44">
        <v>21490</v>
      </c>
      <c r="C95" s="15" t="s">
        <v>93</v>
      </c>
      <c r="D95" s="16">
        <f>SUM(D96:D97)</f>
        <v>0</v>
      </c>
    </row>
    <row r="96" spans="1:4" s="30" customFormat="1" ht="12.75" hidden="1">
      <c r="A96" s="1"/>
      <c r="B96" s="45" t="s">
        <v>94</v>
      </c>
      <c r="C96" s="15" t="s">
        <v>95</v>
      </c>
      <c r="D96" s="16">
        <f>'70.02.00 VARAM_Public'!D96+'70.05.00 VARAM_Public'!D96+'70.08.00 VARAM_Public'!D96+'70.09.00 VARAM_Public'!D96</f>
        <v>0</v>
      </c>
    </row>
    <row r="97" spans="1:4" s="30" customFormat="1" ht="12.75" hidden="1">
      <c r="A97" s="1"/>
      <c r="B97" s="45" t="s">
        <v>96</v>
      </c>
      <c r="C97" s="15" t="s">
        <v>97</v>
      </c>
      <c r="D97" s="16">
        <f>'70.02.00 VARAM_Public'!D97+'70.05.00 VARAM_Public'!D97+'70.08.00 VARAM_Public'!D97+'70.09.00 VARAM_Public'!D97</f>
        <v>0</v>
      </c>
    </row>
    <row r="98" spans="1:4" s="30" customFormat="1" ht="12.75">
      <c r="A98" s="1"/>
      <c r="B98" s="46" t="s">
        <v>98</v>
      </c>
      <c r="C98" s="47" t="s">
        <v>99</v>
      </c>
      <c r="D98" s="13">
        <f>D99+D111</f>
        <v>8313</v>
      </c>
    </row>
    <row r="99" spans="1:4" s="30" customFormat="1" ht="12.75" hidden="1">
      <c r="A99" s="1"/>
      <c r="B99" s="14">
        <v>21100</v>
      </c>
      <c r="C99" s="15" t="s">
        <v>100</v>
      </c>
      <c r="D99" s="16">
        <f>D100+D101+D102+D103+D104+D105+D106</f>
        <v>0</v>
      </c>
    </row>
    <row r="100" spans="1:4" s="30" customFormat="1" ht="12.75" hidden="1">
      <c r="A100" s="1"/>
      <c r="B100" s="44" t="s">
        <v>101</v>
      </c>
      <c r="C100" s="15" t="s">
        <v>102</v>
      </c>
      <c r="D100" s="16">
        <f>'70.02.00 VARAM_Public'!D100+'70.05.00 VARAM_Public'!D100+'70.08.00 VARAM_Public'!D100+'70.09.00 VARAM_Public'!D100</f>
        <v>0</v>
      </c>
    </row>
    <row r="101" spans="1:4" s="30" customFormat="1" ht="25.5" hidden="1">
      <c r="A101" s="1"/>
      <c r="B101" s="44" t="s">
        <v>103</v>
      </c>
      <c r="C101" s="15" t="s">
        <v>104</v>
      </c>
      <c r="D101" s="16">
        <f>'70.02.00 VARAM_Public'!D101+'70.05.00 VARAM_Public'!D101+'70.08.00 VARAM_Public'!D101+'70.09.00 VARAM_Public'!D101</f>
        <v>0</v>
      </c>
    </row>
    <row r="102" spans="1:4" s="30" customFormat="1" ht="25.5" hidden="1">
      <c r="A102" s="1"/>
      <c r="B102" s="44" t="s">
        <v>105</v>
      </c>
      <c r="C102" s="15" t="s">
        <v>106</v>
      </c>
      <c r="D102" s="16">
        <f>'70.02.00 VARAM_Public'!D102+'70.05.00 VARAM_Public'!D102+'70.08.00 VARAM_Public'!D102+'70.09.00 VARAM_Public'!D102</f>
        <v>0</v>
      </c>
    </row>
    <row r="103" spans="1:4" s="30" customFormat="1" ht="25.5" hidden="1">
      <c r="A103" s="1"/>
      <c r="B103" s="44" t="s">
        <v>107</v>
      </c>
      <c r="C103" s="15" t="s">
        <v>108</v>
      </c>
      <c r="D103" s="16">
        <f>'70.02.00 VARAM_Public'!D103+'70.05.00 VARAM_Public'!D103+'70.08.00 VARAM_Public'!D103+'70.09.00 VARAM_Public'!D103</f>
        <v>0</v>
      </c>
    </row>
    <row r="104" spans="1:4" s="30" customFormat="1" ht="38.25" hidden="1">
      <c r="A104" s="1"/>
      <c r="B104" s="44" t="s">
        <v>109</v>
      </c>
      <c r="C104" s="15" t="s">
        <v>110</v>
      </c>
      <c r="D104" s="16">
        <f>'70.02.00 VARAM_Public'!D104+'70.05.00 VARAM_Public'!D104+'70.08.00 VARAM_Public'!D104+'70.09.00 VARAM_Public'!D104</f>
        <v>0</v>
      </c>
    </row>
    <row r="105" spans="1:4" s="30" customFormat="1" ht="38.25" hidden="1">
      <c r="A105" s="1"/>
      <c r="B105" s="44" t="s">
        <v>111</v>
      </c>
      <c r="C105" s="15" t="s">
        <v>112</v>
      </c>
      <c r="D105" s="16">
        <f>'70.02.00 VARAM_Public'!D105+'70.05.00 VARAM_Public'!D105+'70.08.00 VARAM_Public'!D105+'70.09.00 VARAM_Public'!D105</f>
        <v>0</v>
      </c>
    </row>
    <row r="106" spans="1:4" s="30" customFormat="1" ht="38.25" hidden="1">
      <c r="A106" s="1"/>
      <c r="B106" s="44" t="s">
        <v>113</v>
      </c>
      <c r="C106" s="15" t="s">
        <v>114</v>
      </c>
      <c r="D106" s="16">
        <f>SUM(D107:D110)</f>
        <v>0</v>
      </c>
    </row>
    <row r="107" spans="1:4" s="30" customFormat="1" ht="38.25" hidden="1">
      <c r="A107" s="1"/>
      <c r="B107" s="45">
        <v>21191</v>
      </c>
      <c r="C107" s="15" t="s">
        <v>115</v>
      </c>
      <c r="D107" s="16">
        <f>'70.02.00 VARAM_Public'!D107+'70.05.00 VARAM_Public'!D107+'70.08.00 VARAM_Public'!D107+'70.09.00 VARAM_Public'!D107</f>
        <v>0</v>
      </c>
    </row>
    <row r="108" spans="1:4" s="30" customFormat="1" ht="12.75" hidden="1">
      <c r="A108" s="1"/>
      <c r="B108" s="45">
        <v>21192</v>
      </c>
      <c r="C108" s="15" t="s">
        <v>116</v>
      </c>
      <c r="D108" s="16">
        <f>'70.02.00 VARAM_Public'!D108+'70.05.00 VARAM_Public'!D108+'70.08.00 VARAM_Public'!D108+'70.09.00 VARAM_Public'!D108</f>
        <v>0</v>
      </c>
    </row>
    <row r="109" spans="1:4" s="30" customFormat="1" ht="38.25" hidden="1">
      <c r="A109" s="1"/>
      <c r="B109" s="45">
        <v>21193</v>
      </c>
      <c r="C109" s="15" t="s">
        <v>117</v>
      </c>
      <c r="D109" s="16">
        <f>'70.02.00 VARAM_Public'!D109+'70.05.00 VARAM_Public'!D109+'70.08.00 VARAM_Public'!D109+'70.09.00 VARAM_Public'!D109</f>
        <v>0</v>
      </c>
    </row>
    <row r="110" spans="1:4" s="30" customFormat="1" ht="25.5" hidden="1">
      <c r="A110" s="1"/>
      <c r="B110" s="45">
        <v>21194</v>
      </c>
      <c r="C110" s="15" t="s">
        <v>118</v>
      </c>
      <c r="D110" s="16">
        <f>'70.02.00 VARAM_Public'!D110+'70.05.00 VARAM_Public'!D110+'70.08.00 VARAM_Public'!D110+'70.09.00 VARAM_Public'!D110</f>
        <v>0</v>
      </c>
    </row>
    <row r="111" spans="1:4" s="30" customFormat="1" ht="12.75">
      <c r="A111" s="1"/>
      <c r="B111" s="14">
        <v>21200</v>
      </c>
      <c r="C111" s="15" t="s">
        <v>119</v>
      </c>
      <c r="D111" s="16">
        <f>D112</f>
        <v>8313</v>
      </c>
    </row>
    <row r="112" spans="1:4" s="30" customFormat="1" ht="12.75">
      <c r="A112" s="1"/>
      <c r="B112" s="44">
        <v>21210</v>
      </c>
      <c r="C112" s="15" t="s">
        <v>119</v>
      </c>
      <c r="D112" s="16">
        <f>'70.02.00 VARAM_Public'!D112+'70.05.00 VARAM_Public'!D112+'70.08.00 VARAM_Public'!D112+'70.09.00 VARAM_Public'!D112</f>
        <v>8313</v>
      </c>
    </row>
    <row r="113" spans="1:4" s="30" customFormat="1" ht="25.5">
      <c r="A113" s="1"/>
      <c r="B113" s="49" t="s">
        <v>120</v>
      </c>
      <c r="C113" s="47" t="s">
        <v>121</v>
      </c>
      <c r="D113" s="13">
        <f>D114+D121+D126</f>
        <v>156240</v>
      </c>
    </row>
    <row r="114" spans="1:4" s="30" customFormat="1" ht="12.75">
      <c r="A114" s="1"/>
      <c r="B114" s="49">
        <v>18000</v>
      </c>
      <c r="C114" s="47" t="s">
        <v>122</v>
      </c>
      <c r="D114" s="13">
        <f>D115+D120</f>
        <v>139546</v>
      </c>
    </row>
    <row r="115" spans="1:4" s="30" customFormat="1" ht="12.75">
      <c r="A115" s="1"/>
      <c r="B115" s="49" t="s">
        <v>123</v>
      </c>
      <c r="C115" s="47" t="s">
        <v>124</v>
      </c>
      <c r="D115" s="13">
        <f>D116</f>
        <v>139546</v>
      </c>
    </row>
    <row r="116" spans="1:4" s="30" customFormat="1" ht="12.75">
      <c r="A116" s="1"/>
      <c r="B116" s="44" t="s">
        <v>125</v>
      </c>
      <c r="C116" s="15" t="s">
        <v>126</v>
      </c>
      <c r="D116" s="16">
        <f>SUM(D117:D119)</f>
        <v>139546</v>
      </c>
    </row>
    <row r="117" spans="1:4" s="30" customFormat="1" ht="25.5" hidden="1">
      <c r="A117" s="1"/>
      <c r="B117" s="45" t="s">
        <v>127</v>
      </c>
      <c r="C117" s="15" t="s">
        <v>128</v>
      </c>
      <c r="D117" s="16">
        <f>'70.02.00 VARAM_Public'!D117+'70.05.00 VARAM_Public'!D117+'70.08.00 VARAM_Public'!D117+'70.09.00 VARAM_Public'!D117</f>
        <v>0</v>
      </c>
    </row>
    <row r="118" spans="1:4" s="30" customFormat="1" ht="12.75">
      <c r="A118" s="1"/>
      <c r="B118" s="45" t="s">
        <v>129</v>
      </c>
      <c r="C118" s="15" t="s">
        <v>130</v>
      </c>
      <c r="D118" s="16">
        <f>'70.02.00 VARAM_Public'!D118+'70.05.00 VARAM_Public'!D118+'70.08.00 VARAM_Public'!D118+'70.09.00 VARAM_Public'!D118</f>
        <v>139546</v>
      </c>
    </row>
    <row r="119" spans="1:4" s="30" customFormat="1" ht="12.75" hidden="1">
      <c r="A119" s="1"/>
      <c r="B119" s="45">
        <v>18139</v>
      </c>
      <c r="C119" s="15" t="s">
        <v>131</v>
      </c>
      <c r="D119" s="16">
        <f>'70.02.00 VARAM_Public'!D119+'70.05.00 VARAM_Public'!D119+'70.08.00 VARAM_Public'!D119+'70.09.00 VARAM_Public'!D119</f>
        <v>0</v>
      </c>
    </row>
    <row r="120" spans="1:4" s="30" customFormat="1" ht="12.75" hidden="1">
      <c r="A120" s="1"/>
      <c r="B120" s="14">
        <v>18400</v>
      </c>
      <c r="C120" s="15" t="s">
        <v>132</v>
      </c>
      <c r="D120" s="16">
        <f>'70.02.00 VARAM_Public'!D120+'70.05.00 VARAM_Public'!D120+'70.08.00 VARAM_Public'!D120+'70.09.00 VARAM_Public'!D120</f>
        <v>0</v>
      </c>
    </row>
    <row r="121" spans="1:4" s="30" customFormat="1" ht="12.75" hidden="1">
      <c r="A121" s="1"/>
      <c r="B121" s="49">
        <v>19000</v>
      </c>
      <c r="C121" s="47" t="s">
        <v>133</v>
      </c>
      <c r="D121" s="13">
        <f>D122</f>
        <v>0</v>
      </c>
    </row>
    <row r="122" spans="1:4" s="30" customFormat="1" ht="12.75" hidden="1">
      <c r="A122" s="1"/>
      <c r="B122" s="49" t="s">
        <v>134</v>
      </c>
      <c r="C122" s="47" t="s">
        <v>135</v>
      </c>
      <c r="D122" s="13">
        <f>SUM(D123:D125)</f>
        <v>0</v>
      </c>
    </row>
    <row r="123" spans="1:4" s="30" customFormat="1" ht="12.75" hidden="1">
      <c r="A123" s="1"/>
      <c r="B123" s="44">
        <v>19550</v>
      </c>
      <c r="C123" s="15" t="s">
        <v>136</v>
      </c>
      <c r="D123" s="16">
        <f>'70.02.00 VARAM_Public'!D123+'70.05.00 VARAM_Public'!D123+'70.08.00 VARAM_Public'!D123+'70.09.00 VARAM_Public'!D123</f>
        <v>0</v>
      </c>
    </row>
    <row r="124" spans="1:4" s="30" customFormat="1" ht="25.5" hidden="1">
      <c r="A124" s="1"/>
      <c r="B124" s="44">
        <v>19560</v>
      </c>
      <c r="C124" s="15" t="s">
        <v>137</v>
      </c>
      <c r="D124" s="16">
        <f>'70.02.00 VARAM_Public'!D124+'70.05.00 VARAM_Public'!D124+'70.08.00 VARAM_Public'!D124+'70.09.00 VARAM_Public'!D124</f>
        <v>0</v>
      </c>
    </row>
    <row r="125" spans="1:4" s="30" customFormat="1" ht="38.25" hidden="1">
      <c r="A125" s="1"/>
      <c r="B125" s="44">
        <v>19570</v>
      </c>
      <c r="C125" s="15" t="s">
        <v>138</v>
      </c>
      <c r="D125" s="16">
        <f>'70.02.00 VARAM_Public'!D125+'70.05.00 VARAM_Public'!D125+'70.08.00 VARAM_Public'!D125+'70.09.00 VARAM_Public'!D125</f>
        <v>0</v>
      </c>
    </row>
    <row r="126" spans="1:4" s="30" customFormat="1" ht="25.5">
      <c r="A126" s="1"/>
      <c r="B126" s="49">
        <v>17000</v>
      </c>
      <c r="C126" s="47" t="s">
        <v>139</v>
      </c>
      <c r="D126" s="13">
        <f>SUM(D127)</f>
        <v>16694</v>
      </c>
    </row>
    <row r="127" spans="1:4" s="30" customFormat="1" ht="25.5">
      <c r="A127" s="1"/>
      <c r="B127" s="49">
        <v>17100</v>
      </c>
      <c r="C127" s="47" t="s">
        <v>140</v>
      </c>
      <c r="D127" s="13">
        <f>SUM(D128:D131)</f>
        <v>16694</v>
      </c>
    </row>
    <row r="128" spans="1:4" s="30" customFormat="1" ht="38.25" hidden="1">
      <c r="A128" s="1"/>
      <c r="B128" s="44">
        <v>17110</v>
      </c>
      <c r="C128" s="15" t="s">
        <v>141</v>
      </c>
      <c r="D128" s="16">
        <f>'70.02.00 VARAM_Public'!D128+'70.05.00 VARAM_Public'!D128+'70.08.00 VARAM_Public'!D128+'70.09.00 VARAM_Public'!D128</f>
        <v>0</v>
      </c>
    </row>
    <row r="129" spans="1:4" s="30" customFormat="1" ht="38.25" hidden="1">
      <c r="A129" s="1"/>
      <c r="B129" s="44">
        <v>17120</v>
      </c>
      <c r="C129" s="15" t="s">
        <v>142</v>
      </c>
      <c r="D129" s="16">
        <f>'70.02.00 VARAM_Public'!D129+'70.05.00 VARAM_Public'!D129+'70.08.00 VARAM_Public'!D129+'70.09.00 VARAM_Public'!D129</f>
        <v>0</v>
      </c>
    </row>
    <row r="130" spans="1:4" s="30" customFormat="1" ht="63.75">
      <c r="A130" s="1"/>
      <c r="B130" s="44">
        <v>17130</v>
      </c>
      <c r="C130" s="15" t="s">
        <v>143</v>
      </c>
      <c r="D130" s="16">
        <f>'70.02.00 VARAM_Public'!D130+'70.05.00 VARAM_Public'!D130+'70.08.00 VARAM_Public'!D130+'70.09.00 VARAM_Public'!D130</f>
        <v>16694</v>
      </c>
    </row>
    <row r="131" spans="1:4" s="30" customFormat="1" ht="63.75" hidden="1">
      <c r="A131" s="1"/>
      <c r="B131" s="44">
        <v>17140</v>
      </c>
      <c r="C131" s="15" t="s">
        <v>144</v>
      </c>
      <c r="D131" s="16">
        <f>'70.02.00 VARAM_Public'!D131+'70.05.00 VARAM_Public'!D131+'70.08.00 VARAM_Public'!D131+'70.09.00 VARAM_Public'!D131</f>
        <v>0</v>
      </c>
    </row>
    <row r="132" spans="1:4" s="30" customFormat="1" ht="12.75">
      <c r="A132" s="1"/>
      <c r="B132" s="49">
        <v>21700</v>
      </c>
      <c r="C132" s="47" t="s">
        <v>145</v>
      </c>
      <c r="D132" s="13">
        <f>D133+D134</f>
        <v>3254329</v>
      </c>
    </row>
    <row r="133" spans="1:4" s="30" customFormat="1" ht="12.75">
      <c r="A133" s="1"/>
      <c r="B133" s="44">
        <v>21710</v>
      </c>
      <c r="C133" s="15" t="s">
        <v>146</v>
      </c>
      <c r="D133" s="16">
        <f>'70.02.00 VARAM_Public'!D133+'70.05.00 VARAM_Public'!D133+'70.08.00 VARAM_Public'!D133+'70.09.00 VARAM_Public'!D133</f>
        <v>3254329</v>
      </c>
    </row>
    <row r="134" spans="1:4" s="30" customFormat="1" ht="12.75" hidden="1">
      <c r="A134" s="1"/>
      <c r="B134" s="44">
        <v>21720</v>
      </c>
      <c r="C134" s="15" t="s">
        <v>147</v>
      </c>
      <c r="D134" s="16">
        <f>'70.02.00 VARAM_Public'!D134+'70.05.00 VARAM_Public'!D134+'70.08.00 VARAM_Public'!D134+'70.09.00 VARAM_Public'!D134</f>
        <v>0</v>
      </c>
    </row>
    <row r="135" spans="1:4" s="30" customFormat="1" ht="12.75">
      <c r="A135" s="1"/>
      <c r="B135" s="51" t="s">
        <v>148</v>
      </c>
      <c r="C135" s="12" t="s">
        <v>149</v>
      </c>
      <c r="D135" s="13">
        <f>D136+D416</f>
        <v>3418882</v>
      </c>
    </row>
    <row r="136" spans="1:4" s="30" customFormat="1" ht="27">
      <c r="A136" s="1"/>
      <c r="B136" s="53" t="s">
        <v>150</v>
      </c>
      <c r="C136" s="54" t="s">
        <v>151</v>
      </c>
      <c r="D136" s="106">
        <f>D137+D272+D290+D375+D394</f>
        <v>3392667</v>
      </c>
    </row>
    <row r="137" spans="1:4" s="30" customFormat="1" ht="12.75">
      <c r="A137" s="1"/>
      <c r="B137" s="52" t="s">
        <v>152</v>
      </c>
      <c r="C137" s="47" t="s">
        <v>153</v>
      </c>
      <c r="D137" s="13">
        <f>D138+D172</f>
        <v>3004031</v>
      </c>
    </row>
    <row r="138" spans="1:4" s="30" customFormat="1" ht="12.75">
      <c r="A138" s="1"/>
      <c r="B138" s="46" t="s">
        <v>154</v>
      </c>
      <c r="C138" s="47" t="s">
        <v>155</v>
      </c>
      <c r="D138" s="107">
        <f>D139+D160</f>
        <v>1971960</v>
      </c>
    </row>
    <row r="139" spans="1:4" s="30" customFormat="1" ht="12.75">
      <c r="A139" s="1"/>
      <c r="B139" s="46" t="s">
        <v>156</v>
      </c>
      <c r="C139" s="47" t="s">
        <v>157</v>
      </c>
      <c r="D139" s="107">
        <f>D140+D148+D158+D159</f>
        <v>1600317</v>
      </c>
    </row>
    <row r="140" spans="1:4" s="30" customFormat="1" ht="12.75">
      <c r="A140" s="1"/>
      <c r="B140" s="44" t="s">
        <v>158</v>
      </c>
      <c r="C140" s="15" t="s">
        <v>159</v>
      </c>
      <c r="D140" s="108">
        <f>SUM(D141:D147)</f>
        <v>1517057</v>
      </c>
    </row>
    <row r="141" spans="1:4" s="30" customFormat="1" ht="12.75" hidden="1">
      <c r="A141" s="1"/>
      <c r="B141" s="45" t="s">
        <v>160</v>
      </c>
      <c r="C141" s="15" t="s">
        <v>161</v>
      </c>
      <c r="D141" s="108">
        <f>'70.02.00 VARAM_Public'!D141+'70.05.00 VARAM_Public'!D141+'70.08.00 VARAM_Public'!D141+'70.09.00 VARAM_Public'!D141</f>
        <v>0</v>
      </c>
    </row>
    <row r="142" spans="1:4" s="30" customFormat="1" ht="12.75" hidden="1">
      <c r="A142" s="1"/>
      <c r="B142" s="45" t="s">
        <v>162</v>
      </c>
      <c r="C142" s="15" t="s">
        <v>163</v>
      </c>
      <c r="D142" s="108">
        <f>'70.02.00 VARAM_Public'!D142+'70.05.00 VARAM_Public'!D142+'70.08.00 VARAM_Public'!D142+'70.09.00 VARAM_Public'!D142</f>
        <v>0</v>
      </c>
    </row>
    <row r="143" spans="1:4" s="30" customFormat="1" ht="25.5" hidden="1">
      <c r="A143" s="1"/>
      <c r="B143" s="45" t="s">
        <v>164</v>
      </c>
      <c r="C143" s="15" t="s">
        <v>165</v>
      </c>
      <c r="D143" s="108">
        <f>'70.02.00 VARAM_Public'!D143+'70.05.00 VARAM_Public'!D143+'70.08.00 VARAM_Public'!D143+'70.09.00 VARAM_Public'!D143</f>
        <v>0</v>
      </c>
    </row>
    <row r="144" spans="1:4" s="30" customFormat="1" ht="12.75">
      <c r="A144" s="1"/>
      <c r="B144" s="45" t="s">
        <v>166</v>
      </c>
      <c r="C144" s="15" t="s">
        <v>167</v>
      </c>
      <c r="D144" s="108">
        <f>'70.02.00 VARAM_Public'!D144+'70.05.00 VARAM_Public'!D144+'70.08.00 VARAM_Public'!D144+'70.09.00 VARAM_Public'!D144</f>
        <v>1233009</v>
      </c>
    </row>
    <row r="145" spans="1:4" s="30" customFormat="1" ht="12.75" hidden="1">
      <c r="A145" s="1"/>
      <c r="B145" s="45" t="s">
        <v>168</v>
      </c>
      <c r="C145" s="15" t="s">
        <v>169</v>
      </c>
      <c r="D145" s="108">
        <f>'70.02.00 VARAM_Public'!D145+'70.05.00 VARAM_Public'!D145+'70.08.00 VARAM_Public'!D145+'70.09.00 VARAM_Public'!D145</f>
        <v>0</v>
      </c>
    </row>
    <row r="146" spans="1:4" s="30" customFormat="1" ht="12.75" hidden="1">
      <c r="A146" s="1"/>
      <c r="B146" s="45">
        <v>1116</v>
      </c>
      <c r="C146" s="15" t="s">
        <v>170</v>
      </c>
      <c r="D146" s="108">
        <f>'70.02.00 VARAM_Public'!D146+'70.05.00 VARAM_Public'!D146+'70.08.00 VARAM_Public'!D146+'70.09.00 VARAM_Public'!D146</f>
        <v>0</v>
      </c>
    </row>
    <row r="147" spans="1:4" s="30" customFormat="1" ht="12.75">
      <c r="A147" s="1"/>
      <c r="B147" s="45" t="s">
        <v>171</v>
      </c>
      <c r="C147" s="15" t="s">
        <v>172</v>
      </c>
      <c r="D147" s="108">
        <f>'70.02.00 VARAM_Public'!D147+'70.05.00 VARAM_Public'!D147+'70.08.00 VARAM_Public'!D147+'70.09.00 VARAM_Public'!D147</f>
        <v>284048</v>
      </c>
    </row>
    <row r="148" spans="1:4" s="30" customFormat="1" ht="12.75">
      <c r="A148" s="1"/>
      <c r="B148" s="44" t="s">
        <v>173</v>
      </c>
      <c r="C148" s="15" t="s">
        <v>174</v>
      </c>
      <c r="D148" s="108">
        <f>SUM(D149:D157)</f>
        <v>51500</v>
      </c>
    </row>
    <row r="149" spans="1:4" s="30" customFormat="1" ht="12.75" hidden="1">
      <c r="A149" s="1"/>
      <c r="B149" s="45" t="s">
        <v>175</v>
      </c>
      <c r="C149" s="15" t="s">
        <v>176</v>
      </c>
      <c r="D149" s="108">
        <f>'70.02.00 VARAM_Public'!D149+'70.05.00 VARAM_Public'!D149+'70.08.00 VARAM_Public'!D149+'70.09.00 VARAM_Public'!D149</f>
        <v>0</v>
      </c>
    </row>
    <row r="150" spans="1:4" s="30" customFormat="1" ht="12.75" hidden="1">
      <c r="A150" s="1"/>
      <c r="B150" s="45" t="s">
        <v>177</v>
      </c>
      <c r="C150" s="15" t="s">
        <v>178</v>
      </c>
      <c r="D150" s="108">
        <f>'70.02.00 VARAM_Public'!D150+'70.05.00 VARAM_Public'!D150+'70.08.00 VARAM_Public'!D150+'70.09.00 VARAM_Public'!D150</f>
        <v>0</v>
      </c>
    </row>
    <row r="151" spans="1:4" s="30" customFormat="1" ht="12.75" hidden="1">
      <c r="A151" s="1"/>
      <c r="B151" s="45" t="s">
        <v>179</v>
      </c>
      <c r="C151" s="15" t="s">
        <v>180</v>
      </c>
      <c r="D151" s="108">
        <f>'70.02.00 VARAM_Public'!D151+'70.05.00 VARAM_Public'!D151+'70.08.00 VARAM_Public'!D151+'70.09.00 VARAM_Public'!D151</f>
        <v>0</v>
      </c>
    </row>
    <row r="152" spans="1:4" s="30" customFormat="1" ht="12.75" hidden="1">
      <c r="A152" s="1"/>
      <c r="B152" s="45" t="s">
        <v>181</v>
      </c>
      <c r="C152" s="15" t="s">
        <v>182</v>
      </c>
      <c r="D152" s="108">
        <f>'70.02.00 VARAM_Public'!D152+'70.05.00 VARAM_Public'!D152+'70.08.00 VARAM_Public'!D152+'70.09.00 VARAM_Public'!D152</f>
        <v>0</v>
      </c>
    </row>
    <row r="153" spans="1:4" s="30" customFormat="1" ht="12.75" hidden="1">
      <c r="A153" s="1"/>
      <c r="B153" s="45" t="s">
        <v>183</v>
      </c>
      <c r="C153" s="15" t="s">
        <v>184</v>
      </c>
      <c r="D153" s="108">
        <f>'70.02.00 VARAM_Public'!D153+'70.05.00 VARAM_Public'!D153+'70.08.00 VARAM_Public'!D153+'70.09.00 VARAM_Public'!D153</f>
        <v>0</v>
      </c>
    </row>
    <row r="154" spans="1:4" s="30" customFormat="1" ht="12.75">
      <c r="A154" s="1"/>
      <c r="B154" s="45" t="s">
        <v>185</v>
      </c>
      <c r="C154" s="15" t="s">
        <v>186</v>
      </c>
      <c r="D154" s="108">
        <f>'70.02.00 VARAM_Public'!D154+'70.05.00 VARAM_Public'!D154+'70.08.00 VARAM_Public'!D154+'70.09.00 VARAM_Public'!D154</f>
        <v>41000</v>
      </c>
    </row>
    <row r="155" spans="1:4" s="30" customFormat="1" ht="12.75">
      <c r="A155" s="1"/>
      <c r="B155" s="45" t="s">
        <v>187</v>
      </c>
      <c r="C155" s="15" t="s">
        <v>188</v>
      </c>
      <c r="D155" s="108">
        <f>'70.02.00 VARAM_Public'!D155+'70.05.00 VARAM_Public'!D155+'70.08.00 VARAM_Public'!D155+'70.09.00 VARAM_Public'!D155</f>
        <v>10500</v>
      </c>
    </row>
    <row r="156" spans="1:4" s="30" customFormat="1" ht="12.75" hidden="1">
      <c r="A156" s="1"/>
      <c r="B156" s="45" t="s">
        <v>189</v>
      </c>
      <c r="C156" s="15" t="s">
        <v>190</v>
      </c>
      <c r="D156" s="108">
        <f>'70.02.00 VARAM_Public'!D156+'70.05.00 VARAM_Public'!D156+'70.08.00 VARAM_Public'!D156+'70.09.00 VARAM_Public'!D156</f>
        <v>0</v>
      </c>
    </row>
    <row r="157" spans="1:4" s="30" customFormat="1" ht="12.75" hidden="1">
      <c r="A157" s="1"/>
      <c r="B157" s="45" t="s">
        <v>191</v>
      </c>
      <c r="C157" s="15" t="s">
        <v>192</v>
      </c>
      <c r="D157" s="108">
        <f>'70.02.00 VARAM_Public'!D157+'70.05.00 VARAM_Public'!D157+'70.08.00 VARAM_Public'!D157+'70.09.00 VARAM_Public'!D157</f>
        <v>0</v>
      </c>
    </row>
    <row r="158" spans="1:4" s="30" customFormat="1" ht="12.75">
      <c r="A158" s="1"/>
      <c r="B158" s="44" t="s">
        <v>193</v>
      </c>
      <c r="C158" s="15" t="s">
        <v>194</v>
      </c>
      <c r="D158" s="108">
        <f>'70.02.00 VARAM_Public'!D158+'70.05.00 VARAM_Public'!D158+'70.08.00 VARAM_Public'!D158+'70.09.00 VARAM_Public'!D158</f>
        <v>31760</v>
      </c>
    </row>
    <row r="159" spans="1:4" s="30" customFormat="1" ht="12.75" hidden="1">
      <c r="A159" s="1"/>
      <c r="B159" s="44" t="s">
        <v>195</v>
      </c>
      <c r="C159" s="15" t="s">
        <v>196</v>
      </c>
      <c r="D159" s="108">
        <f>'70.02.00 VARAM_Public'!D159+'70.05.00 VARAM_Public'!D159+'70.08.00 VARAM_Public'!D159+'70.09.00 VARAM_Public'!D159</f>
        <v>0</v>
      </c>
    </row>
    <row r="160" spans="1:4" s="30" customFormat="1" ht="25.5">
      <c r="A160" s="1"/>
      <c r="B160" s="46" t="s">
        <v>197</v>
      </c>
      <c r="C160" s="47" t="s">
        <v>198</v>
      </c>
      <c r="D160" s="107">
        <f>D161+D162+D171</f>
        <v>371643</v>
      </c>
    </row>
    <row r="161" spans="1:4" s="30" customFormat="1" ht="12.75">
      <c r="A161" s="1"/>
      <c r="B161" s="44" t="s">
        <v>199</v>
      </c>
      <c r="C161" s="15" t="s">
        <v>200</v>
      </c>
      <c r="D161" s="108">
        <f>'70.02.00 VARAM_Public'!D161+'70.05.00 VARAM_Public'!D161+'70.08.00 VARAM_Public'!D161+'70.09.00 VARAM_Public'!D161</f>
        <v>369243</v>
      </c>
    </row>
    <row r="162" spans="1:4" s="30" customFormat="1" ht="12.75">
      <c r="A162" s="1"/>
      <c r="B162" s="44" t="s">
        <v>201</v>
      </c>
      <c r="C162" s="15" t="s">
        <v>202</v>
      </c>
      <c r="D162" s="108">
        <f>SUM(D163:D170)</f>
        <v>2400</v>
      </c>
    </row>
    <row r="163" spans="1:4" s="30" customFormat="1" ht="25.5">
      <c r="A163" s="1"/>
      <c r="B163" s="45" t="s">
        <v>203</v>
      </c>
      <c r="C163" s="15" t="s">
        <v>204</v>
      </c>
      <c r="D163" s="108">
        <f>'70.02.00 VARAM_Public'!D163+'70.05.00 VARAM_Public'!D163+'70.08.00 VARAM_Public'!D163+'70.09.00 VARAM_Public'!D163</f>
        <v>1350</v>
      </c>
    </row>
    <row r="164" spans="1:4" s="30" customFormat="1" ht="12.75" hidden="1">
      <c r="A164" s="1"/>
      <c r="B164" s="45" t="s">
        <v>205</v>
      </c>
      <c r="C164" s="15" t="s">
        <v>206</v>
      </c>
      <c r="D164" s="108">
        <f>'70.02.00 VARAM_Public'!D164+'70.05.00 VARAM_Public'!D164+'70.08.00 VARAM_Public'!D164+'70.09.00 VARAM_Public'!D164</f>
        <v>0</v>
      </c>
    </row>
    <row r="165" spans="1:4" s="30" customFormat="1" ht="12.75" hidden="1">
      <c r="A165" s="1"/>
      <c r="B165" s="45" t="s">
        <v>207</v>
      </c>
      <c r="C165" s="15" t="s">
        <v>208</v>
      </c>
      <c r="D165" s="108">
        <f>'70.02.00 VARAM_Public'!D165+'70.05.00 VARAM_Public'!D165+'70.08.00 VARAM_Public'!D165+'70.09.00 VARAM_Public'!D165</f>
        <v>0</v>
      </c>
    </row>
    <row r="166" spans="1:4" s="30" customFormat="1" ht="12.75" hidden="1">
      <c r="A166" s="1"/>
      <c r="B166" s="45" t="s">
        <v>209</v>
      </c>
      <c r="C166" s="15" t="s">
        <v>210</v>
      </c>
      <c r="D166" s="108">
        <f>'70.02.00 VARAM_Public'!D166+'70.05.00 VARAM_Public'!D166+'70.08.00 VARAM_Public'!D166+'70.09.00 VARAM_Public'!D166</f>
        <v>0</v>
      </c>
    </row>
    <row r="167" spans="1:4" s="30" customFormat="1" ht="12.75" hidden="1">
      <c r="A167" s="1"/>
      <c r="B167" s="45" t="s">
        <v>211</v>
      </c>
      <c r="C167" s="15" t="s">
        <v>212</v>
      </c>
      <c r="D167" s="108">
        <f>'70.02.00 VARAM_Public'!D167+'70.05.00 VARAM_Public'!D167+'70.08.00 VARAM_Public'!D167+'70.09.00 VARAM_Public'!D167</f>
        <v>0</v>
      </c>
    </row>
    <row r="168" spans="1:4" s="30" customFormat="1" ht="12.75" hidden="1">
      <c r="A168" s="1"/>
      <c r="B168" s="45" t="s">
        <v>213</v>
      </c>
      <c r="C168" s="15" t="s">
        <v>214</v>
      </c>
      <c r="D168" s="108">
        <f>'70.02.00 VARAM_Public'!D168+'70.05.00 VARAM_Public'!D168+'70.08.00 VARAM_Public'!D168+'70.09.00 VARAM_Public'!D168</f>
        <v>0</v>
      </c>
    </row>
    <row r="169" spans="1:4" s="30" customFormat="1" ht="12.75">
      <c r="A169" s="1"/>
      <c r="B169" s="45" t="s">
        <v>215</v>
      </c>
      <c r="C169" s="15" t="s">
        <v>216</v>
      </c>
      <c r="D169" s="108">
        <f>'70.02.00 VARAM_Public'!D169+'70.05.00 VARAM_Public'!D169+'70.08.00 VARAM_Public'!D169+'70.09.00 VARAM_Public'!D169</f>
        <v>1000</v>
      </c>
    </row>
    <row r="170" spans="1:4" s="30" customFormat="1" ht="25.5">
      <c r="A170" s="1"/>
      <c r="B170" s="45" t="s">
        <v>217</v>
      </c>
      <c r="C170" s="15" t="s">
        <v>218</v>
      </c>
      <c r="D170" s="108">
        <f>'70.02.00 VARAM_Public'!D170+'70.05.00 VARAM_Public'!D170+'70.08.00 VARAM_Public'!D170+'70.09.00 VARAM_Public'!D170</f>
        <v>50</v>
      </c>
    </row>
    <row r="171" spans="1:4" s="30" customFormat="1" ht="12.75" hidden="1">
      <c r="A171" s="1"/>
      <c r="B171" s="44" t="s">
        <v>219</v>
      </c>
      <c r="C171" s="15" t="s">
        <v>220</v>
      </c>
      <c r="D171" s="108">
        <f>'70.02.00 VARAM_Public'!D171+'70.05.00 VARAM_Public'!D171+'70.08.00 VARAM_Public'!D171+'70.09.00 VARAM_Public'!D171</f>
        <v>0</v>
      </c>
    </row>
    <row r="172" spans="1:4" s="30" customFormat="1" ht="12.75">
      <c r="A172" s="1"/>
      <c r="B172" s="47" t="s">
        <v>221</v>
      </c>
      <c r="C172" s="47" t="s">
        <v>222</v>
      </c>
      <c r="D172" s="107">
        <f>D173+D180+D231+D261+D262+D271</f>
        <v>1032071</v>
      </c>
    </row>
    <row r="173" spans="1:4" s="30" customFormat="1" ht="12.75">
      <c r="A173" s="1"/>
      <c r="B173" s="46" t="s">
        <v>223</v>
      </c>
      <c r="C173" s="47" t="s">
        <v>224</v>
      </c>
      <c r="D173" s="107">
        <f>D174+D177</f>
        <v>252033</v>
      </c>
    </row>
    <row r="174" spans="1:4" s="30" customFormat="1" ht="12.75">
      <c r="A174" s="1"/>
      <c r="B174" s="44" t="s">
        <v>225</v>
      </c>
      <c r="C174" s="15" t="s">
        <v>226</v>
      </c>
      <c r="D174" s="108">
        <f>SUM(D175:D176)</f>
        <v>5350</v>
      </c>
    </row>
    <row r="175" spans="1:4" s="30" customFormat="1" ht="12.75">
      <c r="A175" s="1"/>
      <c r="B175" s="45" t="s">
        <v>227</v>
      </c>
      <c r="C175" s="15" t="s">
        <v>228</v>
      </c>
      <c r="D175" s="108">
        <f>'70.02.00 VARAM_Public'!D175+'70.05.00 VARAM_Public'!D175+'70.08.00 VARAM_Public'!D175+'70.09.00 VARAM_Public'!D175</f>
        <v>3150</v>
      </c>
    </row>
    <row r="176" spans="1:4" s="30" customFormat="1" ht="12.75">
      <c r="A176" s="1"/>
      <c r="B176" s="45" t="s">
        <v>229</v>
      </c>
      <c r="C176" s="15" t="s">
        <v>230</v>
      </c>
      <c r="D176" s="108">
        <f>'70.02.00 VARAM_Public'!D176+'70.05.00 VARAM_Public'!D176+'70.08.00 VARAM_Public'!D176+'70.09.00 VARAM_Public'!D176</f>
        <v>2200</v>
      </c>
    </row>
    <row r="177" spans="1:4" s="30" customFormat="1" ht="12.75">
      <c r="A177" s="1"/>
      <c r="B177" s="44" t="s">
        <v>231</v>
      </c>
      <c r="C177" s="15" t="s">
        <v>232</v>
      </c>
      <c r="D177" s="108">
        <f>SUM(D178:D179)</f>
        <v>246683</v>
      </c>
    </row>
    <row r="178" spans="1:4" s="30" customFormat="1" ht="12.75">
      <c r="A178" s="1"/>
      <c r="B178" s="45" t="s">
        <v>233</v>
      </c>
      <c r="C178" s="15" t="s">
        <v>228</v>
      </c>
      <c r="D178" s="108">
        <f>'70.02.00 VARAM_Public'!D178+'70.05.00 VARAM_Public'!D178+'70.08.00 VARAM_Public'!D178+'70.09.00 VARAM_Public'!D178</f>
        <v>15347</v>
      </c>
    </row>
    <row r="179" spans="1:4" s="30" customFormat="1" ht="12.75">
      <c r="A179" s="1"/>
      <c r="B179" s="45" t="s">
        <v>234</v>
      </c>
      <c r="C179" s="15" t="s">
        <v>230</v>
      </c>
      <c r="D179" s="108">
        <f>'70.02.00 VARAM_Public'!D179+'70.05.00 VARAM_Public'!D179+'70.08.00 VARAM_Public'!D179+'70.09.00 VARAM_Public'!D179</f>
        <v>231336</v>
      </c>
    </row>
    <row r="180" spans="1:4" s="30" customFormat="1" ht="12.75">
      <c r="A180" s="1"/>
      <c r="B180" s="46" t="s">
        <v>235</v>
      </c>
      <c r="C180" s="47" t="s">
        <v>236</v>
      </c>
      <c r="D180" s="107">
        <f>D181+D184+D190+D200+D209+D213+D219+D226</f>
        <v>746275</v>
      </c>
    </row>
    <row r="181" spans="1:4" s="30" customFormat="1" ht="12.75">
      <c r="A181" s="1"/>
      <c r="B181" s="44" t="s">
        <v>237</v>
      </c>
      <c r="C181" s="15" t="s">
        <v>238</v>
      </c>
      <c r="D181" s="108">
        <f>SUM(D182:D183)</f>
        <v>31355</v>
      </c>
    </row>
    <row r="182" spans="1:4" s="30" customFormat="1" ht="25.5">
      <c r="A182" s="1"/>
      <c r="B182" s="45" t="s">
        <v>239</v>
      </c>
      <c r="C182" s="15" t="s">
        <v>240</v>
      </c>
      <c r="D182" s="108">
        <f>'70.02.00 VARAM_Public'!D182+'70.05.00 VARAM_Public'!D182+'70.08.00 VARAM_Public'!D182+'70.09.00 VARAM_Public'!D182</f>
        <v>27341</v>
      </c>
    </row>
    <row r="183" spans="1:4" s="30" customFormat="1" ht="12.75">
      <c r="A183" s="1"/>
      <c r="B183" s="45" t="s">
        <v>241</v>
      </c>
      <c r="C183" s="15" t="s">
        <v>242</v>
      </c>
      <c r="D183" s="108">
        <f>'70.02.00 VARAM_Public'!D183+'70.05.00 VARAM_Public'!D183+'70.08.00 VARAM_Public'!D183+'70.09.00 VARAM_Public'!D183</f>
        <v>4014</v>
      </c>
    </row>
    <row r="184" spans="1:4" s="30" customFormat="1" ht="12.75">
      <c r="A184" s="1"/>
      <c r="B184" s="44" t="s">
        <v>243</v>
      </c>
      <c r="C184" s="15" t="s">
        <v>244</v>
      </c>
      <c r="D184" s="108">
        <f>SUM(D185:D189)</f>
        <v>13652</v>
      </c>
    </row>
    <row r="185" spans="1:4" s="30" customFormat="1" ht="12.75">
      <c r="A185" s="1"/>
      <c r="B185" s="45" t="s">
        <v>245</v>
      </c>
      <c r="C185" s="15" t="s">
        <v>246</v>
      </c>
      <c r="D185" s="108">
        <f>'70.02.00 VARAM_Public'!D185+'70.05.00 VARAM_Public'!D185+'70.08.00 VARAM_Public'!D185+'70.09.00 VARAM_Public'!D185</f>
        <v>4269</v>
      </c>
    </row>
    <row r="186" spans="1:4" s="30" customFormat="1" ht="12.75">
      <c r="A186" s="1"/>
      <c r="B186" s="45" t="s">
        <v>247</v>
      </c>
      <c r="C186" s="15" t="s">
        <v>248</v>
      </c>
      <c r="D186" s="108">
        <f>'70.02.00 VARAM_Public'!D186+'70.05.00 VARAM_Public'!D186+'70.08.00 VARAM_Public'!D186+'70.09.00 VARAM_Public'!D186</f>
        <v>2269</v>
      </c>
    </row>
    <row r="187" spans="1:4" s="30" customFormat="1" ht="12.75">
      <c r="A187" s="1"/>
      <c r="B187" s="45" t="s">
        <v>249</v>
      </c>
      <c r="C187" s="15" t="s">
        <v>250</v>
      </c>
      <c r="D187" s="108">
        <f>'70.02.00 VARAM_Public'!D187+'70.05.00 VARAM_Public'!D187+'70.08.00 VARAM_Public'!D187+'70.09.00 VARAM_Public'!D187</f>
        <v>5691</v>
      </c>
    </row>
    <row r="188" spans="1:4" s="30" customFormat="1" ht="25.5" hidden="1">
      <c r="A188" s="1"/>
      <c r="B188" s="45">
        <v>2224</v>
      </c>
      <c r="C188" s="15" t="s">
        <v>251</v>
      </c>
      <c r="D188" s="108">
        <f>'70.02.00 VARAM_Public'!D188+'70.05.00 VARAM_Public'!D188+'70.08.00 VARAM_Public'!D188+'70.09.00 VARAM_Public'!D188</f>
        <v>0</v>
      </c>
    </row>
    <row r="189" spans="1:4" s="30" customFormat="1" ht="12.75">
      <c r="A189" s="1"/>
      <c r="B189" s="45" t="s">
        <v>252</v>
      </c>
      <c r="C189" s="15" t="s">
        <v>253</v>
      </c>
      <c r="D189" s="108">
        <f>'70.02.00 VARAM_Public'!D189+'70.05.00 VARAM_Public'!D189+'70.08.00 VARAM_Public'!D189+'70.09.00 VARAM_Public'!D189</f>
        <v>1423</v>
      </c>
    </row>
    <row r="190" spans="1:4" s="30" customFormat="1" ht="12.75" customHeight="1">
      <c r="A190" s="1"/>
      <c r="B190" s="44" t="s">
        <v>254</v>
      </c>
      <c r="C190" s="15" t="s">
        <v>255</v>
      </c>
      <c r="D190" s="108">
        <f>SUM(D191:D199)</f>
        <v>68719</v>
      </c>
    </row>
    <row r="191" spans="1:4" s="30" customFormat="1" ht="12.75">
      <c r="A191" s="1"/>
      <c r="B191" s="45" t="s">
        <v>256</v>
      </c>
      <c r="C191" s="15" t="s">
        <v>257</v>
      </c>
      <c r="D191" s="108">
        <f>'70.02.00 VARAM_Public'!D191+'70.05.00 VARAM_Public'!D191+'70.08.00 VARAM_Public'!D191+'70.09.00 VARAM_Public'!D191</f>
        <v>30313</v>
      </c>
    </row>
    <row r="192" spans="1:4" s="30" customFormat="1" ht="12.75" hidden="1">
      <c r="A192" s="1"/>
      <c r="B192" s="45">
        <v>2232</v>
      </c>
      <c r="C192" s="15" t="s">
        <v>258</v>
      </c>
      <c r="D192" s="108">
        <f>'70.02.00 VARAM_Public'!D192+'70.05.00 VARAM_Public'!D192+'70.08.00 VARAM_Public'!D192+'70.09.00 VARAM_Public'!D192</f>
        <v>0</v>
      </c>
    </row>
    <row r="193" spans="1:4" s="30" customFormat="1" ht="12.75" hidden="1">
      <c r="A193" s="1"/>
      <c r="B193" s="45" t="s">
        <v>259</v>
      </c>
      <c r="C193" s="15" t="s">
        <v>260</v>
      </c>
      <c r="D193" s="108">
        <f>'70.02.00 VARAM_Public'!D193+'70.05.00 VARAM_Public'!D193+'70.08.00 VARAM_Public'!D193+'70.09.00 VARAM_Public'!D193</f>
        <v>0</v>
      </c>
    </row>
    <row r="194" spans="1:4" s="30" customFormat="1" ht="12.75" hidden="1">
      <c r="A194" s="1"/>
      <c r="B194" s="45" t="s">
        <v>261</v>
      </c>
      <c r="C194" s="15" t="s">
        <v>262</v>
      </c>
      <c r="D194" s="108">
        <f>'70.02.00 VARAM_Public'!D194+'70.05.00 VARAM_Public'!D194+'70.08.00 VARAM_Public'!D194+'70.09.00 VARAM_Public'!D194</f>
        <v>0</v>
      </c>
    </row>
    <row r="195" spans="1:4" s="30" customFormat="1" ht="12.75" hidden="1">
      <c r="A195" s="1"/>
      <c r="B195" s="45">
        <v>2235</v>
      </c>
      <c r="C195" s="15" t="s">
        <v>263</v>
      </c>
      <c r="D195" s="108">
        <f>'70.02.00 VARAM_Public'!D195+'70.05.00 VARAM_Public'!D195+'70.08.00 VARAM_Public'!D195+'70.09.00 VARAM_Public'!D195</f>
        <v>0</v>
      </c>
    </row>
    <row r="196" spans="1:4" s="30" customFormat="1" ht="12.75" hidden="1">
      <c r="A196" s="1"/>
      <c r="B196" s="45" t="s">
        <v>264</v>
      </c>
      <c r="C196" s="15" t="s">
        <v>265</v>
      </c>
      <c r="D196" s="108">
        <f>'70.02.00 VARAM_Public'!D196+'70.05.00 VARAM_Public'!D196+'70.08.00 VARAM_Public'!D196+'70.09.00 VARAM_Public'!D196</f>
        <v>0</v>
      </c>
    </row>
    <row r="197" spans="1:4" s="30" customFormat="1" ht="12.75" hidden="1">
      <c r="A197" s="1"/>
      <c r="B197" s="45" t="s">
        <v>266</v>
      </c>
      <c r="C197" s="15" t="s">
        <v>267</v>
      </c>
      <c r="D197" s="108">
        <f>'70.02.00 VARAM_Public'!D197+'70.05.00 VARAM_Public'!D197+'70.08.00 VARAM_Public'!D197+'70.09.00 VARAM_Public'!D197</f>
        <v>0</v>
      </c>
    </row>
    <row r="198" spans="1:4" s="30" customFormat="1" ht="12.75" hidden="1">
      <c r="A198" s="1"/>
      <c r="B198" s="45" t="s">
        <v>268</v>
      </c>
      <c r="C198" s="15" t="s">
        <v>269</v>
      </c>
      <c r="D198" s="108">
        <f>'70.02.00 VARAM_Public'!D198+'70.05.00 VARAM_Public'!D198+'70.08.00 VARAM_Public'!D198+'70.09.00 VARAM_Public'!D198</f>
        <v>0</v>
      </c>
    </row>
    <row r="199" spans="1:4" s="30" customFormat="1" ht="12.75">
      <c r="A199" s="1"/>
      <c r="B199" s="45" t="s">
        <v>270</v>
      </c>
      <c r="C199" s="15" t="s">
        <v>271</v>
      </c>
      <c r="D199" s="108">
        <f>'70.02.00 VARAM_Public'!D199+'70.05.00 VARAM_Public'!D199+'70.08.00 VARAM_Public'!D199+'70.09.00 VARAM_Public'!D199</f>
        <v>38406</v>
      </c>
    </row>
    <row r="200" spans="1:4" s="30" customFormat="1" ht="12.75">
      <c r="A200" s="1"/>
      <c r="B200" s="44" t="s">
        <v>272</v>
      </c>
      <c r="C200" s="15" t="s">
        <v>273</v>
      </c>
      <c r="D200" s="108">
        <f>SUM(D201:D208)</f>
        <v>19256</v>
      </c>
    </row>
    <row r="201" spans="1:4" s="30" customFormat="1" ht="12.75" hidden="1">
      <c r="A201" s="1"/>
      <c r="B201" s="45" t="s">
        <v>274</v>
      </c>
      <c r="C201" s="15" t="s">
        <v>275</v>
      </c>
      <c r="D201" s="108">
        <f>'70.02.00 VARAM_Public'!D201+'70.05.00 VARAM_Public'!D201+'70.08.00 VARAM_Public'!D201+'70.09.00 VARAM_Public'!D201</f>
        <v>0</v>
      </c>
    </row>
    <row r="202" spans="1:4" s="30" customFormat="1" ht="12.75" hidden="1">
      <c r="A202" s="1"/>
      <c r="B202" s="45" t="s">
        <v>276</v>
      </c>
      <c r="C202" s="15" t="s">
        <v>277</v>
      </c>
      <c r="D202" s="108">
        <f>'70.02.00 VARAM_Public'!D202+'70.05.00 VARAM_Public'!D202+'70.08.00 VARAM_Public'!D202+'70.09.00 VARAM_Public'!D202</f>
        <v>0</v>
      </c>
    </row>
    <row r="203" spans="1:4" s="30" customFormat="1" ht="12.75">
      <c r="A203" s="1"/>
      <c r="B203" s="45" t="s">
        <v>278</v>
      </c>
      <c r="C203" s="15" t="s">
        <v>279</v>
      </c>
      <c r="D203" s="108">
        <f>'70.02.00 VARAM_Public'!D203+'70.05.00 VARAM_Public'!D203+'70.08.00 VARAM_Public'!D203+'70.09.00 VARAM_Public'!D203</f>
        <v>11256</v>
      </c>
    </row>
    <row r="204" spans="1:4" s="30" customFormat="1" ht="12.75">
      <c r="A204" s="1"/>
      <c r="B204" s="45" t="s">
        <v>280</v>
      </c>
      <c r="C204" s="15" t="s">
        <v>281</v>
      </c>
      <c r="D204" s="108">
        <f>'70.02.00 VARAM_Public'!D204+'70.05.00 VARAM_Public'!D204+'70.08.00 VARAM_Public'!D204+'70.09.00 VARAM_Public'!D204</f>
        <v>8000</v>
      </c>
    </row>
    <row r="205" spans="1:4" s="30" customFormat="1" ht="12.75" hidden="1">
      <c r="A205" s="1"/>
      <c r="B205" s="45" t="s">
        <v>282</v>
      </c>
      <c r="C205" s="15" t="s">
        <v>283</v>
      </c>
      <c r="D205" s="108">
        <f>'70.02.00 VARAM_Public'!D205+'70.05.00 VARAM_Public'!D205+'70.08.00 VARAM_Public'!D205+'70.09.00 VARAM_Public'!D205</f>
        <v>0</v>
      </c>
    </row>
    <row r="206" spans="1:4" s="30" customFormat="1" ht="12.75" hidden="1">
      <c r="A206" s="1"/>
      <c r="B206" s="45">
        <v>2247</v>
      </c>
      <c r="C206" s="15" t="s">
        <v>284</v>
      </c>
      <c r="D206" s="108">
        <f>'70.02.00 VARAM_Public'!D206+'70.05.00 VARAM_Public'!D206+'70.08.00 VARAM_Public'!D206+'70.09.00 VARAM_Public'!D206</f>
        <v>0</v>
      </c>
    </row>
    <row r="207" spans="1:4" s="30" customFormat="1" ht="12.75" hidden="1">
      <c r="A207" s="1"/>
      <c r="B207" s="45">
        <v>2248</v>
      </c>
      <c r="C207" s="15" t="s">
        <v>285</v>
      </c>
      <c r="D207" s="108">
        <f>'70.02.00 VARAM_Public'!D207+'70.05.00 VARAM_Public'!D207+'70.08.00 VARAM_Public'!D207+'70.09.00 VARAM_Public'!D207</f>
        <v>0</v>
      </c>
    </row>
    <row r="208" spans="1:4" s="30" customFormat="1" ht="12.75" hidden="1">
      <c r="A208" s="1"/>
      <c r="B208" s="45" t="s">
        <v>286</v>
      </c>
      <c r="C208" s="15" t="s">
        <v>287</v>
      </c>
      <c r="D208" s="108">
        <f>'70.02.00 VARAM_Public'!D208+'70.05.00 VARAM_Public'!D208+'70.08.00 VARAM_Public'!D208+'70.09.00 VARAM_Public'!D208</f>
        <v>0</v>
      </c>
    </row>
    <row r="209" spans="1:4" s="30" customFormat="1" ht="12.75">
      <c r="A209" s="1"/>
      <c r="B209" s="44" t="s">
        <v>288</v>
      </c>
      <c r="C209" s="15" t="s">
        <v>289</v>
      </c>
      <c r="D209" s="108">
        <f>SUM(D210:D212)</f>
        <v>2756</v>
      </c>
    </row>
    <row r="210" spans="1:4" s="30" customFormat="1" ht="12.75">
      <c r="A210" s="1"/>
      <c r="B210" s="45">
        <v>2251</v>
      </c>
      <c r="C210" s="15" t="s">
        <v>290</v>
      </c>
      <c r="D210" s="108">
        <f>'70.02.00 VARAM_Public'!D210+'70.05.00 VARAM_Public'!D210+'70.08.00 VARAM_Public'!D210+'70.09.00 VARAM_Public'!D210</f>
        <v>2756</v>
      </c>
    </row>
    <row r="211" spans="1:4" s="30" customFormat="1" ht="12.75" hidden="1">
      <c r="A211" s="1"/>
      <c r="B211" s="45">
        <v>2252</v>
      </c>
      <c r="C211" s="15" t="s">
        <v>291</v>
      </c>
      <c r="D211" s="108">
        <f>'70.02.00 VARAM_Public'!D211+'70.05.00 VARAM_Public'!D211+'70.08.00 VARAM_Public'!D211+'70.09.00 VARAM_Public'!D211</f>
        <v>0</v>
      </c>
    </row>
    <row r="212" spans="1:4" s="30" customFormat="1" ht="12.75" hidden="1">
      <c r="A212" s="1"/>
      <c r="B212" s="45">
        <v>2259</v>
      </c>
      <c r="C212" s="15" t="s">
        <v>292</v>
      </c>
      <c r="D212" s="108">
        <f>'70.02.00 VARAM_Public'!D212+'70.05.00 VARAM_Public'!D212+'70.08.00 VARAM_Public'!D212+'70.09.00 VARAM_Public'!D212</f>
        <v>0</v>
      </c>
    </row>
    <row r="213" spans="1:4" s="30" customFormat="1" ht="12.75">
      <c r="A213" s="1"/>
      <c r="B213" s="44" t="s">
        <v>293</v>
      </c>
      <c r="C213" s="15" t="s">
        <v>294</v>
      </c>
      <c r="D213" s="108">
        <f>SUM(D214:D218)</f>
        <v>55521</v>
      </c>
    </row>
    <row r="214" spans="1:4" s="30" customFormat="1" ht="12.75">
      <c r="A214" s="1"/>
      <c r="B214" s="45" t="s">
        <v>295</v>
      </c>
      <c r="C214" s="15" t="s">
        <v>296</v>
      </c>
      <c r="D214" s="108">
        <f>'70.02.00 VARAM_Public'!D214+'70.05.00 VARAM_Public'!D214+'70.08.00 VARAM_Public'!D214+'70.09.00 VARAM_Public'!D214</f>
        <v>55521</v>
      </c>
    </row>
    <row r="215" spans="1:4" s="30" customFormat="1" ht="12.75" hidden="1">
      <c r="A215" s="1"/>
      <c r="B215" s="45" t="s">
        <v>297</v>
      </c>
      <c r="C215" s="15" t="s">
        <v>298</v>
      </c>
      <c r="D215" s="108">
        <f>'70.02.00 VARAM_Public'!D215+'70.05.00 VARAM_Public'!D215+'70.08.00 VARAM_Public'!D215+'70.09.00 VARAM_Public'!D215</f>
        <v>0</v>
      </c>
    </row>
    <row r="216" spans="1:4" s="30" customFormat="1" ht="12.75" hidden="1">
      <c r="A216" s="1"/>
      <c r="B216" s="45" t="s">
        <v>299</v>
      </c>
      <c r="C216" s="15" t="s">
        <v>300</v>
      </c>
      <c r="D216" s="108">
        <f>'70.02.00 VARAM_Public'!D216+'70.05.00 VARAM_Public'!D216+'70.08.00 VARAM_Public'!D216+'70.09.00 VARAM_Public'!D216</f>
        <v>0</v>
      </c>
    </row>
    <row r="217" spans="1:4" s="30" customFormat="1" ht="12.75" hidden="1">
      <c r="A217" s="1"/>
      <c r="B217" s="45" t="s">
        <v>301</v>
      </c>
      <c r="C217" s="15" t="s">
        <v>302</v>
      </c>
      <c r="D217" s="108">
        <f>'70.02.00 VARAM_Public'!D217+'70.05.00 VARAM_Public'!D217+'70.08.00 VARAM_Public'!D217+'70.09.00 VARAM_Public'!D217</f>
        <v>0</v>
      </c>
    </row>
    <row r="218" spans="1:4" s="30" customFormat="1" ht="12.75" hidden="1">
      <c r="A218" s="1"/>
      <c r="B218" s="45" t="s">
        <v>303</v>
      </c>
      <c r="C218" s="15" t="s">
        <v>304</v>
      </c>
      <c r="D218" s="108">
        <f>'70.02.00 VARAM_Public'!D218+'70.05.00 VARAM_Public'!D218+'70.08.00 VARAM_Public'!D218+'70.09.00 VARAM_Public'!D218</f>
        <v>0</v>
      </c>
    </row>
    <row r="219" spans="1:4" s="30" customFormat="1" ht="12.75">
      <c r="A219" s="1"/>
      <c r="B219" s="44" t="s">
        <v>305</v>
      </c>
      <c r="C219" s="15" t="s">
        <v>306</v>
      </c>
      <c r="D219" s="108">
        <f>SUM(D220:D225)</f>
        <v>555016</v>
      </c>
    </row>
    <row r="220" spans="1:4" s="30" customFormat="1" ht="12.75" hidden="1">
      <c r="A220" s="1"/>
      <c r="B220" s="45" t="s">
        <v>307</v>
      </c>
      <c r="C220" s="15" t="s">
        <v>308</v>
      </c>
      <c r="D220" s="108">
        <f>'70.02.00 VARAM_Public'!D220+'70.05.00 VARAM_Public'!D220+'70.08.00 VARAM_Public'!D220+'70.09.00 VARAM_Public'!D220</f>
        <v>0</v>
      </c>
    </row>
    <row r="221" spans="1:4" s="30" customFormat="1" ht="12.75" hidden="1">
      <c r="A221" s="1"/>
      <c r="B221" s="45">
        <v>2272</v>
      </c>
      <c r="C221" s="15" t="s">
        <v>309</v>
      </c>
      <c r="D221" s="108">
        <f>'70.02.00 VARAM_Public'!D221+'70.05.00 VARAM_Public'!D221+'70.08.00 VARAM_Public'!D221+'70.09.00 VARAM_Public'!D221</f>
        <v>0</v>
      </c>
    </row>
    <row r="222" spans="1:4" s="30" customFormat="1" ht="12.75" hidden="1">
      <c r="A222" s="1"/>
      <c r="B222" s="45" t="s">
        <v>310</v>
      </c>
      <c r="C222" s="15" t="s">
        <v>311</v>
      </c>
      <c r="D222" s="108">
        <f>'70.02.00 VARAM_Public'!D222+'70.05.00 VARAM_Public'!D222+'70.08.00 VARAM_Public'!D222+'70.09.00 VARAM_Public'!D222</f>
        <v>0</v>
      </c>
    </row>
    <row r="223" spans="1:4" s="30" customFormat="1" ht="12.75">
      <c r="A223" s="1"/>
      <c r="B223" s="45" t="s">
        <v>312</v>
      </c>
      <c r="C223" s="15" t="s">
        <v>313</v>
      </c>
      <c r="D223" s="108">
        <f>'70.02.00 VARAM_Public'!D223+'70.05.00 VARAM_Public'!D223+'70.08.00 VARAM_Public'!D223+'70.09.00 VARAM_Public'!D223</f>
        <v>21343</v>
      </c>
    </row>
    <row r="224" spans="1:4" s="30" customFormat="1" ht="12.75" hidden="1">
      <c r="A224" s="1"/>
      <c r="B224" s="45">
        <v>2278</v>
      </c>
      <c r="C224" s="15" t="s">
        <v>314</v>
      </c>
      <c r="D224" s="108">
        <f>'70.02.00 VARAM_Public'!D224+'70.05.00 VARAM_Public'!D224+'70.08.00 VARAM_Public'!D224+'70.09.00 VARAM_Public'!D224</f>
        <v>0</v>
      </c>
    </row>
    <row r="225" spans="1:4" s="30" customFormat="1" ht="12.75">
      <c r="A225" s="1"/>
      <c r="B225" s="45" t="s">
        <v>315</v>
      </c>
      <c r="C225" s="15" t="s">
        <v>316</v>
      </c>
      <c r="D225" s="108">
        <f>'70.02.00 VARAM_Public'!D225+'70.05.00 VARAM_Public'!D225+'70.08.00 VARAM_Public'!D225+'70.09.00 VARAM_Public'!D225</f>
        <v>533673</v>
      </c>
    </row>
    <row r="226" spans="1:4" s="30" customFormat="1" ht="12.75" hidden="1">
      <c r="A226" s="1"/>
      <c r="B226" s="44" t="s">
        <v>317</v>
      </c>
      <c r="C226" s="15" t="s">
        <v>318</v>
      </c>
      <c r="D226" s="108">
        <f>SUM(D227:D230)</f>
        <v>0</v>
      </c>
    </row>
    <row r="227" spans="1:4" s="30" customFormat="1" ht="12.75" hidden="1">
      <c r="A227" s="1"/>
      <c r="B227" s="45" t="s">
        <v>319</v>
      </c>
      <c r="C227" s="15" t="s">
        <v>320</v>
      </c>
      <c r="D227" s="108">
        <f>'70.02.00 VARAM_Public'!D227+'70.05.00 VARAM_Public'!D227+'70.08.00 VARAM_Public'!D227+'70.09.00 VARAM_Public'!D227</f>
        <v>0</v>
      </c>
    </row>
    <row r="228" spans="1:4" s="30" customFormat="1" ht="12.75" hidden="1">
      <c r="A228" s="1"/>
      <c r="B228" s="45" t="s">
        <v>321</v>
      </c>
      <c r="C228" s="15" t="s">
        <v>322</v>
      </c>
      <c r="D228" s="108">
        <f>'70.02.00 VARAM_Public'!D228+'70.05.00 VARAM_Public'!D228+'70.08.00 VARAM_Public'!D228+'70.09.00 VARAM_Public'!D228</f>
        <v>0</v>
      </c>
    </row>
    <row r="229" spans="1:4" s="30" customFormat="1" ht="12.75" hidden="1">
      <c r="A229" s="1"/>
      <c r="B229" s="45" t="s">
        <v>323</v>
      </c>
      <c r="C229" s="15" t="s">
        <v>324</v>
      </c>
      <c r="D229" s="108">
        <f>'70.02.00 VARAM_Public'!D229+'70.05.00 VARAM_Public'!D229+'70.08.00 VARAM_Public'!D229+'70.09.00 VARAM_Public'!D229</f>
        <v>0</v>
      </c>
    </row>
    <row r="230" spans="1:4" s="30" customFormat="1" ht="25.5" hidden="1">
      <c r="A230" s="1"/>
      <c r="B230" s="45">
        <v>2284</v>
      </c>
      <c r="C230" s="15" t="s">
        <v>325</v>
      </c>
      <c r="D230" s="108">
        <f>'70.02.00 VARAM_Public'!D230+'70.05.00 VARAM_Public'!D230+'70.08.00 VARAM_Public'!D230+'70.09.00 VARAM_Public'!D230</f>
        <v>0</v>
      </c>
    </row>
    <row r="231" spans="1:4" s="30" customFormat="1" ht="25.5">
      <c r="A231" s="1"/>
      <c r="B231" s="46" t="s">
        <v>326</v>
      </c>
      <c r="C231" s="47" t="s">
        <v>327</v>
      </c>
      <c r="D231" s="107">
        <f>D232+D237+D241+D242+D246+D247+D255+D256+D260</f>
        <v>33763</v>
      </c>
    </row>
    <row r="232" spans="1:4" s="30" customFormat="1" ht="12.75">
      <c r="A232" s="1"/>
      <c r="B232" s="44" t="s">
        <v>328</v>
      </c>
      <c r="C232" s="15" t="s">
        <v>329</v>
      </c>
      <c r="D232" s="108">
        <f>SUM(D233:D236)</f>
        <v>27263</v>
      </c>
    </row>
    <row r="233" spans="1:4" s="30" customFormat="1" ht="12.75">
      <c r="A233" s="1"/>
      <c r="B233" s="45" t="s">
        <v>330</v>
      </c>
      <c r="C233" s="15" t="s">
        <v>331</v>
      </c>
      <c r="D233" s="108">
        <f>'70.02.00 VARAM_Public'!D233+'70.05.00 VARAM_Public'!D233+'70.08.00 VARAM_Public'!D233+'70.09.00 VARAM_Public'!D233</f>
        <v>8806</v>
      </c>
    </row>
    <row r="234" spans="1:4" s="30" customFormat="1" ht="12.75">
      <c r="A234" s="1"/>
      <c r="B234" s="45" t="s">
        <v>332</v>
      </c>
      <c r="C234" s="15" t="s">
        <v>333</v>
      </c>
      <c r="D234" s="108">
        <f>'70.02.00 VARAM_Public'!D234+'70.05.00 VARAM_Public'!D234+'70.08.00 VARAM_Public'!D234+'70.09.00 VARAM_Public'!D234</f>
        <v>18457</v>
      </c>
    </row>
    <row r="235" spans="1:4" s="30" customFormat="1" ht="12.75" hidden="1">
      <c r="A235" s="1"/>
      <c r="B235" s="45" t="s">
        <v>334</v>
      </c>
      <c r="C235" s="15" t="s">
        <v>335</v>
      </c>
      <c r="D235" s="108">
        <f>'70.02.00 VARAM_Public'!D235+'70.05.00 VARAM_Public'!D235+'70.08.00 VARAM_Public'!D235+'70.09.00 VARAM_Public'!D235</f>
        <v>0</v>
      </c>
    </row>
    <row r="236" spans="1:4" s="30" customFormat="1" ht="12.75" hidden="1">
      <c r="A236" s="1"/>
      <c r="B236" s="45" t="s">
        <v>336</v>
      </c>
      <c r="C236" s="15" t="s">
        <v>337</v>
      </c>
      <c r="D236" s="108">
        <f>'70.02.00 VARAM_Public'!D236+'70.05.00 VARAM_Public'!D236+'70.08.00 VARAM_Public'!D236+'70.09.00 VARAM_Public'!D236</f>
        <v>0</v>
      </c>
    </row>
    <row r="237" spans="1:4" s="30" customFormat="1" ht="12.75">
      <c r="A237" s="1"/>
      <c r="B237" s="44" t="s">
        <v>338</v>
      </c>
      <c r="C237" s="15" t="s">
        <v>339</v>
      </c>
      <c r="D237" s="108">
        <f>SUM(D238:D240)</f>
        <v>6500</v>
      </c>
    </row>
    <row r="238" spans="1:4" s="30" customFormat="1" ht="12.75" hidden="1">
      <c r="A238" s="1"/>
      <c r="B238" s="45" t="s">
        <v>340</v>
      </c>
      <c r="C238" s="15" t="s">
        <v>341</v>
      </c>
      <c r="D238" s="108">
        <f>'70.02.00 VARAM_Public'!D238+'70.05.00 VARAM_Public'!D238+'70.08.00 VARAM_Public'!D238+'70.09.00 VARAM_Public'!D238</f>
        <v>0</v>
      </c>
    </row>
    <row r="239" spans="1:4" s="30" customFormat="1" ht="12.75">
      <c r="A239" s="1"/>
      <c r="B239" s="45" t="s">
        <v>342</v>
      </c>
      <c r="C239" s="15" t="s">
        <v>343</v>
      </c>
      <c r="D239" s="108">
        <f>'70.02.00 VARAM_Public'!D239+'70.05.00 VARAM_Public'!D239+'70.08.00 VARAM_Public'!D239+'70.09.00 VARAM_Public'!D239</f>
        <v>6500</v>
      </c>
    </row>
    <row r="240" spans="1:4" s="30" customFormat="1" ht="12.75" hidden="1">
      <c r="A240" s="1"/>
      <c r="B240" s="45" t="s">
        <v>344</v>
      </c>
      <c r="C240" s="15" t="s">
        <v>345</v>
      </c>
      <c r="D240" s="108">
        <f>'70.02.00 VARAM_Public'!D240+'70.05.00 VARAM_Public'!D240+'70.08.00 VARAM_Public'!D240+'70.09.00 VARAM_Public'!D240</f>
        <v>0</v>
      </c>
    </row>
    <row r="241" spans="1:4" s="30" customFormat="1" ht="12.75" hidden="1">
      <c r="A241" s="1"/>
      <c r="B241" s="44" t="s">
        <v>346</v>
      </c>
      <c r="C241" s="15" t="s">
        <v>347</v>
      </c>
      <c r="D241" s="108">
        <f>'70.02.00 VARAM_Public'!D241+'70.05.00 VARAM_Public'!D241+'70.08.00 VARAM_Public'!D241+'70.09.00 VARAM_Public'!D241</f>
        <v>0</v>
      </c>
    </row>
    <row r="242" spans="1:4" s="30" customFormat="1" ht="25.5" hidden="1">
      <c r="A242" s="1"/>
      <c r="B242" s="44" t="s">
        <v>348</v>
      </c>
      <c r="C242" s="15" t="s">
        <v>349</v>
      </c>
      <c r="D242" s="108">
        <f>SUM(D243:D245)</f>
        <v>0</v>
      </c>
    </row>
    <row r="243" spans="1:4" s="30" customFormat="1" ht="12.75" hidden="1">
      <c r="A243" s="1"/>
      <c r="B243" s="45" t="s">
        <v>350</v>
      </c>
      <c r="C243" s="15" t="s">
        <v>351</v>
      </c>
      <c r="D243" s="108">
        <f>'70.02.00 VARAM_Public'!D243+'70.05.00 VARAM_Public'!D243+'70.08.00 VARAM_Public'!D243+'70.09.00 VARAM_Public'!D243</f>
        <v>0</v>
      </c>
    </row>
    <row r="244" spans="1:4" s="30" customFormat="1" ht="12.75" hidden="1">
      <c r="A244" s="1"/>
      <c r="B244" s="45" t="s">
        <v>352</v>
      </c>
      <c r="C244" s="15" t="s">
        <v>353</v>
      </c>
      <c r="D244" s="108">
        <f>'70.02.00 VARAM_Public'!D244+'70.05.00 VARAM_Public'!D244+'70.08.00 VARAM_Public'!D244+'70.09.00 VARAM_Public'!D244</f>
        <v>0</v>
      </c>
    </row>
    <row r="245" spans="1:4" s="30" customFormat="1" ht="12.75" hidden="1">
      <c r="A245" s="1"/>
      <c r="B245" s="45" t="s">
        <v>354</v>
      </c>
      <c r="C245" s="15" t="s">
        <v>355</v>
      </c>
      <c r="D245" s="108">
        <f>'70.02.00 VARAM_Public'!D245+'70.05.00 VARAM_Public'!D245+'70.08.00 VARAM_Public'!D245+'70.09.00 VARAM_Public'!D245</f>
        <v>0</v>
      </c>
    </row>
    <row r="246" spans="1:4" s="30" customFormat="1" ht="12.75" hidden="1">
      <c r="A246" s="1"/>
      <c r="B246" s="44" t="s">
        <v>356</v>
      </c>
      <c r="C246" s="15" t="s">
        <v>357</v>
      </c>
      <c r="D246" s="108">
        <f>'70.02.00 VARAM_Public'!D246+'70.05.00 VARAM_Public'!D246+'70.08.00 VARAM_Public'!D246+'70.09.00 VARAM_Public'!D246</f>
        <v>0</v>
      </c>
    </row>
    <row r="247" spans="1:4" s="30" customFormat="1" ht="12.75" hidden="1">
      <c r="A247" s="1"/>
      <c r="B247" s="44" t="s">
        <v>358</v>
      </c>
      <c r="C247" s="15" t="s">
        <v>359</v>
      </c>
      <c r="D247" s="108">
        <f>SUM(D248:D254)</f>
        <v>0</v>
      </c>
    </row>
    <row r="248" spans="1:4" s="30" customFormat="1" ht="12.75" hidden="1">
      <c r="A248" s="1"/>
      <c r="B248" s="45" t="s">
        <v>360</v>
      </c>
      <c r="C248" s="15" t="s">
        <v>361</v>
      </c>
      <c r="D248" s="108">
        <f>'70.02.00 VARAM_Public'!D248+'70.05.00 VARAM_Public'!D248+'70.08.00 VARAM_Public'!D248+'70.09.00 VARAM_Public'!D248</f>
        <v>0</v>
      </c>
    </row>
    <row r="249" spans="1:4" s="30" customFormat="1" ht="12.75" hidden="1">
      <c r="A249" s="1"/>
      <c r="B249" s="45" t="s">
        <v>362</v>
      </c>
      <c r="C249" s="15" t="s">
        <v>363</v>
      </c>
      <c r="D249" s="108">
        <f>'70.02.00 VARAM_Public'!D249+'70.05.00 VARAM_Public'!D249+'70.08.00 VARAM_Public'!D249+'70.09.00 VARAM_Public'!D249</f>
        <v>0</v>
      </c>
    </row>
    <row r="250" spans="1:4" s="30" customFormat="1" ht="12.75" hidden="1">
      <c r="A250" s="1"/>
      <c r="B250" s="45" t="s">
        <v>364</v>
      </c>
      <c r="C250" s="15" t="s">
        <v>365</v>
      </c>
      <c r="D250" s="108">
        <f>'70.02.00 VARAM_Public'!D250+'70.05.00 VARAM_Public'!D250+'70.08.00 VARAM_Public'!D250+'70.09.00 VARAM_Public'!D250</f>
        <v>0</v>
      </c>
    </row>
    <row r="251" spans="1:4" s="30" customFormat="1" ht="12.75" hidden="1">
      <c r="A251" s="1"/>
      <c r="B251" s="45" t="s">
        <v>366</v>
      </c>
      <c r="C251" s="15" t="s">
        <v>367</v>
      </c>
      <c r="D251" s="108">
        <f>'70.02.00 VARAM_Public'!D251+'70.05.00 VARAM_Public'!D251+'70.08.00 VARAM_Public'!D251+'70.09.00 VARAM_Public'!D251</f>
        <v>0</v>
      </c>
    </row>
    <row r="252" spans="1:4" s="30" customFormat="1" ht="12.75" hidden="1">
      <c r="A252" s="1"/>
      <c r="B252" s="45" t="s">
        <v>368</v>
      </c>
      <c r="C252" s="15" t="s">
        <v>369</v>
      </c>
      <c r="D252" s="108">
        <f>'70.02.00 VARAM_Public'!D252+'70.05.00 VARAM_Public'!D252+'70.08.00 VARAM_Public'!D252+'70.09.00 VARAM_Public'!D252</f>
        <v>0</v>
      </c>
    </row>
    <row r="253" spans="1:4" s="30" customFormat="1" ht="12.75" hidden="1">
      <c r="A253" s="1"/>
      <c r="B253" s="45">
        <v>2366</v>
      </c>
      <c r="C253" s="15" t="s">
        <v>370</v>
      </c>
      <c r="D253" s="108">
        <f>'70.02.00 VARAM_Public'!D253+'70.05.00 VARAM_Public'!D253+'70.08.00 VARAM_Public'!D253+'70.09.00 VARAM_Public'!D253</f>
        <v>0</v>
      </c>
    </row>
    <row r="254" spans="1:4" s="30" customFormat="1" ht="25.5" hidden="1">
      <c r="A254" s="1"/>
      <c r="B254" s="45" t="s">
        <v>371</v>
      </c>
      <c r="C254" s="15" t="s">
        <v>372</v>
      </c>
      <c r="D254" s="108">
        <f>'70.02.00 VARAM_Public'!D254+'70.05.00 VARAM_Public'!D254+'70.08.00 VARAM_Public'!D254+'70.09.00 VARAM_Public'!D254</f>
        <v>0</v>
      </c>
    </row>
    <row r="255" spans="1:4" s="30" customFormat="1" ht="12.75" hidden="1">
      <c r="A255" s="1"/>
      <c r="B255" s="44" t="s">
        <v>373</v>
      </c>
      <c r="C255" s="15" t="s">
        <v>374</v>
      </c>
      <c r="D255" s="108">
        <f>'70.02.00 VARAM_Public'!D255+'70.05.00 VARAM_Public'!D255+'70.08.00 VARAM_Public'!D255+'70.09.00 VARAM_Public'!D255</f>
        <v>0</v>
      </c>
    </row>
    <row r="256" spans="1:4" s="30" customFormat="1" ht="12.75" hidden="1">
      <c r="A256" s="1"/>
      <c r="B256" s="44" t="s">
        <v>375</v>
      </c>
      <c r="C256" s="15" t="s">
        <v>376</v>
      </c>
      <c r="D256" s="108">
        <f>SUM(D257:D259)</f>
        <v>0</v>
      </c>
    </row>
    <row r="257" spans="1:4" s="30" customFormat="1" ht="12.75" hidden="1">
      <c r="A257" s="1"/>
      <c r="B257" s="45" t="s">
        <v>377</v>
      </c>
      <c r="C257" s="15" t="s">
        <v>378</v>
      </c>
      <c r="D257" s="108">
        <f>'70.02.00 VARAM_Public'!D257+'70.05.00 VARAM_Public'!D257+'70.08.00 VARAM_Public'!D257+'70.09.00 VARAM_Public'!D257</f>
        <v>0</v>
      </c>
    </row>
    <row r="258" spans="1:4" s="30" customFormat="1" ht="12.75" hidden="1">
      <c r="A258" s="1"/>
      <c r="B258" s="45" t="s">
        <v>379</v>
      </c>
      <c r="C258" s="15" t="s">
        <v>380</v>
      </c>
      <c r="D258" s="108">
        <f>'70.02.00 VARAM_Public'!D258+'70.05.00 VARAM_Public'!D258+'70.08.00 VARAM_Public'!D258+'70.09.00 VARAM_Public'!D258</f>
        <v>0</v>
      </c>
    </row>
    <row r="259" spans="1:4" s="30" customFormat="1" ht="12.75" hidden="1">
      <c r="A259" s="1"/>
      <c r="B259" s="45" t="s">
        <v>381</v>
      </c>
      <c r="C259" s="15" t="s">
        <v>382</v>
      </c>
      <c r="D259" s="108">
        <f>'70.02.00 VARAM_Public'!D259+'70.05.00 VARAM_Public'!D259+'70.08.00 VARAM_Public'!D259+'70.09.00 VARAM_Public'!D259</f>
        <v>0</v>
      </c>
    </row>
    <row r="260" spans="1:4" s="30" customFormat="1" ht="12.75" hidden="1">
      <c r="A260" s="1"/>
      <c r="B260" s="44" t="s">
        <v>383</v>
      </c>
      <c r="C260" s="15" t="s">
        <v>384</v>
      </c>
      <c r="D260" s="108">
        <f>'70.02.00 VARAM_Public'!D260+'70.05.00 VARAM_Public'!D260+'70.08.00 VARAM_Public'!D260+'70.09.00 VARAM_Public'!D260</f>
        <v>0</v>
      </c>
    </row>
    <row r="261" spans="1:4" s="30" customFormat="1" ht="12.75" hidden="1">
      <c r="A261" s="1"/>
      <c r="B261" s="46" t="s">
        <v>385</v>
      </c>
      <c r="C261" s="47" t="s">
        <v>386</v>
      </c>
      <c r="D261" s="107">
        <f>'70.02.00 VARAM_Public'!D261+'70.05.00 VARAM_Public'!D261+'70.08.00 VARAM_Public'!D261+'70.09.00 VARAM_Public'!D261</f>
        <v>0</v>
      </c>
    </row>
    <row r="262" spans="1:4" s="30" customFormat="1" ht="12.75" hidden="1">
      <c r="A262" s="1"/>
      <c r="B262" s="46" t="s">
        <v>387</v>
      </c>
      <c r="C262" s="47" t="s">
        <v>388</v>
      </c>
      <c r="D262" s="107">
        <f>D263+D270</f>
        <v>0</v>
      </c>
    </row>
    <row r="263" spans="1:4" s="30" customFormat="1" ht="12.75" hidden="1">
      <c r="A263" s="1"/>
      <c r="B263" s="44" t="s">
        <v>389</v>
      </c>
      <c r="C263" s="15" t="s">
        <v>390</v>
      </c>
      <c r="D263" s="108">
        <f>SUM(D264:D269)</f>
        <v>0</v>
      </c>
    </row>
    <row r="264" spans="1:4" s="30" customFormat="1" ht="12.75" hidden="1">
      <c r="A264" s="1"/>
      <c r="B264" s="45" t="s">
        <v>391</v>
      </c>
      <c r="C264" s="15" t="s">
        <v>392</v>
      </c>
      <c r="D264" s="108">
        <f>'70.02.00 VARAM_Public'!D264+'70.05.00 VARAM_Public'!D264+'70.08.00 VARAM_Public'!D264+'70.09.00 VARAM_Public'!D264</f>
        <v>0</v>
      </c>
    </row>
    <row r="265" spans="1:4" s="30" customFormat="1" ht="25.5" hidden="1">
      <c r="A265" s="1"/>
      <c r="B265" s="45" t="s">
        <v>393</v>
      </c>
      <c r="C265" s="15" t="s">
        <v>394</v>
      </c>
      <c r="D265" s="108">
        <f>'70.02.00 VARAM_Public'!D265+'70.05.00 VARAM_Public'!D265+'70.08.00 VARAM_Public'!D265+'70.09.00 VARAM_Public'!D265</f>
        <v>0</v>
      </c>
    </row>
    <row r="266" spans="1:4" s="30" customFormat="1" ht="25.5" hidden="1">
      <c r="A266" s="1"/>
      <c r="B266" s="45" t="s">
        <v>395</v>
      </c>
      <c r="C266" s="15" t="s">
        <v>396</v>
      </c>
      <c r="D266" s="108">
        <f>'70.02.00 VARAM_Public'!D266+'70.05.00 VARAM_Public'!D266+'70.08.00 VARAM_Public'!D266+'70.09.00 VARAM_Public'!D266</f>
        <v>0</v>
      </c>
    </row>
    <row r="267" spans="1:4" s="30" customFormat="1" ht="12.75" hidden="1">
      <c r="A267" s="1"/>
      <c r="B267" s="45" t="s">
        <v>397</v>
      </c>
      <c r="C267" s="15" t="s">
        <v>398</v>
      </c>
      <c r="D267" s="108">
        <f>'70.02.00 VARAM_Public'!D267+'70.05.00 VARAM_Public'!D267+'70.08.00 VARAM_Public'!D267+'70.09.00 VARAM_Public'!D267</f>
        <v>0</v>
      </c>
    </row>
    <row r="268" spans="1:4" s="30" customFormat="1" ht="25.5" hidden="1">
      <c r="A268" s="1"/>
      <c r="B268" s="45">
        <v>2516</v>
      </c>
      <c r="C268" s="15" t="s">
        <v>399</v>
      </c>
      <c r="D268" s="108">
        <f>'70.02.00 VARAM_Public'!D268+'70.05.00 VARAM_Public'!D268+'70.08.00 VARAM_Public'!D268+'70.09.00 VARAM_Public'!D268</f>
        <v>0</v>
      </c>
    </row>
    <row r="269" spans="1:4" s="30" customFormat="1" ht="12.75" hidden="1">
      <c r="A269" s="1"/>
      <c r="B269" s="45" t="s">
        <v>400</v>
      </c>
      <c r="C269" s="15" t="s">
        <v>401</v>
      </c>
      <c r="D269" s="108">
        <f>'70.02.00 VARAM_Public'!D269+'70.05.00 VARAM_Public'!D269+'70.08.00 VARAM_Public'!D269+'70.09.00 VARAM_Public'!D269</f>
        <v>0</v>
      </c>
    </row>
    <row r="270" spans="1:4" s="30" customFormat="1" ht="12.75" hidden="1">
      <c r="A270" s="1"/>
      <c r="B270" s="44">
        <v>2520</v>
      </c>
      <c r="C270" s="15" t="s">
        <v>402</v>
      </c>
      <c r="D270" s="108">
        <f>'70.02.00 VARAM_Public'!D270+'70.05.00 VARAM_Public'!D270+'70.08.00 VARAM_Public'!D270+'70.09.00 VARAM_Public'!D270</f>
        <v>0</v>
      </c>
    </row>
    <row r="271" spans="1:4" s="30" customFormat="1" ht="25.5" hidden="1">
      <c r="A271" s="1"/>
      <c r="B271" s="49">
        <v>2800</v>
      </c>
      <c r="C271" s="47" t="s">
        <v>403</v>
      </c>
      <c r="D271" s="107">
        <f>'70.02.00 VARAM_Public'!D271+'70.05.00 VARAM_Public'!D271+'70.08.00 VARAM_Public'!D271+'70.09.00 VARAM_Public'!D271</f>
        <v>0</v>
      </c>
    </row>
    <row r="272" spans="1:4" s="30" customFormat="1" ht="12.75" hidden="1">
      <c r="A272" s="1"/>
      <c r="B272" s="49">
        <v>4000</v>
      </c>
      <c r="C272" s="47" t="s">
        <v>404</v>
      </c>
      <c r="D272" s="107">
        <f>D273+D276+D280</f>
        <v>0</v>
      </c>
    </row>
    <row r="273" spans="1:4" s="30" customFormat="1" ht="12.75" hidden="1">
      <c r="A273" s="1"/>
      <c r="B273" s="46" t="s">
        <v>405</v>
      </c>
      <c r="C273" s="47" t="s">
        <v>406</v>
      </c>
      <c r="D273" s="107">
        <f>D274+D275</f>
        <v>0</v>
      </c>
    </row>
    <row r="274" spans="1:4" s="30" customFormat="1" ht="25.5" hidden="1">
      <c r="A274" s="1"/>
      <c r="B274" s="44" t="s">
        <v>407</v>
      </c>
      <c r="C274" s="15" t="s">
        <v>408</v>
      </c>
      <c r="D274" s="108">
        <f>'70.02.00 VARAM_Public'!D274+'70.05.00 VARAM_Public'!D274+'70.08.00 VARAM_Public'!D274+'70.09.00 VARAM_Public'!D274</f>
        <v>0</v>
      </c>
    </row>
    <row r="275" spans="1:4" s="30" customFormat="1" ht="25.5" hidden="1">
      <c r="A275" s="1"/>
      <c r="B275" s="44" t="s">
        <v>409</v>
      </c>
      <c r="C275" s="15" t="s">
        <v>410</v>
      </c>
      <c r="D275" s="108">
        <f>'70.02.00 VARAM_Public'!D275+'70.05.00 VARAM_Public'!D275+'70.08.00 VARAM_Public'!D275+'70.09.00 VARAM_Public'!D275</f>
        <v>0</v>
      </c>
    </row>
    <row r="276" spans="1:4" s="30" customFormat="1" ht="12.75" hidden="1">
      <c r="A276" s="1"/>
      <c r="B276" s="46" t="s">
        <v>411</v>
      </c>
      <c r="C276" s="47" t="s">
        <v>412</v>
      </c>
      <c r="D276" s="107">
        <f>SUM(D277:D279)</f>
        <v>0</v>
      </c>
    </row>
    <row r="277" spans="1:4" s="30" customFormat="1" ht="25.5" hidden="1">
      <c r="A277" s="1"/>
      <c r="B277" s="44" t="s">
        <v>413</v>
      </c>
      <c r="C277" s="15" t="s">
        <v>414</v>
      </c>
      <c r="D277" s="108">
        <f>'70.02.00 VARAM_Public'!D277+'70.05.00 VARAM_Public'!D277+'70.08.00 VARAM_Public'!D277+'70.09.00 VARAM_Public'!D277</f>
        <v>0</v>
      </c>
    </row>
    <row r="278" spans="1:4" s="30" customFormat="1" ht="12.75" hidden="1">
      <c r="A278" s="1"/>
      <c r="B278" s="44">
        <v>4240</v>
      </c>
      <c r="C278" s="15" t="s">
        <v>415</v>
      </c>
      <c r="D278" s="108">
        <f>'70.02.00 VARAM_Public'!D278+'70.05.00 VARAM_Public'!D278+'70.08.00 VARAM_Public'!D278+'70.09.00 VARAM_Public'!D278</f>
        <v>0</v>
      </c>
    </row>
    <row r="279" spans="1:4" s="30" customFormat="1" ht="12.75" hidden="1">
      <c r="A279" s="1"/>
      <c r="B279" s="44">
        <v>4250</v>
      </c>
      <c r="C279" s="15" t="s">
        <v>416</v>
      </c>
      <c r="D279" s="108">
        <f>'70.02.00 VARAM_Public'!D279+'70.05.00 VARAM_Public'!D279+'70.08.00 VARAM_Public'!D279+'70.09.00 VARAM_Public'!D279</f>
        <v>0</v>
      </c>
    </row>
    <row r="280" spans="1:4" s="30" customFormat="1" ht="12.75" hidden="1">
      <c r="A280" s="1"/>
      <c r="B280" s="46" t="s">
        <v>417</v>
      </c>
      <c r="C280" s="47" t="s">
        <v>418</v>
      </c>
      <c r="D280" s="107">
        <f>D281+D284</f>
        <v>0</v>
      </c>
    </row>
    <row r="281" spans="1:4" s="30" customFormat="1" ht="12.75" hidden="1">
      <c r="A281" s="1"/>
      <c r="B281" s="44" t="s">
        <v>419</v>
      </c>
      <c r="C281" s="15" t="s">
        <v>420</v>
      </c>
      <c r="D281" s="108">
        <f>SUM(D282:D283)</f>
        <v>0</v>
      </c>
    </row>
    <row r="282" spans="1:4" s="30" customFormat="1" ht="25.5" hidden="1">
      <c r="A282" s="1"/>
      <c r="B282" s="45" t="s">
        <v>421</v>
      </c>
      <c r="C282" s="15" t="s">
        <v>422</v>
      </c>
      <c r="D282" s="108">
        <f>'70.02.00 VARAM_Public'!D282+'70.05.00 VARAM_Public'!D282+'70.08.00 VARAM_Public'!D282+'70.09.00 VARAM_Public'!D282</f>
        <v>0</v>
      </c>
    </row>
    <row r="283" spans="1:4" s="30" customFormat="1" ht="12.75" hidden="1">
      <c r="A283" s="1"/>
      <c r="B283" s="45" t="s">
        <v>423</v>
      </c>
      <c r="C283" s="15" t="s">
        <v>424</v>
      </c>
      <c r="D283" s="108">
        <f>'70.02.00 VARAM_Public'!D283+'70.05.00 VARAM_Public'!D283+'70.08.00 VARAM_Public'!D283+'70.09.00 VARAM_Public'!D283</f>
        <v>0</v>
      </c>
    </row>
    <row r="284" spans="1:4" s="30" customFormat="1" ht="12.75" hidden="1">
      <c r="A284" s="1"/>
      <c r="B284" s="44" t="s">
        <v>425</v>
      </c>
      <c r="C284" s="15" t="s">
        <v>426</v>
      </c>
      <c r="D284" s="108">
        <f>SUM(D285:D289)</f>
        <v>0</v>
      </c>
    </row>
    <row r="285" spans="1:4" s="30" customFormat="1" ht="25.5" hidden="1">
      <c r="A285" s="1"/>
      <c r="B285" s="45">
        <v>4331</v>
      </c>
      <c r="C285" s="15" t="s">
        <v>427</v>
      </c>
      <c r="D285" s="108">
        <f>'70.02.00 VARAM_Public'!D285+'70.05.00 VARAM_Public'!D285+'70.08.00 VARAM_Public'!D285+'70.09.00 VARAM_Public'!D285</f>
        <v>0</v>
      </c>
    </row>
    <row r="286" spans="1:4" s="30" customFormat="1" ht="25.5" hidden="1">
      <c r="A286" s="1"/>
      <c r="B286" s="45">
        <v>4332</v>
      </c>
      <c r="C286" s="15" t="s">
        <v>428</v>
      </c>
      <c r="D286" s="108">
        <f>'70.02.00 VARAM_Public'!D286+'70.05.00 VARAM_Public'!D286+'70.08.00 VARAM_Public'!D286+'70.09.00 VARAM_Public'!D286</f>
        <v>0</v>
      </c>
    </row>
    <row r="287" spans="1:4" s="30" customFormat="1" ht="25.5" hidden="1">
      <c r="A287" s="1"/>
      <c r="B287" s="45">
        <v>4333</v>
      </c>
      <c r="C287" s="15" t="s">
        <v>429</v>
      </c>
      <c r="D287" s="108">
        <f>'70.02.00 VARAM_Public'!D287+'70.05.00 VARAM_Public'!D287+'70.08.00 VARAM_Public'!D287+'70.09.00 VARAM_Public'!D287</f>
        <v>0</v>
      </c>
    </row>
    <row r="288" spans="1:4" s="30" customFormat="1" ht="12.75" hidden="1">
      <c r="A288" s="1"/>
      <c r="B288" s="45">
        <v>4334</v>
      </c>
      <c r="C288" s="15" t="s">
        <v>430</v>
      </c>
      <c r="D288" s="108">
        <f>'70.02.00 VARAM_Public'!D288+'70.05.00 VARAM_Public'!D288+'70.08.00 VARAM_Public'!D288+'70.09.00 VARAM_Public'!D288</f>
        <v>0</v>
      </c>
    </row>
    <row r="289" spans="1:4" s="30" customFormat="1" ht="12.75" hidden="1">
      <c r="A289" s="1"/>
      <c r="B289" s="45">
        <v>4339</v>
      </c>
      <c r="C289" s="15" t="s">
        <v>431</v>
      </c>
      <c r="D289" s="108">
        <f>'70.02.00 VARAM_Public'!D289+'70.05.00 VARAM_Public'!D289+'70.08.00 VARAM_Public'!D289+'70.09.00 VARAM_Public'!D289</f>
        <v>0</v>
      </c>
    </row>
    <row r="290" spans="1:4" s="30" customFormat="1" ht="12.75">
      <c r="A290" s="1"/>
      <c r="B290" s="49" t="s">
        <v>432</v>
      </c>
      <c r="C290" s="47" t="s">
        <v>433</v>
      </c>
      <c r="D290" s="107">
        <f>D291+D326</f>
        <v>16694</v>
      </c>
    </row>
    <row r="291" spans="1:4" s="30" customFormat="1" ht="12.75">
      <c r="A291" s="1"/>
      <c r="B291" s="46" t="s">
        <v>434</v>
      </c>
      <c r="C291" s="47" t="s">
        <v>435</v>
      </c>
      <c r="D291" s="107">
        <f>D292+D300+D321+D324+D325</f>
        <v>16694</v>
      </c>
    </row>
    <row r="292" spans="1:4" s="30" customFormat="1" ht="12.75" hidden="1">
      <c r="A292" s="1"/>
      <c r="B292" s="46" t="s">
        <v>436</v>
      </c>
      <c r="C292" s="47" t="s">
        <v>437</v>
      </c>
      <c r="D292" s="107">
        <f>D293+D296+D297</f>
        <v>0</v>
      </c>
    </row>
    <row r="293" spans="1:4" s="30" customFormat="1" ht="25.5" hidden="1">
      <c r="A293" s="1"/>
      <c r="B293" s="44" t="s">
        <v>438</v>
      </c>
      <c r="C293" s="15" t="s">
        <v>439</v>
      </c>
      <c r="D293" s="108">
        <f>SUM(D294:D295)</f>
        <v>0</v>
      </c>
    </row>
    <row r="294" spans="1:4" s="30" customFormat="1" ht="25.5" hidden="1">
      <c r="A294" s="1"/>
      <c r="B294" s="45">
        <v>3111</v>
      </c>
      <c r="C294" s="15" t="s">
        <v>440</v>
      </c>
      <c r="D294" s="108">
        <f>'70.02.00 VARAM_Public'!D294+'70.05.00 VARAM_Public'!D294+'70.08.00 VARAM_Public'!D294+'70.09.00 VARAM_Public'!D294</f>
        <v>0</v>
      </c>
    </row>
    <row r="295" spans="1:4" s="30" customFormat="1" ht="25.5" hidden="1">
      <c r="A295" s="1"/>
      <c r="B295" s="45">
        <v>3112</v>
      </c>
      <c r="C295" s="15" t="s">
        <v>441</v>
      </c>
      <c r="D295" s="108">
        <f>'70.02.00 VARAM_Public'!D295+'70.05.00 VARAM_Public'!D295+'70.08.00 VARAM_Public'!D295+'70.09.00 VARAM_Public'!D295</f>
        <v>0</v>
      </c>
    </row>
    <row r="296" spans="1:4" s="30" customFormat="1" ht="12.75" hidden="1">
      <c r="A296" s="1"/>
      <c r="B296" s="44">
        <v>3150</v>
      </c>
      <c r="C296" s="15" t="s">
        <v>442</v>
      </c>
      <c r="D296" s="108">
        <f>'70.02.00 VARAM_Public'!D296+'70.05.00 VARAM_Public'!D296+'70.08.00 VARAM_Public'!D296+'70.09.00 VARAM_Public'!D296</f>
        <v>0</v>
      </c>
    </row>
    <row r="297" spans="1:4" s="30" customFormat="1" ht="12.75" hidden="1">
      <c r="A297" s="1"/>
      <c r="B297" s="44" t="s">
        <v>443</v>
      </c>
      <c r="C297" s="15" t="s">
        <v>444</v>
      </c>
      <c r="D297" s="108">
        <f>SUM(D298:D299)</f>
        <v>0</v>
      </c>
    </row>
    <row r="298" spans="1:4" s="30" customFormat="1" ht="12.75" hidden="1">
      <c r="A298" s="1"/>
      <c r="B298" s="45">
        <v>3191</v>
      </c>
      <c r="C298" s="15" t="s">
        <v>445</v>
      </c>
      <c r="D298" s="108">
        <f>'70.02.00 VARAM_Public'!D298+'70.05.00 VARAM_Public'!D298+'70.08.00 VARAM_Public'!D298+'70.09.00 VARAM_Public'!D298</f>
        <v>0</v>
      </c>
    </row>
    <row r="299" spans="1:4" s="30" customFormat="1" ht="12.75" hidden="1">
      <c r="A299" s="1"/>
      <c r="B299" s="45">
        <v>3192</v>
      </c>
      <c r="C299" s="15" t="s">
        <v>446</v>
      </c>
      <c r="D299" s="108">
        <f>'70.02.00 VARAM_Public'!D299+'70.05.00 VARAM_Public'!D299+'70.08.00 VARAM_Public'!D299+'70.09.00 VARAM_Public'!D299</f>
        <v>0</v>
      </c>
    </row>
    <row r="300" spans="1:4" s="30" customFormat="1" ht="12.75">
      <c r="A300" s="1"/>
      <c r="B300" s="46" t="s">
        <v>447</v>
      </c>
      <c r="C300" s="47" t="s">
        <v>448</v>
      </c>
      <c r="D300" s="107">
        <f>D301+D304+D307+D312+D315</f>
        <v>16694</v>
      </c>
    </row>
    <row r="301" spans="1:4" s="30" customFormat="1" ht="12.75" hidden="1">
      <c r="A301" s="1"/>
      <c r="B301" s="44" t="s">
        <v>449</v>
      </c>
      <c r="C301" s="15" t="s">
        <v>450</v>
      </c>
      <c r="D301" s="108">
        <f>SUM(D302:D303)</f>
        <v>0</v>
      </c>
    </row>
    <row r="302" spans="1:4" s="30" customFormat="1" ht="12.75" hidden="1">
      <c r="A302" s="1"/>
      <c r="B302" s="45">
        <v>3211</v>
      </c>
      <c r="C302" s="15" t="s">
        <v>451</v>
      </c>
      <c r="D302" s="108">
        <f>'70.02.00 VARAM_Public'!D302+'70.05.00 VARAM_Public'!D302+'70.08.00 VARAM_Public'!D302+'70.09.00 VARAM_Public'!D302</f>
        <v>0</v>
      </c>
    </row>
    <row r="303" spans="1:4" s="30" customFormat="1" ht="12.75" hidden="1">
      <c r="A303" s="1"/>
      <c r="B303" s="45">
        <v>3212</v>
      </c>
      <c r="C303" s="15" t="s">
        <v>452</v>
      </c>
      <c r="D303" s="108">
        <f>'70.02.00 VARAM_Public'!D303+'70.05.00 VARAM_Public'!D303+'70.08.00 VARAM_Public'!D303+'70.09.00 VARAM_Public'!D303</f>
        <v>0</v>
      </c>
    </row>
    <row r="304" spans="1:4" s="30" customFormat="1" ht="12.75" hidden="1">
      <c r="A304" s="1"/>
      <c r="B304" s="44" t="s">
        <v>453</v>
      </c>
      <c r="C304" s="15" t="s">
        <v>454</v>
      </c>
      <c r="D304" s="108">
        <f>SUM(D305:D306)</f>
        <v>0</v>
      </c>
    </row>
    <row r="305" spans="1:4" s="30" customFormat="1" ht="12.75" hidden="1">
      <c r="A305" s="1"/>
      <c r="B305" s="45">
        <v>3231</v>
      </c>
      <c r="C305" s="15" t="s">
        <v>455</v>
      </c>
      <c r="D305" s="108">
        <f>'70.02.00 VARAM_Public'!D305+'70.05.00 VARAM_Public'!D305+'70.08.00 VARAM_Public'!D305+'70.09.00 VARAM_Public'!D305</f>
        <v>0</v>
      </c>
    </row>
    <row r="306" spans="1:4" s="30" customFormat="1" ht="12.75" hidden="1">
      <c r="A306" s="1"/>
      <c r="B306" s="45">
        <v>3232</v>
      </c>
      <c r="C306" s="15" t="s">
        <v>456</v>
      </c>
      <c r="D306" s="108">
        <f>'70.02.00 VARAM_Public'!D306+'70.05.00 VARAM_Public'!D306+'70.08.00 VARAM_Public'!D306+'70.09.00 VARAM_Public'!D306</f>
        <v>0</v>
      </c>
    </row>
    <row r="307" spans="1:4" s="30" customFormat="1" ht="25.5" hidden="1">
      <c r="A307" s="1"/>
      <c r="B307" s="44" t="s">
        <v>457</v>
      </c>
      <c r="C307" s="15" t="s">
        <v>458</v>
      </c>
      <c r="D307" s="108">
        <f>SUM(D308:D311)</f>
        <v>0</v>
      </c>
    </row>
    <row r="308" spans="1:4" s="30" customFormat="1" ht="12.75" hidden="1">
      <c r="A308" s="1"/>
      <c r="B308" s="45">
        <v>3261</v>
      </c>
      <c r="C308" s="15" t="s">
        <v>459</v>
      </c>
      <c r="D308" s="108">
        <f>'70.02.00 VARAM_Public'!D308+'70.05.00 VARAM_Public'!D308+'70.08.00 VARAM_Public'!D308+'70.09.00 VARAM_Public'!D308</f>
        <v>0</v>
      </c>
    </row>
    <row r="309" spans="1:4" s="30" customFormat="1" ht="25.5" hidden="1">
      <c r="A309" s="1"/>
      <c r="B309" s="45">
        <v>3262</v>
      </c>
      <c r="C309" s="15" t="s">
        <v>460</v>
      </c>
      <c r="D309" s="108">
        <f>'70.02.00 VARAM_Public'!D309+'70.05.00 VARAM_Public'!D309+'70.08.00 VARAM_Public'!D309+'70.09.00 VARAM_Public'!D309</f>
        <v>0</v>
      </c>
    </row>
    <row r="310" spans="1:4" s="30" customFormat="1" ht="12.75" hidden="1">
      <c r="A310" s="1"/>
      <c r="B310" s="45">
        <v>3263</v>
      </c>
      <c r="C310" s="15" t="s">
        <v>461</v>
      </c>
      <c r="D310" s="108">
        <f>'70.02.00 VARAM_Public'!D310+'70.05.00 VARAM_Public'!D310+'70.08.00 VARAM_Public'!D310+'70.09.00 VARAM_Public'!D310</f>
        <v>0</v>
      </c>
    </row>
    <row r="311" spans="1:4" s="30" customFormat="1" ht="12.75" hidden="1">
      <c r="A311" s="1"/>
      <c r="B311" s="45">
        <v>3264</v>
      </c>
      <c r="C311" s="15" t="s">
        <v>462</v>
      </c>
      <c r="D311" s="108">
        <f>'70.02.00 VARAM_Public'!D311+'70.05.00 VARAM_Public'!D311+'70.08.00 VARAM_Public'!D311+'70.09.00 VARAM_Public'!D311</f>
        <v>0</v>
      </c>
    </row>
    <row r="312" spans="1:4" s="30" customFormat="1" ht="12.75" hidden="1">
      <c r="A312" s="1"/>
      <c r="B312" s="44">
        <v>3280</v>
      </c>
      <c r="C312" s="15" t="s">
        <v>463</v>
      </c>
      <c r="D312" s="108">
        <f>SUM(D313:D314)</f>
        <v>0</v>
      </c>
    </row>
    <row r="313" spans="1:4" s="30" customFormat="1" ht="12.75" hidden="1">
      <c r="A313" s="1"/>
      <c r="B313" s="45">
        <v>3281</v>
      </c>
      <c r="C313" s="15" t="s">
        <v>464</v>
      </c>
      <c r="D313" s="108">
        <f>'70.02.00 VARAM_Public'!D313+'70.05.00 VARAM_Public'!D313+'70.08.00 VARAM_Public'!D313+'70.09.00 VARAM_Public'!D313</f>
        <v>0</v>
      </c>
    </row>
    <row r="314" spans="1:4" s="30" customFormat="1" ht="12.75" hidden="1">
      <c r="A314" s="1"/>
      <c r="B314" s="45">
        <v>3282</v>
      </c>
      <c r="C314" s="15" t="s">
        <v>465</v>
      </c>
      <c r="D314" s="108">
        <f>'70.02.00 VARAM_Public'!D314+'70.05.00 VARAM_Public'!D314+'70.08.00 VARAM_Public'!D314+'70.09.00 VARAM_Public'!D314</f>
        <v>0</v>
      </c>
    </row>
    <row r="315" spans="1:4" s="30" customFormat="1" ht="38.25">
      <c r="A315" s="1"/>
      <c r="B315" s="44">
        <v>3290</v>
      </c>
      <c r="C315" s="15" t="s">
        <v>466</v>
      </c>
      <c r="D315" s="108">
        <f>SUM(D316:D320)</f>
        <v>16694</v>
      </c>
    </row>
    <row r="316" spans="1:4" s="30" customFormat="1" ht="38.25" hidden="1">
      <c r="A316" s="1"/>
      <c r="B316" s="45">
        <v>3291</v>
      </c>
      <c r="C316" s="15" t="s">
        <v>467</v>
      </c>
      <c r="D316" s="108">
        <f>'70.02.00 VARAM_Public'!D316+'70.05.00 VARAM_Public'!D316+'70.08.00 VARAM_Public'!D316+'70.09.00 VARAM_Public'!D316</f>
        <v>0</v>
      </c>
    </row>
    <row r="317" spans="1:4" s="30" customFormat="1" ht="38.25" hidden="1">
      <c r="A317" s="1"/>
      <c r="B317" s="45">
        <v>3292</v>
      </c>
      <c r="C317" s="15" t="s">
        <v>468</v>
      </c>
      <c r="D317" s="108">
        <f>'70.02.00 VARAM_Public'!D317+'70.05.00 VARAM_Public'!D317+'70.08.00 VARAM_Public'!D317+'70.09.00 VARAM_Public'!D317</f>
        <v>0</v>
      </c>
    </row>
    <row r="318" spans="1:4" s="30" customFormat="1" ht="38.25" hidden="1">
      <c r="A318" s="1"/>
      <c r="B318" s="45">
        <v>3293</v>
      </c>
      <c r="C318" s="15" t="s">
        <v>469</v>
      </c>
      <c r="D318" s="108">
        <f>'70.02.00 VARAM_Public'!D318+'70.05.00 VARAM_Public'!D318+'70.08.00 VARAM_Public'!D318+'70.09.00 VARAM_Public'!D318</f>
        <v>0</v>
      </c>
    </row>
    <row r="319" spans="1:4" s="30" customFormat="1" ht="25.5" hidden="1">
      <c r="A319" s="1"/>
      <c r="B319" s="45">
        <v>3294</v>
      </c>
      <c r="C319" s="15" t="s">
        <v>470</v>
      </c>
      <c r="D319" s="108">
        <f>'70.02.00 VARAM_Public'!D319+'70.05.00 VARAM_Public'!D319+'70.08.00 VARAM_Public'!D319+'70.09.00 VARAM_Public'!D319</f>
        <v>0</v>
      </c>
    </row>
    <row r="320" spans="1:4" s="30" customFormat="1" ht="38.25">
      <c r="A320" s="1"/>
      <c r="B320" s="45">
        <v>3295</v>
      </c>
      <c r="C320" s="15" t="s">
        <v>471</v>
      </c>
      <c r="D320" s="108">
        <f>'70.02.00 VARAM_Public'!D320+'70.05.00 VARAM_Public'!D320+'70.08.00 VARAM_Public'!D320+'70.09.00 VARAM_Public'!D320</f>
        <v>16694</v>
      </c>
    </row>
    <row r="321" spans="1:4" s="30" customFormat="1" ht="25.5" hidden="1">
      <c r="A321" s="1"/>
      <c r="B321" s="46" t="s">
        <v>472</v>
      </c>
      <c r="C321" s="47" t="s">
        <v>473</v>
      </c>
      <c r="D321" s="107">
        <f>SUM(D322:D323)</f>
        <v>0</v>
      </c>
    </row>
    <row r="322" spans="1:4" s="30" customFormat="1" ht="25.5" hidden="1">
      <c r="A322" s="1"/>
      <c r="B322" s="44">
        <v>3310</v>
      </c>
      <c r="C322" s="15" t="s">
        <v>474</v>
      </c>
      <c r="D322" s="108">
        <f>'70.02.00 VARAM_Public'!D322+'70.05.00 VARAM_Public'!D322+'70.08.00 VARAM_Public'!D322+'70.09.00 VARAM_Public'!D322</f>
        <v>0</v>
      </c>
    </row>
    <row r="323" spans="1:4" s="30" customFormat="1" ht="25.5" hidden="1">
      <c r="A323" s="1"/>
      <c r="B323" s="44">
        <v>3320</v>
      </c>
      <c r="C323" s="15" t="s">
        <v>475</v>
      </c>
      <c r="D323" s="108">
        <f>'70.02.00 VARAM_Public'!D323+'70.05.00 VARAM_Public'!D323+'70.08.00 VARAM_Public'!D323+'70.09.00 VARAM_Public'!D323</f>
        <v>0</v>
      </c>
    </row>
    <row r="324" spans="1:4" s="30" customFormat="1" ht="38.25" hidden="1">
      <c r="A324" s="1"/>
      <c r="B324" s="49">
        <v>3500</v>
      </c>
      <c r="C324" s="47" t="s">
        <v>476</v>
      </c>
      <c r="D324" s="107">
        <f>'70.02.00 VARAM_Public'!D324+'70.05.00 VARAM_Public'!D324+'70.08.00 VARAM_Public'!D324+'70.09.00 VARAM_Public'!D324</f>
        <v>0</v>
      </c>
    </row>
    <row r="325" spans="1:4" s="30" customFormat="1" ht="12.75" hidden="1">
      <c r="A325" s="1"/>
      <c r="B325" s="46" t="s">
        <v>477</v>
      </c>
      <c r="C325" s="47" t="s">
        <v>478</v>
      </c>
      <c r="D325" s="107">
        <f>'70.02.00 VARAM_Public'!D325+'70.05.00 VARAM_Public'!D325+'70.08.00 VARAM_Public'!D325+'70.09.00 VARAM_Public'!D325</f>
        <v>0</v>
      </c>
    </row>
    <row r="326" spans="1:4" s="30" customFormat="1" ht="12.75" hidden="1">
      <c r="A326" s="1"/>
      <c r="B326" s="46" t="s">
        <v>479</v>
      </c>
      <c r="C326" s="47" t="s">
        <v>480</v>
      </c>
      <c r="D326" s="107">
        <f>D327+D365+D368+D372</f>
        <v>0</v>
      </c>
    </row>
    <row r="327" spans="1:4" s="30" customFormat="1" ht="12.75" hidden="1">
      <c r="A327" s="1"/>
      <c r="B327" s="46" t="s">
        <v>481</v>
      </c>
      <c r="C327" s="47" t="s">
        <v>482</v>
      </c>
      <c r="D327" s="107">
        <f>D328+D335+D345+D354+D357</f>
        <v>0</v>
      </c>
    </row>
    <row r="328" spans="1:4" s="30" customFormat="1" ht="12.75" hidden="1">
      <c r="A328" s="1"/>
      <c r="B328" s="44" t="s">
        <v>483</v>
      </c>
      <c r="C328" s="15" t="s">
        <v>484</v>
      </c>
      <c r="D328" s="108">
        <f>SUM(D329:D334)</f>
        <v>0</v>
      </c>
    </row>
    <row r="329" spans="1:4" s="30" customFormat="1" ht="12.75" hidden="1">
      <c r="A329" s="1"/>
      <c r="B329" s="45" t="s">
        <v>485</v>
      </c>
      <c r="C329" s="15" t="s">
        <v>486</v>
      </c>
      <c r="D329" s="108">
        <f>'70.02.00 VARAM_Public'!D329+'70.05.00 VARAM_Public'!D329+'70.08.00 VARAM_Public'!D329+'70.09.00 VARAM_Public'!D329</f>
        <v>0</v>
      </c>
    </row>
    <row r="330" spans="1:4" s="30" customFormat="1" ht="12.75" hidden="1">
      <c r="A330" s="1"/>
      <c r="B330" s="45" t="s">
        <v>487</v>
      </c>
      <c r="C330" s="15" t="s">
        <v>488</v>
      </c>
      <c r="D330" s="108">
        <f>'70.02.00 VARAM_Public'!D330+'70.05.00 VARAM_Public'!D330+'70.08.00 VARAM_Public'!D330+'70.09.00 VARAM_Public'!D330</f>
        <v>0</v>
      </c>
    </row>
    <row r="331" spans="1:4" s="30" customFormat="1" ht="12.75" hidden="1">
      <c r="A331" s="1"/>
      <c r="B331" s="45" t="s">
        <v>489</v>
      </c>
      <c r="C331" s="15" t="s">
        <v>490</v>
      </c>
      <c r="D331" s="108">
        <f>'70.02.00 VARAM_Public'!D331+'70.05.00 VARAM_Public'!D331+'70.08.00 VARAM_Public'!D331+'70.09.00 VARAM_Public'!D331</f>
        <v>0</v>
      </c>
    </row>
    <row r="332" spans="1:4" s="30" customFormat="1" ht="12.75" hidden="1">
      <c r="A332" s="1"/>
      <c r="B332" s="45" t="s">
        <v>491</v>
      </c>
      <c r="C332" s="15" t="s">
        <v>492</v>
      </c>
      <c r="D332" s="108">
        <f>'70.02.00 VARAM_Public'!D332+'70.05.00 VARAM_Public'!D332+'70.08.00 VARAM_Public'!D332+'70.09.00 VARAM_Public'!D332</f>
        <v>0</v>
      </c>
    </row>
    <row r="333" spans="1:4" s="30" customFormat="1" ht="12.75" hidden="1">
      <c r="A333" s="1"/>
      <c r="B333" s="45" t="s">
        <v>493</v>
      </c>
      <c r="C333" s="15" t="s">
        <v>494</v>
      </c>
      <c r="D333" s="108">
        <f>'70.02.00 VARAM_Public'!D333+'70.05.00 VARAM_Public'!D333+'70.08.00 VARAM_Public'!D333+'70.09.00 VARAM_Public'!D333</f>
        <v>0</v>
      </c>
    </row>
    <row r="334" spans="1:4" s="30" customFormat="1" ht="12.75" hidden="1">
      <c r="A334" s="1"/>
      <c r="B334" s="45" t="s">
        <v>495</v>
      </c>
      <c r="C334" s="15" t="s">
        <v>496</v>
      </c>
      <c r="D334" s="108">
        <f>'70.02.00 VARAM_Public'!D334+'70.05.00 VARAM_Public'!D334+'70.08.00 VARAM_Public'!D334+'70.09.00 VARAM_Public'!D334</f>
        <v>0</v>
      </c>
    </row>
    <row r="335" spans="1:4" s="30" customFormat="1" ht="12.75" hidden="1">
      <c r="A335" s="1"/>
      <c r="B335" s="44" t="s">
        <v>497</v>
      </c>
      <c r="C335" s="15" t="s">
        <v>498</v>
      </c>
      <c r="D335" s="108">
        <f>SUM(D336:D344)</f>
        <v>0</v>
      </c>
    </row>
    <row r="336" spans="1:4" s="30" customFormat="1" ht="12.75" hidden="1">
      <c r="A336" s="1"/>
      <c r="B336" s="45" t="s">
        <v>499</v>
      </c>
      <c r="C336" s="15" t="s">
        <v>500</v>
      </c>
      <c r="D336" s="108">
        <f>'70.02.00 VARAM_Public'!D336+'70.05.00 VARAM_Public'!D336+'70.08.00 VARAM_Public'!D336+'70.09.00 VARAM_Public'!D336</f>
        <v>0</v>
      </c>
    </row>
    <row r="337" spans="1:4" s="30" customFormat="1" ht="12.75" hidden="1">
      <c r="A337" s="1"/>
      <c r="B337" s="45" t="s">
        <v>501</v>
      </c>
      <c r="C337" s="15" t="s">
        <v>502</v>
      </c>
      <c r="D337" s="108">
        <f>'70.02.00 VARAM_Public'!D337+'70.05.00 VARAM_Public'!D337+'70.08.00 VARAM_Public'!D337+'70.09.00 VARAM_Public'!D337</f>
        <v>0</v>
      </c>
    </row>
    <row r="338" spans="1:4" s="30" customFormat="1" ht="12.75" hidden="1">
      <c r="A338" s="1"/>
      <c r="B338" s="45" t="s">
        <v>503</v>
      </c>
      <c r="C338" s="15" t="s">
        <v>504</v>
      </c>
      <c r="D338" s="108">
        <f>'70.02.00 VARAM_Public'!D338+'70.05.00 VARAM_Public'!D338+'70.08.00 VARAM_Public'!D338+'70.09.00 VARAM_Public'!D338</f>
        <v>0</v>
      </c>
    </row>
    <row r="339" spans="1:4" s="30" customFormat="1" ht="12.75" hidden="1">
      <c r="A339" s="1"/>
      <c r="B339" s="45" t="s">
        <v>505</v>
      </c>
      <c r="C339" s="15" t="s">
        <v>506</v>
      </c>
      <c r="D339" s="108">
        <f>'70.02.00 VARAM_Public'!D339+'70.05.00 VARAM_Public'!D339+'70.08.00 VARAM_Public'!D339+'70.09.00 VARAM_Public'!D339</f>
        <v>0</v>
      </c>
    </row>
    <row r="340" spans="1:4" s="30" customFormat="1" ht="12.75" hidden="1">
      <c r="A340" s="1"/>
      <c r="B340" s="45" t="s">
        <v>507</v>
      </c>
      <c r="C340" s="15" t="s">
        <v>508</v>
      </c>
      <c r="D340" s="108">
        <f>'70.02.00 VARAM_Public'!D340+'70.05.00 VARAM_Public'!D340+'70.08.00 VARAM_Public'!D340+'70.09.00 VARAM_Public'!D340</f>
        <v>0</v>
      </c>
    </row>
    <row r="341" spans="1:4" s="30" customFormat="1" ht="12.75" hidden="1">
      <c r="A341" s="1"/>
      <c r="B341" s="45" t="s">
        <v>509</v>
      </c>
      <c r="C341" s="15" t="s">
        <v>510</v>
      </c>
      <c r="D341" s="108">
        <f>'70.02.00 VARAM_Public'!D341+'70.05.00 VARAM_Public'!D341+'70.08.00 VARAM_Public'!D341+'70.09.00 VARAM_Public'!D341</f>
        <v>0</v>
      </c>
    </row>
    <row r="342" spans="1:4" s="30" customFormat="1" ht="12.75" hidden="1">
      <c r="A342" s="1"/>
      <c r="B342" s="45" t="s">
        <v>511</v>
      </c>
      <c r="C342" s="15" t="s">
        <v>512</v>
      </c>
      <c r="D342" s="108">
        <f>'70.02.00 VARAM_Public'!D342+'70.05.00 VARAM_Public'!D342+'70.08.00 VARAM_Public'!D342+'70.09.00 VARAM_Public'!D342</f>
        <v>0</v>
      </c>
    </row>
    <row r="343" spans="1:4" s="30" customFormat="1" ht="12.75" hidden="1">
      <c r="A343" s="1"/>
      <c r="B343" s="45" t="s">
        <v>513</v>
      </c>
      <c r="C343" s="15" t="s">
        <v>514</v>
      </c>
      <c r="D343" s="108">
        <f>'70.02.00 VARAM_Public'!D343+'70.05.00 VARAM_Public'!D343+'70.08.00 VARAM_Public'!D343+'70.09.00 VARAM_Public'!D343</f>
        <v>0</v>
      </c>
    </row>
    <row r="344" spans="1:4" s="30" customFormat="1" ht="12.75" hidden="1">
      <c r="A344" s="1"/>
      <c r="B344" s="45">
        <v>6229</v>
      </c>
      <c r="C344" s="15" t="s">
        <v>515</v>
      </c>
      <c r="D344" s="108">
        <f>'70.02.00 VARAM_Public'!D344+'70.05.00 VARAM_Public'!D344+'70.08.00 VARAM_Public'!D344+'70.09.00 VARAM_Public'!D344</f>
        <v>0</v>
      </c>
    </row>
    <row r="345" spans="1:4" s="30" customFormat="1" ht="12.75" hidden="1">
      <c r="A345" s="1"/>
      <c r="B345" s="44" t="s">
        <v>516</v>
      </c>
      <c r="C345" s="15" t="s">
        <v>517</v>
      </c>
      <c r="D345" s="108">
        <f>SUM(D346:D353)</f>
        <v>0</v>
      </c>
    </row>
    <row r="346" spans="1:4" s="30" customFormat="1" ht="12.75" hidden="1">
      <c r="A346" s="1"/>
      <c r="B346" s="45" t="s">
        <v>518</v>
      </c>
      <c r="C346" s="15" t="s">
        <v>519</v>
      </c>
      <c r="D346" s="108">
        <f>'70.02.00 VARAM_Public'!D346+'70.05.00 VARAM_Public'!D346+'70.08.00 VARAM_Public'!D346+'70.09.00 VARAM_Public'!D346</f>
        <v>0</v>
      </c>
    </row>
    <row r="347" spans="1:4" s="30" customFormat="1" ht="12.75" hidden="1">
      <c r="A347" s="1"/>
      <c r="B347" s="45" t="s">
        <v>520</v>
      </c>
      <c r="C347" s="15" t="s">
        <v>521</v>
      </c>
      <c r="D347" s="108">
        <f>'70.02.00 VARAM_Public'!D347+'70.05.00 VARAM_Public'!D347+'70.08.00 VARAM_Public'!D347+'70.09.00 VARAM_Public'!D347</f>
        <v>0</v>
      </c>
    </row>
    <row r="348" spans="1:4" s="30" customFormat="1" ht="12.75" hidden="1">
      <c r="A348" s="1"/>
      <c r="B348" s="45" t="s">
        <v>522</v>
      </c>
      <c r="C348" s="15" t="s">
        <v>523</v>
      </c>
      <c r="D348" s="108">
        <f>'70.02.00 VARAM_Public'!D348+'70.05.00 VARAM_Public'!D348+'70.08.00 VARAM_Public'!D348+'70.09.00 VARAM_Public'!D348</f>
        <v>0</v>
      </c>
    </row>
    <row r="349" spans="1:4" s="30" customFormat="1" ht="12.75" hidden="1">
      <c r="A349" s="1"/>
      <c r="B349" s="45" t="s">
        <v>524</v>
      </c>
      <c r="C349" s="15" t="s">
        <v>525</v>
      </c>
      <c r="D349" s="108">
        <f>'70.02.00 VARAM_Public'!D349+'70.05.00 VARAM_Public'!D349+'70.08.00 VARAM_Public'!D349+'70.09.00 VARAM_Public'!D349</f>
        <v>0</v>
      </c>
    </row>
    <row r="350" spans="1:4" s="30" customFormat="1" ht="12.75" hidden="1">
      <c r="A350" s="1"/>
      <c r="B350" s="45" t="s">
        <v>526</v>
      </c>
      <c r="C350" s="15" t="s">
        <v>527</v>
      </c>
      <c r="D350" s="108">
        <f>'70.02.00 VARAM_Public'!D350+'70.05.00 VARAM_Public'!D350+'70.08.00 VARAM_Public'!D350+'70.09.00 VARAM_Public'!D350</f>
        <v>0</v>
      </c>
    </row>
    <row r="351" spans="1:4" s="30" customFormat="1" ht="12.75" hidden="1">
      <c r="A351" s="1"/>
      <c r="B351" s="45" t="s">
        <v>528</v>
      </c>
      <c r="C351" s="15" t="s">
        <v>529</v>
      </c>
      <c r="D351" s="108">
        <f>'70.02.00 VARAM_Public'!D351+'70.05.00 VARAM_Public'!D351+'70.08.00 VARAM_Public'!D351+'70.09.00 VARAM_Public'!D351</f>
        <v>0</v>
      </c>
    </row>
    <row r="352" spans="1:4" s="30" customFormat="1" ht="12.75" hidden="1">
      <c r="A352" s="1"/>
      <c r="B352" s="45">
        <v>6238</v>
      </c>
      <c r="C352" s="15" t="s">
        <v>530</v>
      </c>
      <c r="D352" s="108">
        <f>'70.02.00 VARAM_Public'!D352+'70.05.00 VARAM_Public'!D352+'70.08.00 VARAM_Public'!D352+'70.09.00 VARAM_Public'!D352</f>
        <v>0</v>
      </c>
    </row>
    <row r="353" spans="1:4" s="30" customFormat="1" ht="12.75" hidden="1">
      <c r="A353" s="1"/>
      <c r="B353" s="45" t="s">
        <v>531</v>
      </c>
      <c r="C353" s="15" t="s">
        <v>532</v>
      </c>
      <c r="D353" s="108">
        <f>'70.02.00 VARAM_Public'!D353+'70.05.00 VARAM_Public'!D353+'70.08.00 VARAM_Public'!D353+'70.09.00 VARAM_Public'!D353</f>
        <v>0</v>
      </c>
    </row>
    <row r="354" spans="1:4" s="30" customFormat="1" ht="12.75" hidden="1">
      <c r="A354" s="1"/>
      <c r="B354" s="44" t="s">
        <v>533</v>
      </c>
      <c r="C354" s="15" t="s">
        <v>534</v>
      </c>
      <c r="D354" s="108">
        <f>SUM(D355:D356)</f>
        <v>0</v>
      </c>
    </row>
    <row r="355" spans="1:4" s="30" customFormat="1" ht="12.75" hidden="1">
      <c r="A355" s="1"/>
      <c r="B355" s="45" t="s">
        <v>535</v>
      </c>
      <c r="C355" s="15" t="s">
        <v>536</v>
      </c>
      <c r="D355" s="108">
        <f>'70.02.00 VARAM_Public'!D355+'70.05.00 VARAM_Public'!D355+'70.08.00 VARAM_Public'!D355+'70.09.00 VARAM_Public'!D355</f>
        <v>0</v>
      </c>
    </row>
    <row r="356" spans="1:4" s="30" customFormat="1" ht="12.75" hidden="1">
      <c r="A356" s="1"/>
      <c r="B356" s="45" t="s">
        <v>537</v>
      </c>
      <c r="C356" s="15" t="s">
        <v>538</v>
      </c>
      <c r="D356" s="108">
        <f>'70.02.00 VARAM_Public'!D356+'70.05.00 VARAM_Public'!D356+'70.08.00 VARAM_Public'!D356+'70.09.00 VARAM_Public'!D356</f>
        <v>0</v>
      </c>
    </row>
    <row r="357" spans="1:4" s="30" customFormat="1" ht="12.75" hidden="1">
      <c r="A357" s="1"/>
      <c r="B357" s="44" t="s">
        <v>539</v>
      </c>
      <c r="C357" s="15" t="s">
        <v>540</v>
      </c>
      <c r="D357" s="108">
        <f>SUM(D358:D364)</f>
        <v>0</v>
      </c>
    </row>
    <row r="358" spans="1:4" s="30" customFormat="1" ht="12.75" hidden="1">
      <c r="A358" s="1"/>
      <c r="B358" s="45" t="s">
        <v>541</v>
      </c>
      <c r="C358" s="15" t="s">
        <v>542</v>
      </c>
      <c r="D358" s="108">
        <f>'70.02.00 VARAM_Public'!D358+'70.05.00 VARAM_Public'!D358+'70.08.00 VARAM_Public'!D358+'70.09.00 VARAM_Public'!D358</f>
        <v>0</v>
      </c>
    </row>
    <row r="359" spans="1:4" s="30" customFormat="1" ht="12.75" hidden="1">
      <c r="A359" s="1"/>
      <c r="B359" s="45" t="s">
        <v>543</v>
      </c>
      <c r="C359" s="15" t="s">
        <v>544</v>
      </c>
      <c r="D359" s="108">
        <f>'70.02.00 VARAM_Public'!D359+'70.05.00 VARAM_Public'!D359+'70.08.00 VARAM_Public'!D359+'70.09.00 VARAM_Public'!D359</f>
        <v>0</v>
      </c>
    </row>
    <row r="360" spans="1:4" s="30" customFormat="1" ht="12.75" hidden="1">
      <c r="A360" s="1"/>
      <c r="B360" s="45" t="s">
        <v>545</v>
      </c>
      <c r="C360" s="15" t="s">
        <v>546</v>
      </c>
      <c r="D360" s="108">
        <f>'70.02.00 VARAM_Public'!D360+'70.05.00 VARAM_Public'!D360+'70.08.00 VARAM_Public'!D360+'70.09.00 VARAM_Public'!D360</f>
        <v>0</v>
      </c>
    </row>
    <row r="361" spans="1:4" s="30" customFormat="1" ht="12.75" hidden="1">
      <c r="A361" s="1"/>
      <c r="B361" s="45" t="s">
        <v>547</v>
      </c>
      <c r="C361" s="15" t="s">
        <v>548</v>
      </c>
      <c r="D361" s="108">
        <f>'70.02.00 VARAM_Public'!D361+'70.05.00 VARAM_Public'!D361+'70.08.00 VARAM_Public'!D361+'70.09.00 VARAM_Public'!D361</f>
        <v>0</v>
      </c>
    </row>
    <row r="362" spans="1:4" s="30" customFormat="1" ht="12.75" hidden="1">
      <c r="A362" s="1"/>
      <c r="B362" s="45">
        <v>6295</v>
      </c>
      <c r="C362" s="15" t="s">
        <v>549</v>
      </c>
      <c r="D362" s="108">
        <f>'70.02.00 VARAM_Public'!D362+'70.05.00 VARAM_Public'!D362+'70.08.00 VARAM_Public'!D362+'70.09.00 VARAM_Public'!D362</f>
        <v>0</v>
      </c>
    </row>
    <row r="363" spans="1:4" s="30" customFormat="1" ht="38.25" hidden="1">
      <c r="A363" s="1"/>
      <c r="B363" s="45">
        <v>6296</v>
      </c>
      <c r="C363" s="15" t="s">
        <v>550</v>
      </c>
      <c r="D363" s="108">
        <f>'70.02.00 VARAM_Public'!D363+'70.05.00 VARAM_Public'!D363+'70.08.00 VARAM_Public'!D363+'70.09.00 VARAM_Public'!D363</f>
        <v>0</v>
      </c>
    </row>
    <row r="364" spans="1:4" s="30" customFormat="1" ht="25.5" hidden="1">
      <c r="A364" s="1"/>
      <c r="B364" s="45" t="s">
        <v>551</v>
      </c>
      <c r="C364" s="15" t="s">
        <v>552</v>
      </c>
      <c r="D364" s="108">
        <f>'70.02.00 VARAM_Public'!D364+'70.05.00 VARAM_Public'!D364+'70.08.00 VARAM_Public'!D364+'70.09.00 VARAM_Public'!D364</f>
        <v>0</v>
      </c>
    </row>
    <row r="365" spans="1:4" s="30" customFormat="1" ht="12.75" hidden="1">
      <c r="A365" s="1"/>
      <c r="B365" s="46" t="s">
        <v>553</v>
      </c>
      <c r="C365" s="47" t="s">
        <v>554</v>
      </c>
      <c r="D365" s="107">
        <f>SUM(D366:D367)</f>
        <v>0</v>
      </c>
    </row>
    <row r="366" spans="1:4" s="30" customFormat="1" ht="12.75" hidden="1">
      <c r="A366" s="1"/>
      <c r="B366" s="44" t="s">
        <v>555</v>
      </c>
      <c r="C366" s="15" t="s">
        <v>556</v>
      </c>
      <c r="D366" s="108">
        <f>'70.02.00 VARAM_Public'!D366+'70.05.00 VARAM_Public'!D366+'70.08.00 VARAM_Public'!D366+'70.09.00 VARAM_Public'!D366</f>
        <v>0</v>
      </c>
    </row>
    <row r="367" spans="1:4" s="30" customFormat="1" ht="12.75" hidden="1">
      <c r="A367" s="1"/>
      <c r="B367" s="44" t="s">
        <v>557</v>
      </c>
      <c r="C367" s="15" t="s">
        <v>558</v>
      </c>
      <c r="D367" s="108">
        <f>'70.02.00 VARAM_Public'!D367+'70.05.00 VARAM_Public'!D367+'70.08.00 VARAM_Public'!D367+'70.09.00 VARAM_Public'!D367</f>
        <v>0</v>
      </c>
    </row>
    <row r="368" spans="1:4" s="30" customFormat="1" ht="12.75" hidden="1">
      <c r="A368" s="1"/>
      <c r="B368" s="46" t="s">
        <v>559</v>
      </c>
      <c r="C368" s="47" t="s">
        <v>560</v>
      </c>
      <c r="D368" s="107">
        <f>SUM(D369)</f>
        <v>0</v>
      </c>
    </row>
    <row r="369" spans="1:4" s="30" customFormat="1" ht="25.5" hidden="1">
      <c r="A369" s="1"/>
      <c r="B369" s="44">
        <v>6420</v>
      </c>
      <c r="C369" s="15" t="s">
        <v>561</v>
      </c>
      <c r="D369" s="108">
        <f>SUM(D370:D371)</f>
        <v>0</v>
      </c>
    </row>
    <row r="370" spans="1:4" s="30" customFormat="1" ht="12.75" hidden="1">
      <c r="A370" s="1"/>
      <c r="B370" s="48">
        <v>6421</v>
      </c>
      <c r="C370" s="15" t="s">
        <v>562</v>
      </c>
      <c r="D370" s="108">
        <f>'70.02.00 VARAM_Public'!D370+'70.05.00 VARAM_Public'!D370+'70.08.00 VARAM_Public'!D370+'70.09.00 VARAM_Public'!D370</f>
        <v>0</v>
      </c>
    </row>
    <row r="371" spans="1:4" s="30" customFormat="1" ht="12.75" hidden="1">
      <c r="A371" s="1"/>
      <c r="B371" s="48">
        <v>6422</v>
      </c>
      <c r="C371" s="15" t="s">
        <v>563</v>
      </c>
      <c r="D371" s="108">
        <f>'70.02.00 VARAM_Public'!D371+'70.05.00 VARAM_Public'!D371+'70.08.00 VARAM_Public'!D371+'70.09.00 VARAM_Public'!D371</f>
        <v>0</v>
      </c>
    </row>
    <row r="372" spans="1:4" s="30" customFormat="1" ht="25.5" hidden="1">
      <c r="A372" s="1"/>
      <c r="B372" s="49">
        <v>6500</v>
      </c>
      <c r="C372" s="47" t="s">
        <v>564</v>
      </c>
      <c r="D372" s="107">
        <f>SUM(D373:D374)</f>
        <v>0</v>
      </c>
    </row>
    <row r="373" spans="1:4" s="30" customFormat="1" ht="12.75" hidden="1">
      <c r="A373" s="1"/>
      <c r="B373" s="44">
        <v>6510</v>
      </c>
      <c r="C373" s="15" t="s">
        <v>565</v>
      </c>
      <c r="D373" s="108">
        <f>'70.02.00 VARAM_Public'!D373+'70.05.00 VARAM_Public'!D373+'70.08.00 VARAM_Public'!D373+'70.09.00 VARAM_Public'!D373</f>
        <v>0</v>
      </c>
    </row>
    <row r="374" spans="1:4" s="30" customFormat="1" ht="25.5" hidden="1">
      <c r="A374" s="1"/>
      <c r="B374" s="44">
        <v>6520</v>
      </c>
      <c r="C374" s="15" t="s">
        <v>566</v>
      </c>
      <c r="D374" s="108">
        <f>'70.02.00 VARAM_Public'!D374+'70.05.00 VARAM_Public'!D374+'70.08.00 VARAM_Public'!D374+'70.09.00 VARAM_Public'!D374</f>
        <v>0</v>
      </c>
    </row>
    <row r="375" spans="1:4" s="30" customFormat="1" ht="12.75" hidden="1">
      <c r="A375" s="1"/>
      <c r="B375" s="46" t="s">
        <v>567</v>
      </c>
      <c r="C375" s="47" t="s">
        <v>568</v>
      </c>
      <c r="D375" s="107">
        <f>D376+D387</f>
        <v>0</v>
      </c>
    </row>
    <row r="376" spans="1:4" s="30" customFormat="1" ht="12.75" hidden="1">
      <c r="A376" s="1"/>
      <c r="B376" s="46" t="s">
        <v>569</v>
      </c>
      <c r="C376" s="47" t="s">
        <v>570</v>
      </c>
      <c r="D376" s="107">
        <f>D377+D378+D383</f>
        <v>0</v>
      </c>
    </row>
    <row r="377" spans="1:4" s="30" customFormat="1" ht="12.75" hidden="1">
      <c r="A377" s="1"/>
      <c r="B377" s="44" t="s">
        <v>571</v>
      </c>
      <c r="C377" s="15" t="s">
        <v>572</v>
      </c>
      <c r="D377" s="108">
        <f>'70.02.00 VARAM_Public'!D377+'70.05.00 VARAM_Public'!D377+'70.08.00 VARAM_Public'!D377+'70.09.00 VARAM_Public'!D377</f>
        <v>0</v>
      </c>
    </row>
    <row r="378" spans="1:4" s="30" customFormat="1" ht="12.75" hidden="1">
      <c r="A378" s="1"/>
      <c r="B378" s="44" t="s">
        <v>573</v>
      </c>
      <c r="C378" s="15" t="s">
        <v>574</v>
      </c>
      <c r="D378" s="108">
        <f>SUM(D379:D382)</f>
        <v>0</v>
      </c>
    </row>
    <row r="379" spans="1:4" s="30" customFormat="1" ht="12.75" hidden="1">
      <c r="A379" s="1"/>
      <c r="B379" s="45" t="s">
        <v>575</v>
      </c>
      <c r="C379" s="15" t="s">
        <v>576</v>
      </c>
      <c r="D379" s="108">
        <f>'70.02.00 VARAM_Public'!D379+'70.05.00 VARAM_Public'!D379+'70.08.00 VARAM_Public'!D379+'70.09.00 VARAM_Public'!D379</f>
        <v>0</v>
      </c>
    </row>
    <row r="380" spans="1:4" s="30" customFormat="1" ht="12.75" hidden="1">
      <c r="A380" s="1"/>
      <c r="B380" s="45" t="s">
        <v>577</v>
      </c>
      <c r="C380" s="15" t="s">
        <v>578</v>
      </c>
      <c r="D380" s="108">
        <f>'70.02.00 VARAM_Public'!D380+'70.05.00 VARAM_Public'!D380+'70.08.00 VARAM_Public'!D380+'70.09.00 VARAM_Public'!D380</f>
        <v>0</v>
      </c>
    </row>
    <row r="381" spans="1:4" s="30" customFormat="1" ht="12.75" hidden="1">
      <c r="A381" s="1"/>
      <c r="B381" s="45" t="s">
        <v>579</v>
      </c>
      <c r="C381" s="15" t="s">
        <v>580</v>
      </c>
      <c r="D381" s="108">
        <f>'70.02.00 VARAM_Public'!D381+'70.05.00 VARAM_Public'!D381+'70.08.00 VARAM_Public'!D381+'70.09.00 VARAM_Public'!D381</f>
        <v>0</v>
      </c>
    </row>
    <row r="382" spans="1:4" s="30" customFormat="1" ht="25.5" hidden="1">
      <c r="A382" s="1"/>
      <c r="B382" s="45" t="s">
        <v>581</v>
      </c>
      <c r="C382" s="15" t="s">
        <v>582</v>
      </c>
      <c r="D382" s="108">
        <f>'70.02.00 VARAM_Public'!D382+'70.05.00 VARAM_Public'!D382+'70.08.00 VARAM_Public'!D382+'70.09.00 VARAM_Public'!D382</f>
        <v>0</v>
      </c>
    </row>
    <row r="383" spans="1:4" s="30" customFormat="1" ht="12.75" hidden="1">
      <c r="A383" s="1"/>
      <c r="B383" s="44">
        <v>7630</v>
      </c>
      <c r="C383" s="15" t="s">
        <v>583</v>
      </c>
      <c r="D383" s="108">
        <f>SUM(D384:D386)</f>
        <v>0</v>
      </c>
    </row>
    <row r="384" spans="1:4" s="30" customFormat="1" ht="12.75" hidden="1">
      <c r="A384" s="1"/>
      <c r="B384" s="45">
        <v>7631</v>
      </c>
      <c r="C384" s="15" t="s">
        <v>584</v>
      </c>
      <c r="D384" s="108">
        <f>'70.02.00 VARAM_Public'!D384+'70.05.00 VARAM_Public'!D384+'70.08.00 VARAM_Public'!D384+'70.09.00 VARAM_Public'!D384</f>
        <v>0</v>
      </c>
    </row>
    <row r="385" spans="1:4" s="30" customFormat="1" ht="12.75" hidden="1">
      <c r="A385" s="1"/>
      <c r="B385" s="45">
        <v>7632</v>
      </c>
      <c r="C385" s="15" t="s">
        <v>585</v>
      </c>
      <c r="D385" s="108">
        <f>'70.02.00 VARAM_Public'!D385+'70.05.00 VARAM_Public'!D385+'70.08.00 VARAM_Public'!D385+'70.09.00 VARAM_Public'!D385</f>
        <v>0</v>
      </c>
    </row>
    <row r="386" spans="1:4" s="30" customFormat="1" ht="25.5" hidden="1">
      <c r="A386" s="1"/>
      <c r="B386" s="45">
        <v>7639</v>
      </c>
      <c r="C386" s="15" t="s">
        <v>586</v>
      </c>
      <c r="D386" s="108">
        <f>'70.02.00 VARAM_Public'!D386+'70.05.00 VARAM_Public'!D386+'70.08.00 VARAM_Public'!D386+'70.09.00 VARAM_Public'!D386</f>
        <v>0</v>
      </c>
    </row>
    <row r="387" spans="1:4" s="30" customFormat="1" ht="12.75" hidden="1">
      <c r="A387" s="1"/>
      <c r="B387" s="46" t="s">
        <v>587</v>
      </c>
      <c r="C387" s="47" t="s">
        <v>588</v>
      </c>
      <c r="D387" s="107">
        <f>D388+D392+D393</f>
        <v>0</v>
      </c>
    </row>
    <row r="388" spans="1:4" s="30" customFormat="1" ht="12.75" hidden="1">
      <c r="A388" s="1"/>
      <c r="B388" s="44" t="s">
        <v>589</v>
      </c>
      <c r="C388" s="15" t="s">
        <v>590</v>
      </c>
      <c r="D388" s="108">
        <f>SUM(D389:D391)</f>
        <v>0</v>
      </c>
    </row>
    <row r="389" spans="1:4" s="30" customFormat="1" ht="12.75" hidden="1">
      <c r="A389" s="1"/>
      <c r="B389" s="45" t="s">
        <v>591</v>
      </c>
      <c r="C389" s="15" t="s">
        <v>592</v>
      </c>
      <c r="D389" s="108">
        <f>'70.02.00 VARAM_Public'!D389+'70.05.00 VARAM_Public'!D389+'70.08.00 VARAM_Public'!D389+'70.09.00 VARAM_Public'!D389</f>
        <v>0</v>
      </c>
    </row>
    <row r="390" spans="1:4" s="30" customFormat="1" ht="12.75" hidden="1">
      <c r="A390" s="1"/>
      <c r="B390" s="45" t="s">
        <v>593</v>
      </c>
      <c r="C390" s="15" t="s">
        <v>594</v>
      </c>
      <c r="D390" s="108">
        <f>'70.02.00 VARAM_Public'!D390+'70.05.00 VARAM_Public'!D390+'70.08.00 VARAM_Public'!D390+'70.09.00 VARAM_Public'!D390</f>
        <v>0</v>
      </c>
    </row>
    <row r="391" spans="1:4" s="30" customFormat="1" ht="12.75" hidden="1">
      <c r="A391" s="1"/>
      <c r="B391" s="45" t="s">
        <v>595</v>
      </c>
      <c r="C391" s="15" t="s">
        <v>596</v>
      </c>
      <c r="D391" s="108">
        <f>'70.02.00 VARAM_Public'!D391+'70.05.00 VARAM_Public'!D391+'70.08.00 VARAM_Public'!D391+'70.09.00 VARAM_Public'!D391</f>
        <v>0</v>
      </c>
    </row>
    <row r="392" spans="1:4" s="30" customFormat="1" ht="12.75" hidden="1">
      <c r="A392" s="1"/>
      <c r="B392" s="44" t="s">
        <v>597</v>
      </c>
      <c r="C392" s="15" t="s">
        <v>598</v>
      </c>
      <c r="D392" s="108">
        <f>'70.02.00 VARAM_Public'!D392+'70.05.00 VARAM_Public'!D392+'70.08.00 VARAM_Public'!D392+'70.09.00 VARAM_Public'!D392</f>
        <v>0</v>
      </c>
    </row>
    <row r="393" spans="1:4" s="30" customFormat="1" ht="12.75" hidden="1">
      <c r="A393" s="1"/>
      <c r="B393" s="44">
        <v>7730</v>
      </c>
      <c r="C393" s="15" t="s">
        <v>599</v>
      </c>
      <c r="D393" s="108">
        <f>'70.02.00 VARAM_Public'!D393+'70.05.00 VARAM_Public'!D393+'70.08.00 VARAM_Public'!D393+'70.09.00 VARAM_Public'!D393</f>
        <v>0</v>
      </c>
    </row>
    <row r="394" spans="1:4" s="30" customFormat="1" ht="12.75">
      <c r="A394" s="1"/>
      <c r="B394" s="46" t="s">
        <v>600</v>
      </c>
      <c r="C394" s="47" t="s">
        <v>601</v>
      </c>
      <c r="D394" s="107">
        <f>D395+D401+D409+D414</f>
        <v>371942</v>
      </c>
    </row>
    <row r="395" spans="1:4" s="30" customFormat="1" ht="12.75" hidden="1">
      <c r="A395" s="1"/>
      <c r="B395" s="46" t="s">
        <v>602</v>
      </c>
      <c r="C395" s="47" t="s">
        <v>603</v>
      </c>
      <c r="D395" s="107">
        <f>D396+D397</f>
        <v>0</v>
      </c>
    </row>
    <row r="396" spans="1:4" s="30" customFormat="1" ht="25.5" hidden="1">
      <c r="A396" s="1"/>
      <c r="B396" s="44" t="s">
        <v>604</v>
      </c>
      <c r="C396" s="15" t="s">
        <v>605</v>
      </c>
      <c r="D396" s="108">
        <f>'70.02.00 VARAM_Public'!D396+'70.05.00 VARAM_Public'!D396+'70.08.00 VARAM_Public'!D396+'70.09.00 VARAM_Public'!D396</f>
        <v>0</v>
      </c>
    </row>
    <row r="397" spans="1:4" s="30" customFormat="1" ht="25.5" hidden="1">
      <c r="A397" s="1"/>
      <c r="B397" s="44" t="s">
        <v>606</v>
      </c>
      <c r="C397" s="15" t="s">
        <v>607</v>
      </c>
      <c r="D397" s="108">
        <f>SUM(D398:D400)</f>
        <v>0</v>
      </c>
    </row>
    <row r="398" spans="1:4" s="30" customFormat="1" ht="25.5" hidden="1">
      <c r="A398" s="1"/>
      <c r="B398" s="45" t="s">
        <v>608</v>
      </c>
      <c r="C398" s="15" t="s">
        <v>609</v>
      </c>
      <c r="D398" s="108">
        <f>'70.02.00 VARAM_Public'!D398+'70.05.00 VARAM_Public'!D398+'70.08.00 VARAM_Public'!D398+'70.09.00 VARAM_Public'!D398</f>
        <v>0</v>
      </c>
    </row>
    <row r="399" spans="1:4" s="30" customFormat="1" ht="25.5" hidden="1">
      <c r="A399" s="1"/>
      <c r="B399" s="45" t="s">
        <v>610</v>
      </c>
      <c r="C399" s="15" t="s">
        <v>611</v>
      </c>
      <c r="D399" s="108">
        <f>'70.02.00 VARAM_Public'!D399+'70.05.00 VARAM_Public'!D399+'70.08.00 VARAM_Public'!D399+'70.09.00 VARAM_Public'!D399</f>
        <v>0</v>
      </c>
    </row>
    <row r="400" spans="1:4" s="30" customFormat="1" ht="25.5" hidden="1">
      <c r="A400" s="1"/>
      <c r="B400" s="45" t="s">
        <v>612</v>
      </c>
      <c r="C400" s="15" t="s">
        <v>613</v>
      </c>
      <c r="D400" s="108">
        <f>'70.02.00 VARAM_Public'!D400+'70.05.00 VARAM_Public'!D400+'70.08.00 VARAM_Public'!D400+'70.09.00 VARAM_Public'!D400</f>
        <v>0</v>
      </c>
    </row>
    <row r="401" spans="1:4" s="30" customFormat="1" ht="12.75">
      <c r="A401" s="1"/>
      <c r="B401" s="46" t="s">
        <v>614</v>
      </c>
      <c r="C401" s="47" t="s">
        <v>615</v>
      </c>
      <c r="D401" s="107">
        <f>D402+D403+D404</f>
        <v>363629</v>
      </c>
    </row>
    <row r="402" spans="1:4" s="30" customFormat="1" ht="12.75" hidden="1">
      <c r="A402" s="1"/>
      <c r="B402" s="44" t="s">
        <v>616</v>
      </c>
      <c r="C402" s="15" t="s">
        <v>617</v>
      </c>
      <c r="D402" s="108">
        <f>'70.02.00 VARAM_Public'!D402+'70.05.00 VARAM_Public'!D402+'70.08.00 VARAM_Public'!D402+'70.09.00 VARAM_Public'!D402</f>
        <v>0</v>
      </c>
    </row>
    <row r="403" spans="1:4" s="30" customFormat="1" ht="38.25" hidden="1">
      <c r="A403" s="1"/>
      <c r="B403" s="44" t="s">
        <v>618</v>
      </c>
      <c r="C403" s="15" t="s">
        <v>619</v>
      </c>
      <c r="D403" s="108">
        <f>'70.02.00 VARAM_Public'!D403+'70.05.00 VARAM_Public'!D403+'70.08.00 VARAM_Public'!D403+'70.09.00 VARAM_Public'!D403</f>
        <v>0</v>
      </c>
    </row>
    <row r="404" spans="1:4" s="30" customFormat="1" ht="25.5">
      <c r="A404" s="1"/>
      <c r="B404" s="44">
        <v>7350</v>
      </c>
      <c r="C404" s="15" t="s">
        <v>620</v>
      </c>
      <c r="D404" s="108">
        <f>SUM(D405:D408)</f>
        <v>363629</v>
      </c>
    </row>
    <row r="405" spans="1:4" s="30" customFormat="1" ht="38.25" hidden="1">
      <c r="A405" s="1"/>
      <c r="B405" s="45">
        <v>7351</v>
      </c>
      <c r="C405" s="15" t="s">
        <v>621</v>
      </c>
      <c r="D405" s="108">
        <f>'70.02.00 VARAM_Public'!D405+'70.05.00 VARAM_Public'!D405+'70.08.00 VARAM_Public'!D405+'70.09.00 VARAM_Public'!D405</f>
        <v>0</v>
      </c>
    </row>
    <row r="406" spans="1:4" s="30" customFormat="1" ht="38.25" hidden="1">
      <c r="A406" s="1"/>
      <c r="B406" s="45">
        <v>7352</v>
      </c>
      <c r="C406" s="15" t="s">
        <v>622</v>
      </c>
      <c r="D406" s="108">
        <f>'70.02.00 VARAM_Public'!D406+'70.05.00 VARAM_Public'!D406+'70.08.00 VARAM_Public'!D406+'70.09.00 VARAM_Public'!D406</f>
        <v>0</v>
      </c>
    </row>
    <row r="407" spans="1:4" s="30" customFormat="1" ht="51">
      <c r="A407" s="1"/>
      <c r="B407" s="45">
        <v>7353</v>
      </c>
      <c r="C407" s="15" t="s">
        <v>623</v>
      </c>
      <c r="D407" s="108">
        <f>'70.02.00 VARAM_Public'!D407+'70.05.00 VARAM_Public'!D407+'70.08.00 VARAM_Public'!D407+'70.09.00 VARAM_Public'!D407</f>
        <v>363629</v>
      </c>
    </row>
    <row r="408" spans="1:4" s="30" customFormat="1" ht="51" hidden="1">
      <c r="A408" s="1"/>
      <c r="B408" s="45">
        <v>7354</v>
      </c>
      <c r="C408" s="15" t="s">
        <v>624</v>
      </c>
      <c r="D408" s="108">
        <f>'70.02.00 VARAM_Public'!D408+'70.05.00 VARAM_Public'!D408+'70.08.00 VARAM_Public'!D408+'70.09.00 VARAM_Public'!D408</f>
        <v>0</v>
      </c>
    </row>
    <row r="409" spans="1:4" s="30" customFormat="1" ht="12.75" hidden="1">
      <c r="A409" s="1"/>
      <c r="B409" s="46" t="s">
        <v>625</v>
      </c>
      <c r="C409" s="47" t="s">
        <v>626</v>
      </c>
      <c r="D409" s="107">
        <f>D410+D411</f>
        <v>0</v>
      </c>
    </row>
    <row r="410" spans="1:4" s="30" customFormat="1" ht="12.75" hidden="1">
      <c r="A410" s="1"/>
      <c r="B410" s="44">
        <v>7460</v>
      </c>
      <c r="C410" s="15" t="s">
        <v>627</v>
      </c>
      <c r="D410" s="108">
        <f>'70.02.00 VARAM_Public'!D410+'70.05.00 VARAM_Public'!D410+'70.08.00 VARAM_Public'!D410+'70.09.00 VARAM_Public'!D410</f>
        <v>0</v>
      </c>
    </row>
    <row r="411" spans="1:4" s="30" customFormat="1" ht="25.5" hidden="1">
      <c r="A411" s="1"/>
      <c r="B411" s="44">
        <v>7470</v>
      </c>
      <c r="C411" s="15" t="s">
        <v>628</v>
      </c>
      <c r="D411" s="108">
        <f>SUM(D412:D413)</f>
        <v>0</v>
      </c>
    </row>
    <row r="412" spans="1:4" s="30" customFormat="1" ht="38.25" hidden="1">
      <c r="A412" s="1"/>
      <c r="B412" s="45">
        <v>7471</v>
      </c>
      <c r="C412" s="15" t="s">
        <v>629</v>
      </c>
      <c r="D412" s="108">
        <f>'70.02.00 VARAM_Public'!D412+'70.05.00 VARAM_Public'!D412+'70.08.00 VARAM_Public'!D412+'70.09.00 VARAM_Public'!D412</f>
        <v>0</v>
      </c>
    </row>
    <row r="413" spans="1:4" s="30" customFormat="1" ht="38.25" hidden="1">
      <c r="A413" s="1"/>
      <c r="B413" s="45">
        <v>7472</v>
      </c>
      <c r="C413" s="15" t="s">
        <v>630</v>
      </c>
      <c r="D413" s="108">
        <f>'70.02.00 VARAM_Public'!D413+'70.05.00 VARAM_Public'!D413+'70.08.00 VARAM_Public'!D413+'70.09.00 VARAM_Public'!D413</f>
        <v>0</v>
      </c>
    </row>
    <row r="414" spans="1:4" s="30" customFormat="1" ht="12.75">
      <c r="A414" s="1"/>
      <c r="B414" s="46" t="s">
        <v>631</v>
      </c>
      <c r="C414" s="47" t="s">
        <v>632</v>
      </c>
      <c r="D414" s="107">
        <f>D415</f>
        <v>8313</v>
      </c>
    </row>
    <row r="415" spans="1:4" s="30" customFormat="1" ht="38.25">
      <c r="A415" s="1"/>
      <c r="B415" s="44" t="s">
        <v>633</v>
      </c>
      <c r="C415" s="15" t="s">
        <v>634</v>
      </c>
      <c r="D415" s="108">
        <f>'70.02.00 VARAM_Public'!D415+'70.05.00 VARAM_Public'!D415+'70.08.00 VARAM_Public'!D415+'70.09.00 VARAM_Public'!D415</f>
        <v>8313</v>
      </c>
    </row>
    <row r="416" spans="1:4" s="30" customFormat="1" ht="13.5">
      <c r="A416" s="1"/>
      <c r="B416" s="55" t="s">
        <v>635</v>
      </c>
      <c r="C416" s="54" t="s">
        <v>636</v>
      </c>
      <c r="D416" s="109">
        <f>D417+D456</f>
        <v>26215</v>
      </c>
    </row>
    <row r="417" spans="1:4" s="30" customFormat="1" ht="12.75">
      <c r="A417" s="1"/>
      <c r="B417" s="49">
        <v>5000</v>
      </c>
      <c r="C417" s="47" t="s">
        <v>637</v>
      </c>
      <c r="D417" s="107">
        <f>D418+D427</f>
        <v>26215</v>
      </c>
    </row>
    <row r="418" spans="1:4" s="30" customFormat="1" ht="12.75" hidden="1">
      <c r="A418" s="1"/>
      <c r="B418" s="46" t="s">
        <v>638</v>
      </c>
      <c r="C418" s="47" t="s">
        <v>639</v>
      </c>
      <c r="D418" s="107">
        <f>D419+D420+D423+D424+D425+D426</f>
        <v>0</v>
      </c>
    </row>
    <row r="419" spans="1:4" s="30" customFormat="1" ht="12.75" hidden="1">
      <c r="A419" s="1"/>
      <c r="B419" s="44" t="s">
        <v>640</v>
      </c>
      <c r="C419" s="15" t="s">
        <v>641</v>
      </c>
      <c r="D419" s="108">
        <f>'70.02.00 VARAM_Public'!D419+'70.05.00 VARAM_Public'!D419+'70.08.00 VARAM_Public'!D419+'70.09.00 VARAM_Public'!D419</f>
        <v>0</v>
      </c>
    </row>
    <row r="420" spans="1:4" s="30" customFormat="1" ht="12.75" hidden="1">
      <c r="A420" s="1"/>
      <c r="B420" s="44">
        <v>5120</v>
      </c>
      <c r="C420" s="15" t="s">
        <v>642</v>
      </c>
      <c r="D420" s="108">
        <f>SUM(D421:D422)</f>
        <v>0</v>
      </c>
    </row>
    <row r="421" spans="1:4" s="30" customFormat="1" ht="12.75" hidden="1">
      <c r="A421" s="1"/>
      <c r="B421" s="45" t="s">
        <v>643</v>
      </c>
      <c r="C421" s="15" t="s">
        <v>644</v>
      </c>
      <c r="D421" s="108">
        <f>'70.02.00 VARAM_Public'!D421+'70.05.00 VARAM_Public'!D421+'70.08.00 VARAM_Public'!D421+'70.09.00 VARAM_Public'!D421</f>
        <v>0</v>
      </c>
    </row>
    <row r="422" spans="1:4" s="30" customFormat="1" ht="12.75" hidden="1">
      <c r="A422" s="1"/>
      <c r="B422" s="45" t="s">
        <v>645</v>
      </c>
      <c r="C422" s="15" t="s">
        <v>646</v>
      </c>
      <c r="D422" s="108">
        <f>'70.02.00 VARAM_Public'!D422+'70.05.00 VARAM_Public'!D422+'70.08.00 VARAM_Public'!D422+'70.09.00 VARAM_Public'!D422</f>
        <v>0</v>
      </c>
    </row>
    <row r="423" spans="1:4" s="30" customFormat="1" ht="12.75" hidden="1">
      <c r="A423" s="1"/>
      <c r="B423" s="44" t="s">
        <v>647</v>
      </c>
      <c r="C423" s="15" t="s">
        <v>648</v>
      </c>
      <c r="D423" s="108">
        <f>'70.02.00 VARAM_Public'!D423+'70.05.00 VARAM_Public'!D423+'70.08.00 VARAM_Public'!D423+'70.09.00 VARAM_Public'!D423</f>
        <v>0</v>
      </c>
    </row>
    <row r="424" spans="1:4" s="30" customFormat="1" ht="12.75" hidden="1">
      <c r="A424" s="1"/>
      <c r="B424" s="44" t="s">
        <v>649</v>
      </c>
      <c r="C424" s="15" t="s">
        <v>650</v>
      </c>
      <c r="D424" s="108">
        <f>'70.02.00 VARAM_Public'!D424+'70.05.00 VARAM_Public'!D424+'70.08.00 VARAM_Public'!D424+'70.09.00 VARAM_Public'!D424</f>
        <v>0</v>
      </c>
    </row>
    <row r="425" spans="1:4" s="30" customFormat="1" ht="12.75" hidden="1">
      <c r="A425" s="1"/>
      <c r="B425" s="44" t="s">
        <v>651</v>
      </c>
      <c r="C425" s="15" t="s">
        <v>652</v>
      </c>
      <c r="D425" s="108">
        <f>'70.02.00 VARAM_Public'!D425+'70.05.00 VARAM_Public'!D425+'70.08.00 VARAM_Public'!D425+'70.09.00 VARAM_Public'!D425</f>
        <v>0</v>
      </c>
    </row>
    <row r="426" spans="1:4" s="30" customFormat="1" ht="12.75" hidden="1">
      <c r="A426" s="1"/>
      <c r="B426" s="44" t="s">
        <v>653</v>
      </c>
      <c r="C426" s="15" t="s">
        <v>654</v>
      </c>
      <c r="D426" s="108">
        <f>'70.02.00 VARAM_Public'!D426+'70.05.00 VARAM_Public'!D426+'70.08.00 VARAM_Public'!D426+'70.09.00 VARAM_Public'!D426</f>
        <v>0</v>
      </c>
    </row>
    <row r="427" spans="1:4" s="30" customFormat="1" ht="12.75">
      <c r="A427" s="1"/>
      <c r="B427" s="46" t="s">
        <v>655</v>
      </c>
      <c r="C427" s="47" t="s">
        <v>656</v>
      </c>
      <c r="D427" s="107">
        <f>D428+D438+D439+D449+D450+D451+D455</f>
        <v>26215</v>
      </c>
    </row>
    <row r="428" spans="1:4" s="30" customFormat="1" ht="12.75" hidden="1">
      <c r="A428" s="1"/>
      <c r="B428" s="44" t="s">
        <v>657</v>
      </c>
      <c r="C428" s="15" t="s">
        <v>658</v>
      </c>
      <c r="D428" s="108">
        <f>SUM(D429:D437)</f>
        <v>0</v>
      </c>
    </row>
    <row r="429" spans="1:4" s="30" customFormat="1" ht="12.75" hidden="1">
      <c r="A429" s="1"/>
      <c r="B429" s="45" t="s">
        <v>659</v>
      </c>
      <c r="C429" s="15" t="s">
        <v>660</v>
      </c>
      <c r="D429" s="108">
        <f>'70.02.00 VARAM_Public'!D429+'70.05.00 VARAM_Public'!D429+'70.08.00 VARAM_Public'!D429+'70.09.00 VARAM_Public'!D429</f>
        <v>0</v>
      </c>
    </row>
    <row r="430" spans="1:4" s="30" customFormat="1" ht="12.75" hidden="1">
      <c r="A430" s="1"/>
      <c r="B430" s="45" t="s">
        <v>661</v>
      </c>
      <c r="C430" s="15" t="s">
        <v>662</v>
      </c>
      <c r="D430" s="108">
        <f>'70.02.00 VARAM_Public'!D430+'70.05.00 VARAM_Public'!D430+'70.08.00 VARAM_Public'!D430+'70.09.00 VARAM_Public'!D430</f>
        <v>0</v>
      </c>
    </row>
    <row r="431" spans="1:4" s="30" customFormat="1" ht="12.75" hidden="1">
      <c r="A431" s="1"/>
      <c r="B431" s="45" t="s">
        <v>663</v>
      </c>
      <c r="C431" s="15" t="s">
        <v>664</v>
      </c>
      <c r="D431" s="108">
        <f>'70.02.00 VARAM_Public'!D431+'70.05.00 VARAM_Public'!D431+'70.08.00 VARAM_Public'!D431+'70.09.00 VARAM_Public'!D431</f>
        <v>0</v>
      </c>
    </row>
    <row r="432" spans="1:4" s="30" customFormat="1" ht="12.75" hidden="1">
      <c r="A432" s="1"/>
      <c r="B432" s="45" t="s">
        <v>665</v>
      </c>
      <c r="C432" s="15" t="s">
        <v>666</v>
      </c>
      <c r="D432" s="108">
        <f>'70.02.00 VARAM_Public'!D432+'70.05.00 VARAM_Public'!D432+'70.08.00 VARAM_Public'!D432+'70.09.00 VARAM_Public'!D432</f>
        <v>0</v>
      </c>
    </row>
    <row r="433" spans="1:4" s="30" customFormat="1" ht="12.75" hidden="1">
      <c r="A433" s="1"/>
      <c r="B433" s="45" t="s">
        <v>667</v>
      </c>
      <c r="C433" s="15" t="s">
        <v>668</v>
      </c>
      <c r="D433" s="108">
        <f>'70.02.00 VARAM_Public'!D433+'70.05.00 VARAM_Public'!D433+'70.08.00 VARAM_Public'!D433+'70.09.00 VARAM_Public'!D433</f>
        <v>0</v>
      </c>
    </row>
    <row r="434" spans="1:4" s="30" customFormat="1" ht="12.75" hidden="1">
      <c r="A434" s="1"/>
      <c r="B434" s="45" t="s">
        <v>669</v>
      </c>
      <c r="C434" s="15" t="s">
        <v>670</v>
      </c>
      <c r="D434" s="108">
        <f>'70.02.00 VARAM_Public'!D434+'70.05.00 VARAM_Public'!D434+'70.08.00 VARAM_Public'!D434+'70.09.00 VARAM_Public'!D434</f>
        <v>0</v>
      </c>
    </row>
    <row r="435" spans="1:4" s="30" customFormat="1" ht="12.75" hidden="1">
      <c r="A435" s="1"/>
      <c r="B435" s="45" t="s">
        <v>671</v>
      </c>
      <c r="C435" s="15" t="s">
        <v>672</v>
      </c>
      <c r="D435" s="108">
        <f>'70.02.00 VARAM_Public'!D435+'70.05.00 VARAM_Public'!D435+'70.08.00 VARAM_Public'!D435+'70.09.00 VARAM_Public'!D435</f>
        <v>0</v>
      </c>
    </row>
    <row r="436" spans="1:4" s="30" customFormat="1" ht="12.75" hidden="1">
      <c r="A436" s="1"/>
      <c r="B436" s="45" t="s">
        <v>673</v>
      </c>
      <c r="C436" s="15" t="s">
        <v>674</v>
      </c>
      <c r="D436" s="108">
        <f>'70.02.00 VARAM_Public'!D436+'70.05.00 VARAM_Public'!D436+'70.08.00 VARAM_Public'!D436+'70.09.00 VARAM_Public'!D436</f>
        <v>0</v>
      </c>
    </row>
    <row r="437" spans="1:4" s="30" customFormat="1" ht="12.75" hidden="1">
      <c r="A437" s="1"/>
      <c r="B437" s="45" t="s">
        <v>675</v>
      </c>
      <c r="C437" s="15" t="s">
        <v>676</v>
      </c>
      <c r="D437" s="108">
        <f>'70.02.00 VARAM_Public'!D437+'70.05.00 VARAM_Public'!D437+'70.08.00 VARAM_Public'!D437+'70.09.00 VARAM_Public'!D437</f>
        <v>0</v>
      </c>
    </row>
    <row r="438" spans="1:4" s="30" customFormat="1" ht="12.75" hidden="1">
      <c r="A438" s="1"/>
      <c r="B438" s="44" t="s">
        <v>677</v>
      </c>
      <c r="C438" s="15" t="s">
        <v>678</v>
      </c>
      <c r="D438" s="108">
        <f>'70.02.00 VARAM_Public'!D438+'70.05.00 VARAM_Public'!D438+'70.08.00 VARAM_Public'!D438+'70.09.00 VARAM_Public'!D438</f>
        <v>0</v>
      </c>
    </row>
    <row r="439" spans="1:4" s="30" customFormat="1" ht="12.75">
      <c r="A439" s="1"/>
      <c r="B439" s="44" t="s">
        <v>679</v>
      </c>
      <c r="C439" s="15" t="s">
        <v>680</v>
      </c>
      <c r="D439" s="108">
        <f>SUM(D440:D448)</f>
        <v>26215</v>
      </c>
    </row>
    <row r="440" spans="1:4" s="30" customFormat="1" ht="12.75" hidden="1">
      <c r="A440" s="1"/>
      <c r="B440" s="45" t="s">
        <v>681</v>
      </c>
      <c r="C440" s="15" t="s">
        <v>682</v>
      </c>
      <c r="D440" s="108">
        <f>'70.02.00 VARAM_Public'!D440+'70.05.00 VARAM_Public'!D440+'70.08.00 VARAM_Public'!D440+'70.09.00 VARAM_Public'!D440</f>
        <v>0</v>
      </c>
    </row>
    <row r="441" spans="1:4" s="30" customFormat="1" ht="12.75">
      <c r="A441" s="1"/>
      <c r="B441" s="45">
        <v>5232</v>
      </c>
      <c r="C441" s="15" t="s">
        <v>683</v>
      </c>
      <c r="D441" s="108">
        <f>'70.02.00 VARAM_Public'!D441+'70.05.00 VARAM_Public'!D441+'70.08.00 VARAM_Public'!D441+'70.09.00 VARAM_Public'!D441</f>
        <v>7000</v>
      </c>
    </row>
    <row r="442" spans="1:4" s="30" customFormat="1" ht="12.75" hidden="1">
      <c r="A442" s="1"/>
      <c r="B442" s="45" t="s">
        <v>684</v>
      </c>
      <c r="C442" s="15" t="s">
        <v>685</v>
      </c>
      <c r="D442" s="108">
        <f>'70.02.00 VARAM_Public'!D442+'70.05.00 VARAM_Public'!D442+'70.08.00 VARAM_Public'!D442+'70.09.00 VARAM_Public'!D442</f>
        <v>0</v>
      </c>
    </row>
    <row r="443" spans="1:4" s="30" customFormat="1" ht="12.75" hidden="1">
      <c r="A443" s="1"/>
      <c r="B443" s="45" t="s">
        <v>686</v>
      </c>
      <c r="C443" s="15" t="s">
        <v>687</v>
      </c>
      <c r="D443" s="108">
        <f>'70.02.00 VARAM_Public'!D443+'70.05.00 VARAM_Public'!D443+'70.08.00 VARAM_Public'!D443+'70.09.00 VARAM_Public'!D443</f>
        <v>0</v>
      </c>
    </row>
    <row r="444" spans="1:4" s="30" customFormat="1" ht="12.75" hidden="1">
      <c r="A444" s="1"/>
      <c r="B444" s="45" t="s">
        <v>688</v>
      </c>
      <c r="C444" s="15" t="s">
        <v>689</v>
      </c>
      <c r="D444" s="108">
        <f>'70.02.00 VARAM_Public'!D444+'70.05.00 VARAM_Public'!D444+'70.08.00 VARAM_Public'!D444+'70.09.00 VARAM_Public'!D444</f>
        <v>0</v>
      </c>
    </row>
    <row r="445" spans="1:4" s="30" customFormat="1" ht="12.75" hidden="1">
      <c r="A445" s="1"/>
      <c r="B445" s="45" t="s">
        <v>690</v>
      </c>
      <c r="C445" s="15" t="s">
        <v>691</v>
      </c>
      <c r="D445" s="108">
        <f>'70.02.00 VARAM_Public'!D445+'70.05.00 VARAM_Public'!D445+'70.08.00 VARAM_Public'!D445+'70.09.00 VARAM_Public'!D445</f>
        <v>0</v>
      </c>
    </row>
    <row r="446" spans="1:4" s="30" customFormat="1" ht="12.75" hidden="1">
      <c r="A446" s="1"/>
      <c r="B446" s="45" t="s">
        <v>692</v>
      </c>
      <c r="C446" s="15" t="s">
        <v>693</v>
      </c>
      <c r="D446" s="108">
        <f>'70.02.00 VARAM_Public'!D446+'70.05.00 VARAM_Public'!D446+'70.08.00 VARAM_Public'!D446+'70.09.00 VARAM_Public'!D446</f>
        <v>0</v>
      </c>
    </row>
    <row r="447" spans="1:4" s="30" customFormat="1" ht="12.75">
      <c r="A447" s="1"/>
      <c r="B447" s="45" t="s">
        <v>694</v>
      </c>
      <c r="C447" s="15" t="s">
        <v>695</v>
      </c>
      <c r="D447" s="108">
        <f>'70.02.00 VARAM_Public'!D447+'70.05.00 VARAM_Public'!D447+'70.08.00 VARAM_Public'!D447+'70.09.00 VARAM_Public'!D447</f>
        <v>19215</v>
      </c>
    </row>
    <row r="448" spans="1:4" s="30" customFormat="1" ht="12.75" hidden="1">
      <c r="A448" s="1"/>
      <c r="B448" s="45" t="s">
        <v>696</v>
      </c>
      <c r="C448" s="15" t="s">
        <v>697</v>
      </c>
      <c r="D448" s="108">
        <f>'70.02.00 VARAM_Public'!D448+'70.05.00 VARAM_Public'!D448+'70.08.00 VARAM_Public'!D448+'70.09.00 VARAM_Public'!D448</f>
        <v>0</v>
      </c>
    </row>
    <row r="449" spans="1:4" s="30" customFormat="1" ht="12.75" hidden="1">
      <c r="A449" s="1"/>
      <c r="B449" s="44" t="s">
        <v>698</v>
      </c>
      <c r="C449" s="15" t="s">
        <v>699</v>
      </c>
      <c r="D449" s="108">
        <f>'70.02.00 VARAM_Public'!D449+'70.05.00 VARAM_Public'!D449+'70.08.00 VARAM_Public'!D449+'70.09.00 VARAM_Public'!D449</f>
        <v>0</v>
      </c>
    </row>
    <row r="450" spans="1:4" s="30" customFormat="1" ht="12.75" hidden="1">
      <c r="A450" s="1"/>
      <c r="B450" s="44" t="s">
        <v>700</v>
      </c>
      <c r="C450" s="15" t="s">
        <v>701</v>
      </c>
      <c r="D450" s="108">
        <f>'70.02.00 VARAM_Public'!D450+'70.05.00 VARAM_Public'!D450+'70.08.00 VARAM_Public'!D450+'70.09.00 VARAM_Public'!D450</f>
        <v>0</v>
      </c>
    </row>
    <row r="451" spans="1:4" s="30" customFormat="1" ht="12.75" hidden="1">
      <c r="A451" s="1"/>
      <c r="B451" s="44" t="s">
        <v>702</v>
      </c>
      <c r="C451" s="15" t="s">
        <v>703</v>
      </c>
      <c r="D451" s="108">
        <f>SUM(D452:D454)</f>
        <v>0</v>
      </c>
    </row>
    <row r="452" spans="1:4" s="30" customFormat="1" ht="12.75" hidden="1">
      <c r="A452" s="1"/>
      <c r="B452" s="45" t="s">
        <v>704</v>
      </c>
      <c r="C452" s="15" t="s">
        <v>705</v>
      </c>
      <c r="D452" s="108">
        <f>'70.02.00 VARAM_Public'!D452+'70.05.00 VARAM_Public'!D452+'70.08.00 VARAM_Public'!D452+'70.09.00 VARAM_Public'!D452</f>
        <v>0</v>
      </c>
    </row>
    <row r="453" spans="1:4" s="30" customFormat="1" ht="12.75" hidden="1">
      <c r="A453" s="1"/>
      <c r="B453" s="45" t="s">
        <v>706</v>
      </c>
      <c r="C453" s="15" t="s">
        <v>707</v>
      </c>
      <c r="D453" s="108">
        <f>'70.02.00 VARAM_Public'!D453+'70.05.00 VARAM_Public'!D453+'70.08.00 VARAM_Public'!D453+'70.09.00 VARAM_Public'!D453</f>
        <v>0</v>
      </c>
    </row>
    <row r="454" spans="1:4" s="30" customFormat="1" ht="12.75" hidden="1">
      <c r="A454" s="1"/>
      <c r="B454" s="45" t="s">
        <v>708</v>
      </c>
      <c r="C454" s="15" t="s">
        <v>709</v>
      </c>
      <c r="D454" s="108">
        <f>'70.02.00 VARAM_Public'!D454+'70.05.00 VARAM_Public'!D454+'70.08.00 VARAM_Public'!D454+'70.09.00 VARAM_Public'!D454</f>
        <v>0</v>
      </c>
    </row>
    <row r="455" spans="1:4" s="30" customFormat="1" ht="12.75" hidden="1">
      <c r="A455" s="1"/>
      <c r="B455" s="44" t="s">
        <v>710</v>
      </c>
      <c r="C455" s="15" t="s">
        <v>711</v>
      </c>
      <c r="D455" s="108">
        <f>'70.02.00 VARAM_Public'!D455+'70.05.00 VARAM_Public'!D455+'70.08.00 VARAM_Public'!D455+'70.09.00 VARAM_Public'!D455</f>
        <v>0</v>
      </c>
    </row>
    <row r="456" spans="1:4" s="30" customFormat="1" ht="12.75" hidden="1">
      <c r="A456" s="1"/>
      <c r="B456" s="49">
        <v>9000</v>
      </c>
      <c r="C456" s="47" t="s">
        <v>712</v>
      </c>
      <c r="D456" s="107">
        <f>D457+D463+D476+D471</f>
        <v>0</v>
      </c>
    </row>
    <row r="457" spans="1:4" s="30" customFormat="1" ht="12.75" hidden="1">
      <c r="A457" s="1"/>
      <c r="B457" s="46" t="s">
        <v>713</v>
      </c>
      <c r="C457" s="47" t="s">
        <v>714</v>
      </c>
      <c r="D457" s="107">
        <f>D458+D459</f>
        <v>0</v>
      </c>
    </row>
    <row r="458" spans="1:4" s="30" customFormat="1" ht="25.5" hidden="1">
      <c r="A458" s="1"/>
      <c r="B458" s="44" t="s">
        <v>715</v>
      </c>
      <c r="C458" s="15" t="s">
        <v>716</v>
      </c>
      <c r="D458" s="108">
        <f>'70.02.00 VARAM_Public'!D458+'70.05.00 VARAM_Public'!D458+'70.08.00 VARAM_Public'!D458+'70.09.00 VARAM_Public'!D458</f>
        <v>0</v>
      </c>
    </row>
    <row r="459" spans="1:4" s="30" customFormat="1" ht="25.5" hidden="1">
      <c r="A459" s="1"/>
      <c r="B459" s="44" t="s">
        <v>717</v>
      </c>
      <c r="C459" s="15" t="s">
        <v>718</v>
      </c>
      <c r="D459" s="108">
        <f>SUM(D460:D462)</f>
        <v>0</v>
      </c>
    </row>
    <row r="460" spans="1:4" s="30" customFormat="1" ht="25.5" hidden="1">
      <c r="A460" s="1"/>
      <c r="B460" s="45">
        <v>9141</v>
      </c>
      <c r="C460" s="15" t="s">
        <v>719</v>
      </c>
      <c r="D460" s="108">
        <f>'70.02.00 VARAM_Public'!D460+'70.05.00 VARAM_Public'!D460+'70.08.00 VARAM_Public'!D460+'70.09.00 VARAM_Public'!D460</f>
        <v>0</v>
      </c>
    </row>
    <row r="461" spans="1:4" s="30" customFormat="1" ht="25.5" hidden="1">
      <c r="A461" s="1"/>
      <c r="B461" s="45">
        <v>9142</v>
      </c>
      <c r="C461" s="15" t="s">
        <v>720</v>
      </c>
      <c r="D461" s="108">
        <f>'70.02.00 VARAM_Public'!D461+'70.05.00 VARAM_Public'!D461+'70.08.00 VARAM_Public'!D461+'70.09.00 VARAM_Public'!D461</f>
        <v>0</v>
      </c>
    </row>
    <row r="462" spans="1:4" s="30" customFormat="1" ht="25.5" hidden="1">
      <c r="A462" s="1"/>
      <c r="B462" s="45">
        <v>9149</v>
      </c>
      <c r="C462" s="15" t="s">
        <v>721</v>
      </c>
      <c r="D462" s="108">
        <f>'70.02.00 VARAM_Public'!D462+'70.05.00 VARAM_Public'!D462+'70.08.00 VARAM_Public'!D462+'70.09.00 VARAM_Public'!D462</f>
        <v>0</v>
      </c>
    </row>
    <row r="463" spans="1:4" s="30" customFormat="1" ht="25.5" hidden="1">
      <c r="A463" s="1"/>
      <c r="B463" s="46" t="s">
        <v>722</v>
      </c>
      <c r="C463" s="47" t="s">
        <v>723</v>
      </c>
      <c r="D463" s="107">
        <f>D464+D465+D466</f>
        <v>0</v>
      </c>
    </row>
    <row r="464" spans="1:4" s="30" customFormat="1" ht="12.75" hidden="1">
      <c r="A464" s="1"/>
      <c r="B464" s="44" t="s">
        <v>724</v>
      </c>
      <c r="C464" s="15" t="s">
        <v>725</v>
      </c>
      <c r="D464" s="108">
        <f>'70.02.00 VARAM_Public'!D464+'70.05.00 VARAM_Public'!D464+'70.08.00 VARAM_Public'!D464+'70.09.00 VARAM_Public'!D464</f>
        <v>0</v>
      </c>
    </row>
    <row r="465" spans="1:4" s="30" customFormat="1" ht="38.25" hidden="1">
      <c r="A465" s="1"/>
      <c r="B465" s="44">
        <v>9580</v>
      </c>
      <c r="C465" s="15" t="s">
        <v>726</v>
      </c>
      <c r="D465" s="108">
        <f>'70.02.00 VARAM_Public'!D465+'70.05.00 VARAM_Public'!D465+'70.08.00 VARAM_Public'!D465+'70.09.00 VARAM_Public'!D465</f>
        <v>0</v>
      </c>
    </row>
    <row r="466" spans="1:4" s="30" customFormat="1" ht="25.5" hidden="1">
      <c r="A466" s="1"/>
      <c r="B466" s="44">
        <v>9590</v>
      </c>
      <c r="C466" s="15" t="s">
        <v>727</v>
      </c>
      <c r="D466" s="108">
        <f>SUM(D467:D470)</f>
        <v>0</v>
      </c>
    </row>
    <row r="467" spans="1:4" s="30" customFormat="1" ht="38.25" hidden="1">
      <c r="A467" s="1"/>
      <c r="B467" s="45">
        <v>9591</v>
      </c>
      <c r="C467" s="15" t="s">
        <v>728</v>
      </c>
      <c r="D467" s="108">
        <f>'70.02.00 VARAM_Public'!D467+'70.05.00 VARAM_Public'!D467+'70.08.00 VARAM_Public'!D467+'70.09.00 VARAM_Public'!D467</f>
        <v>0</v>
      </c>
    </row>
    <row r="468" spans="1:4" s="30" customFormat="1" ht="38.25" hidden="1">
      <c r="A468" s="1"/>
      <c r="B468" s="45">
        <v>9592</v>
      </c>
      <c r="C468" s="15" t="s">
        <v>729</v>
      </c>
      <c r="D468" s="108">
        <f>'70.02.00 VARAM_Public'!D468+'70.05.00 VARAM_Public'!D468+'70.08.00 VARAM_Public'!D468+'70.09.00 VARAM_Public'!D468</f>
        <v>0</v>
      </c>
    </row>
    <row r="469" spans="1:4" s="30" customFormat="1" ht="51" hidden="1">
      <c r="A469" s="1"/>
      <c r="B469" s="45">
        <v>9593</v>
      </c>
      <c r="C469" s="15" t="s">
        <v>730</v>
      </c>
      <c r="D469" s="108">
        <f>'70.02.00 VARAM_Public'!D469+'70.05.00 VARAM_Public'!D469+'70.08.00 VARAM_Public'!D469+'70.09.00 VARAM_Public'!D469</f>
        <v>0</v>
      </c>
    </row>
    <row r="470" spans="1:4" s="30" customFormat="1" ht="51" hidden="1">
      <c r="A470" s="1"/>
      <c r="B470" s="45">
        <v>9594</v>
      </c>
      <c r="C470" s="15" t="s">
        <v>731</v>
      </c>
      <c r="D470" s="108">
        <f>'70.02.00 VARAM_Public'!D470+'70.05.00 VARAM_Public'!D470+'70.08.00 VARAM_Public'!D470+'70.09.00 VARAM_Public'!D470</f>
        <v>0</v>
      </c>
    </row>
    <row r="471" spans="1:4" s="30" customFormat="1" ht="12.75" hidden="1">
      <c r="A471" s="1"/>
      <c r="B471" s="49">
        <v>9700</v>
      </c>
      <c r="C471" s="47" t="s">
        <v>732</v>
      </c>
      <c r="D471" s="107">
        <f>D472+D473</f>
        <v>0</v>
      </c>
    </row>
    <row r="472" spans="1:4" s="30" customFormat="1" ht="12.75" hidden="1">
      <c r="A472" s="1"/>
      <c r="B472" s="44">
        <v>9710</v>
      </c>
      <c r="C472" s="15" t="s">
        <v>733</v>
      </c>
      <c r="D472" s="108">
        <f>'70.02.00 VARAM_Public'!D472+'70.05.00 VARAM_Public'!D472+'70.08.00 VARAM_Public'!D472+'70.09.00 VARAM_Public'!D472</f>
        <v>0</v>
      </c>
    </row>
    <row r="473" spans="1:4" s="30" customFormat="1" ht="25.5" hidden="1">
      <c r="A473" s="1"/>
      <c r="B473" s="42">
        <v>9720</v>
      </c>
      <c r="C473" s="15" t="s">
        <v>734</v>
      </c>
      <c r="D473" s="108">
        <f>SUM(D474:D475)</f>
        <v>0</v>
      </c>
    </row>
    <row r="474" spans="1:4" s="30" customFormat="1" ht="38.25" hidden="1">
      <c r="A474" s="1"/>
      <c r="B474" s="45">
        <v>9721</v>
      </c>
      <c r="C474" s="15" t="s">
        <v>735</v>
      </c>
      <c r="D474" s="108">
        <f>'70.02.00 VARAM_Public'!D474+'70.05.00 VARAM_Public'!D474+'70.08.00 VARAM_Public'!D474+'70.09.00 VARAM_Public'!D474</f>
        <v>0</v>
      </c>
    </row>
    <row r="475" spans="1:4" s="30" customFormat="1" ht="38.25" hidden="1">
      <c r="A475" s="1"/>
      <c r="B475" s="45">
        <v>9722</v>
      </c>
      <c r="C475" s="15" t="s">
        <v>736</v>
      </c>
      <c r="D475" s="108">
        <f>'70.02.00 VARAM_Public'!D475+'70.05.00 VARAM_Public'!D475+'70.08.00 VARAM_Public'!D475+'70.09.00 VARAM_Public'!D475</f>
        <v>0</v>
      </c>
    </row>
    <row r="476" spans="1:4" s="30" customFormat="1" ht="12.75" hidden="1">
      <c r="A476" s="1"/>
      <c r="B476" s="46" t="s">
        <v>737</v>
      </c>
      <c r="C476" s="47" t="s">
        <v>738</v>
      </c>
      <c r="D476" s="107">
        <f>D477</f>
        <v>0</v>
      </c>
    </row>
    <row r="477" spans="1:4" s="30" customFormat="1" ht="38.25" hidden="1">
      <c r="A477" s="1"/>
      <c r="B477" s="44" t="s">
        <v>739</v>
      </c>
      <c r="C477" s="15" t="s">
        <v>740</v>
      </c>
      <c r="D477" s="108">
        <f>'70.02.00 VARAM_Public'!D477+'70.05.00 VARAM_Public'!D477+'70.08.00 VARAM_Public'!D477+'70.09.00 VARAM_Public'!D477</f>
        <v>0</v>
      </c>
    </row>
    <row r="478" spans="1:4" s="30" customFormat="1" ht="25.5">
      <c r="A478" s="1"/>
      <c r="B478" s="11" t="s">
        <v>741</v>
      </c>
      <c r="C478" s="12" t="s">
        <v>742</v>
      </c>
      <c r="D478" s="13">
        <f>D55-D135</f>
        <v>0</v>
      </c>
    </row>
    <row r="479" spans="1:4" s="30" customFormat="1" ht="12.75" hidden="1">
      <c r="A479" s="1"/>
      <c r="B479" s="11" t="s">
        <v>743</v>
      </c>
      <c r="C479" s="12" t="s">
        <v>744</v>
      </c>
      <c r="D479" s="13">
        <f>D480+D483+D486+D490</f>
        <v>0</v>
      </c>
    </row>
    <row r="480" spans="1:4" s="30" customFormat="1" ht="12.75" hidden="1">
      <c r="A480" s="1"/>
      <c r="B480" s="14" t="s">
        <v>745</v>
      </c>
      <c r="C480" s="15" t="s">
        <v>746</v>
      </c>
      <c r="D480" s="16">
        <f>SUM(D481:D482)</f>
        <v>0</v>
      </c>
    </row>
    <row r="481" spans="1:4" s="30" customFormat="1" ht="12.75" hidden="1">
      <c r="A481" s="1"/>
      <c r="B481" s="14" t="s">
        <v>747</v>
      </c>
      <c r="C481" s="15" t="s">
        <v>748</v>
      </c>
      <c r="D481" s="16">
        <f>'70.02.00 VARAM_Public'!D481+'70.05.00 VARAM_Public'!D481+'70.08.00 VARAM_Public'!D481+'70.09.00 VARAM_Public'!D481</f>
        <v>0</v>
      </c>
    </row>
    <row r="482" spans="1:4" s="30" customFormat="1" ht="12.75" hidden="1">
      <c r="A482" s="1"/>
      <c r="B482" s="14" t="s">
        <v>749</v>
      </c>
      <c r="C482" s="15" t="s">
        <v>750</v>
      </c>
      <c r="D482" s="16">
        <f>'70.02.00 VARAM_Public'!D482+'70.05.00 VARAM_Public'!D482+'70.08.00 VARAM_Public'!D482+'70.09.00 VARAM_Public'!D482</f>
        <v>0</v>
      </c>
    </row>
    <row r="483" spans="1:4" s="30" customFormat="1" ht="12.75" hidden="1">
      <c r="A483" s="1"/>
      <c r="B483" s="14" t="s">
        <v>751</v>
      </c>
      <c r="C483" s="15" t="s">
        <v>752</v>
      </c>
      <c r="D483" s="16">
        <f>SUM(D484:D485)</f>
        <v>0</v>
      </c>
    </row>
    <row r="484" spans="1:4" s="30" customFormat="1" ht="12.75" hidden="1">
      <c r="A484" s="1"/>
      <c r="B484" s="14" t="s">
        <v>753</v>
      </c>
      <c r="C484" s="15" t="s">
        <v>754</v>
      </c>
      <c r="D484" s="16">
        <f>'70.02.00 VARAM_Public'!D484+'70.05.00 VARAM_Public'!D484+'70.08.00 VARAM_Public'!D484+'70.09.00 VARAM_Public'!D484</f>
        <v>0</v>
      </c>
    </row>
    <row r="485" spans="1:4" s="30" customFormat="1" ht="12.75" hidden="1">
      <c r="A485" s="1"/>
      <c r="B485" s="14" t="s">
        <v>755</v>
      </c>
      <c r="C485" s="15" t="s">
        <v>756</v>
      </c>
      <c r="D485" s="16">
        <f>'70.02.00 VARAM_Public'!D485+'70.05.00 VARAM_Public'!D485+'70.08.00 VARAM_Public'!D485+'70.09.00 VARAM_Public'!D485</f>
        <v>0</v>
      </c>
    </row>
    <row r="486" spans="1:4" s="30" customFormat="1" ht="12.75" hidden="1">
      <c r="A486" s="1"/>
      <c r="B486" s="17" t="s">
        <v>757</v>
      </c>
      <c r="C486" s="18" t="s">
        <v>758</v>
      </c>
      <c r="D486" s="16">
        <f>SUM(D487:D489)</f>
        <v>0</v>
      </c>
    </row>
    <row r="487" spans="1:4" s="30" customFormat="1" ht="25.5" hidden="1">
      <c r="A487" s="1"/>
      <c r="B487" s="17" t="s">
        <v>759</v>
      </c>
      <c r="C487" s="19" t="s">
        <v>760</v>
      </c>
      <c r="D487" s="16">
        <f>'70.02.00 VARAM_Public'!D487+'70.05.00 VARAM_Public'!D487+'70.08.00 VARAM_Public'!D487+'70.09.00 VARAM_Public'!D487</f>
        <v>0</v>
      </c>
    </row>
    <row r="488" spans="1:4" s="30" customFormat="1" ht="25.5" hidden="1">
      <c r="A488" s="1"/>
      <c r="B488" s="17" t="s">
        <v>761</v>
      </c>
      <c r="C488" s="19" t="s">
        <v>762</v>
      </c>
      <c r="D488" s="16">
        <f>'70.02.00 VARAM_Public'!D488+'70.05.00 VARAM_Public'!D488+'70.08.00 VARAM_Public'!D488+'70.09.00 VARAM_Public'!D488</f>
        <v>0</v>
      </c>
    </row>
    <row r="489" spans="1:4" s="30" customFormat="1" ht="12.75" hidden="1">
      <c r="A489" s="1"/>
      <c r="B489" s="17" t="s">
        <v>763</v>
      </c>
      <c r="C489" s="19" t="s">
        <v>764</v>
      </c>
      <c r="D489" s="16">
        <f>'70.02.00 VARAM_Public'!D489+'70.05.00 VARAM_Public'!D489+'70.08.00 VARAM_Public'!D489+'70.09.00 VARAM_Public'!D489</f>
        <v>0</v>
      </c>
    </row>
    <row r="490" spans="1:4" s="30" customFormat="1" ht="12.75" hidden="1">
      <c r="A490" s="1"/>
      <c r="B490" s="14" t="s">
        <v>765</v>
      </c>
      <c r="C490" s="15" t="s">
        <v>766</v>
      </c>
      <c r="D490" s="16">
        <f>'70.02.00 VARAM_Public'!D490+'70.05.00 VARAM_Public'!D490+'70.08.00 VARAM_Public'!D490+'70.09.00 VARAM_Public'!D490</f>
        <v>0</v>
      </c>
    </row>
    <row r="491" spans="1:4">
      <c r="B491" s="20"/>
    </row>
    <row r="492" spans="1:4" s="30" customFormat="1" ht="12.75">
      <c r="A492" s="1"/>
      <c r="B492" s="90" t="s">
        <v>850</v>
      </c>
      <c r="C492" s="2"/>
      <c r="D492" s="1"/>
    </row>
    <row r="493" spans="1:4" s="30" customFormat="1" ht="12.75">
      <c r="A493" s="1"/>
      <c r="B493" s="90" t="s">
        <v>854</v>
      </c>
      <c r="C493" s="2"/>
      <c r="D493" s="1"/>
    </row>
    <row r="494" spans="1:4" s="30" customFormat="1" ht="12.75">
      <c r="A494" s="1"/>
      <c r="B494" s="90"/>
      <c r="C494" s="2"/>
      <c r="D494" s="1"/>
    </row>
    <row r="495" spans="1:4" s="30" customFormat="1" ht="12.75">
      <c r="A495" s="1"/>
      <c r="B495" s="36" t="s">
        <v>925</v>
      </c>
      <c r="C495" s="36" t="s">
        <v>774</v>
      </c>
      <c r="D495" s="1"/>
    </row>
    <row r="496" spans="1:4" s="30" customFormat="1" ht="12.75">
      <c r="A496" s="1"/>
      <c r="B496" s="6" t="s">
        <v>784</v>
      </c>
      <c r="C496" s="6" t="s">
        <v>6</v>
      </c>
      <c r="D496" s="1"/>
    </row>
    <row r="497" spans="1:4" s="30" customFormat="1" ht="12.75">
      <c r="A497" s="1"/>
      <c r="B497" s="6"/>
      <c r="C497" s="1"/>
      <c r="D497" s="1"/>
    </row>
    <row r="498" spans="1:4" s="30" customFormat="1" ht="12.75">
      <c r="A498" s="1"/>
      <c r="B498" s="36" t="s">
        <v>1034</v>
      </c>
      <c r="C498" s="1"/>
      <c r="D498" s="1"/>
    </row>
    <row r="499" spans="1:4" s="30" customFormat="1" ht="12.75">
      <c r="A499" s="1"/>
      <c r="B499" s="6" t="s">
        <v>8</v>
      </c>
      <c r="C499" s="1"/>
      <c r="D499" s="1"/>
    </row>
    <row r="500" spans="1:4" s="30" customFormat="1" ht="12.75">
      <c r="A500" s="1"/>
      <c r="B500" s="1"/>
      <c r="C500" s="1"/>
      <c r="D500" s="1"/>
    </row>
    <row r="501" spans="1:4" s="30" customFormat="1" ht="12.75" customHeight="1">
      <c r="A501" s="1"/>
      <c r="B501" s="127" t="s">
        <v>767</v>
      </c>
      <c r="C501" s="128"/>
      <c r="D501" s="128"/>
    </row>
    <row r="502" spans="1:4" s="30" customFormat="1" ht="12.75">
      <c r="A502" s="1"/>
      <c r="B502" s="128"/>
      <c r="C502" s="128"/>
      <c r="D502" s="128"/>
    </row>
    <row r="503" spans="1:4" s="30" customFormat="1" ht="12.75">
      <c r="A503" s="1"/>
      <c r="B503" s="56"/>
      <c r="C503" s="56"/>
      <c r="D503" s="56"/>
    </row>
    <row r="504" spans="1:4" s="30" customFormat="1" ht="12.75">
      <c r="A504" s="1"/>
      <c r="B504" s="57"/>
      <c r="C504" s="57"/>
      <c r="D504" s="57"/>
    </row>
    <row r="505" spans="1:4" s="30" customFormat="1" ht="12.75">
      <c r="A505" s="1"/>
      <c r="B505" s="56"/>
      <c r="C505" s="56"/>
      <c r="D505" s="56"/>
    </row>
    <row r="506" spans="1:4" ht="15.75">
      <c r="B506" s="24"/>
      <c r="C506" s="24"/>
      <c r="D506" s="24"/>
    </row>
    <row r="507" spans="1:4" ht="15.75">
      <c r="B507" s="24"/>
      <c r="C507" s="24"/>
      <c r="D507" s="24"/>
    </row>
    <row r="508" spans="1:4" ht="15.75">
      <c r="B508" s="24"/>
      <c r="C508" s="25"/>
      <c r="D508" s="24"/>
    </row>
    <row r="509" spans="1:4" ht="15.75">
      <c r="B509" s="24"/>
      <c r="C509" s="25"/>
      <c r="D509" s="24"/>
    </row>
    <row r="510" spans="1:4" ht="15.75">
      <c r="B510" s="24"/>
      <c r="C510" s="26"/>
      <c r="D510" s="24"/>
    </row>
    <row r="511" spans="1:4" ht="15.75">
      <c r="B511" s="27"/>
      <c r="C511" s="28"/>
      <c r="D511" s="24"/>
    </row>
    <row r="720" spans="1:1" ht="15.75">
      <c r="A720" s="28"/>
    </row>
    <row r="721" spans="1:1" ht="15.75">
      <c r="A721" s="28"/>
    </row>
    <row r="722" spans="1:1" ht="15.75">
      <c r="A722" s="28"/>
    </row>
    <row r="723" spans="1:1" ht="15.75">
      <c r="A723" s="28"/>
    </row>
    <row r="724" spans="1:1" ht="15.75">
      <c r="A724" s="28"/>
    </row>
    <row r="725" spans="1:1" ht="15.75">
      <c r="A725" s="28"/>
    </row>
    <row r="726" spans="1:1" ht="15.75">
      <c r="A726" s="28"/>
    </row>
    <row r="727" spans="1:1" ht="15.75">
      <c r="A727" s="28"/>
    </row>
    <row r="728" spans="1:1" ht="15.75">
      <c r="A728" s="28"/>
    </row>
    <row r="729" spans="1:1" ht="15.75">
      <c r="A729" s="28"/>
    </row>
  </sheetData>
  <mergeCells count="8">
    <mergeCell ref="C40:D40"/>
    <mergeCell ref="B501:D502"/>
    <mergeCell ref="B22:D22"/>
    <mergeCell ref="B23:D23"/>
    <mergeCell ref="B24:D24"/>
    <mergeCell ref="B36:C36"/>
    <mergeCell ref="C37:D37"/>
    <mergeCell ref="C39:D39"/>
  </mergeCells>
  <conditionalFormatting sqref="C30:C32">
    <cfRule type="cellIs" dxfId="10" priority="2" stopIfTrue="1" operator="equal">
      <formula>0</formula>
    </cfRule>
  </conditionalFormatting>
  <conditionalFormatting sqref="C29:D29">
    <cfRule type="cellIs" dxfId="9" priority="1" stopIfTrue="1" operator="equal">
      <formula>0</formula>
    </cfRule>
  </conditionalFormatting>
  <pageMargins left="0.59055118110236227" right="0.51181102362204722" top="0.74803149606299213" bottom="0.74803149606299213" header="0.31496062992125984" footer="0.31496062992125984"/>
  <pageSetup paperSize="9" scale="88" fitToHeight="0" orientation="portrait" verticalDpi="0" r:id="rId1"/>
  <headerFooter differentFirst="1">
    <oddFooter>&amp;C&amp;P</oddFoot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sheetPr>
    <tabColor rgb="FFFFC000"/>
    <pageSetUpPr fitToPage="1"/>
  </sheetPr>
  <dimension ref="B1:D717"/>
  <sheetViews>
    <sheetView topLeftCell="A52"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8.8554687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10" spans="2:4">
      <c r="B10" s="65"/>
      <c r="D10" s="89" t="s">
        <v>861</v>
      </c>
    </row>
    <row r="11" spans="2:4">
      <c r="B11" s="65"/>
      <c r="D11" s="6" t="s">
        <v>5</v>
      </c>
    </row>
    <row r="12" spans="2:4">
      <c r="B12" s="65"/>
      <c r="D12" s="6"/>
    </row>
    <row r="13" spans="2:4">
      <c r="B13" s="65"/>
      <c r="D13" s="6"/>
    </row>
    <row r="14" spans="2:4">
      <c r="B14" s="65"/>
      <c r="D14" s="6"/>
    </row>
    <row r="15" spans="2:4">
      <c r="B15" s="65"/>
      <c r="C15" s="36" t="s">
        <v>862</v>
      </c>
      <c r="D15" s="35" t="s">
        <v>769</v>
      </c>
    </row>
    <row r="16" spans="2:4">
      <c r="B16" s="65"/>
      <c r="C16" s="1" t="s">
        <v>863</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814</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809</v>
      </c>
      <c r="D35" s="79" t="s">
        <v>801</v>
      </c>
    </row>
    <row r="36" spans="2:4" ht="25.5">
      <c r="B36" s="78" t="s">
        <v>13</v>
      </c>
      <c r="C36" s="79" t="s">
        <v>787</v>
      </c>
      <c r="D36" s="63" t="s">
        <v>788</v>
      </c>
    </row>
    <row r="37" spans="2:4">
      <c r="B37" s="78" t="s">
        <v>14</v>
      </c>
      <c r="C37" s="61" t="s">
        <v>775</v>
      </c>
      <c r="D37" s="63" t="s">
        <v>776</v>
      </c>
    </row>
    <row r="38" spans="2:4" ht="25.5">
      <c r="B38" s="78" t="s">
        <v>12</v>
      </c>
      <c r="C38" s="75" t="s">
        <v>785</v>
      </c>
      <c r="D38" s="75"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2:4">
      <c r="B49" s="80"/>
      <c r="C49" s="80"/>
    </row>
    <row r="50" spans="2:4" ht="14.25">
      <c r="C50" s="67" t="s">
        <v>17</v>
      </c>
    </row>
    <row r="51" spans="2:4">
      <c r="C51" s="38" t="s">
        <v>815</v>
      </c>
    </row>
    <row r="53" spans="2:4" ht="51">
      <c r="B53" s="42" t="s">
        <v>18</v>
      </c>
      <c r="C53" s="42" t="s">
        <v>19</v>
      </c>
      <c r="D53" s="42" t="s">
        <v>771</v>
      </c>
    </row>
    <row r="54" spans="2:4">
      <c r="B54" s="44">
        <v>1</v>
      </c>
      <c r="C54" s="44">
        <v>2</v>
      </c>
      <c r="D54" s="44">
        <v>3</v>
      </c>
    </row>
    <row r="55" spans="2:4">
      <c r="B55" s="50" t="s">
        <v>20</v>
      </c>
      <c r="C55" s="12" t="s">
        <v>21</v>
      </c>
      <c r="D55" s="13">
        <f>D56+D98+D113+D132</f>
        <v>2151</v>
      </c>
    </row>
    <row r="56" spans="2:4" hidden="1">
      <c r="B56" s="46" t="s">
        <v>22</v>
      </c>
      <c r="C56" s="47" t="s">
        <v>23</v>
      </c>
      <c r="D56" s="13">
        <f>D57+D84</f>
        <v>0</v>
      </c>
    </row>
    <row r="57" spans="2:4" ht="25.5" hidden="1">
      <c r="B57" s="14">
        <v>21300</v>
      </c>
      <c r="C57" s="15" t="s">
        <v>24</v>
      </c>
      <c r="D57" s="16">
        <f>D58+D59+D60+D61+D65+D66+D69+D75</f>
        <v>0</v>
      </c>
    </row>
    <row r="58" spans="2:4" ht="25.5" hidden="1">
      <c r="B58" s="44" t="s">
        <v>25</v>
      </c>
      <c r="C58" s="15" t="s">
        <v>26</v>
      </c>
      <c r="D58" s="16"/>
    </row>
    <row r="59" spans="2:4" ht="25.5" hidden="1">
      <c r="B59" s="44" t="s">
        <v>27</v>
      </c>
      <c r="C59" s="15" t="s">
        <v>28</v>
      </c>
      <c r="D59" s="16"/>
    </row>
    <row r="60" spans="2:4" ht="25.5" hidden="1">
      <c r="B60" s="44" t="s">
        <v>29</v>
      </c>
      <c r="C60" s="15" t="s">
        <v>30</v>
      </c>
      <c r="D60" s="16"/>
    </row>
    <row r="61" spans="2:4" hidden="1">
      <c r="B61" s="44" t="s">
        <v>31</v>
      </c>
      <c r="C61" s="15" t="s">
        <v>32</v>
      </c>
      <c r="D61" s="16">
        <f>SUM(D62:D64)</f>
        <v>0</v>
      </c>
    </row>
    <row r="62" spans="2:4" hidden="1">
      <c r="B62" s="45" t="s">
        <v>33</v>
      </c>
      <c r="C62" s="15" t="s">
        <v>34</v>
      </c>
      <c r="D62" s="16"/>
    </row>
    <row r="63" spans="2:4" hidden="1">
      <c r="B63" s="45" t="s">
        <v>35</v>
      </c>
      <c r="C63" s="15" t="s">
        <v>36</v>
      </c>
      <c r="D63" s="16"/>
    </row>
    <row r="64" spans="2:4" hidden="1">
      <c r="B64" s="45" t="s">
        <v>37</v>
      </c>
      <c r="C64" s="15" t="s">
        <v>38</v>
      </c>
      <c r="D64" s="16"/>
    </row>
    <row r="65" spans="2:4" hidden="1">
      <c r="B65" s="44" t="s">
        <v>39</v>
      </c>
      <c r="C65" s="15" t="s">
        <v>40</v>
      </c>
      <c r="D65" s="16"/>
    </row>
    <row r="66" spans="2:4" hidden="1">
      <c r="B66" s="44" t="s">
        <v>41</v>
      </c>
      <c r="C66" s="15" t="s">
        <v>42</v>
      </c>
      <c r="D66" s="16">
        <f>SUM(D67:D68)</f>
        <v>0</v>
      </c>
    </row>
    <row r="67" spans="2:4" hidden="1">
      <c r="B67" s="45" t="s">
        <v>43</v>
      </c>
      <c r="C67" s="15" t="s">
        <v>44</v>
      </c>
      <c r="D67" s="16"/>
    </row>
    <row r="68" spans="2:4" ht="25.5" hidden="1">
      <c r="B68" s="45" t="s">
        <v>45</v>
      </c>
      <c r="C68" s="15" t="s">
        <v>46</v>
      </c>
      <c r="D68" s="16"/>
    </row>
    <row r="69" spans="2:4" hidden="1">
      <c r="B69" s="44" t="s">
        <v>47</v>
      </c>
      <c r="C69" s="15" t="s">
        <v>48</v>
      </c>
      <c r="D69" s="16">
        <f>SUM(D70:D74)</f>
        <v>0</v>
      </c>
    </row>
    <row r="70" spans="2:4" hidden="1">
      <c r="B70" s="45" t="s">
        <v>49</v>
      </c>
      <c r="C70" s="15" t="s">
        <v>50</v>
      </c>
      <c r="D70" s="16"/>
    </row>
    <row r="71" spans="2:4" hidden="1">
      <c r="B71" s="45" t="s">
        <v>51</v>
      </c>
      <c r="C71" s="15" t="s">
        <v>52</v>
      </c>
      <c r="D71" s="16"/>
    </row>
    <row r="72" spans="2:4" hidden="1">
      <c r="B72" s="45" t="s">
        <v>53</v>
      </c>
      <c r="C72" s="15" t="s">
        <v>54</v>
      </c>
      <c r="D72" s="16"/>
    </row>
    <row r="73" spans="2:4" hidden="1">
      <c r="B73" s="45" t="s">
        <v>55</v>
      </c>
      <c r="C73" s="15" t="s">
        <v>56</v>
      </c>
      <c r="D73" s="16"/>
    </row>
    <row r="74" spans="2:4" hidden="1">
      <c r="B74" s="45" t="s">
        <v>57</v>
      </c>
      <c r="C74" s="15" t="s">
        <v>58</v>
      </c>
      <c r="D74" s="16"/>
    </row>
    <row r="75" spans="2:4" hidden="1">
      <c r="B75" s="44" t="s">
        <v>59</v>
      </c>
      <c r="C75" s="15" t="s">
        <v>60</v>
      </c>
      <c r="D75" s="16">
        <f>SUM(D76:D83)</f>
        <v>0</v>
      </c>
    </row>
    <row r="76" spans="2:4" hidden="1">
      <c r="B76" s="45" t="s">
        <v>61</v>
      </c>
      <c r="C76" s="15" t="s">
        <v>62</v>
      </c>
      <c r="D76" s="16"/>
    </row>
    <row r="77" spans="2:4" ht="25.5" hidden="1">
      <c r="B77" s="45" t="s">
        <v>63</v>
      </c>
      <c r="C77" s="15" t="s">
        <v>64</v>
      </c>
      <c r="D77" s="16"/>
    </row>
    <row r="78" spans="2:4" hidden="1">
      <c r="B78" s="45" t="s">
        <v>65</v>
      </c>
      <c r="C78" s="15" t="s">
        <v>66</v>
      </c>
      <c r="D78" s="16"/>
    </row>
    <row r="79" spans="2:4" hidden="1">
      <c r="B79" s="45" t="s">
        <v>67</v>
      </c>
      <c r="C79" s="15" t="s">
        <v>68</v>
      </c>
      <c r="D79" s="16"/>
    </row>
    <row r="80" spans="2:4" hidden="1">
      <c r="B80" s="45" t="s">
        <v>69</v>
      </c>
      <c r="C80" s="15" t="s">
        <v>70</v>
      </c>
      <c r="D80" s="16"/>
    </row>
    <row r="81" spans="2:4" hidden="1">
      <c r="B81" s="45" t="s">
        <v>71</v>
      </c>
      <c r="C81" s="15" t="s">
        <v>72</v>
      </c>
      <c r="D81" s="16"/>
    </row>
    <row r="82" spans="2:4" ht="38.25" hidden="1">
      <c r="B82" s="45">
        <v>21397</v>
      </c>
      <c r="C82" s="15" t="s">
        <v>73</v>
      </c>
      <c r="D82" s="16"/>
    </row>
    <row r="83" spans="2:4" hidden="1">
      <c r="B83" s="45" t="s">
        <v>74</v>
      </c>
      <c r="C83" s="15" t="s">
        <v>75</v>
      </c>
      <c r="D83" s="16"/>
    </row>
    <row r="84" spans="2:4" ht="25.5" hidden="1">
      <c r="B84" s="14">
        <v>21400</v>
      </c>
      <c r="C84" s="15" t="s">
        <v>76</v>
      </c>
      <c r="D84" s="16">
        <f>D85+D89+D95</f>
        <v>0</v>
      </c>
    </row>
    <row r="85" spans="2:4" ht="25.5" hidden="1">
      <c r="B85" s="44">
        <v>21410</v>
      </c>
      <c r="C85" s="15" t="s">
        <v>77</v>
      </c>
      <c r="D85" s="16">
        <f>SUM(D86:D88)</f>
        <v>0</v>
      </c>
    </row>
    <row r="86" spans="2:4" hidden="1">
      <c r="B86" s="45" t="s">
        <v>78</v>
      </c>
      <c r="C86" s="15" t="s">
        <v>79</v>
      </c>
      <c r="D86" s="16"/>
    </row>
    <row r="87" spans="2:4" hidden="1">
      <c r="B87" s="45" t="s">
        <v>80</v>
      </c>
      <c r="C87" s="15" t="s">
        <v>81</v>
      </c>
      <c r="D87" s="16"/>
    </row>
    <row r="88" spans="2:4" hidden="1">
      <c r="B88" s="45" t="s">
        <v>82</v>
      </c>
      <c r="C88" s="15" t="s">
        <v>83</v>
      </c>
      <c r="D88" s="16"/>
    </row>
    <row r="89" spans="2:4" hidden="1">
      <c r="B89" s="44">
        <v>21420</v>
      </c>
      <c r="C89" s="15" t="s">
        <v>84</v>
      </c>
      <c r="D89" s="16">
        <f>SUM(D90:D94)</f>
        <v>0</v>
      </c>
    </row>
    <row r="90" spans="2:4" ht="25.5" hidden="1">
      <c r="B90" s="45" t="s">
        <v>85</v>
      </c>
      <c r="C90" s="15" t="s">
        <v>86</v>
      </c>
      <c r="D90" s="16"/>
    </row>
    <row r="91" spans="2:4" hidden="1">
      <c r="B91" s="45" t="s">
        <v>87</v>
      </c>
      <c r="C91" s="15" t="s">
        <v>88</v>
      </c>
      <c r="D91" s="16"/>
    </row>
    <row r="92" spans="2:4" ht="25.5" hidden="1">
      <c r="B92" s="45">
        <v>21424</v>
      </c>
      <c r="C92" s="15" t="s">
        <v>89</v>
      </c>
      <c r="D92" s="16"/>
    </row>
    <row r="93" spans="2:4" hidden="1">
      <c r="B93" s="45">
        <v>21425</v>
      </c>
      <c r="C93" s="15" t="s">
        <v>90</v>
      </c>
      <c r="D93" s="16"/>
    </row>
    <row r="94" spans="2:4" hidden="1">
      <c r="B94" s="45" t="s">
        <v>91</v>
      </c>
      <c r="C94" s="15" t="s">
        <v>92</v>
      </c>
      <c r="D94" s="16"/>
    </row>
    <row r="95" spans="2:4" hidden="1">
      <c r="B95" s="44">
        <v>21490</v>
      </c>
      <c r="C95" s="15" t="s">
        <v>93</v>
      </c>
      <c r="D95" s="16">
        <f>SUM(D96:D97)</f>
        <v>0</v>
      </c>
    </row>
    <row r="96" spans="2:4" hidden="1">
      <c r="B96" s="45" t="s">
        <v>94</v>
      </c>
      <c r="C96" s="15" t="s">
        <v>95</v>
      </c>
      <c r="D96" s="16"/>
    </row>
    <row r="97" spans="2:4" hidden="1">
      <c r="B97" s="45" t="s">
        <v>96</v>
      </c>
      <c r="C97" s="15" t="s">
        <v>97</v>
      </c>
      <c r="D97" s="16"/>
    </row>
    <row r="98" spans="2:4">
      <c r="B98" s="46" t="s">
        <v>98</v>
      </c>
      <c r="C98" s="47" t="s">
        <v>99</v>
      </c>
      <c r="D98" s="13">
        <f>D99+D111</f>
        <v>2151</v>
      </c>
    </row>
    <row r="99" spans="2:4" hidden="1">
      <c r="B99" s="14">
        <v>21100</v>
      </c>
      <c r="C99" s="15" t="s">
        <v>100</v>
      </c>
      <c r="D99" s="16">
        <f>D100+D101+D102+D103+D104+D105+D106</f>
        <v>0</v>
      </c>
    </row>
    <row r="100" spans="2:4" ht="25.5" hidden="1">
      <c r="B100" s="44" t="s">
        <v>101</v>
      </c>
      <c r="C100" s="15" t="s">
        <v>102</v>
      </c>
      <c r="D100" s="16"/>
    </row>
    <row r="101" spans="2:4" ht="25.5" hidden="1">
      <c r="B101" s="44" t="s">
        <v>103</v>
      </c>
      <c r="C101" s="15" t="s">
        <v>104</v>
      </c>
      <c r="D101" s="16"/>
    </row>
    <row r="102" spans="2:4" ht="25.5" hidden="1">
      <c r="B102" s="44" t="s">
        <v>105</v>
      </c>
      <c r="C102" s="15" t="s">
        <v>106</v>
      </c>
      <c r="D102" s="16"/>
    </row>
    <row r="103" spans="2:4" ht="25.5" hidden="1">
      <c r="B103" s="44" t="s">
        <v>107</v>
      </c>
      <c r="C103" s="15" t="s">
        <v>108</v>
      </c>
      <c r="D103" s="16"/>
    </row>
    <row r="104" spans="2:4" ht="38.25" hidden="1">
      <c r="B104" s="44" t="s">
        <v>109</v>
      </c>
      <c r="C104" s="15" t="s">
        <v>110</v>
      </c>
      <c r="D104" s="16"/>
    </row>
    <row r="105" spans="2:4" ht="38.25" hidden="1">
      <c r="B105" s="44" t="s">
        <v>111</v>
      </c>
      <c r="C105" s="15" t="s">
        <v>112</v>
      </c>
      <c r="D105" s="16"/>
    </row>
    <row r="106" spans="2:4" ht="38.25" hidden="1">
      <c r="B106" s="44" t="s">
        <v>113</v>
      </c>
      <c r="C106" s="15" t="s">
        <v>114</v>
      </c>
      <c r="D106" s="16">
        <f>SUM(D107:D110)</f>
        <v>0</v>
      </c>
    </row>
    <row r="107" spans="2:4" ht="38.25" hidden="1">
      <c r="B107" s="45">
        <v>21191</v>
      </c>
      <c r="C107" s="15" t="s">
        <v>115</v>
      </c>
      <c r="D107" s="16"/>
    </row>
    <row r="108" spans="2:4" hidden="1">
      <c r="B108" s="45">
        <v>21192</v>
      </c>
      <c r="C108" s="15" t="s">
        <v>116</v>
      </c>
      <c r="D108" s="16"/>
    </row>
    <row r="109" spans="2:4" ht="38.25" hidden="1">
      <c r="B109" s="45">
        <v>21193</v>
      </c>
      <c r="C109" s="15" t="s">
        <v>117</v>
      </c>
      <c r="D109" s="16"/>
    </row>
    <row r="110" spans="2:4" ht="25.5" hidden="1">
      <c r="B110" s="45">
        <v>21194</v>
      </c>
      <c r="C110" s="15" t="s">
        <v>118</v>
      </c>
      <c r="D110" s="16"/>
    </row>
    <row r="111" spans="2:4">
      <c r="B111" s="14">
        <v>21200</v>
      </c>
      <c r="C111" s="15" t="s">
        <v>119</v>
      </c>
      <c r="D111" s="16">
        <f>D112</f>
        <v>2151</v>
      </c>
    </row>
    <row r="112" spans="2:4">
      <c r="B112" s="44">
        <v>21210</v>
      </c>
      <c r="C112" s="15" t="s">
        <v>119</v>
      </c>
      <c r="D112" s="16">
        <v>2151</v>
      </c>
    </row>
    <row r="113" spans="2:4" ht="25.5" hidden="1">
      <c r="B113" s="49" t="s">
        <v>120</v>
      </c>
      <c r="C113" s="47" t="s">
        <v>121</v>
      </c>
      <c r="D113" s="13">
        <f>D114+D121+D126</f>
        <v>0</v>
      </c>
    </row>
    <row r="114" spans="2:4" hidden="1">
      <c r="B114" s="49">
        <v>18000</v>
      </c>
      <c r="C114" s="47" t="s">
        <v>122</v>
      </c>
      <c r="D114" s="13">
        <f>D115+D120</f>
        <v>0</v>
      </c>
    </row>
    <row r="115" spans="2:4" hidden="1">
      <c r="B115" s="49" t="s">
        <v>123</v>
      </c>
      <c r="C115" s="47" t="s">
        <v>124</v>
      </c>
      <c r="D115" s="13">
        <f>D116</f>
        <v>0</v>
      </c>
    </row>
    <row r="116" spans="2:4" hidden="1">
      <c r="B116" s="44" t="s">
        <v>125</v>
      </c>
      <c r="C116" s="15" t="s">
        <v>126</v>
      </c>
      <c r="D116" s="16">
        <f>SUM(D117:D119)</f>
        <v>0</v>
      </c>
    </row>
    <row r="117" spans="2:4" ht="25.5" hidden="1">
      <c r="B117" s="45" t="s">
        <v>127</v>
      </c>
      <c r="C117" s="15" t="s">
        <v>128</v>
      </c>
      <c r="D117" s="16"/>
    </row>
    <row r="118" spans="2:4" ht="25.5" hidden="1">
      <c r="B118" s="45" t="s">
        <v>129</v>
      </c>
      <c r="C118" s="15" t="s">
        <v>130</v>
      </c>
      <c r="D118" s="16"/>
    </row>
    <row r="119" spans="2:4" hidden="1">
      <c r="B119" s="45">
        <v>18139</v>
      </c>
      <c r="C119" s="15" t="s">
        <v>131</v>
      </c>
      <c r="D119" s="16"/>
    </row>
    <row r="120" spans="2:4" hidden="1">
      <c r="B120" s="14">
        <v>18400</v>
      </c>
      <c r="C120" s="15" t="s">
        <v>132</v>
      </c>
      <c r="D120" s="16"/>
    </row>
    <row r="121" spans="2:4" hidden="1">
      <c r="B121" s="49">
        <v>19000</v>
      </c>
      <c r="C121" s="47" t="s">
        <v>133</v>
      </c>
      <c r="D121" s="13">
        <f>D122</f>
        <v>0</v>
      </c>
    </row>
    <row r="122" spans="2:4" hidden="1">
      <c r="B122" s="49" t="s">
        <v>134</v>
      </c>
      <c r="C122" s="47" t="s">
        <v>135</v>
      </c>
      <c r="D122" s="13">
        <f>SUM(D123:D125)</f>
        <v>0</v>
      </c>
    </row>
    <row r="123" spans="2:4" ht="25.5" hidden="1">
      <c r="B123" s="44">
        <v>19550</v>
      </c>
      <c r="C123" s="15" t="s">
        <v>136</v>
      </c>
      <c r="D123" s="16"/>
    </row>
    <row r="124" spans="2:4" ht="25.5" hidden="1">
      <c r="B124" s="44">
        <v>19560</v>
      </c>
      <c r="C124" s="15" t="s">
        <v>137</v>
      </c>
      <c r="D124" s="16"/>
    </row>
    <row r="125" spans="2:4" ht="38.25" hidden="1">
      <c r="B125" s="44">
        <v>19570</v>
      </c>
      <c r="C125" s="15" t="s">
        <v>138</v>
      </c>
      <c r="D125" s="16"/>
    </row>
    <row r="126" spans="2:4" ht="25.5" hidden="1">
      <c r="B126" s="49">
        <v>17000</v>
      </c>
      <c r="C126" s="47" t="s">
        <v>139</v>
      </c>
      <c r="D126" s="13">
        <f>SUM(D127)</f>
        <v>0</v>
      </c>
    </row>
    <row r="127" spans="2:4" ht="38.25" hidden="1">
      <c r="B127" s="49">
        <v>17100</v>
      </c>
      <c r="C127" s="47" t="s">
        <v>140</v>
      </c>
      <c r="D127" s="13">
        <f>SUM(D128:D131)</f>
        <v>0</v>
      </c>
    </row>
    <row r="128" spans="2:4" ht="38.25" hidden="1">
      <c r="B128" s="44">
        <v>17110</v>
      </c>
      <c r="C128" s="15" t="s">
        <v>141</v>
      </c>
      <c r="D128" s="16"/>
    </row>
    <row r="129" spans="2:4" ht="38.25" hidden="1">
      <c r="B129" s="44">
        <v>17120</v>
      </c>
      <c r="C129" s="15" t="s">
        <v>142</v>
      </c>
      <c r="D129" s="16"/>
    </row>
    <row r="130" spans="2:4" ht="76.5" hidden="1">
      <c r="B130" s="44">
        <v>17130</v>
      </c>
      <c r="C130" s="15" t="s">
        <v>143</v>
      </c>
      <c r="D130" s="16"/>
    </row>
    <row r="131" spans="2:4" ht="76.5" hidden="1">
      <c r="B131" s="44">
        <v>17140</v>
      </c>
      <c r="C131" s="15" t="s">
        <v>144</v>
      </c>
      <c r="D131" s="16"/>
    </row>
    <row r="132" spans="2:4" hidden="1">
      <c r="B132" s="49">
        <v>21700</v>
      </c>
      <c r="C132" s="47" t="s">
        <v>145</v>
      </c>
      <c r="D132" s="13">
        <f>D133+D134</f>
        <v>0</v>
      </c>
    </row>
    <row r="133" spans="2:4" hidden="1">
      <c r="B133" s="44">
        <v>21710</v>
      </c>
      <c r="C133" s="15" t="s">
        <v>146</v>
      </c>
      <c r="D133" s="16"/>
    </row>
    <row r="134" spans="2:4" hidden="1">
      <c r="B134" s="44">
        <v>21720</v>
      </c>
      <c r="C134" s="15" t="s">
        <v>147</v>
      </c>
      <c r="D134" s="16"/>
    </row>
    <row r="135" spans="2:4">
      <c r="B135" s="51" t="s">
        <v>148</v>
      </c>
      <c r="C135" s="12" t="s">
        <v>149</v>
      </c>
      <c r="D135" s="13">
        <f>D136+D416</f>
        <v>2151</v>
      </c>
    </row>
    <row r="136" spans="2:4" ht="27">
      <c r="B136" s="53" t="s">
        <v>150</v>
      </c>
      <c r="C136" s="54" t="s">
        <v>151</v>
      </c>
      <c r="D136" s="106">
        <f>D137+D272+D290+D375+D394</f>
        <v>2151</v>
      </c>
    </row>
    <row r="137" spans="2:4" hidden="1">
      <c r="B137" s="52" t="s">
        <v>152</v>
      </c>
      <c r="C137" s="47" t="s">
        <v>153</v>
      </c>
      <c r="D137" s="13">
        <f>D138+D172</f>
        <v>0</v>
      </c>
    </row>
    <row r="138" spans="2:4" hidden="1">
      <c r="B138" s="46" t="s">
        <v>154</v>
      </c>
      <c r="C138" s="47" t="s">
        <v>155</v>
      </c>
      <c r="D138" s="107">
        <f>D139+D160</f>
        <v>0</v>
      </c>
    </row>
    <row r="139" spans="2:4" hidden="1">
      <c r="B139" s="46" t="s">
        <v>156</v>
      </c>
      <c r="C139" s="47" t="s">
        <v>157</v>
      </c>
      <c r="D139" s="107">
        <f>D140+D148+D158+D159</f>
        <v>0</v>
      </c>
    </row>
    <row r="140" spans="2:4" hidden="1">
      <c r="B140" s="44" t="s">
        <v>158</v>
      </c>
      <c r="C140" s="15" t="s">
        <v>159</v>
      </c>
      <c r="D140" s="108">
        <f>SUM(D141:D147)</f>
        <v>0</v>
      </c>
    </row>
    <row r="141" spans="2:4" hidden="1">
      <c r="B141" s="45" t="s">
        <v>160</v>
      </c>
      <c r="C141" s="15" t="s">
        <v>161</v>
      </c>
      <c r="D141" s="108"/>
    </row>
    <row r="142" spans="2:4" hidden="1">
      <c r="B142" s="45" t="s">
        <v>162</v>
      </c>
      <c r="C142" s="15" t="s">
        <v>163</v>
      </c>
      <c r="D142" s="108"/>
    </row>
    <row r="143" spans="2:4" ht="25.5" hidden="1">
      <c r="B143" s="45" t="s">
        <v>164</v>
      </c>
      <c r="C143" s="15" t="s">
        <v>165</v>
      </c>
      <c r="D143" s="108"/>
    </row>
    <row r="144" spans="2: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t="25.5"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38.2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t="25.5"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51"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38.2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2151</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51" hidden="1">
      <c r="B412" s="45">
        <v>7471</v>
      </c>
      <c r="C412" s="15" t="s">
        <v>629</v>
      </c>
      <c r="D412" s="108"/>
    </row>
    <row r="413" spans="2:4" ht="51" hidden="1">
      <c r="B413" s="45">
        <v>7472</v>
      </c>
      <c r="C413" s="15" t="s">
        <v>630</v>
      </c>
      <c r="D413" s="108"/>
    </row>
    <row r="414" spans="2:4">
      <c r="B414" s="46" t="s">
        <v>631</v>
      </c>
      <c r="C414" s="47" t="s">
        <v>632</v>
      </c>
      <c r="D414" s="107">
        <f>D415</f>
        <v>2151</v>
      </c>
    </row>
    <row r="415" spans="2:4" ht="38.25">
      <c r="B415" s="44" t="s">
        <v>633</v>
      </c>
      <c r="C415" s="15" t="s">
        <v>634</v>
      </c>
      <c r="D415" s="108">
        <v>2151</v>
      </c>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t="25.5"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51" hidden="1">
      <c r="B474" s="45">
        <v>9721</v>
      </c>
      <c r="C474" s="15" t="s">
        <v>735</v>
      </c>
      <c r="D474" s="108"/>
    </row>
    <row r="475" spans="2:4" ht="51"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90" t="s">
        <v>858</v>
      </c>
    </row>
    <row r="493" spans="2:4">
      <c r="B493" s="90" t="s">
        <v>859</v>
      </c>
    </row>
    <row r="494" spans="2:4">
      <c r="B494" s="21"/>
    </row>
    <row r="495" spans="2:4">
      <c r="B495" s="58" t="s">
        <v>860</v>
      </c>
      <c r="C495" s="36" t="s">
        <v>774</v>
      </c>
    </row>
    <row r="496" spans="2:4">
      <c r="B496" s="6" t="s">
        <v>784</v>
      </c>
      <c r="C496" s="6" t="s">
        <v>6</v>
      </c>
    </row>
    <row r="498" spans="2:4">
      <c r="B498" s="58" t="s">
        <v>1041</v>
      </c>
    </row>
    <row r="499" spans="2:4">
      <c r="B499" s="6" t="s">
        <v>8</v>
      </c>
    </row>
    <row r="500" spans="2:4" ht="12.75" customHeight="1"/>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135" priority="8" stopIfTrue="1" operator="equal">
      <formula>0</formula>
    </cfRule>
  </conditionalFormatting>
  <conditionalFormatting sqref="C39">
    <cfRule type="cellIs" dxfId="134" priority="7" stopIfTrue="1" operator="equal">
      <formula>0</formula>
    </cfRule>
  </conditionalFormatting>
  <conditionalFormatting sqref="C37">
    <cfRule type="cellIs" dxfId="133" priority="6" stopIfTrue="1" operator="equal">
      <formula>0</formula>
    </cfRule>
  </conditionalFormatting>
  <conditionalFormatting sqref="C36">
    <cfRule type="cellIs" dxfId="132" priority="5" stopIfTrue="1" operator="equal">
      <formula>0</formula>
    </cfRule>
  </conditionalFormatting>
  <conditionalFormatting sqref="C38:D38">
    <cfRule type="cellIs" dxfId="131" priority="4" stopIfTrue="1" operator="equal">
      <formula>0</formula>
    </cfRule>
  </conditionalFormatting>
  <conditionalFormatting sqref="C35">
    <cfRule type="cellIs" dxfId="130" priority="3" stopIfTrue="1" operator="equal">
      <formula>0</formula>
    </cfRule>
  </conditionalFormatting>
  <conditionalFormatting sqref="C33:C34 D33">
    <cfRule type="cellIs" dxfId="129" priority="2" stopIfTrue="1" operator="equal">
      <formula>0</formula>
    </cfRule>
  </conditionalFormatting>
  <conditionalFormatting sqref="D35">
    <cfRule type="cellIs" dxfId="128" priority="1" stopIfTrue="1" operator="equal">
      <formula>0</formula>
    </cfRule>
  </conditionalFormatting>
  <pageMargins left="0.51181102362204722" right="0.51181102362204722" top="0.55118110236220474" bottom="0.55118110236220474" header="0.31496062992125984" footer="0.31496062992125984"/>
  <pageSetup paperSize="9" scale="99" fitToHeight="0" orientation="portrait" verticalDpi="0" r:id="rId1"/>
  <headerFooter differentFirst="1">
    <oddFooter>&amp;C&amp;P</oddFooter>
  </headerFooter>
  <rowBreaks count="1" manualBreakCount="1">
    <brk id="49" max="16383" man="1"/>
  </rowBreaks>
</worksheet>
</file>

<file path=xl/worksheets/sheet40.xml><?xml version="1.0" encoding="utf-8"?>
<worksheet xmlns="http://schemas.openxmlformats.org/spreadsheetml/2006/main" xmlns:r="http://schemas.openxmlformats.org/officeDocument/2006/relationships">
  <sheetPr>
    <tabColor rgb="FFFFFF00"/>
    <pageSetUpPr fitToPage="1"/>
  </sheetPr>
  <dimension ref="A1:F729"/>
  <sheetViews>
    <sheetView topLeftCell="A320" zoomScaleNormal="100" zoomScaleSheetLayoutView="100" workbookViewId="0">
      <selection activeCell="A492" sqref="A492:XFD493"/>
    </sheetView>
  </sheetViews>
  <sheetFormatPr defaultRowHeight="15"/>
  <cols>
    <col min="1" max="1" width="3.7109375" style="1" customWidth="1"/>
    <col min="2" max="2" width="16.42578125" style="1" customWidth="1"/>
    <col min="3" max="3" width="67.42578125" style="2" customWidth="1"/>
    <col min="4" max="4" width="12" style="1" customWidth="1"/>
  </cols>
  <sheetData>
    <row r="1" spans="1:4" s="30" customFormat="1" ht="12.75">
      <c r="A1" s="1"/>
      <c r="B1" s="1"/>
      <c r="C1" s="2"/>
      <c r="D1" s="29" t="s">
        <v>0</v>
      </c>
    </row>
    <row r="2" spans="1:4" s="30" customFormat="1" ht="12.75">
      <c r="A2" s="1"/>
      <c r="B2" s="1"/>
      <c r="C2" s="2"/>
      <c r="D2" s="29" t="s">
        <v>1</v>
      </c>
    </row>
    <row r="3" spans="1:4" s="30" customFormat="1" ht="12.75">
      <c r="A3" s="1"/>
      <c r="B3" s="1"/>
      <c r="C3" s="2"/>
      <c r="D3" s="29" t="s">
        <v>2</v>
      </c>
    </row>
    <row r="4" spans="1:4" s="30" customFormat="1" ht="12.75">
      <c r="A4" s="1"/>
      <c r="B4" s="1"/>
      <c r="C4" s="2"/>
      <c r="D4" s="29" t="s">
        <v>3</v>
      </c>
    </row>
    <row r="5" spans="1:4" s="30" customFormat="1" ht="12.75">
      <c r="A5" s="1"/>
      <c r="B5" s="29"/>
      <c r="C5" s="2"/>
      <c r="D5" s="1"/>
    </row>
    <row r="6" spans="1:4" s="30" customFormat="1" ht="12.75">
      <c r="A6" s="1"/>
      <c r="B6" s="29"/>
      <c r="C6" s="3"/>
      <c r="D6" s="1"/>
    </row>
    <row r="7" spans="1:4" s="33" customFormat="1" ht="15.75">
      <c r="A7" s="31"/>
      <c r="B7" s="4"/>
      <c r="C7" s="32"/>
      <c r="D7" s="4" t="s">
        <v>4</v>
      </c>
    </row>
    <row r="8" spans="1:4" s="30" customFormat="1" ht="12.75">
      <c r="A8" s="1"/>
      <c r="B8" s="29"/>
      <c r="C8" s="1"/>
      <c r="D8" s="1"/>
    </row>
    <row r="9" spans="1:4" s="30" customFormat="1" ht="12.75">
      <c r="A9" s="1"/>
      <c r="B9" s="29"/>
      <c r="C9" s="1"/>
      <c r="D9" s="93" t="s">
        <v>1037</v>
      </c>
    </row>
    <row r="10" spans="1:4" s="30" customFormat="1" ht="12.75">
      <c r="A10" s="1"/>
      <c r="B10" s="29"/>
      <c r="C10" s="1"/>
      <c r="D10" s="92" t="s">
        <v>854</v>
      </c>
    </row>
    <row r="11" spans="1:4" s="30" customFormat="1" ht="12.75">
      <c r="A11" s="1"/>
      <c r="B11" s="29"/>
      <c r="C11" s="1"/>
      <c r="D11" s="6" t="s">
        <v>5</v>
      </c>
    </row>
    <row r="12" spans="1:4" s="30" customFormat="1" ht="12.75">
      <c r="A12" s="1"/>
      <c r="B12" s="29"/>
      <c r="C12" s="1"/>
      <c r="D12" s="6"/>
    </row>
    <row r="13" spans="1:4" s="30" customFormat="1" ht="12.75">
      <c r="A13" s="1"/>
      <c r="B13" s="29"/>
      <c r="C13" s="1"/>
      <c r="D13" s="6"/>
    </row>
    <row r="14" spans="1:4" s="30" customFormat="1" ht="12.75">
      <c r="A14" s="1"/>
      <c r="B14" s="29"/>
      <c r="C14" s="36" t="s">
        <v>1017</v>
      </c>
      <c r="D14" s="35" t="s">
        <v>769</v>
      </c>
    </row>
    <row r="15" spans="1:4" s="30" customFormat="1" ht="12.75">
      <c r="A15" s="1"/>
      <c r="B15" s="29"/>
      <c r="C15" s="1" t="s">
        <v>1036</v>
      </c>
      <c r="D15" s="6" t="s">
        <v>6</v>
      </c>
    </row>
    <row r="16" spans="1:4" s="30" customFormat="1" ht="12.75">
      <c r="A16" s="1"/>
      <c r="B16" s="29"/>
      <c r="C16" s="1"/>
      <c r="D16" s="6"/>
    </row>
    <row r="17" spans="1:4" s="30" customFormat="1" ht="12.75">
      <c r="A17" s="1"/>
      <c r="B17" s="29"/>
      <c r="C17" s="1"/>
      <c r="D17" s="6"/>
    </row>
    <row r="18" spans="1:4" s="30" customFormat="1" ht="12.75">
      <c r="A18" s="1"/>
      <c r="B18" s="29"/>
      <c r="C18" s="1"/>
      <c r="D18" s="89" t="s">
        <v>1034</v>
      </c>
    </row>
    <row r="19" spans="1:4" s="30" customFormat="1" ht="12.75">
      <c r="A19" s="1"/>
      <c r="B19" s="29"/>
      <c r="C19" s="34" t="s">
        <v>7</v>
      </c>
      <c r="D19" s="6" t="s">
        <v>8</v>
      </c>
    </row>
    <row r="20" spans="1:4" s="30" customFormat="1" ht="12.75">
      <c r="A20" s="1"/>
      <c r="B20" s="29"/>
      <c r="C20" s="1"/>
      <c r="D20" s="29"/>
    </row>
    <row r="21" spans="1:4" s="30" customFormat="1" ht="12.75">
      <c r="A21" s="1"/>
      <c r="B21" s="29"/>
      <c r="C21" s="2"/>
      <c r="D21" s="1"/>
    </row>
    <row r="22" spans="1:4" s="33" customFormat="1" ht="15" customHeight="1">
      <c r="A22" s="31"/>
      <c r="B22" s="129" t="s">
        <v>9</v>
      </c>
      <c r="C22" s="129"/>
      <c r="D22" s="129"/>
    </row>
    <row r="23" spans="1:4" s="33" customFormat="1" ht="15" customHeight="1">
      <c r="A23" s="31"/>
      <c r="B23" s="129" t="s">
        <v>10</v>
      </c>
      <c r="C23" s="129"/>
      <c r="D23" s="129"/>
    </row>
    <row r="24" spans="1:4" s="33" customFormat="1" ht="15" customHeight="1">
      <c r="A24" s="31"/>
      <c r="B24" s="129" t="s">
        <v>768</v>
      </c>
      <c r="C24" s="129"/>
      <c r="D24" s="129"/>
    </row>
    <row r="25" spans="1:4" s="30" customFormat="1" ht="12.75">
      <c r="A25" s="1"/>
      <c r="B25" s="37"/>
      <c r="C25" s="37"/>
      <c r="D25" s="37"/>
    </row>
    <row r="26" spans="1:4" s="30" customFormat="1" ht="12.75">
      <c r="A26" s="1"/>
      <c r="B26" s="1"/>
      <c r="C26" s="2"/>
      <c r="D26" s="1"/>
    </row>
    <row r="27" spans="1:4" s="30" customFormat="1" ht="12.75">
      <c r="A27" s="1"/>
      <c r="B27" s="1"/>
      <c r="C27" s="2"/>
      <c r="D27" s="38" t="s">
        <v>11</v>
      </c>
    </row>
    <row r="28" spans="1:4" s="30" customFormat="1" ht="12.75">
      <c r="A28" s="1"/>
      <c r="B28" s="1"/>
      <c r="C28" s="2"/>
      <c r="D28" s="1"/>
    </row>
    <row r="29" spans="1:4" s="30" customFormat="1" ht="12.75">
      <c r="A29" s="1"/>
      <c r="B29" s="84" t="s">
        <v>12</v>
      </c>
      <c r="C29" s="75" t="s">
        <v>785</v>
      </c>
      <c r="D29" s="75" t="s">
        <v>786</v>
      </c>
    </row>
    <row r="30" spans="1:4" s="30" customFormat="1" ht="25.5">
      <c r="A30" s="1"/>
      <c r="B30" s="87" t="s">
        <v>13</v>
      </c>
      <c r="C30" s="79" t="s">
        <v>787</v>
      </c>
      <c r="D30" s="63" t="s">
        <v>788</v>
      </c>
    </row>
    <row r="31" spans="1:4" s="30" customFormat="1" ht="12.75">
      <c r="A31" s="1"/>
      <c r="B31" s="43" t="s">
        <v>14</v>
      </c>
      <c r="C31" s="61" t="s">
        <v>775</v>
      </c>
      <c r="D31" s="63" t="s">
        <v>776</v>
      </c>
    </row>
    <row r="32" spans="1:4" s="30" customFormat="1" ht="12.75">
      <c r="A32" s="1"/>
      <c r="B32" s="43" t="s">
        <v>15</v>
      </c>
      <c r="C32" s="61" t="s">
        <v>777</v>
      </c>
      <c r="D32" s="63">
        <v>21</v>
      </c>
    </row>
    <row r="33" spans="1:6" s="30" customFormat="1" ht="12.75">
      <c r="A33" s="1"/>
      <c r="B33" s="39"/>
      <c r="C33" s="40"/>
      <c r="D33" s="2"/>
    </row>
    <row r="34" spans="1:6" s="30" customFormat="1" ht="12.75">
      <c r="A34" s="1"/>
      <c r="B34" s="39"/>
      <c r="C34" s="40"/>
      <c r="D34" s="2"/>
    </row>
    <row r="35" spans="1:6" s="30" customFormat="1" ht="12.75">
      <c r="A35" s="1"/>
      <c r="B35" s="1"/>
      <c r="C35" s="2"/>
      <c r="D35" s="1"/>
    </row>
    <row r="36" spans="1:6" s="30" customFormat="1" ht="12.75">
      <c r="A36" s="1"/>
      <c r="B36" s="126" t="s">
        <v>16</v>
      </c>
      <c r="C36" s="126"/>
      <c r="D36" s="1"/>
    </row>
    <row r="37" spans="1:6" s="30" customFormat="1" ht="12.75">
      <c r="A37" s="5"/>
      <c r="B37" s="9"/>
      <c r="C37" s="130" t="s">
        <v>813</v>
      </c>
      <c r="D37" s="130"/>
      <c r="F37" s="88" t="s">
        <v>812</v>
      </c>
    </row>
    <row r="38" spans="1:6" s="30" customFormat="1" ht="12.75">
      <c r="A38" s="1"/>
      <c r="B38" s="29"/>
      <c r="C38" s="130" t="s">
        <v>816</v>
      </c>
      <c r="D38" s="130"/>
      <c r="F38" s="88" t="s">
        <v>817</v>
      </c>
    </row>
    <row r="39" spans="1:6" s="30" customFormat="1" ht="12.75">
      <c r="A39" s="5"/>
      <c r="B39" s="9"/>
      <c r="C39" s="130" t="s">
        <v>818</v>
      </c>
      <c r="D39" s="130"/>
      <c r="F39" s="88" t="s">
        <v>819</v>
      </c>
    </row>
    <row r="40" spans="1:6" s="30" customFormat="1" ht="12.75">
      <c r="A40" s="1"/>
      <c r="B40" s="29"/>
      <c r="C40" s="130" t="s">
        <v>824</v>
      </c>
      <c r="D40" s="130"/>
      <c r="F40" s="88" t="s">
        <v>825</v>
      </c>
    </row>
    <row r="41" spans="1:6" s="30" customFormat="1" ht="12.75">
      <c r="A41" s="1"/>
      <c r="B41" s="29"/>
      <c r="C41" s="130" t="s">
        <v>826</v>
      </c>
      <c r="D41" s="130"/>
      <c r="F41" s="88" t="s">
        <v>827</v>
      </c>
    </row>
    <row r="42" spans="1:6" s="30" customFormat="1" ht="12.75">
      <c r="A42" s="5"/>
      <c r="B42" s="8"/>
      <c r="C42" s="130" t="s">
        <v>832</v>
      </c>
      <c r="D42" s="130"/>
      <c r="F42" s="88" t="s">
        <v>833</v>
      </c>
    </row>
    <row r="43" spans="1:6" s="30" customFormat="1" ht="12.75">
      <c r="A43" s="5"/>
      <c r="B43" s="8"/>
      <c r="C43" s="130"/>
      <c r="D43" s="130"/>
    </row>
    <row r="44" spans="1:6" s="30" customFormat="1" ht="12.75">
      <c r="A44" s="5"/>
      <c r="B44" s="8"/>
      <c r="C44" s="130"/>
      <c r="D44" s="130"/>
    </row>
    <row r="45" spans="1:6" s="30" customFormat="1" ht="12.75">
      <c r="A45" s="5"/>
      <c r="B45" s="8"/>
      <c r="C45" s="130"/>
      <c r="D45" s="130"/>
    </row>
    <row r="46" spans="1:6" s="30" customFormat="1" ht="12.75">
      <c r="A46" s="5"/>
      <c r="B46" s="8"/>
      <c r="C46" s="8"/>
      <c r="D46" s="5"/>
    </row>
    <row r="47" spans="1:6" s="30" customFormat="1" ht="12.75">
      <c r="A47" s="5"/>
      <c r="B47" s="8"/>
      <c r="C47" s="8"/>
      <c r="D47" s="5"/>
    </row>
    <row r="48" spans="1:6" s="30" customFormat="1" ht="12.75">
      <c r="A48" s="5"/>
      <c r="B48" s="41"/>
      <c r="C48" s="9"/>
      <c r="D48" s="5"/>
    </row>
    <row r="49" spans="1:4" s="30" customFormat="1" ht="12.75">
      <c r="A49" s="5"/>
      <c r="B49" s="1"/>
      <c r="C49" s="2"/>
      <c r="D49" s="1"/>
    </row>
    <row r="50" spans="1:4" s="30" customFormat="1" ht="12.75">
      <c r="A50" s="1"/>
      <c r="B50" s="1"/>
      <c r="C50" s="37"/>
      <c r="D50" s="1"/>
    </row>
    <row r="51" spans="1:4">
      <c r="C51" s="10" t="s">
        <v>17</v>
      </c>
    </row>
    <row r="52" spans="1:4" s="30" customFormat="1" ht="12.75">
      <c r="A52" s="1"/>
      <c r="B52" s="1"/>
      <c r="C52" s="2"/>
      <c r="D52" s="1"/>
    </row>
    <row r="53" spans="1:4" s="30" customFormat="1" ht="51">
      <c r="A53" s="1"/>
      <c r="B53" s="42" t="s">
        <v>18</v>
      </c>
      <c r="C53" s="42" t="s">
        <v>19</v>
      </c>
      <c r="D53" s="42" t="s">
        <v>772</v>
      </c>
    </row>
    <row r="54" spans="1:4" s="1" customFormat="1" ht="12.75">
      <c r="B54" s="44">
        <v>1</v>
      </c>
      <c r="C54" s="44">
        <v>2</v>
      </c>
      <c r="D54" s="44">
        <v>3</v>
      </c>
    </row>
    <row r="55" spans="1:4" s="30" customFormat="1" ht="12.75">
      <c r="A55" s="1"/>
      <c r="B55" s="50" t="s">
        <v>20</v>
      </c>
      <c r="C55" s="12" t="s">
        <v>21</v>
      </c>
      <c r="D55" s="13">
        <f>D56+D98+D113+D132</f>
        <v>25007</v>
      </c>
    </row>
    <row r="56" spans="1:4" s="30" customFormat="1" ht="12.75" hidden="1">
      <c r="A56" s="1"/>
      <c r="B56" s="46" t="s">
        <v>22</v>
      </c>
      <c r="C56" s="47" t="s">
        <v>23</v>
      </c>
      <c r="D56" s="13">
        <f>D57+D84</f>
        <v>0</v>
      </c>
    </row>
    <row r="57" spans="1:4" s="30" customFormat="1" ht="12.75" hidden="1">
      <c r="A57" s="1"/>
      <c r="B57" s="14">
        <v>21300</v>
      </c>
      <c r="C57" s="15" t="s">
        <v>773</v>
      </c>
      <c r="D57" s="16">
        <f>D58+D59+D60+D61+D65+D66+D69+D75</f>
        <v>0</v>
      </c>
    </row>
    <row r="58" spans="1:4" s="30" customFormat="1" ht="25.5" hidden="1">
      <c r="A58" s="1"/>
      <c r="B58" s="44" t="s">
        <v>25</v>
      </c>
      <c r="C58" s="15" t="s">
        <v>26</v>
      </c>
      <c r="D58" s="16">
        <f>VARAM_BALLOON_atm!D58+VARAM_BSR_Taxl_atm!D58+RPR_LiveBaltic_atm!D58+KPR_BBG_atm!D58+LHEI_CONDOR_atm!D58+LHEI_BBG_atm!D58</f>
        <v>0</v>
      </c>
    </row>
    <row r="59" spans="1:4" s="30" customFormat="1" ht="25.5" hidden="1">
      <c r="A59" s="1"/>
      <c r="B59" s="44" t="s">
        <v>27</v>
      </c>
      <c r="C59" s="15" t="s">
        <v>28</v>
      </c>
      <c r="D59" s="16">
        <f>VARAM_BALLOON_atm!D59+VARAM_BSR_Taxl_atm!D59+RPR_LiveBaltic_atm!D59+KPR_BBG_atm!D59+LHEI_CONDOR_atm!D59+LHEI_BBG_atm!D59</f>
        <v>0</v>
      </c>
    </row>
    <row r="60" spans="1:4" s="30" customFormat="1" ht="25.5" hidden="1">
      <c r="A60" s="1"/>
      <c r="B60" s="44" t="s">
        <v>29</v>
      </c>
      <c r="C60" s="15" t="s">
        <v>30</v>
      </c>
      <c r="D60" s="16">
        <f>VARAM_BALLOON_atm!D60+VARAM_BSR_Taxl_atm!D60+RPR_LiveBaltic_atm!D60+KPR_BBG_atm!D60+LHEI_CONDOR_atm!D60+LHEI_BBG_atm!D60</f>
        <v>0</v>
      </c>
    </row>
    <row r="61" spans="1:4" s="30" customFormat="1" ht="12.75" hidden="1">
      <c r="A61" s="1"/>
      <c r="B61" s="44" t="s">
        <v>31</v>
      </c>
      <c r="C61" s="15" t="s">
        <v>32</v>
      </c>
      <c r="D61" s="16">
        <f>SUM(D62:D64)</f>
        <v>0</v>
      </c>
    </row>
    <row r="62" spans="1:4" s="30" customFormat="1" ht="12.75" hidden="1">
      <c r="A62" s="1"/>
      <c r="B62" s="45" t="s">
        <v>33</v>
      </c>
      <c r="C62" s="15" t="s">
        <v>34</v>
      </c>
      <c r="D62" s="16">
        <f>VARAM_BALLOON_atm!D62+VARAM_BSR_Taxl_atm!D62+RPR_LiveBaltic_atm!D62+KPR_BBG_atm!D62+LHEI_CONDOR_atm!D62+LHEI_BBG_atm!D62</f>
        <v>0</v>
      </c>
    </row>
    <row r="63" spans="1:4" s="30" customFormat="1" ht="12.75" hidden="1">
      <c r="A63" s="1"/>
      <c r="B63" s="45" t="s">
        <v>35</v>
      </c>
      <c r="C63" s="15" t="s">
        <v>36</v>
      </c>
      <c r="D63" s="16">
        <f>VARAM_BALLOON_atm!D63+VARAM_BSR_Taxl_atm!D63+RPR_LiveBaltic_atm!D63+KPR_BBG_atm!D63+LHEI_CONDOR_atm!D63+LHEI_BBG_atm!D63</f>
        <v>0</v>
      </c>
    </row>
    <row r="64" spans="1:4" s="30" customFormat="1" ht="12.75" hidden="1">
      <c r="A64" s="1"/>
      <c r="B64" s="45" t="s">
        <v>37</v>
      </c>
      <c r="C64" s="15" t="s">
        <v>38</v>
      </c>
      <c r="D64" s="16">
        <f>VARAM_BALLOON_atm!D64+VARAM_BSR_Taxl_atm!D64+RPR_LiveBaltic_atm!D64+KPR_BBG_atm!D64+LHEI_CONDOR_atm!D64+LHEI_BBG_atm!D64</f>
        <v>0</v>
      </c>
    </row>
    <row r="65" spans="1:4" s="30" customFormat="1" ht="12.75" hidden="1">
      <c r="A65" s="1"/>
      <c r="B65" s="44" t="s">
        <v>39</v>
      </c>
      <c r="C65" s="15" t="s">
        <v>40</v>
      </c>
      <c r="D65" s="16">
        <f>VARAM_BALLOON_atm!D65+VARAM_BSR_Taxl_atm!D65+RPR_LiveBaltic_atm!D65+KPR_BBG_atm!D65+LHEI_CONDOR_atm!D65+LHEI_BBG_atm!D65</f>
        <v>0</v>
      </c>
    </row>
    <row r="66" spans="1:4" s="30" customFormat="1" ht="12.75" hidden="1">
      <c r="A66" s="1"/>
      <c r="B66" s="44" t="s">
        <v>41</v>
      </c>
      <c r="C66" s="15" t="s">
        <v>42</v>
      </c>
      <c r="D66" s="16">
        <f>SUM(D67:D68)</f>
        <v>0</v>
      </c>
    </row>
    <row r="67" spans="1:4" s="30" customFormat="1" ht="12.75" hidden="1">
      <c r="A67" s="1"/>
      <c r="B67" s="45" t="s">
        <v>43</v>
      </c>
      <c r="C67" s="15" t="s">
        <v>44</v>
      </c>
      <c r="D67" s="16">
        <f>VARAM_BALLOON_atm!D67+VARAM_BSR_Taxl_atm!D67+RPR_LiveBaltic_atm!D67+KPR_BBG_atm!D67+LHEI_CONDOR_atm!D67+LHEI_BBG_atm!D67</f>
        <v>0</v>
      </c>
    </row>
    <row r="68" spans="1:4" s="30" customFormat="1" ht="12.75" hidden="1">
      <c r="A68" s="1"/>
      <c r="B68" s="45" t="s">
        <v>45</v>
      </c>
      <c r="C68" s="15" t="s">
        <v>46</v>
      </c>
      <c r="D68" s="16">
        <f>VARAM_BALLOON_atm!D68+VARAM_BSR_Taxl_atm!D68+RPR_LiveBaltic_atm!D68+KPR_BBG_atm!D68+LHEI_CONDOR_atm!D68+LHEI_BBG_atm!D68</f>
        <v>0</v>
      </c>
    </row>
    <row r="69" spans="1:4" s="30" customFormat="1" ht="12.75" hidden="1">
      <c r="A69" s="1"/>
      <c r="B69" s="44" t="s">
        <v>47</v>
      </c>
      <c r="C69" s="15" t="s">
        <v>48</v>
      </c>
      <c r="D69" s="16">
        <f>SUM(D70:D74)</f>
        <v>0</v>
      </c>
    </row>
    <row r="70" spans="1:4" s="30" customFormat="1" ht="12.75" hidden="1">
      <c r="A70" s="1"/>
      <c r="B70" s="45" t="s">
        <v>49</v>
      </c>
      <c r="C70" s="15" t="s">
        <v>50</v>
      </c>
      <c r="D70" s="16">
        <f>VARAM_BALLOON_atm!D70+VARAM_BSR_Taxl_atm!D70+RPR_LiveBaltic_atm!D70+KPR_BBG_atm!D70+LHEI_CONDOR_atm!D70+LHEI_BBG_atm!D70</f>
        <v>0</v>
      </c>
    </row>
    <row r="71" spans="1:4" s="30" customFormat="1" ht="12.75" hidden="1">
      <c r="A71" s="1"/>
      <c r="B71" s="45" t="s">
        <v>51</v>
      </c>
      <c r="C71" s="15" t="s">
        <v>52</v>
      </c>
      <c r="D71" s="16">
        <f>VARAM_BALLOON_atm!D71+VARAM_BSR_Taxl_atm!D71+RPR_LiveBaltic_atm!D71+KPR_BBG_atm!D71+LHEI_CONDOR_atm!D71+LHEI_BBG_atm!D71</f>
        <v>0</v>
      </c>
    </row>
    <row r="72" spans="1:4" s="30" customFormat="1" ht="12.75" hidden="1">
      <c r="A72" s="1"/>
      <c r="B72" s="45" t="s">
        <v>53</v>
      </c>
      <c r="C72" s="15" t="s">
        <v>54</v>
      </c>
      <c r="D72" s="16">
        <f>VARAM_BALLOON_atm!D72+VARAM_BSR_Taxl_atm!D72+RPR_LiveBaltic_atm!D72+KPR_BBG_atm!D72+LHEI_CONDOR_atm!D72+LHEI_BBG_atm!D72</f>
        <v>0</v>
      </c>
    </row>
    <row r="73" spans="1:4" s="30" customFormat="1" ht="12.75" hidden="1">
      <c r="A73" s="1"/>
      <c r="B73" s="45" t="s">
        <v>55</v>
      </c>
      <c r="C73" s="15" t="s">
        <v>56</v>
      </c>
      <c r="D73" s="16">
        <f>VARAM_BALLOON_atm!D73+VARAM_BSR_Taxl_atm!D73+RPR_LiveBaltic_atm!D73+KPR_BBG_atm!D73+LHEI_CONDOR_atm!D73+LHEI_BBG_atm!D73</f>
        <v>0</v>
      </c>
    </row>
    <row r="74" spans="1:4" s="30" customFormat="1" ht="12.75" hidden="1">
      <c r="A74" s="1"/>
      <c r="B74" s="45" t="s">
        <v>57</v>
      </c>
      <c r="C74" s="15" t="s">
        <v>58</v>
      </c>
      <c r="D74" s="16">
        <f>VARAM_BALLOON_atm!D74+VARAM_BSR_Taxl_atm!D74+RPR_LiveBaltic_atm!D74+KPR_BBG_atm!D74+LHEI_CONDOR_atm!D74+LHEI_BBG_atm!D74</f>
        <v>0</v>
      </c>
    </row>
    <row r="75" spans="1:4" s="30" customFormat="1" ht="12.75" hidden="1">
      <c r="A75" s="1"/>
      <c r="B75" s="44" t="s">
        <v>59</v>
      </c>
      <c r="C75" s="15" t="s">
        <v>60</v>
      </c>
      <c r="D75" s="16">
        <f>SUM(D76:D83)</f>
        <v>0</v>
      </c>
    </row>
    <row r="76" spans="1:4" s="30" customFormat="1" ht="12.75" hidden="1">
      <c r="A76" s="1"/>
      <c r="B76" s="45" t="s">
        <v>61</v>
      </c>
      <c r="C76" s="15" t="s">
        <v>62</v>
      </c>
      <c r="D76" s="16">
        <f>VARAM_BALLOON_atm!D76+VARAM_BSR_Taxl_atm!D76+RPR_LiveBaltic_atm!D76+KPR_BBG_atm!D76+LHEI_CONDOR_atm!D76+LHEI_BBG_atm!D76</f>
        <v>0</v>
      </c>
    </row>
    <row r="77" spans="1:4" s="30" customFormat="1" ht="25.5" hidden="1">
      <c r="A77" s="1"/>
      <c r="B77" s="45" t="s">
        <v>63</v>
      </c>
      <c r="C77" s="15" t="s">
        <v>64</v>
      </c>
      <c r="D77" s="16">
        <f>VARAM_BALLOON_atm!D77+VARAM_BSR_Taxl_atm!D77+RPR_LiveBaltic_atm!D77+KPR_BBG_atm!D77+LHEI_CONDOR_atm!D77+LHEI_BBG_atm!D77</f>
        <v>0</v>
      </c>
    </row>
    <row r="78" spans="1:4" s="30" customFormat="1" ht="12.75" hidden="1">
      <c r="A78" s="1"/>
      <c r="B78" s="45" t="s">
        <v>65</v>
      </c>
      <c r="C78" s="15" t="s">
        <v>66</v>
      </c>
      <c r="D78" s="16">
        <f>VARAM_BALLOON_atm!D78+VARAM_BSR_Taxl_atm!D78+RPR_LiveBaltic_atm!D78+KPR_BBG_atm!D78+LHEI_CONDOR_atm!D78+LHEI_BBG_atm!D78</f>
        <v>0</v>
      </c>
    </row>
    <row r="79" spans="1:4" s="30" customFormat="1" ht="12.75" hidden="1">
      <c r="A79" s="1"/>
      <c r="B79" s="45" t="s">
        <v>67</v>
      </c>
      <c r="C79" s="15" t="s">
        <v>68</v>
      </c>
      <c r="D79" s="16">
        <f>VARAM_BALLOON_atm!D79+VARAM_BSR_Taxl_atm!D79+RPR_LiveBaltic_atm!D79+KPR_BBG_atm!D79+LHEI_CONDOR_atm!D79+LHEI_BBG_atm!D79</f>
        <v>0</v>
      </c>
    </row>
    <row r="80" spans="1:4" s="30" customFormat="1" ht="12.75" hidden="1">
      <c r="A80" s="1"/>
      <c r="B80" s="45" t="s">
        <v>69</v>
      </c>
      <c r="C80" s="15" t="s">
        <v>70</v>
      </c>
      <c r="D80" s="16">
        <f>VARAM_BALLOON_atm!D80+VARAM_BSR_Taxl_atm!D80+RPR_LiveBaltic_atm!D80+KPR_BBG_atm!D80+LHEI_CONDOR_atm!D80+LHEI_BBG_atm!D80</f>
        <v>0</v>
      </c>
    </row>
    <row r="81" spans="1:4" s="30" customFormat="1" ht="12.75" hidden="1">
      <c r="A81" s="1"/>
      <c r="B81" s="45" t="s">
        <v>71</v>
      </c>
      <c r="C81" s="15" t="s">
        <v>72</v>
      </c>
      <c r="D81" s="16">
        <f>VARAM_BALLOON_atm!D81+VARAM_BSR_Taxl_atm!D81+RPR_LiveBaltic_atm!D81+KPR_BBG_atm!D81+LHEI_CONDOR_atm!D81+LHEI_BBG_atm!D81</f>
        <v>0</v>
      </c>
    </row>
    <row r="82" spans="1:4" s="30" customFormat="1" ht="25.5" hidden="1">
      <c r="A82" s="1"/>
      <c r="B82" s="45">
        <v>21397</v>
      </c>
      <c r="C82" s="15" t="s">
        <v>73</v>
      </c>
      <c r="D82" s="16">
        <f>VARAM_BALLOON_atm!D82+VARAM_BSR_Taxl_atm!D82+RPR_LiveBaltic_atm!D82+KPR_BBG_atm!D82+LHEI_CONDOR_atm!D82+LHEI_BBG_atm!D82</f>
        <v>0</v>
      </c>
    </row>
    <row r="83" spans="1:4" s="30" customFormat="1" ht="12.75" hidden="1">
      <c r="A83" s="1"/>
      <c r="B83" s="45" t="s">
        <v>74</v>
      </c>
      <c r="C83" s="15" t="s">
        <v>75</v>
      </c>
      <c r="D83" s="16">
        <f>VARAM_BALLOON_atm!D83+VARAM_BSR_Taxl_atm!D83+RPR_LiveBaltic_atm!D83+KPR_BBG_atm!D83+LHEI_CONDOR_atm!D83+LHEI_BBG_atm!D83</f>
        <v>0</v>
      </c>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t="12.75" hidden="1">
      <c r="A86" s="1"/>
      <c r="B86" s="45" t="s">
        <v>78</v>
      </c>
      <c r="C86" s="15" t="s">
        <v>79</v>
      </c>
      <c r="D86" s="16">
        <f>VARAM_BALLOON_atm!D86+VARAM_BSR_Taxl_atm!D86+RPR_LiveBaltic_atm!D86+KPR_BBG_atm!D86+LHEI_CONDOR_atm!D86+LHEI_BBG_atm!D86</f>
        <v>0</v>
      </c>
    </row>
    <row r="87" spans="1:4" s="30" customFormat="1" ht="12.75" hidden="1">
      <c r="A87" s="1"/>
      <c r="B87" s="45" t="s">
        <v>80</v>
      </c>
      <c r="C87" s="15" t="s">
        <v>81</v>
      </c>
      <c r="D87" s="16">
        <f>VARAM_BALLOON_atm!D87+VARAM_BSR_Taxl_atm!D87+RPR_LiveBaltic_atm!D87+KPR_BBG_atm!D87+LHEI_CONDOR_atm!D87+LHEI_BBG_atm!D87</f>
        <v>0</v>
      </c>
    </row>
    <row r="88" spans="1:4" s="30" customFormat="1" ht="12.75" hidden="1">
      <c r="A88" s="1"/>
      <c r="B88" s="45" t="s">
        <v>82</v>
      </c>
      <c r="C88" s="15" t="s">
        <v>83</v>
      </c>
      <c r="D88" s="16">
        <f>VARAM_BALLOON_atm!D88+VARAM_BSR_Taxl_atm!D88+RPR_LiveBaltic_atm!D88+KPR_BBG_atm!D88+LHEI_CONDOR_atm!D88+LHEI_BBG_atm!D88</f>
        <v>0</v>
      </c>
    </row>
    <row r="89" spans="1:4" s="30" customFormat="1" ht="12.75" hidden="1">
      <c r="A89" s="1"/>
      <c r="B89" s="44">
        <v>21420</v>
      </c>
      <c r="C89" s="15" t="s">
        <v>84</v>
      </c>
      <c r="D89" s="16">
        <f>SUM(D90:D94)</f>
        <v>0</v>
      </c>
    </row>
    <row r="90" spans="1:4" s="30" customFormat="1" ht="25.5" hidden="1">
      <c r="A90" s="1"/>
      <c r="B90" s="45" t="s">
        <v>85</v>
      </c>
      <c r="C90" s="15" t="s">
        <v>86</v>
      </c>
      <c r="D90" s="16">
        <f>VARAM_BALLOON_atm!D90+VARAM_BSR_Taxl_atm!D90+RPR_LiveBaltic_atm!D90+KPR_BBG_atm!D90+LHEI_CONDOR_atm!D90+LHEI_BBG_atm!D90</f>
        <v>0</v>
      </c>
    </row>
    <row r="91" spans="1:4" s="30" customFormat="1" ht="12.75" hidden="1">
      <c r="A91" s="1"/>
      <c r="B91" s="45" t="s">
        <v>87</v>
      </c>
      <c r="C91" s="15" t="s">
        <v>88</v>
      </c>
      <c r="D91" s="16">
        <f>VARAM_BALLOON_atm!D91+VARAM_BSR_Taxl_atm!D91+RPR_LiveBaltic_atm!D91+KPR_BBG_atm!D91+LHEI_CONDOR_atm!D91+LHEI_BBG_atm!D91</f>
        <v>0</v>
      </c>
    </row>
    <row r="92" spans="1:4" s="30" customFormat="1" ht="25.5" hidden="1">
      <c r="A92" s="1"/>
      <c r="B92" s="45">
        <v>21424</v>
      </c>
      <c r="C92" s="15" t="s">
        <v>89</v>
      </c>
      <c r="D92" s="16">
        <f>VARAM_BALLOON_atm!D92+VARAM_BSR_Taxl_atm!D92+RPR_LiveBaltic_atm!D92+KPR_BBG_atm!D92+LHEI_CONDOR_atm!D92+LHEI_BBG_atm!D92</f>
        <v>0</v>
      </c>
    </row>
    <row r="93" spans="1:4" s="30" customFormat="1" ht="12.75" hidden="1">
      <c r="A93" s="1"/>
      <c r="B93" s="45">
        <v>21425</v>
      </c>
      <c r="C93" s="15" t="s">
        <v>90</v>
      </c>
      <c r="D93" s="16">
        <f>VARAM_BALLOON_atm!D93+VARAM_BSR_Taxl_atm!D93+RPR_LiveBaltic_atm!D93+KPR_BBG_atm!D93+LHEI_CONDOR_atm!D93+LHEI_BBG_atm!D93</f>
        <v>0</v>
      </c>
    </row>
    <row r="94" spans="1:4" s="30" customFormat="1" ht="12.75" hidden="1">
      <c r="A94" s="1"/>
      <c r="B94" s="45" t="s">
        <v>91</v>
      </c>
      <c r="C94" s="15" t="s">
        <v>92</v>
      </c>
      <c r="D94" s="16">
        <f>VARAM_BALLOON_atm!D94+VARAM_BSR_Taxl_atm!D94+RPR_LiveBaltic_atm!D94+KPR_BBG_atm!D94+LHEI_CONDOR_atm!D94+LHEI_BBG_atm!D94</f>
        <v>0</v>
      </c>
    </row>
    <row r="95" spans="1:4" s="30" customFormat="1" ht="12.75" hidden="1">
      <c r="A95" s="1"/>
      <c r="B95" s="44">
        <v>21490</v>
      </c>
      <c r="C95" s="15" t="s">
        <v>93</v>
      </c>
      <c r="D95" s="16">
        <f>SUM(D96:D97)</f>
        <v>0</v>
      </c>
    </row>
    <row r="96" spans="1:4" s="30" customFormat="1" ht="12.75" hidden="1">
      <c r="A96" s="1"/>
      <c r="B96" s="45" t="s">
        <v>94</v>
      </c>
      <c r="C96" s="15" t="s">
        <v>95</v>
      </c>
      <c r="D96" s="16">
        <f>VARAM_BALLOON_atm!D96+VARAM_BSR_Taxl_atm!D96+RPR_LiveBaltic_atm!D96+KPR_BBG_atm!D96+LHEI_CONDOR_atm!D96+LHEI_BBG_atm!D96</f>
        <v>0</v>
      </c>
    </row>
    <row r="97" spans="1:4" s="30" customFormat="1" ht="12.75" hidden="1">
      <c r="A97" s="1"/>
      <c r="B97" s="45" t="s">
        <v>96</v>
      </c>
      <c r="C97" s="15" t="s">
        <v>97</v>
      </c>
      <c r="D97" s="16">
        <f>VARAM_BALLOON_atm!D97+VARAM_BSR_Taxl_atm!D97+RPR_LiveBaltic_atm!D97+KPR_BBG_atm!D97+LHEI_CONDOR_atm!D97+LHEI_BBG_atm!D97</f>
        <v>0</v>
      </c>
    </row>
    <row r="98" spans="1:4" s="30" customFormat="1" ht="12.75">
      <c r="A98" s="1"/>
      <c r="B98" s="46" t="s">
        <v>98</v>
      </c>
      <c r="C98" s="47" t="s">
        <v>99</v>
      </c>
      <c r="D98" s="13">
        <f>D99+D111</f>
        <v>8313</v>
      </c>
    </row>
    <row r="99" spans="1:4" s="30" customFormat="1" ht="12.75" hidden="1">
      <c r="A99" s="1"/>
      <c r="B99" s="14">
        <v>21100</v>
      </c>
      <c r="C99" s="15" t="s">
        <v>100</v>
      </c>
      <c r="D99" s="16">
        <f>D100+D101+D102+D103+D104+D105+D106</f>
        <v>0</v>
      </c>
    </row>
    <row r="100" spans="1:4" s="30" customFormat="1" ht="25.5" hidden="1">
      <c r="A100" s="1"/>
      <c r="B100" s="44" t="s">
        <v>101</v>
      </c>
      <c r="C100" s="15" t="s">
        <v>102</v>
      </c>
      <c r="D100" s="16">
        <f>VARAM_BALLOON_atm!D100+VARAM_BSR_Taxl_atm!D100+RPR_LiveBaltic_atm!D100+KPR_BBG_atm!D100+LHEI_CONDOR_atm!D100+LHEI_BBG_atm!D100</f>
        <v>0</v>
      </c>
    </row>
    <row r="101" spans="1:4" s="30" customFormat="1" ht="25.5" hidden="1">
      <c r="A101" s="1"/>
      <c r="B101" s="44" t="s">
        <v>103</v>
      </c>
      <c r="C101" s="15" t="s">
        <v>104</v>
      </c>
      <c r="D101" s="16">
        <f>VARAM_BALLOON_atm!D101+VARAM_BSR_Taxl_atm!D101+RPR_LiveBaltic_atm!D101+KPR_BBG_atm!D101+LHEI_CONDOR_atm!D101+LHEI_BBG_atm!D101</f>
        <v>0</v>
      </c>
    </row>
    <row r="102" spans="1:4" s="30" customFormat="1" ht="25.5" hidden="1">
      <c r="A102" s="1"/>
      <c r="B102" s="44" t="s">
        <v>105</v>
      </c>
      <c r="C102" s="15" t="s">
        <v>106</v>
      </c>
      <c r="D102" s="16">
        <f>VARAM_BALLOON_atm!D102+VARAM_BSR_Taxl_atm!D102+RPR_LiveBaltic_atm!D102+KPR_BBG_atm!D102+LHEI_CONDOR_atm!D102+LHEI_BBG_atm!D102</f>
        <v>0</v>
      </c>
    </row>
    <row r="103" spans="1:4" s="30" customFormat="1" ht="25.5" hidden="1">
      <c r="A103" s="1"/>
      <c r="B103" s="44" t="s">
        <v>107</v>
      </c>
      <c r="C103" s="15" t="s">
        <v>108</v>
      </c>
      <c r="D103" s="16">
        <f>VARAM_BALLOON_atm!D103+VARAM_BSR_Taxl_atm!D103+RPR_LiveBaltic_atm!D103+KPR_BBG_atm!D103+LHEI_CONDOR_atm!D103+LHEI_BBG_atm!D103</f>
        <v>0</v>
      </c>
    </row>
    <row r="104" spans="1:4" s="30" customFormat="1" ht="38.25" hidden="1">
      <c r="A104" s="1"/>
      <c r="B104" s="44" t="s">
        <v>109</v>
      </c>
      <c r="C104" s="15" t="s">
        <v>110</v>
      </c>
      <c r="D104" s="16">
        <f>VARAM_BALLOON_atm!D104+VARAM_BSR_Taxl_atm!D104+RPR_LiveBaltic_atm!D104+KPR_BBG_atm!D104+LHEI_CONDOR_atm!D104+LHEI_BBG_atm!D104</f>
        <v>0</v>
      </c>
    </row>
    <row r="105" spans="1:4" s="30" customFormat="1" ht="38.25" hidden="1">
      <c r="A105" s="1"/>
      <c r="B105" s="44" t="s">
        <v>111</v>
      </c>
      <c r="C105" s="15" t="s">
        <v>112</v>
      </c>
      <c r="D105" s="16">
        <f>VARAM_BALLOON_atm!D105+VARAM_BSR_Taxl_atm!D105+RPR_LiveBaltic_atm!D105+KPR_BBG_atm!D105+LHEI_CONDOR_atm!D105+LHEI_BBG_atm!D105</f>
        <v>0</v>
      </c>
    </row>
    <row r="106" spans="1:4" s="30" customFormat="1" ht="38.25" hidden="1">
      <c r="A106" s="1"/>
      <c r="B106" s="44" t="s">
        <v>113</v>
      </c>
      <c r="C106" s="15" t="s">
        <v>114</v>
      </c>
      <c r="D106" s="16">
        <f>SUM(D107:D110)</f>
        <v>0</v>
      </c>
    </row>
    <row r="107" spans="1:4" s="30" customFormat="1" ht="38.25" hidden="1">
      <c r="A107" s="1"/>
      <c r="B107" s="45">
        <v>21191</v>
      </c>
      <c r="C107" s="15" t="s">
        <v>115</v>
      </c>
      <c r="D107" s="16">
        <f>VARAM_BALLOON_atm!D107+VARAM_BSR_Taxl_atm!D107+RPR_LiveBaltic_atm!D107+KPR_BBG_atm!D107+LHEI_CONDOR_atm!D107+LHEI_BBG_atm!D107</f>
        <v>0</v>
      </c>
    </row>
    <row r="108" spans="1:4" s="30" customFormat="1" ht="12.75" hidden="1">
      <c r="A108" s="1"/>
      <c r="B108" s="45">
        <v>21192</v>
      </c>
      <c r="C108" s="15" t="s">
        <v>116</v>
      </c>
      <c r="D108" s="16">
        <f>VARAM_BALLOON_atm!D108+VARAM_BSR_Taxl_atm!D108+RPR_LiveBaltic_atm!D108+KPR_BBG_atm!D108+LHEI_CONDOR_atm!D108+LHEI_BBG_atm!D108</f>
        <v>0</v>
      </c>
    </row>
    <row r="109" spans="1:4" s="30" customFormat="1" ht="38.25" hidden="1">
      <c r="A109" s="1"/>
      <c r="B109" s="45">
        <v>21193</v>
      </c>
      <c r="C109" s="15" t="s">
        <v>117</v>
      </c>
      <c r="D109" s="16">
        <f>VARAM_BALLOON_atm!D109+VARAM_BSR_Taxl_atm!D109+RPR_LiveBaltic_atm!D109+KPR_BBG_atm!D109+LHEI_CONDOR_atm!D109+LHEI_BBG_atm!D109</f>
        <v>0</v>
      </c>
    </row>
    <row r="110" spans="1:4" s="30" customFormat="1" ht="25.5" hidden="1">
      <c r="A110" s="1"/>
      <c r="B110" s="45">
        <v>21194</v>
      </c>
      <c r="C110" s="15" t="s">
        <v>118</v>
      </c>
      <c r="D110" s="16">
        <f>VARAM_BALLOON_atm!D110+VARAM_BSR_Taxl_atm!D110+RPR_LiveBaltic_atm!D110+KPR_BBG_atm!D110+LHEI_CONDOR_atm!D110+LHEI_BBG_atm!D110</f>
        <v>0</v>
      </c>
    </row>
    <row r="111" spans="1:4" s="30" customFormat="1" ht="12.75">
      <c r="A111" s="1"/>
      <c r="B111" s="14">
        <v>21200</v>
      </c>
      <c r="C111" s="15" t="s">
        <v>119</v>
      </c>
      <c r="D111" s="16">
        <f>D112</f>
        <v>8313</v>
      </c>
    </row>
    <row r="112" spans="1:4" s="30" customFormat="1" ht="12.75">
      <c r="A112" s="1"/>
      <c r="B112" s="44">
        <v>21210</v>
      </c>
      <c r="C112" s="15" t="s">
        <v>119</v>
      </c>
      <c r="D112" s="16">
        <f>VARAM_BALLOON_atm!D112+VARAM_BSR_Taxl_atm!D112+RPR_LiveBaltic_atm!D112+KPR_BBG_atm!D112+LHEI_CONDOR_atm!D112+LHEI_BBG_atm!D112</f>
        <v>8313</v>
      </c>
    </row>
    <row r="113" spans="1:4" s="30" customFormat="1" ht="25.5">
      <c r="A113" s="1"/>
      <c r="B113" s="49" t="s">
        <v>120</v>
      </c>
      <c r="C113" s="47" t="s">
        <v>121</v>
      </c>
      <c r="D113" s="13">
        <f>D114+D121+D126</f>
        <v>16694</v>
      </c>
    </row>
    <row r="114" spans="1:4" s="30" customFormat="1" ht="12.75" hidden="1">
      <c r="A114" s="1"/>
      <c r="B114" s="49">
        <v>18000</v>
      </c>
      <c r="C114" s="47" t="s">
        <v>122</v>
      </c>
      <c r="D114" s="13">
        <f>D115+D120</f>
        <v>0</v>
      </c>
    </row>
    <row r="115" spans="1:4" s="30" customFormat="1" ht="12.75" hidden="1">
      <c r="A115" s="1"/>
      <c r="B115" s="49" t="s">
        <v>123</v>
      </c>
      <c r="C115" s="47" t="s">
        <v>124</v>
      </c>
      <c r="D115" s="13">
        <f>D116</f>
        <v>0</v>
      </c>
    </row>
    <row r="116" spans="1:4" s="30" customFormat="1" ht="12.75" hidden="1">
      <c r="A116" s="1"/>
      <c r="B116" s="44" t="s">
        <v>125</v>
      </c>
      <c r="C116" s="15" t="s">
        <v>126</v>
      </c>
      <c r="D116" s="16">
        <f>SUM(D117:D119)</f>
        <v>0</v>
      </c>
    </row>
    <row r="117" spans="1:4" s="30" customFormat="1" ht="25.5" hidden="1">
      <c r="A117" s="1"/>
      <c r="B117" s="45" t="s">
        <v>127</v>
      </c>
      <c r="C117" s="15" t="s">
        <v>128</v>
      </c>
      <c r="D117" s="16">
        <f>VARAM_BALLOON_atm!D117+VARAM_BSR_Taxl_atm!D117+RPR_LiveBaltic_atm!D117+KPR_BBG_atm!D117+LHEI_CONDOR_atm!D117+LHEI_BBG_atm!D117</f>
        <v>0</v>
      </c>
    </row>
    <row r="118" spans="1:4" s="30" customFormat="1" ht="25.5" hidden="1">
      <c r="A118" s="1"/>
      <c r="B118" s="45" t="s">
        <v>129</v>
      </c>
      <c r="C118" s="15" t="s">
        <v>130</v>
      </c>
      <c r="D118" s="16">
        <f>VARAM_BALLOON_atm!D118+VARAM_BSR_Taxl_atm!D118+RPR_LiveBaltic_atm!D118+KPR_BBG_atm!D118+LHEI_CONDOR_atm!D118+LHEI_BBG_atm!D118</f>
        <v>0</v>
      </c>
    </row>
    <row r="119" spans="1:4" s="30" customFormat="1" ht="12.75" hidden="1">
      <c r="A119" s="1"/>
      <c r="B119" s="45">
        <v>18139</v>
      </c>
      <c r="C119" s="15" t="s">
        <v>131</v>
      </c>
      <c r="D119" s="16">
        <f>VARAM_BALLOON_atm!D119+VARAM_BSR_Taxl_atm!D119+RPR_LiveBaltic_atm!D119+KPR_BBG_atm!D119+LHEI_CONDOR_atm!D119+LHEI_BBG_atm!D119</f>
        <v>0</v>
      </c>
    </row>
    <row r="120" spans="1:4" s="30" customFormat="1" ht="12.75" hidden="1">
      <c r="A120" s="1"/>
      <c r="B120" s="14">
        <v>18400</v>
      </c>
      <c r="C120" s="15" t="s">
        <v>132</v>
      </c>
      <c r="D120" s="16">
        <f>VARAM_BALLOON_atm!D120+VARAM_BSR_Taxl_atm!D120+RPR_LiveBaltic_atm!D120+KPR_BBG_atm!D120+LHEI_CONDOR_atm!D120+LHEI_BBG_atm!D120</f>
        <v>0</v>
      </c>
    </row>
    <row r="121" spans="1:4" s="30" customFormat="1" ht="12.75" hidden="1">
      <c r="A121" s="1"/>
      <c r="B121" s="49">
        <v>19000</v>
      </c>
      <c r="C121" s="47" t="s">
        <v>133</v>
      </c>
      <c r="D121" s="13">
        <f>D122</f>
        <v>0</v>
      </c>
    </row>
    <row r="122" spans="1:4" s="30" customFormat="1" ht="12.75" hidden="1">
      <c r="A122" s="1"/>
      <c r="B122" s="49" t="s">
        <v>134</v>
      </c>
      <c r="C122" s="47" t="s">
        <v>135</v>
      </c>
      <c r="D122" s="13">
        <f>SUM(D123:D125)</f>
        <v>0</v>
      </c>
    </row>
    <row r="123" spans="1:4" s="30" customFormat="1" ht="12.75" hidden="1">
      <c r="A123" s="1"/>
      <c r="B123" s="44">
        <v>19550</v>
      </c>
      <c r="C123" s="15" t="s">
        <v>136</v>
      </c>
      <c r="D123" s="16">
        <f>VARAM_BALLOON_atm!D123+VARAM_BSR_Taxl_atm!D123+RPR_LiveBaltic_atm!D123+KPR_BBG_atm!D123+LHEI_CONDOR_atm!D123+LHEI_BBG_atm!D123</f>
        <v>0</v>
      </c>
    </row>
    <row r="124" spans="1:4" s="30" customFormat="1" ht="25.5" hidden="1">
      <c r="A124" s="1"/>
      <c r="B124" s="44">
        <v>19560</v>
      </c>
      <c r="C124" s="15" t="s">
        <v>137</v>
      </c>
      <c r="D124" s="16">
        <f>VARAM_BALLOON_atm!D124+VARAM_BSR_Taxl_atm!D124+RPR_LiveBaltic_atm!D124+KPR_BBG_atm!D124+LHEI_CONDOR_atm!D124+LHEI_BBG_atm!D124</f>
        <v>0</v>
      </c>
    </row>
    <row r="125" spans="1:4" s="30" customFormat="1" ht="38.25" hidden="1">
      <c r="A125" s="1"/>
      <c r="B125" s="44">
        <v>19570</v>
      </c>
      <c r="C125" s="15" t="s">
        <v>138</v>
      </c>
      <c r="D125" s="16">
        <f>VARAM_BALLOON_atm!D125+VARAM_BSR_Taxl_atm!D125+RPR_LiveBaltic_atm!D125+KPR_BBG_atm!D125+LHEI_CONDOR_atm!D125+LHEI_BBG_atm!D125</f>
        <v>0</v>
      </c>
    </row>
    <row r="126" spans="1:4" s="30" customFormat="1" ht="25.5">
      <c r="A126" s="1"/>
      <c r="B126" s="49">
        <v>17000</v>
      </c>
      <c r="C126" s="47" t="s">
        <v>139</v>
      </c>
      <c r="D126" s="13">
        <f>SUM(D127)</f>
        <v>16694</v>
      </c>
    </row>
    <row r="127" spans="1:4" s="30" customFormat="1" ht="25.5">
      <c r="A127" s="1"/>
      <c r="B127" s="49">
        <v>17100</v>
      </c>
      <c r="C127" s="47" t="s">
        <v>140</v>
      </c>
      <c r="D127" s="13">
        <f>SUM(D128:D131)</f>
        <v>16694</v>
      </c>
    </row>
    <row r="128" spans="1:4" s="30" customFormat="1" ht="38.25" hidden="1">
      <c r="A128" s="1"/>
      <c r="B128" s="44">
        <v>17110</v>
      </c>
      <c r="C128" s="15" t="s">
        <v>141</v>
      </c>
      <c r="D128" s="16">
        <f>VARAM_BALLOON_atm!D128+VARAM_BSR_Taxl_atm!D128+RPR_LiveBaltic_atm!D128+KPR_BBG_atm!D128+LHEI_CONDOR_atm!D128+LHEI_BBG_atm!D128</f>
        <v>0</v>
      </c>
    </row>
    <row r="129" spans="1:4" s="30" customFormat="1" ht="38.25" hidden="1">
      <c r="A129" s="1"/>
      <c r="B129" s="44">
        <v>17120</v>
      </c>
      <c r="C129" s="15" t="s">
        <v>142</v>
      </c>
      <c r="D129" s="16">
        <f>VARAM_BALLOON_atm!D129+VARAM_BSR_Taxl_atm!D129+RPR_LiveBaltic_atm!D129+KPR_BBG_atm!D129+LHEI_CONDOR_atm!D129+LHEI_BBG_atm!D129</f>
        <v>0</v>
      </c>
    </row>
    <row r="130" spans="1:4" s="30" customFormat="1" ht="63.75">
      <c r="A130" s="1"/>
      <c r="B130" s="44">
        <v>17130</v>
      </c>
      <c r="C130" s="15" t="s">
        <v>143</v>
      </c>
      <c r="D130" s="16">
        <f>VARAM_BALLOON_atm!D130+VARAM_BSR_Taxl_atm!D130+RPR_LiveBaltic_atm!D130+KPR_BBG_atm!D130+LHEI_CONDOR_atm!D130+LHEI_BBG_atm!D130</f>
        <v>16694</v>
      </c>
    </row>
    <row r="131" spans="1:4" s="30" customFormat="1" ht="63.75" hidden="1">
      <c r="A131" s="1"/>
      <c r="B131" s="44">
        <v>17140</v>
      </c>
      <c r="C131" s="15" t="s">
        <v>144</v>
      </c>
      <c r="D131" s="16">
        <f>VARAM_BALLOON_atm!D131+VARAM_BSR_Taxl_atm!D131+RPR_LiveBaltic_atm!D131+KPR_BBG_atm!D131+LHEI_CONDOR_atm!D131+LHEI_BBG_atm!D131</f>
        <v>0</v>
      </c>
    </row>
    <row r="132" spans="1:4" s="30" customFormat="1" ht="12.75" hidden="1">
      <c r="A132" s="1"/>
      <c r="B132" s="49">
        <v>21700</v>
      </c>
      <c r="C132" s="47" t="s">
        <v>145</v>
      </c>
      <c r="D132" s="13">
        <f>D133+D134</f>
        <v>0</v>
      </c>
    </row>
    <row r="133" spans="1:4" s="30" customFormat="1" ht="12.75" hidden="1">
      <c r="A133" s="1"/>
      <c r="B133" s="44">
        <v>21710</v>
      </c>
      <c r="C133" s="15" t="s">
        <v>146</v>
      </c>
      <c r="D133" s="16">
        <f>VARAM_BALLOON_atm!D133+VARAM_BSR_Taxl_atm!D133+RPR_LiveBaltic_atm!D133+KPR_BBG_atm!D133+LHEI_CONDOR_atm!D133+LHEI_BBG_atm!D133</f>
        <v>0</v>
      </c>
    </row>
    <row r="134" spans="1:4" s="30" customFormat="1" ht="12.75" hidden="1">
      <c r="A134" s="1"/>
      <c r="B134" s="44">
        <v>21720</v>
      </c>
      <c r="C134" s="15" t="s">
        <v>147</v>
      </c>
      <c r="D134" s="16">
        <f>VARAM_BALLOON_atm!D134+VARAM_BSR_Taxl_atm!D134+RPR_LiveBaltic_atm!D134+KPR_BBG_atm!D134+LHEI_CONDOR_atm!D134+LHEI_BBG_atm!D134</f>
        <v>0</v>
      </c>
    </row>
    <row r="135" spans="1:4" s="30" customFormat="1" ht="12.75">
      <c r="A135" s="1"/>
      <c r="B135" s="51" t="s">
        <v>148</v>
      </c>
      <c r="C135" s="12" t="s">
        <v>149</v>
      </c>
      <c r="D135" s="13">
        <f>D136+D416</f>
        <v>25007</v>
      </c>
    </row>
    <row r="136" spans="1:4" s="30" customFormat="1" ht="27">
      <c r="A136" s="1"/>
      <c r="B136" s="53" t="s">
        <v>150</v>
      </c>
      <c r="C136" s="54" t="s">
        <v>151</v>
      </c>
      <c r="D136" s="106">
        <f>D137+D272+D290+D375+D394</f>
        <v>25007</v>
      </c>
    </row>
    <row r="137" spans="1:4" s="30" customFormat="1" ht="12.75" hidden="1">
      <c r="A137" s="1"/>
      <c r="B137" s="52" t="s">
        <v>152</v>
      </c>
      <c r="C137" s="47" t="s">
        <v>153</v>
      </c>
      <c r="D137" s="13">
        <f>D138+D172</f>
        <v>0</v>
      </c>
    </row>
    <row r="138" spans="1:4" s="30" customFormat="1" ht="12.75" hidden="1">
      <c r="A138" s="1"/>
      <c r="B138" s="46" t="s">
        <v>154</v>
      </c>
      <c r="C138" s="47" t="s">
        <v>155</v>
      </c>
      <c r="D138" s="107">
        <f>D139+D160</f>
        <v>0</v>
      </c>
    </row>
    <row r="139" spans="1:4" s="30" customFormat="1" ht="12.75" hidden="1">
      <c r="A139" s="1"/>
      <c r="B139" s="46" t="s">
        <v>156</v>
      </c>
      <c r="C139" s="47" t="s">
        <v>157</v>
      </c>
      <c r="D139" s="107">
        <f>D140+D148+D158+D159</f>
        <v>0</v>
      </c>
    </row>
    <row r="140" spans="1:4" s="30" customFormat="1" ht="12.75" hidden="1">
      <c r="A140" s="1"/>
      <c r="B140" s="44" t="s">
        <v>158</v>
      </c>
      <c r="C140" s="15" t="s">
        <v>159</v>
      </c>
      <c r="D140" s="108">
        <f>SUM(D141:D147)</f>
        <v>0</v>
      </c>
    </row>
    <row r="141" spans="1:4" s="30" customFormat="1" ht="12.75" hidden="1">
      <c r="A141" s="1"/>
      <c r="B141" s="45" t="s">
        <v>160</v>
      </c>
      <c r="C141" s="15" t="s">
        <v>161</v>
      </c>
      <c r="D141" s="108">
        <f>VARAM_BALLOON_atm!D141+VARAM_BSR_Taxl_atm!D141+RPR_LiveBaltic_atm!D141+KPR_BBG_atm!D141+LHEI_CONDOR_atm!D141+LHEI_BBG_atm!D141</f>
        <v>0</v>
      </c>
    </row>
    <row r="142" spans="1:4" s="30" customFormat="1" ht="12.75" hidden="1">
      <c r="A142" s="1"/>
      <c r="B142" s="45" t="s">
        <v>162</v>
      </c>
      <c r="C142" s="15" t="s">
        <v>163</v>
      </c>
      <c r="D142" s="108">
        <f>VARAM_BALLOON_atm!D142+VARAM_BSR_Taxl_atm!D142+RPR_LiveBaltic_atm!D142+KPR_BBG_atm!D142+LHEI_CONDOR_atm!D142+LHEI_BBG_atm!D142</f>
        <v>0</v>
      </c>
    </row>
    <row r="143" spans="1:4" s="30" customFormat="1" ht="25.5" hidden="1">
      <c r="A143" s="1"/>
      <c r="B143" s="45" t="s">
        <v>164</v>
      </c>
      <c r="C143" s="15" t="s">
        <v>165</v>
      </c>
      <c r="D143" s="108">
        <f>VARAM_BALLOON_atm!D143+VARAM_BSR_Taxl_atm!D143+RPR_LiveBaltic_atm!D143+KPR_BBG_atm!D143+LHEI_CONDOR_atm!D143+LHEI_BBG_atm!D143</f>
        <v>0</v>
      </c>
    </row>
    <row r="144" spans="1:4" s="30" customFormat="1" ht="12.75" hidden="1">
      <c r="A144" s="1"/>
      <c r="B144" s="45" t="s">
        <v>166</v>
      </c>
      <c r="C144" s="15" t="s">
        <v>167</v>
      </c>
      <c r="D144" s="108">
        <f>VARAM_BALLOON_atm!D144+VARAM_BSR_Taxl_atm!D144+RPR_LiveBaltic_atm!D144+KPR_BBG_atm!D144+LHEI_CONDOR_atm!D144+LHEI_BBG_atm!D144</f>
        <v>0</v>
      </c>
    </row>
    <row r="145" spans="1:4" s="30" customFormat="1" ht="12.75" hidden="1">
      <c r="A145" s="1"/>
      <c r="B145" s="45" t="s">
        <v>168</v>
      </c>
      <c r="C145" s="15" t="s">
        <v>169</v>
      </c>
      <c r="D145" s="108">
        <f>VARAM_BALLOON_atm!D145+VARAM_BSR_Taxl_atm!D145+RPR_LiveBaltic_atm!D145+KPR_BBG_atm!D145+LHEI_CONDOR_atm!D145+LHEI_BBG_atm!D145</f>
        <v>0</v>
      </c>
    </row>
    <row r="146" spans="1:4" s="30" customFormat="1" ht="12.75" hidden="1">
      <c r="A146" s="1"/>
      <c r="B146" s="45">
        <v>1116</v>
      </c>
      <c r="C146" s="15" t="s">
        <v>170</v>
      </c>
      <c r="D146" s="108">
        <f>VARAM_BALLOON_atm!D146+VARAM_BSR_Taxl_atm!D146+RPR_LiveBaltic_atm!D146+KPR_BBG_atm!D146+LHEI_CONDOR_atm!D146+LHEI_BBG_atm!D146</f>
        <v>0</v>
      </c>
    </row>
    <row r="147" spans="1:4" s="30" customFormat="1" ht="12.75" hidden="1">
      <c r="A147" s="1"/>
      <c r="B147" s="45" t="s">
        <v>171</v>
      </c>
      <c r="C147" s="15" t="s">
        <v>172</v>
      </c>
      <c r="D147" s="108">
        <f>VARAM_BALLOON_atm!D147+VARAM_BSR_Taxl_atm!D147+RPR_LiveBaltic_atm!D147+KPR_BBG_atm!D147+LHEI_CONDOR_atm!D147+LHEI_BBG_atm!D147</f>
        <v>0</v>
      </c>
    </row>
    <row r="148" spans="1:4" s="30" customFormat="1" ht="12.75" hidden="1">
      <c r="A148" s="1"/>
      <c r="B148" s="44" t="s">
        <v>173</v>
      </c>
      <c r="C148" s="15" t="s">
        <v>174</v>
      </c>
      <c r="D148" s="108">
        <f>SUM(D149:D157)</f>
        <v>0</v>
      </c>
    </row>
    <row r="149" spans="1:4" s="30" customFormat="1" ht="12.75" hidden="1">
      <c r="A149" s="1"/>
      <c r="B149" s="45" t="s">
        <v>175</v>
      </c>
      <c r="C149" s="15" t="s">
        <v>176</v>
      </c>
      <c r="D149" s="108">
        <f>VARAM_BALLOON_atm!D149+VARAM_BSR_Taxl_atm!D149+RPR_LiveBaltic_atm!D149+KPR_BBG_atm!D149+LHEI_CONDOR_atm!D149+LHEI_BBG_atm!D149</f>
        <v>0</v>
      </c>
    </row>
    <row r="150" spans="1:4" s="30" customFormat="1" ht="12.75" hidden="1">
      <c r="A150" s="1"/>
      <c r="B150" s="45" t="s">
        <v>177</v>
      </c>
      <c r="C150" s="15" t="s">
        <v>178</v>
      </c>
      <c r="D150" s="108">
        <f>VARAM_BALLOON_atm!D150+VARAM_BSR_Taxl_atm!D150+RPR_LiveBaltic_atm!D150+KPR_BBG_atm!D150+LHEI_CONDOR_atm!D150+LHEI_BBG_atm!D150</f>
        <v>0</v>
      </c>
    </row>
    <row r="151" spans="1:4" s="30" customFormat="1" ht="12.75" hidden="1">
      <c r="A151" s="1"/>
      <c r="B151" s="45" t="s">
        <v>179</v>
      </c>
      <c r="C151" s="15" t="s">
        <v>180</v>
      </c>
      <c r="D151" s="108">
        <f>VARAM_BALLOON_atm!D151+VARAM_BSR_Taxl_atm!D151+RPR_LiveBaltic_atm!D151+KPR_BBG_atm!D151+LHEI_CONDOR_atm!D151+LHEI_BBG_atm!D151</f>
        <v>0</v>
      </c>
    </row>
    <row r="152" spans="1:4" s="30" customFormat="1" ht="12.75" hidden="1">
      <c r="A152" s="1"/>
      <c r="B152" s="45" t="s">
        <v>181</v>
      </c>
      <c r="C152" s="15" t="s">
        <v>182</v>
      </c>
      <c r="D152" s="108">
        <f>VARAM_BALLOON_atm!D152+VARAM_BSR_Taxl_atm!D152+RPR_LiveBaltic_atm!D152+KPR_BBG_atm!D152+LHEI_CONDOR_atm!D152+LHEI_BBG_atm!D152</f>
        <v>0</v>
      </c>
    </row>
    <row r="153" spans="1:4" s="30" customFormat="1" ht="12.75" hidden="1">
      <c r="A153" s="1"/>
      <c r="B153" s="45" t="s">
        <v>183</v>
      </c>
      <c r="C153" s="15" t="s">
        <v>184</v>
      </c>
      <c r="D153" s="108">
        <f>VARAM_BALLOON_atm!D153+VARAM_BSR_Taxl_atm!D153+RPR_LiveBaltic_atm!D153+KPR_BBG_atm!D153+LHEI_CONDOR_atm!D153+LHEI_BBG_atm!D153</f>
        <v>0</v>
      </c>
    </row>
    <row r="154" spans="1:4" s="30" customFormat="1" ht="12.75" hidden="1">
      <c r="A154" s="1"/>
      <c r="B154" s="45" t="s">
        <v>185</v>
      </c>
      <c r="C154" s="15" t="s">
        <v>186</v>
      </c>
      <c r="D154" s="108">
        <f>VARAM_BALLOON_atm!D154+VARAM_BSR_Taxl_atm!D154+RPR_LiveBaltic_atm!D154+KPR_BBG_atm!D154+LHEI_CONDOR_atm!D154+LHEI_BBG_atm!D154</f>
        <v>0</v>
      </c>
    </row>
    <row r="155" spans="1:4" s="30" customFormat="1" ht="12.75" hidden="1">
      <c r="A155" s="1"/>
      <c r="B155" s="45" t="s">
        <v>187</v>
      </c>
      <c r="C155" s="15" t="s">
        <v>188</v>
      </c>
      <c r="D155" s="108">
        <f>VARAM_BALLOON_atm!D155+VARAM_BSR_Taxl_atm!D155+RPR_LiveBaltic_atm!D155+KPR_BBG_atm!D155+LHEI_CONDOR_atm!D155+LHEI_BBG_atm!D155</f>
        <v>0</v>
      </c>
    </row>
    <row r="156" spans="1:4" s="30" customFormat="1" ht="12.75" hidden="1">
      <c r="A156" s="1"/>
      <c r="B156" s="45" t="s">
        <v>189</v>
      </c>
      <c r="C156" s="15" t="s">
        <v>190</v>
      </c>
      <c r="D156" s="108">
        <f>VARAM_BALLOON_atm!D156+VARAM_BSR_Taxl_atm!D156+RPR_LiveBaltic_atm!D156+KPR_BBG_atm!D156+LHEI_CONDOR_atm!D156+LHEI_BBG_atm!D156</f>
        <v>0</v>
      </c>
    </row>
    <row r="157" spans="1:4" s="30" customFormat="1" ht="12.75" hidden="1">
      <c r="A157" s="1"/>
      <c r="B157" s="45" t="s">
        <v>191</v>
      </c>
      <c r="C157" s="15" t="s">
        <v>192</v>
      </c>
      <c r="D157" s="108">
        <f>VARAM_BALLOON_atm!D157+VARAM_BSR_Taxl_atm!D157+RPR_LiveBaltic_atm!D157+KPR_BBG_atm!D157+LHEI_CONDOR_atm!D157+LHEI_BBG_atm!D157</f>
        <v>0</v>
      </c>
    </row>
    <row r="158" spans="1:4" s="30" customFormat="1" ht="25.5" hidden="1">
      <c r="A158" s="1"/>
      <c r="B158" s="44" t="s">
        <v>193</v>
      </c>
      <c r="C158" s="15" t="s">
        <v>194</v>
      </c>
      <c r="D158" s="108">
        <f>VARAM_BALLOON_atm!D158+VARAM_BSR_Taxl_atm!D158+RPR_LiveBaltic_atm!D158+KPR_BBG_atm!D158+LHEI_CONDOR_atm!D158+LHEI_BBG_atm!D158</f>
        <v>0</v>
      </c>
    </row>
    <row r="159" spans="1:4" s="30" customFormat="1" ht="12.75" hidden="1">
      <c r="A159" s="1"/>
      <c r="B159" s="44" t="s">
        <v>195</v>
      </c>
      <c r="C159" s="15" t="s">
        <v>196</v>
      </c>
      <c r="D159" s="108">
        <f>VARAM_BALLOON_atm!D159+VARAM_BSR_Taxl_atm!D159+RPR_LiveBaltic_atm!D159+KPR_BBG_atm!D159+LHEI_CONDOR_atm!D159+LHEI_BBG_atm!D159</f>
        <v>0</v>
      </c>
    </row>
    <row r="160" spans="1:4" s="30" customFormat="1" ht="25.5" hidden="1">
      <c r="A160" s="1"/>
      <c r="B160" s="46" t="s">
        <v>197</v>
      </c>
      <c r="C160" s="47" t="s">
        <v>198</v>
      </c>
      <c r="D160" s="107">
        <f>D161+D162+D171</f>
        <v>0</v>
      </c>
    </row>
    <row r="161" spans="1:4" s="30" customFormat="1" ht="12.75" hidden="1">
      <c r="A161" s="1"/>
      <c r="B161" s="44" t="s">
        <v>199</v>
      </c>
      <c r="C161" s="15" t="s">
        <v>200</v>
      </c>
      <c r="D161" s="108">
        <f>VARAM_BALLOON_atm!D161+VARAM_BSR_Taxl_atm!D161+RPR_LiveBaltic_atm!D161+KPR_BBG_atm!D161+LHEI_CONDOR_atm!D161+LHEI_BBG_atm!D161</f>
        <v>0</v>
      </c>
    </row>
    <row r="162" spans="1:4" s="30" customFormat="1" ht="12.75" hidden="1">
      <c r="A162" s="1"/>
      <c r="B162" s="44" t="s">
        <v>201</v>
      </c>
      <c r="C162" s="15" t="s">
        <v>202</v>
      </c>
      <c r="D162" s="108">
        <f>SUM(D163:D170)</f>
        <v>0</v>
      </c>
    </row>
    <row r="163" spans="1:4" s="30" customFormat="1" ht="25.5" hidden="1">
      <c r="A163" s="1"/>
      <c r="B163" s="45" t="s">
        <v>203</v>
      </c>
      <c r="C163" s="15" t="s">
        <v>204</v>
      </c>
      <c r="D163" s="108">
        <f>VARAM_BALLOON_atm!D163+VARAM_BSR_Taxl_atm!D163+RPR_LiveBaltic_atm!D163+KPR_BBG_atm!D163+LHEI_CONDOR_atm!D163+LHEI_BBG_atm!D163</f>
        <v>0</v>
      </c>
    </row>
    <row r="164" spans="1:4" s="30" customFormat="1" ht="12.75" hidden="1">
      <c r="A164" s="1"/>
      <c r="B164" s="45" t="s">
        <v>205</v>
      </c>
      <c r="C164" s="15" t="s">
        <v>206</v>
      </c>
      <c r="D164" s="108">
        <f>VARAM_BALLOON_atm!D164+VARAM_BSR_Taxl_atm!D164+RPR_LiveBaltic_atm!D164+KPR_BBG_atm!D164+LHEI_CONDOR_atm!D164+LHEI_BBG_atm!D164</f>
        <v>0</v>
      </c>
    </row>
    <row r="165" spans="1:4" s="30" customFormat="1" ht="12.75" hidden="1">
      <c r="A165" s="1"/>
      <c r="B165" s="45" t="s">
        <v>207</v>
      </c>
      <c r="C165" s="15" t="s">
        <v>208</v>
      </c>
      <c r="D165" s="108">
        <f>VARAM_BALLOON_atm!D165+VARAM_BSR_Taxl_atm!D165+RPR_LiveBaltic_atm!D165+KPR_BBG_atm!D165+LHEI_CONDOR_atm!D165+LHEI_BBG_atm!D165</f>
        <v>0</v>
      </c>
    </row>
    <row r="166" spans="1:4" s="30" customFormat="1" ht="12.75" hidden="1">
      <c r="A166" s="1"/>
      <c r="B166" s="45" t="s">
        <v>209</v>
      </c>
      <c r="C166" s="15" t="s">
        <v>210</v>
      </c>
      <c r="D166" s="108">
        <f>VARAM_BALLOON_atm!D166+VARAM_BSR_Taxl_atm!D166+RPR_LiveBaltic_atm!D166+KPR_BBG_atm!D166+LHEI_CONDOR_atm!D166+LHEI_BBG_atm!D166</f>
        <v>0</v>
      </c>
    </row>
    <row r="167" spans="1:4" s="30" customFormat="1" ht="12.75" hidden="1">
      <c r="A167" s="1"/>
      <c r="B167" s="45" t="s">
        <v>211</v>
      </c>
      <c r="C167" s="15" t="s">
        <v>212</v>
      </c>
      <c r="D167" s="108">
        <f>VARAM_BALLOON_atm!D167+VARAM_BSR_Taxl_atm!D167+RPR_LiveBaltic_atm!D167+KPR_BBG_atm!D167+LHEI_CONDOR_atm!D167+LHEI_BBG_atm!D167</f>
        <v>0</v>
      </c>
    </row>
    <row r="168" spans="1:4" s="30" customFormat="1" ht="12.75" hidden="1">
      <c r="A168" s="1"/>
      <c r="B168" s="45" t="s">
        <v>213</v>
      </c>
      <c r="C168" s="15" t="s">
        <v>214</v>
      </c>
      <c r="D168" s="108">
        <f>VARAM_BALLOON_atm!D168+VARAM_BSR_Taxl_atm!D168+RPR_LiveBaltic_atm!D168+KPR_BBG_atm!D168+LHEI_CONDOR_atm!D168+LHEI_BBG_atm!D168</f>
        <v>0</v>
      </c>
    </row>
    <row r="169" spans="1:4" s="30" customFormat="1" ht="12.75" hidden="1">
      <c r="A169" s="1"/>
      <c r="B169" s="45" t="s">
        <v>215</v>
      </c>
      <c r="C169" s="15" t="s">
        <v>216</v>
      </c>
      <c r="D169" s="108">
        <f>VARAM_BALLOON_atm!D169+VARAM_BSR_Taxl_atm!D169+RPR_LiveBaltic_atm!D169+KPR_BBG_atm!D169+LHEI_CONDOR_atm!D169+LHEI_BBG_atm!D169</f>
        <v>0</v>
      </c>
    </row>
    <row r="170" spans="1:4" s="30" customFormat="1" ht="25.5" hidden="1">
      <c r="A170" s="1"/>
      <c r="B170" s="45" t="s">
        <v>217</v>
      </c>
      <c r="C170" s="15" t="s">
        <v>218</v>
      </c>
      <c r="D170" s="108">
        <f>VARAM_BALLOON_atm!D170+VARAM_BSR_Taxl_atm!D170+RPR_LiveBaltic_atm!D170+KPR_BBG_atm!D170+LHEI_CONDOR_atm!D170+LHEI_BBG_atm!D170</f>
        <v>0</v>
      </c>
    </row>
    <row r="171" spans="1:4" s="30" customFormat="1" ht="12.75" hidden="1">
      <c r="A171" s="1"/>
      <c r="B171" s="44" t="s">
        <v>219</v>
      </c>
      <c r="C171" s="15" t="s">
        <v>220</v>
      </c>
      <c r="D171" s="108">
        <f>VARAM_BALLOON_atm!D171+VARAM_BSR_Taxl_atm!D171+RPR_LiveBaltic_atm!D171+KPR_BBG_atm!D171+LHEI_CONDOR_atm!D171+LHEI_BBG_atm!D171</f>
        <v>0</v>
      </c>
    </row>
    <row r="172" spans="1:4" s="30" customFormat="1" ht="12.75" hidden="1">
      <c r="A172" s="1"/>
      <c r="B172" s="47" t="s">
        <v>221</v>
      </c>
      <c r="C172" s="47" t="s">
        <v>222</v>
      </c>
      <c r="D172" s="107">
        <f>D173+D180+D231+D261+D262+D271</f>
        <v>0</v>
      </c>
    </row>
    <row r="173" spans="1:4" s="30" customFormat="1" ht="12.75" hidden="1">
      <c r="A173" s="1"/>
      <c r="B173" s="46" t="s">
        <v>223</v>
      </c>
      <c r="C173" s="47" t="s">
        <v>224</v>
      </c>
      <c r="D173" s="107">
        <f>D174+D177</f>
        <v>0</v>
      </c>
    </row>
    <row r="174" spans="1:4" s="30" customFormat="1" ht="12.75" hidden="1">
      <c r="A174" s="1"/>
      <c r="B174" s="44" t="s">
        <v>225</v>
      </c>
      <c r="C174" s="15" t="s">
        <v>226</v>
      </c>
      <c r="D174" s="108">
        <f>SUM(D175:D176)</f>
        <v>0</v>
      </c>
    </row>
    <row r="175" spans="1:4" s="30" customFormat="1" ht="12.75" hidden="1">
      <c r="A175" s="1"/>
      <c r="B175" s="45" t="s">
        <v>227</v>
      </c>
      <c r="C175" s="15" t="s">
        <v>228</v>
      </c>
      <c r="D175" s="108">
        <f>VARAM_BALLOON_atm!D175+VARAM_BSR_Taxl_atm!D175+RPR_LiveBaltic_atm!D175+KPR_BBG_atm!D175+LHEI_CONDOR_atm!D175+LHEI_BBG_atm!D175</f>
        <v>0</v>
      </c>
    </row>
    <row r="176" spans="1:4" s="30" customFormat="1" ht="12.75" hidden="1">
      <c r="A176" s="1"/>
      <c r="B176" s="45" t="s">
        <v>229</v>
      </c>
      <c r="C176" s="15" t="s">
        <v>230</v>
      </c>
      <c r="D176" s="108">
        <f>VARAM_BALLOON_atm!D176+VARAM_BSR_Taxl_atm!D176+RPR_LiveBaltic_atm!D176+KPR_BBG_atm!D176+LHEI_CONDOR_atm!D176+LHEI_BBG_atm!D176</f>
        <v>0</v>
      </c>
    </row>
    <row r="177" spans="1:4" s="30" customFormat="1" ht="12.75" hidden="1">
      <c r="A177" s="1"/>
      <c r="B177" s="44" t="s">
        <v>231</v>
      </c>
      <c r="C177" s="15" t="s">
        <v>232</v>
      </c>
      <c r="D177" s="108">
        <f>SUM(D178:D179)</f>
        <v>0</v>
      </c>
    </row>
    <row r="178" spans="1:4" s="30" customFormat="1" ht="12.75" hidden="1">
      <c r="A178" s="1"/>
      <c r="B178" s="45" t="s">
        <v>233</v>
      </c>
      <c r="C178" s="15" t="s">
        <v>228</v>
      </c>
      <c r="D178" s="108">
        <f>VARAM_BALLOON_atm!D178+VARAM_BSR_Taxl_atm!D178+RPR_LiveBaltic_atm!D178+KPR_BBG_atm!D178+LHEI_CONDOR_atm!D178+LHEI_BBG_atm!D178</f>
        <v>0</v>
      </c>
    </row>
    <row r="179" spans="1:4" s="30" customFormat="1" ht="12.75" hidden="1">
      <c r="A179" s="1"/>
      <c r="B179" s="45" t="s">
        <v>234</v>
      </c>
      <c r="C179" s="15" t="s">
        <v>230</v>
      </c>
      <c r="D179" s="108">
        <f>VARAM_BALLOON_atm!D179+VARAM_BSR_Taxl_atm!D179+RPR_LiveBaltic_atm!D179+KPR_BBG_atm!D179+LHEI_CONDOR_atm!D179+LHEI_BBG_atm!D179</f>
        <v>0</v>
      </c>
    </row>
    <row r="180" spans="1:4" s="30" customFormat="1" ht="12.75" hidden="1">
      <c r="A180" s="1"/>
      <c r="B180" s="46" t="s">
        <v>235</v>
      </c>
      <c r="C180" s="47" t="s">
        <v>236</v>
      </c>
      <c r="D180" s="107">
        <f>D181+D184+D190+D200+D209+D213+D219+D226</f>
        <v>0</v>
      </c>
    </row>
    <row r="181" spans="1:4" s="30" customFormat="1" ht="12.75" hidden="1">
      <c r="A181" s="1"/>
      <c r="B181" s="44" t="s">
        <v>237</v>
      </c>
      <c r="C181" s="15" t="s">
        <v>238</v>
      </c>
      <c r="D181" s="108">
        <f>SUM(D182:D183)</f>
        <v>0</v>
      </c>
    </row>
    <row r="182" spans="1:4" s="30" customFormat="1" ht="25.5" hidden="1">
      <c r="A182" s="1"/>
      <c r="B182" s="45" t="s">
        <v>239</v>
      </c>
      <c r="C182" s="15" t="s">
        <v>240</v>
      </c>
      <c r="D182" s="108">
        <f>VARAM_BALLOON_atm!D182+VARAM_BSR_Taxl_atm!D182+RPR_LiveBaltic_atm!D182+KPR_BBG_atm!D182+LHEI_CONDOR_atm!D182+LHEI_BBG_atm!D182</f>
        <v>0</v>
      </c>
    </row>
    <row r="183" spans="1:4" s="30" customFormat="1" ht="12.75" hidden="1">
      <c r="A183" s="1"/>
      <c r="B183" s="45" t="s">
        <v>241</v>
      </c>
      <c r="C183" s="15" t="s">
        <v>242</v>
      </c>
      <c r="D183" s="108">
        <f>VARAM_BALLOON_atm!D183+VARAM_BSR_Taxl_atm!D183+RPR_LiveBaltic_atm!D183+KPR_BBG_atm!D183+LHEI_CONDOR_atm!D183+LHEI_BBG_atm!D183</f>
        <v>0</v>
      </c>
    </row>
    <row r="184" spans="1:4" s="30" customFormat="1" ht="12.75" hidden="1">
      <c r="A184" s="1"/>
      <c r="B184" s="44" t="s">
        <v>243</v>
      </c>
      <c r="C184" s="15" t="s">
        <v>244</v>
      </c>
      <c r="D184" s="108">
        <f>SUM(D185:D189)</f>
        <v>0</v>
      </c>
    </row>
    <row r="185" spans="1:4" s="30" customFormat="1" ht="12.75" hidden="1">
      <c r="A185" s="1"/>
      <c r="B185" s="45" t="s">
        <v>245</v>
      </c>
      <c r="C185" s="15" t="s">
        <v>246</v>
      </c>
      <c r="D185" s="108">
        <f>VARAM_BALLOON_atm!D185+VARAM_BSR_Taxl_atm!D185+RPR_LiveBaltic_atm!D185+KPR_BBG_atm!D185+LHEI_CONDOR_atm!D185+LHEI_BBG_atm!D185</f>
        <v>0</v>
      </c>
    </row>
    <row r="186" spans="1:4" s="30" customFormat="1" ht="12.75" hidden="1">
      <c r="A186" s="1"/>
      <c r="B186" s="45" t="s">
        <v>247</v>
      </c>
      <c r="C186" s="15" t="s">
        <v>248</v>
      </c>
      <c r="D186" s="108">
        <f>VARAM_BALLOON_atm!D186+VARAM_BSR_Taxl_atm!D186+RPR_LiveBaltic_atm!D186+KPR_BBG_atm!D186+LHEI_CONDOR_atm!D186+LHEI_BBG_atm!D186</f>
        <v>0</v>
      </c>
    </row>
    <row r="187" spans="1:4" s="30" customFormat="1" ht="12.75" hidden="1">
      <c r="A187" s="1"/>
      <c r="B187" s="45" t="s">
        <v>249</v>
      </c>
      <c r="C187" s="15" t="s">
        <v>250</v>
      </c>
      <c r="D187" s="108">
        <f>VARAM_BALLOON_atm!D187+VARAM_BSR_Taxl_atm!D187+RPR_LiveBaltic_atm!D187+KPR_BBG_atm!D187+LHEI_CONDOR_atm!D187+LHEI_BBG_atm!D187</f>
        <v>0</v>
      </c>
    </row>
    <row r="188" spans="1:4" s="30" customFormat="1" ht="25.5" hidden="1">
      <c r="A188" s="1"/>
      <c r="B188" s="45">
        <v>2224</v>
      </c>
      <c r="C188" s="15" t="s">
        <v>251</v>
      </c>
      <c r="D188" s="108">
        <f>VARAM_BALLOON_atm!D188+VARAM_BSR_Taxl_atm!D188+RPR_LiveBaltic_atm!D188+KPR_BBG_atm!D188+LHEI_CONDOR_atm!D188+LHEI_BBG_atm!D188</f>
        <v>0</v>
      </c>
    </row>
    <row r="189" spans="1:4" s="30" customFormat="1" ht="12.75" hidden="1">
      <c r="A189" s="1"/>
      <c r="B189" s="45" t="s">
        <v>252</v>
      </c>
      <c r="C189" s="15" t="s">
        <v>253</v>
      </c>
      <c r="D189" s="108">
        <f>VARAM_BALLOON_atm!D189+VARAM_BSR_Taxl_atm!D189+RPR_LiveBaltic_atm!D189+KPR_BBG_atm!D189+LHEI_CONDOR_atm!D189+LHEI_BBG_atm!D189</f>
        <v>0</v>
      </c>
    </row>
    <row r="190" spans="1:4" s="30" customFormat="1" ht="25.5" hidden="1">
      <c r="A190" s="1"/>
      <c r="B190" s="44" t="s">
        <v>254</v>
      </c>
      <c r="C190" s="15" t="s">
        <v>255</v>
      </c>
      <c r="D190" s="108">
        <f>SUM(D191:D199)</f>
        <v>0</v>
      </c>
    </row>
    <row r="191" spans="1:4" s="30" customFormat="1" ht="12.75" hidden="1">
      <c r="A191" s="1"/>
      <c r="B191" s="45" t="s">
        <v>256</v>
      </c>
      <c r="C191" s="15" t="s">
        <v>257</v>
      </c>
      <c r="D191" s="108">
        <f>VARAM_BALLOON_atm!D191+VARAM_BSR_Taxl_atm!D191+RPR_LiveBaltic_atm!D191+KPR_BBG_atm!D191+LHEI_CONDOR_atm!D191+LHEI_BBG_atm!D191</f>
        <v>0</v>
      </c>
    </row>
    <row r="192" spans="1:4" s="30" customFormat="1" ht="12.75" hidden="1">
      <c r="A192" s="1"/>
      <c r="B192" s="45">
        <v>2232</v>
      </c>
      <c r="C192" s="15" t="s">
        <v>258</v>
      </c>
      <c r="D192" s="108">
        <f>VARAM_BALLOON_atm!D192+VARAM_BSR_Taxl_atm!D192+RPR_LiveBaltic_atm!D192+KPR_BBG_atm!D192+LHEI_CONDOR_atm!D192+LHEI_BBG_atm!D192</f>
        <v>0</v>
      </c>
    </row>
    <row r="193" spans="1:4" s="30" customFormat="1" ht="12.75" hidden="1">
      <c r="A193" s="1"/>
      <c r="B193" s="45" t="s">
        <v>259</v>
      </c>
      <c r="C193" s="15" t="s">
        <v>260</v>
      </c>
      <c r="D193" s="108">
        <f>VARAM_BALLOON_atm!D193+VARAM_BSR_Taxl_atm!D193+RPR_LiveBaltic_atm!D193+KPR_BBG_atm!D193+LHEI_CONDOR_atm!D193+LHEI_BBG_atm!D193</f>
        <v>0</v>
      </c>
    </row>
    <row r="194" spans="1:4" s="30" customFormat="1" ht="12.75" hidden="1">
      <c r="A194" s="1"/>
      <c r="B194" s="45" t="s">
        <v>261</v>
      </c>
      <c r="C194" s="15" t="s">
        <v>262</v>
      </c>
      <c r="D194" s="108">
        <f>VARAM_BALLOON_atm!D194+VARAM_BSR_Taxl_atm!D194+RPR_LiveBaltic_atm!D194+KPR_BBG_atm!D194+LHEI_CONDOR_atm!D194+LHEI_BBG_atm!D194</f>
        <v>0</v>
      </c>
    </row>
    <row r="195" spans="1:4" s="30" customFormat="1" ht="12.75" hidden="1">
      <c r="A195" s="1"/>
      <c r="B195" s="45">
        <v>2235</v>
      </c>
      <c r="C195" s="15" t="s">
        <v>263</v>
      </c>
      <c r="D195" s="108">
        <f>VARAM_BALLOON_atm!D195+VARAM_BSR_Taxl_atm!D195+RPR_LiveBaltic_atm!D195+KPR_BBG_atm!D195+LHEI_CONDOR_atm!D195+LHEI_BBG_atm!D195</f>
        <v>0</v>
      </c>
    </row>
    <row r="196" spans="1:4" s="30" customFormat="1" ht="12.75" hidden="1">
      <c r="A196" s="1"/>
      <c r="B196" s="45" t="s">
        <v>264</v>
      </c>
      <c r="C196" s="15" t="s">
        <v>265</v>
      </c>
      <c r="D196" s="108">
        <f>VARAM_BALLOON_atm!D196+VARAM_BSR_Taxl_atm!D196+RPR_LiveBaltic_atm!D196+KPR_BBG_atm!D196+LHEI_CONDOR_atm!D196+LHEI_BBG_atm!D196</f>
        <v>0</v>
      </c>
    </row>
    <row r="197" spans="1:4" s="30" customFormat="1" ht="12.75" hidden="1">
      <c r="A197" s="1"/>
      <c r="B197" s="45" t="s">
        <v>266</v>
      </c>
      <c r="C197" s="15" t="s">
        <v>267</v>
      </c>
      <c r="D197" s="108">
        <f>VARAM_BALLOON_atm!D197+VARAM_BSR_Taxl_atm!D197+RPR_LiveBaltic_atm!D197+KPR_BBG_atm!D197+LHEI_CONDOR_atm!D197+LHEI_BBG_atm!D197</f>
        <v>0</v>
      </c>
    </row>
    <row r="198" spans="1:4" s="30" customFormat="1" ht="12.75" hidden="1">
      <c r="A198" s="1"/>
      <c r="B198" s="45" t="s">
        <v>268</v>
      </c>
      <c r="C198" s="15" t="s">
        <v>269</v>
      </c>
      <c r="D198" s="108">
        <f>VARAM_BALLOON_atm!D198+VARAM_BSR_Taxl_atm!D198+RPR_LiveBaltic_atm!D198+KPR_BBG_atm!D198+LHEI_CONDOR_atm!D198+LHEI_BBG_atm!D198</f>
        <v>0</v>
      </c>
    </row>
    <row r="199" spans="1:4" s="30" customFormat="1" ht="12.75" hidden="1">
      <c r="A199" s="1"/>
      <c r="B199" s="45" t="s">
        <v>270</v>
      </c>
      <c r="C199" s="15" t="s">
        <v>271</v>
      </c>
      <c r="D199" s="108">
        <f>VARAM_BALLOON_atm!D199+VARAM_BSR_Taxl_atm!D199+RPR_LiveBaltic_atm!D199+KPR_BBG_atm!D199+LHEI_CONDOR_atm!D199+LHEI_BBG_atm!D199</f>
        <v>0</v>
      </c>
    </row>
    <row r="200" spans="1:4" s="30" customFormat="1" ht="12.75" hidden="1">
      <c r="A200" s="1"/>
      <c r="B200" s="44" t="s">
        <v>272</v>
      </c>
      <c r="C200" s="15" t="s">
        <v>273</v>
      </c>
      <c r="D200" s="108">
        <f>SUM(D201:D208)</f>
        <v>0</v>
      </c>
    </row>
    <row r="201" spans="1:4" s="30" customFormat="1" ht="12.75" hidden="1">
      <c r="A201" s="1"/>
      <c r="B201" s="45" t="s">
        <v>274</v>
      </c>
      <c r="C201" s="15" t="s">
        <v>275</v>
      </c>
      <c r="D201" s="108">
        <f>VARAM_BALLOON_atm!D201+VARAM_BSR_Taxl_atm!D201+RPR_LiveBaltic_atm!D201+KPR_BBG_atm!D201+LHEI_CONDOR_atm!D201+LHEI_BBG_atm!D201</f>
        <v>0</v>
      </c>
    </row>
    <row r="202" spans="1:4" s="30" customFormat="1" ht="12.75" hidden="1">
      <c r="A202" s="1"/>
      <c r="B202" s="45" t="s">
        <v>276</v>
      </c>
      <c r="C202" s="15" t="s">
        <v>277</v>
      </c>
      <c r="D202" s="108">
        <f>VARAM_BALLOON_atm!D202+VARAM_BSR_Taxl_atm!D202+RPR_LiveBaltic_atm!D202+KPR_BBG_atm!D202+LHEI_CONDOR_atm!D202+LHEI_BBG_atm!D202</f>
        <v>0</v>
      </c>
    </row>
    <row r="203" spans="1:4" s="30" customFormat="1" ht="12.75" hidden="1">
      <c r="A203" s="1"/>
      <c r="B203" s="45" t="s">
        <v>278</v>
      </c>
      <c r="C203" s="15" t="s">
        <v>279</v>
      </c>
      <c r="D203" s="108">
        <f>VARAM_BALLOON_atm!D203+VARAM_BSR_Taxl_atm!D203+RPR_LiveBaltic_atm!D203+KPR_BBG_atm!D203+LHEI_CONDOR_atm!D203+LHEI_BBG_atm!D203</f>
        <v>0</v>
      </c>
    </row>
    <row r="204" spans="1:4" s="30" customFormat="1" ht="12.75" hidden="1">
      <c r="A204" s="1"/>
      <c r="B204" s="45" t="s">
        <v>280</v>
      </c>
      <c r="C204" s="15" t="s">
        <v>281</v>
      </c>
      <c r="D204" s="108">
        <f>VARAM_BALLOON_atm!D204+VARAM_BSR_Taxl_atm!D204+RPR_LiveBaltic_atm!D204+KPR_BBG_atm!D204+LHEI_CONDOR_atm!D204+LHEI_BBG_atm!D204</f>
        <v>0</v>
      </c>
    </row>
    <row r="205" spans="1:4" s="30" customFormat="1" ht="12.75" hidden="1">
      <c r="A205" s="1"/>
      <c r="B205" s="45" t="s">
        <v>282</v>
      </c>
      <c r="C205" s="15" t="s">
        <v>283</v>
      </c>
      <c r="D205" s="108">
        <f>VARAM_BALLOON_atm!D205+VARAM_BSR_Taxl_atm!D205+RPR_LiveBaltic_atm!D205+KPR_BBG_atm!D205+LHEI_CONDOR_atm!D205+LHEI_BBG_atm!D205</f>
        <v>0</v>
      </c>
    </row>
    <row r="206" spans="1:4" s="30" customFormat="1" ht="12.75" hidden="1">
      <c r="A206" s="1"/>
      <c r="B206" s="45">
        <v>2247</v>
      </c>
      <c r="C206" s="15" t="s">
        <v>284</v>
      </c>
      <c r="D206" s="108">
        <f>VARAM_BALLOON_atm!D206+VARAM_BSR_Taxl_atm!D206+RPR_LiveBaltic_atm!D206+KPR_BBG_atm!D206+LHEI_CONDOR_atm!D206+LHEI_BBG_atm!D206</f>
        <v>0</v>
      </c>
    </row>
    <row r="207" spans="1:4" s="30" customFormat="1" ht="12.75" hidden="1">
      <c r="A207" s="1"/>
      <c r="B207" s="45">
        <v>2248</v>
      </c>
      <c r="C207" s="15" t="s">
        <v>285</v>
      </c>
      <c r="D207" s="108">
        <f>VARAM_BALLOON_atm!D207+VARAM_BSR_Taxl_atm!D207+RPR_LiveBaltic_atm!D207+KPR_BBG_atm!D207+LHEI_CONDOR_atm!D207+LHEI_BBG_atm!D207</f>
        <v>0</v>
      </c>
    </row>
    <row r="208" spans="1:4" s="30" customFormat="1" ht="12.75" hidden="1">
      <c r="A208" s="1"/>
      <c r="B208" s="45" t="s">
        <v>286</v>
      </c>
      <c r="C208" s="15" t="s">
        <v>287</v>
      </c>
      <c r="D208" s="108">
        <f>VARAM_BALLOON_atm!D208+VARAM_BSR_Taxl_atm!D208+RPR_LiveBaltic_atm!D208+KPR_BBG_atm!D208+LHEI_CONDOR_atm!D208+LHEI_BBG_atm!D208</f>
        <v>0</v>
      </c>
    </row>
    <row r="209" spans="1:4" s="30" customFormat="1" ht="12.75" hidden="1">
      <c r="A209" s="1"/>
      <c r="B209" s="44" t="s">
        <v>288</v>
      </c>
      <c r="C209" s="15" t="s">
        <v>289</v>
      </c>
      <c r="D209" s="108">
        <f>SUM(D210:D212)</f>
        <v>0</v>
      </c>
    </row>
    <row r="210" spans="1:4" s="30" customFormat="1" ht="12.75" hidden="1">
      <c r="A210" s="1"/>
      <c r="B210" s="45">
        <v>2251</v>
      </c>
      <c r="C210" s="15" t="s">
        <v>290</v>
      </c>
      <c r="D210" s="108">
        <f>VARAM_BALLOON_atm!D210+VARAM_BSR_Taxl_atm!D210+RPR_LiveBaltic_atm!D210+KPR_BBG_atm!D210+LHEI_CONDOR_atm!D210+LHEI_BBG_atm!D210</f>
        <v>0</v>
      </c>
    </row>
    <row r="211" spans="1:4" s="30" customFormat="1" ht="12.75" hidden="1">
      <c r="A211" s="1"/>
      <c r="B211" s="45">
        <v>2252</v>
      </c>
      <c r="C211" s="15" t="s">
        <v>291</v>
      </c>
      <c r="D211" s="108">
        <f>VARAM_BALLOON_atm!D211+VARAM_BSR_Taxl_atm!D211+RPR_LiveBaltic_atm!D211+KPR_BBG_atm!D211+LHEI_CONDOR_atm!D211+LHEI_BBG_atm!D211</f>
        <v>0</v>
      </c>
    </row>
    <row r="212" spans="1:4" s="30" customFormat="1" ht="12.75" hidden="1">
      <c r="A212" s="1"/>
      <c r="B212" s="45">
        <v>2259</v>
      </c>
      <c r="C212" s="15" t="s">
        <v>292</v>
      </c>
      <c r="D212" s="108">
        <f>VARAM_BALLOON_atm!D212+VARAM_BSR_Taxl_atm!D212+RPR_LiveBaltic_atm!D212+KPR_BBG_atm!D212+LHEI_CONDOR_atm!D212+LHEI_BBG_atm!D212</f>
        <v>0</v>
      </c>
    </row>
    <row r="213" spans="1:4" s="30" customFormat="1" ht="12.75" hidden="1">
      <c r="A213" s="1"/>
      <c r="B213" s="44" t="s">
        <v>293</v>
      </c>
      <c r="C213" s="15" t="s">
        <v>294</v>
      </c>
      <c r="D213" s="108">
        <f>SUM(D214:D218)</f>
        <v>0</v>
      </c>
    </row>
    <row r="214" spans="1:4" s="30" customFormat="1" ht="12.75" hidden="1">
      <c r="A214" s="1"/>
      <c r="B214" s="45" t="s">
        <v>295</v>
      </c>
      <c r="C214" s="15" t="s">
        <v>296</v>
      </c>
      <c r="D214" s="108">
        <f>VARAM_BALLOON_atm!D214+VARAM_BSR_Taxl_atm!D214+RPR_LiveBaltic_atm!D214+KPR_BBG_atm!D214+LHEI_CONDOR_atm!D214+LHEI_BBG_atm!D214</f>
        <v>0</v>
      </c>
    </row>
    <row r="215" spans="1:4" s="30" customFormat="1" ht="12.75" hidden="1">
      <c r="A215" s="1"/>
      <c r="B215" s="45" t="s">
        <v>297</v>
      </c>
      <c r="C215" s="15" t="s">
        <v>298</v>
      </c>
      <c r="D215" s="108">
        <f>VARAM_BALLOON_atm!D215+VARAM_BSR_Taxl_atm!D215+RPR_LiveBaltic_atm!D215+KPR_BBG_atm!D215+LHEI_CONDOR_atm!D215+LHEI_BBG_atm!D215</f>
        <v>0</v>
      </c>
    </row>
    <row r="216" spans="1:4" s="30" customFormat="1" ht="12.75" hidden="1">
      <c r="A216" s="1"/>
      <c r="B216" s="45" t="s">
        <v>299</v>
      </c>
      <c r="C216" s="15" t="s">
        <v>300</v>
      </c>
      <c r="D216" s="108">
        <f>VARAM_BALLOON_atm!D216+VARAM_BSR_Taxl_atm!D216+RPR_LiveBaltic_atm!D216+KPR_BBG_atm!D216+LHEI_CONDOR_atm!D216+LHEI_BBG_atm!D216</f>
        <v>0</v>
      </c>
    </row>
    <row r="217" spans="1:4" s="30" customFormat="1" ht="12.75" hidden="1">
      <c r="A217" s="1"/>
      <c r="B217" s="45" t="s">
        <v>301</v>
      </c>
      <c r="C217" s="15" t="s">
        <v>302</v>
      </c>
      <c r="D217" s="108">
        <f>VARAM_BALLOON_atm!D217+VARAM_BSR_Taxl_atm!D217+RPR_LiveBaltic_atm!D217+KPR_BBG_atm!D217+LHEI_CONDOR_atm!D217+LHEI_BBG_atm!D217</f>
        <v>0</v>
      </c>
    </row>
    <row r="218" spans="1:4" s="30" customFormat="1" ht="12.75" hidden="1">
      <c r="A218" s="1"/>
      <c r="B218" s="45" t="s">
        <v>303</v>
      </c>
      <c r="C218" s="15" t="s">
        <v>304</v>
      </c>
      <c r="D218" s="108">
        <f>VARAM_BALLOON_atm!D218+VARAM_BSR_Taxl_atm!D218+RPR_LiveBaltic_atm!D218+KPR_BBG_atm!D218+LHEI_CONDOR_atm!D218+LHEI_BBG_atm!D218</f>
        <v>0</v>
      </c>
    </row>
    <row r="219" spans="1:4" s="30" customFormat="1" ht="12.75" hidden="1">
      <c r="A219" s="1"/>
      <c r="B219" s="44" t="s">
        <v>305</v>
      </c>
      <c r="C219" s="15" t="s">
        <v>306</v>
      </c>
      <c r="D219" s="108">
        <f>SUM(D220:D225)</f>
        <v>0</v>
      </c>
    </row>
    <row r="220" spans="1:4" s="30" customFormat="1" ht="12.75" hidden="1">
      <c r="A220" s="1"/>
      <c r="B220" s="45" t="s">
        <v>307</v>
      </c>
      <c r="C220" s="15" t="s">
        <v>308</v>
      </c>
      <c r="D220" s="108">
        <f>VARAM_BALLOON_atm!D220+VARAM_BSR_Taxl_atm!D220+RPR_LiveBaltic_atm!D220+KPR_BBG_atm!D220+LHEI_CONDOR_atm!D220+LHEI_BBG_atm!D220</f>
        <v>0</v>
      </c>
    </row>
    <row r="221" spans="1:4" s="30" customFormat="1" ht="12.75" hidden="1">
      <c r="A221" s="1"/>
      <c r="B221" s="45">
        <v>2272</v>
      </c>
      <c r="C221" s="15" t="s">
        <v>309</v>
      </c>
      <c r="D221" s="108">
        <f>VARAM_BALLOON_atm!D221+VARAM_BSR_Taxl_atm!D221+RPR_LiveBaltic_atm!D221+KPR_BBG_atm!D221+LHEI_CONDOR_atm!D221+LHEI_BBG_atm!D221</f>
        <v>0</v>
      </c>
    </row>
    <row r="222" spans="1:4" s="30" customFormat="1" ht="12.75" hidden="1">
      <c r="A222" s="1"/>
      <c r="B222" s="45" t="s">
        <v>310</v>
      </c>
      <c r="C222" s="15" t="s">
        <v>311</v>
      </c>
      <c r="D222" s="108">
        <f>VARAM_BALLOON_atm!D222+VARAM_BSR_Taxl_atm!D222+RPR_LiveBaltic_atm!D222+KPR_BBG_atm!D222+LHEI_CONDOR_atm!D222+LHEI_BBG_atm!D222</f>
        <v>0</v>
      </c>
    </row>
    <row r="223" spans="1:4" s="30" customFormat="1" ht="12.75" hidden="1">
      <c r="A223" s="1"/>
      <c r="B223" s="45" t="s">
        <v>312</v>
      </c>
      <c r="C223" s="15" t="s">
        <v>313</v>
      </c>
      <c r="D223" s="108">
        <f>VARAM_BALLOON_atm!D223+VARAM_BSR_Taxl_atm!D223+RPR_LiveBaltic_atm!D223+KPR_BBG_atm!D223+LHEI_CONDOR_atm!D223+LHEI_BBG_atm!D223</f>
        <v>0</v>
      </c>
    </row>
    <row r="224" spans="1:4" s="30" customFormat="1" ht="12.75" hidden="1">
      <c r="A224" s="1"/>
      <c r="B224" s="45">
        <v>2278</v>
      </c>
      <c r="C224" s="15" t="s">
        <v>314</v>
      </c>
      <c r="D224" s="108">
        <f>VARAM_BALLOON_atm!D224+VARAM_BSR_Taxl_atm!D224+RPR_LiveBaltic_atm!D224+KPR_BBG_atm!D224+LHEI_CONDOR_atm!D224+LHEI_BBG_atm!D224</f>
        <v>0</v>
      </c>
    </row>
    <row r="225" spans="1:4" s="30" customFormat="1" ht="12.75" hidden="1">
      <c r="A225" s="1"/>
      <c r="B225" s="45" t="s">
        <v>315</v>
      </c>
      <c r="C225" s="15" t="s">
        <v>316</v>
      </c>
      <c r="D225" s="108">
        <f>VARAM_BALLOON_atm!D225+VARAM_BSR_Taxl_atm!D225+RPR_LiveBaltic_atm!D225+KPR_BBG_atm!D225+LHEI_CONDOR_atm!D225+LHEI_BBG_atm!D225</f>
        <v>0</v>
      </c>
    </row>
    <row r="226" spans="1:4" s="30" customFormat="1" ht="12.75" hidden="1">
      <c r="A226" s="1"/>
      <c r="B226" s="44" t="s">
        <v>317</v>
      </c>
      <c r="C226" s="15" t="s">
        <v>318</v>
      </c>
      <c r="D226" s="108">
        <f>SUM(D227:D230)</f>
        <v>0</v>
      </c>
    </row>
    <row r="227" spans="1:4" s="30" customFormat="1" ht="12.75" hidden="1">
      <c r="A227" s="1"/>
      <c r="B227" s="45" t="s">
        <v>319</v>
      </c>
      <c r="C227" s="15" t="s">
        <v>320</v>
      </c>
      <c r="D227" s="108">
        <f>VARAM_BALLOON_atm!D227+VARAM_BSR_Taxl_atm!D227+RPR_LiveBaltic_atm!D227+KPR_BBG_atm!D227+LHEI_CONDOR_atm!D227+LHEI_BBG_atm!D227</f>
        <v>0</v>
      </c>
    </row>
    <row r="228" spans="1:4" s="30" customFormat="1" ht="12.75" hidden="1">
      <c r="A228" s="1"/>
      <c r="B228" s="45" t="s">
        <v>321</v>
      </c>
      <c r="C228" s="15" t="s">
        <v>322</v>
      </c>
      <c r="D228" s="108">
        <f>VARAM_BALLOON_atm!D228+VARAM_BSR_Taxl_atm!D228+RPR_LiveBaltic_atm!D228+KPR_BBG_atm!D228+LHEI_CONDOR_atm!D228+LHEI_BBG_atm!D228</f>
        <v>0</v>
      </c>
    </row>
    <row r="229" spans="1:4" s="30" customFormat="1" ht="12.75" hidden="1">
      <c r="A229" s="1"/>
      <c r="B229" s="45" t="s">
        <v>323</v>
      </c>
      <c r="C229" s="15" t="s">
        <v>324</v>
      </c>
      <c r="D229" s="108">
        <f>VARAM_BALLOON_atm!D229+VARAM_BSR_Taxl_atm!D229+RPR_LiveBaltic_atm!D229+KPR_BBG_atm!D229+LHEI_CONDOR_atm!D229+LHEI_BBG_atm!D229</f>
        <v>0</v>
      </c>
    </row>
    <row r="230" spans="1:4" s="30" customFormat="1" ht="25.5" hidden="1">
      <c r="A230" s="1"/>
      <c r="B230" s="45">
        <v>2284</v>
      </c>
      <c r="C230" s="15" t="s">
        <v>325</v>
      </c>
      <c r="D230" s="108">
        <f>VARAM_BALLOON_atm!D230+VARAM_BSR_Taxl_atm!D230+RPR_LiveBaltic_atm!D230+KPR_BBG_atm!D230+LHEI_CONDOR_atm!D230+LHEI_BBG_atm!D230</f>
        <v>0</v>
      </c>
    </row>
    <row r="231" spans="1:4" s="30" customFormat="1" ht="25.5" hidden="1">
      <c r="A231" s="1"/>
      <c r="B231" s="46" t="s">
        <v>326</v>
      </c>
      <c r="C231" s="47" t="s">
        <v>327</v>
      </c>
      <c r="D231" s="107">
        <f>D232+D237+D241+D242+D246+D247+D255+D256+D260</f>
        <v>0</v>
      </c>
    </row>
    <row r="232" spans="1:4" s="30" customFormat="1" ht="12.75" hidden="1">
      <c r="A232" s="1"/>
      <c r="B232" s="44" t="s">
        <v>328</v>
      </c>
      <c r="C232" s="15" t="s">
        <v>329</v>
      </c>
      <c r="D232" s="108">
        <f>SUM(D233:D236)</f>
        <v>0</v>
      </c>
    </row>
    <row r="233" spans="1:4" s="30" customFormat="1" ht="12.75" hidden="1">
      <c r="A233" s="1"/>
      <c r="B233" s="45" t="s">
        <v>330</v>
      </c>
      <c r="C233" s="15" t="s">
        <v>331</v>
      </c>
      <c r="D233" s="108">
        <f>VARAM_BALLOON_atm!D233+VARAM_BSR_Taxl_atm!D233+RPR_LiveBaltic_atm!D233+KPR_BBG_atm!D233+LHEI_CONDOR_atm!D233+LHEI_BBG_atm!D233</f>
        <v>0</v>
      </c>
    </row>
    <row r="234" spans="1:4" s="30" customFormat="1" ht="12.75" hidden="1">
      <c r="A234" s="1"/>
      <c r="B234" s="45" t="s">
        <v>332</v>
      </c>
      <c r="C234" s="15" t="s">
        <v>333</v>
      </c>
      <c r="D234" s="108">
        <f>VARAM_BALLOON_atm!D234+VARAM_BSR_Taxl_atm!D234+RPR_LiveBaltic_atm!D234+KPR_BBG_atm!D234+LHEI_CONDOR_atm!D234+LHEI_BBG_atm!D234</f>
        <v>0</v>
      </c>
    </row>
    <row r="235" spans="1:4" s="30" customFormat="1" ht="12.75" hidden="1">
      <c r="A235" s="1"/>
      <c r="B235" s="45" t="s">
        <v>334</v>
      </c>
      <c r="C235" s="15" t="s">
        <v>335</v>
      </c>
      <c r="D235" s="108">
        <f>VARAM_BALLOON_atm!D235+VARAM_BSR_Taxl_atm!D235+RPR_LiveBaltic_atm!D235+KPR_BBG_atm!D235+LHEI_CONDOR_atm!D235+LHEI_BBG_atm!D235</f>
        <v>0</v>
      </c>
    </row>
    <row r="236" spans="1:4" s="30" customFormat="1" ht="12.75" hidden="1">
      <c r="A236" s="1"/>
      <c r="B236" s="45" t="s">
        <v>336</v>
      </c>
      <c r="C236" s="15" t="s">
        <v>337</v>
      </c>
      <c r="D236" s="108">
        <f>VARAM_BALLOON_atm!D236+VARAM_BSR_Taxl_atm!D236+RPR_LiveBaltic_atm!D236+KPR_BBG_atm!D236+LHEI_CONDOR_atm!D236+LHEI_BBG_atm!D236</f>
        <v>0</v>
      </c>
    </row>
    <row r="237" spans="1:4" s="30" customFormat="1" ht="12.75" hidden="1">
      <c r="A237" s="1"/>
      <c r="B237" s="44" t="s">
        <v>338</v>
      </c>
      <c r="C237" s="15" t="s">
        <v>339</v>
      </c>
      <c r="D237" s="108">
        <f>SUM(D238:D240)</f>
        <v>0</v>
      </c>
    </row>
    <row r="238" spans="1:4" s="30" customFormat="1" ht="12.75" hidden="1">
      <c r="A238" s="1"/>
      <c r="B238" s="45" t="s">
        <v>340</v>
      </c>
      <c r="C238" s="15" t="s">
        <v>341</v>
      </c>
      <c r="D238" s="108">
        <f>VARAM_BALLOON_atm!D238+VARAM_BSR_Taxl_atm!D238+RPR_LiveBaltic_atm!D238+KPR_BBG_atm!D238+LHEI_CONDOR_atm!D238+LHEI_BBG_atm!D238</f>
        <v>0</v>
      </c>
    </row>
    <row r="239" spans="1:4" s="30" customFormat="1" ht="12.75" hidden="1">
      <c r="A239" s="1"/>
      <c r="B239" s="45" t="s">
        <v>342</v>
      </c>
      <c r="C239" s="15" t="s">
        <v>343</v>
      </c>
      <c r="D239" s="108">
        <f>VARAM_BALLOON_atm!D239+VARAM_BSR_Taxl_atm!D239+RPR_LiveBaltic_atm!D239+KPR_BBG_atm!D239+LHEI_CONDOR_atm!D239+LHEI_BBG_atm!D239</f>
        <v>0</v>
      </c>
    </row>
    <row r="240" spans="1:4" s="30" customFormat="1" ht="12.75" hidden="1">
      <c r="A240" s="1"/>
      <c r="B240" s="45" t="s">
        <v>344</v>
      </c>
      <c r="C240" s="15" t="s">
        <v>345</v>
      </c>
      <c r="D240" s="108">
        <f>VARAM_BALLOON_atm!D240+VARAM_BSR_Taxl_atm!D240+RPR_LiveBaltic_atm!D240+KPR_BBG_atm!D240+LHEI_CONDOR_atm!D240+LHEI_BBG_atm!D240</f>
        <v>0</v>
      </c>
    </row>
    <row r="241" spans="1:4" s="30" customFormat="1" ht="12.75" hidden="1">
      <c r="A241" s="1"/>
      <c r="B241" s="44" t="s">
        <v>346</v>
      </c>
      <c r="C241" s="15" t="s">
        <v>347</v>
      </c>
      <c r="D241" s="108">
        <f>VARAM_BALLOON_atm!D241+VARAM_BSR_Taxl_atm!D241+RPR_LiveBaltic_atm!D241+KPR_BBG_atm!D241+LHEI_CONDOR_atm!D241+LHEI_BBG_atm!D241</f>
        <v>0</v>
      </c>
    </row>
    <row r="242" spans="1:4" s="30" customFormat="1" ht="25.5" hidden="1">
      <c r="A242" s="1"/>
      <c r="B242" s="44" t="s">
        <v>348</v>
      </c>
      <c r="C242" s="15" t="s">
        <v>349</v>
      </c>
      <c r="D242" s="108">
        <f>SUM(D243:D245)</f>
        <v>0</v>
      </c>
    </row>
    <row r="243" spans="1:4" s="30" customFormat="1" ht="12.75" hidden="1">
      <c r="A243" s="1"/>
      <c r="B243" s="45" t="s">
        <v>350</v>
      </c>
      <c r="C243" s="15" t="s">
        <v>351</v>
      </c>
      <c r="D243" s="108">
        <f>VARAM_BALLOON_atm!D243+VARAM_BSR_Taxl_atm!D243+RPR_LiveBaltic_atm!D243+KPR_BBG_atm!D243+LHEI_CONDOR_atm!D243+LHEI_BBG_atm!D243</f>
        <v>0</v>
      </c>
    </row>
    <row r="244" spans="1:4" s="30" customFormat="1" ht="12.75" hidden="1">
      <c r="A244" s="1"/>
      <c r="B244" s="45" t="s">
        <v>352</v>
      </c>
      <c r="C244" s="15" t="s">
        <v>353</v>
      </c>
      <c r="D244" s="108">
        <f>VARAM_BALLOON_atm!D244+VARAM_BSR_Taxl_atm!D244+RPR_LiveBaltic_atm!D244+KPR_BBG_atm!D244+LHEI_CONDOR_atm!D244+LHEI_BBG_atm!D244</f>
        <v>0</v>
      </c>
    </row>
    <row r="245" spans="1:4" s="30" customFormat="1" ht="12.75" hidden="1">
      <c r="A245" s="1"/>
      <c r="B245" s="45" t="s">
        <v>354</v>
      </c>
      <c r="C245" s="15" t="s">
        <v>355</v>
      </c>
      <c r="D245" s="108">
        <f>VARAM_BALLOON_atm!D245+VARAM_BSR_Taxl_atm!D245+RPR_LiveBaltic_atm!D245+KPR_BBG_atm!D245+LHEI_CONDOR_atm!D245+LHEI_BBG_atm!D245</f>
        <v>0</v>
      </c>
    </row>
    <row r="246" spans="1:4" s="30" customFormat="1" ht="12.75" hidden="1">
      <c r="A246" s="1"/>
      <c r="B246" s="44" t="s">
        <v>356</v>
      </c>
      <c r="C246" s="15" t="s">
        <v>357</v>
      </c>
      <c r="D246" s="108">
        <f>VARAM_BALLOON_atm!D246+VARAM_BSR_Taxl_atm!D246+RPR_LiveBaltic_atm!D246+KPR_BBG_atm!D246+LHEI_CONDOR_atm!D246+LHEI_BBG_atm!D246</f>
        <v>0</v>
      </c>
    </row>
    <row r="247" spans="1:4" s="30" customFormat="1" ht="12.75" hidden="1">
      <c r="A247" s="1"/>
      <c r="B247" s="44" t="s">
        <v>358</v>
      </c>
      <c r="C247" s="15" t="s">
        <v>359</v>
      </c>
      <c r="D247" s="108">
        <f>SUM(D248:D254)</f>
        <v>0</v>
      </c>
    </row>
    <row r="248" spans="1:4" s="30" customFormat="1" ht="12.75" hidden="1">
      <c r="A248" s="1"/>
      <c r="B248" s="45" t="s">
        <v>360</v>
      </c>
      <c r="C248" s="15" t="s">
        <v>361</v>
      </c>
      <c r="D248" s="108">
        <f>VARAM_BALLOON_atm!D248+VARAM_BSR_Taxl_atm!D248+RPR_LiveBaltic_atm!D248+KPR_BBG_atm!D248+LHEI_CONDOR_atm!D248+LHEI_BBG_atm!D248</f>
        <v>0</v>
      </c>
    </row>
    <row r="249" spans="1:4" s="30" customFormat="1" ht="12.75" hidden="1">
      <c r="A249" s="1"/>
      <c r="B249" s="45" t="s">
        <v>362</v>
      </c>
      <c r="C249" s="15" t="s">
        <v>363</v>
      </c>
      <c r="D249" s="108">
        <f>VARAM_BALLOON_atm!D249+VARAM_BSR_Taxl_atm!D249+RPR_LiveBaltic_atm!D249+KPR_BBG_atm!D249+LHEI_CONDOR_atm!D249+LHEI_BBG_atm!D249</f>
        <v>0</v>
      </c>
    </row>
    <row r="250" spans="1:4" s="30" customFormat="1" ht="12.75" hidden="1">
      <c r="A250" s="1"/>
      <c r="B250" s="45" t="s">
        <v>364</v>
      </c>
      <c r="C250" s="15" t="s">
        <v>365</v>
      </c>
      <c r="D250" s="108">
        <f>VARAM_BALLOON_atm!D250+VARAM_BSR_Taxl_atm!D250+RPR_LiveBaltic_atm!D250+KPR_BBG_atm!D250+LHEI_CONDOR_atm!D250+LHEI_BBG_atm!D250</f>
        <v>0</v>
      </c>
    </row>
    <row r="251" spans="1:4" s="30" customFormat="1" ht="12.75" hidden="1">
      <c r="A251" s="1"/>
      <c r="B251" s="45" t="s">
        <v>366</v>
      </c>
      <c r="C251" s="15" t="s">
        <v>367</v>
      </c>
      <c r="D251" s="108">
        <f>VARAM_BALLOON_atm!D251+VARAM_BSR_Taxl_atm!D251+RPR_LiveBaltic_atm!D251+KPR_BBG_atm!D251+LHEI_CONDOR_atm!D251+LHEI_BBG_atm!D251</f>
        <v>0</v>
      </c>
    </row>
    <row r="252" spans="1:4" s="30" customFormat="1" ht="12.75" hidden="1">
      <c r="A252" s="1"/>
      <c r="B252" s="45" t="s">
        <v>368</v>
      </c>
      <c r="C252" s="15" t="s">
        <v>369</v>
      </c>
      <c r="D252" s="108">
        <f>VARAM_BALLOON_atm!D252+VARAM_BSR_Taxl_atm!D252+RPR_LiveBaltic_atm!D252+KPR_BBG_atm!D252+LHEI_CONDOR_atm!D252+LHEI_BBG_atm!D252</f>
        <v>0</v>
      </c>
    </row>
    <row r="253" spans="1:4" s="30" customFormat="1" ht="12.75" hidden="1">
      <c r="A253" s="1"/>
      <c r="B253" s="45">
        <v>2366</v>
      </c>
      <c r="C253" s="15" t="s">
        <v>370</v>
      </c>
      <c r="D253" s="108">
        <f>VARAM_BALLOON_atm!D253+VARAM_BSR_Taxl_atm!D253+RPR_LiveBaltic_atm!D253+KPR_BBG_atm!D253+LHEI_CONDOR_atm!D253+LHEI_BBG_atm!D253</f>
        <v>0</v>
      </c>
    </row>
    <row r="254" spans="1:4" s="30" customFormat="1" ht="25.5" hidden="1">
      <c r="A254" s="1"/>
      <c r="B254" s="45" t="s">
        <v>371</v>
      </c>
      <c r="C254" s="15" t="s">
        <v>372</v>
      </c>
      <c r="D254" s="108">
        <f>VARAM_BALLOON_atm!D254+VARAM_BSR_Taxl_atm!D254+RPR_LiveBaltic_atm!D254+KPR_BBG_atm!D254+LHEI_CONDOR_atm!D254+LHEI_BBG_atm!D254</f>
        <v>0</v>
      </c>
    </row>
    <row r="255" spans="1:4" s="30" customFormat="1" ht="12.75" hidden="1">
      <c r="A255" s="1"/>
      <c r="B255" s="44" t="s">
        <v>373</v>
      </c>
      <c r="C255" s="15" t="s">
        <v>374</v>
      </c>
      <c r="D255" s="108">
        <f>VARAM_BALLOON_atm!D255+VARAM_BSR_Taxl_atm!D255+RPR_LiveBaltic_atm!D255+KPR_BBG_atm!D255+LHEI_CONDOR_atm!D255+LHEI_BBG_atm!D255</f>
        <v>0</v>
      </c>
    </row>
    <row r="256" spans="1:4" s="30" customFormat="1" ht="12.75" hidden="1">
      <c r="A256" s="1"/>
      <c r="B256" s="44" t="s">
        <v>375</v>
      </c>
      <c r="C256" s="15" t="s">
        <v>376</v>
      </c>
      <c r="D256" s="108">
        <f>SUM(D257:D259)</f>
        <v>0</v>
      </c>
    </row>
    <row r="257" spans="1:4" s="30" customFormat="1" ht="12.75" hidden="1">
      <c r="A257" s="1"/>
      <c r="B257" s="45" t="s">
        <v>377</v>
      </c>
      <c r="C257" s="15" t="s">
        <v>378</v>
      </c>
      <c r="D257" s="108">
        <f>VARAM_BALLOON_atm!D257+VARAM_BSR_Taxl_atm!D257+RPR_LiveBaltic_atm!D257+KPR_BBG_atm!D257+LHEI_CONDOR_atm!D257+LHEI_BBG_atm!D257</f>
        <v>0</v>
      </c>
    </row>
    <row r="258" spans="1:4" s="30" customFormat="1" ht="12.75" hidden="1">
      <c r="A258" s="1"/>
      <c r="B258" s="45" t="s">
        <v>379</v>
      </c>
      <c r="C258" s="15" t="s">
        <v>380</v>
      </c>
      <c r="D258" s="108">
        <f>VARAM_BALLOON_atm!D258+VARAM_BSR_Taxl_atm!D258+RPR_LiveBaltic_atm!D258+KPR_BBG_atm!D258+LHEI_CONDOR_atm!D258+LHEI_BBG_atm!D258</f>
        <v>0</v>
      </c>
    </row>
    <row r="259" spans="1:4" s="30" customFormat="1" ht="12.75" hidden="1">
      <c r="A259" s="1"/>
      <c r="B259" s="45" t="s">
        <v>381</v>
      </c>
      <c r="C259" s="15" t="s">
        <v>382</v>
      </c>
      <c r="D259" s="108">
        <f>VARAM_BALLOON_atm!D259+VARAM_BSR_Taxl_atm!D259+RPR_LiveBaltic_atm!D259+KPR_BBG_atm!D259+LHEI_CONDOR_atm!D259+LHEI_BBG_atm!D259</f>
        <v>0</v>
      </c>
    </row>
    <row r="260" spans="1:4" s="30" customFormat="1" ht="12.75" hidden="1">
      <c r="A260" s="1"/>
      <c r="B260" s="44" t="s">
        <v>383</v>
      </c>
      <c r="C260" s="15" t="s">
        <v>384</v>
      </c>
      <c r="D260" s="108">
        <f>VARAM_BALLOON_atm!D260+VARAM_BSR_Taxl_atm!D260+RPR_LiveBaltic_atm!D260+KPR_BBG_atm!D260+LHEI_CONDOR_atm!D260+LHEI_BBG_atm!D260</f>
        <v>0</v>
      </c>
    </row>
    <row r="261" spans="1:4" s="30" customFormat="1" ht="12.75" hidden="1">
      <c r="A261" s="1"/>
      <c r="B261" s="46" t="s">
        <v>385</v>
      </c>
      <c r="C261" s="47" t="s">
        <v>386</v>
      </c>
      <c r="D261" s="107">
        <f>VARAM_BALLOON_atm!D261+VARAM_BSR_Taxl_atm!D261+RPR_LiveBaltic_atm!D261+KPR_BBG_atm!D261+LHEI_CONDOR_atm!D261+LHEI_BBG_atm!D261</f>
        <v>0</v>
      </c>
    </row>
    <row r="262" spans="1:4" s="30" customFormat="1" ht="12.75" hidden="1">
      <c r="A262" s="1"/>
      <c r="B262" s="46" t="s">
        <v>387</v>
      </c>
      <c r="C262" s="47" t="s">
        <v>388</v>
      </c>
      <c r="D262" s="107">
        <f>D263+D270</f>
        <v>0</v>
      </c>
    </row>
    <row r="263" spans="1:4" s="30" customFormat="1" ht="12.75" hidden="1">
      <c r="A263" s="1"/>
      <c r="B263" s="44" t="s">
        <v>389</v>
      </c>
      <c r="C263" s="15" t="s">
        <v>390</v>
      </c>
      <c r="D263" s="108">
        <f>SUM(D264:D269)</f>
        <v>0</v>
      </c>
    </row>
    <row r="264" spans="1:4" s="30" customFormat="1" ht="12.75" hidden="1">
      <c r="A264" s="1"/>
      <c r="B264" s="45" t="s">
        <v>391</v>
      </c>
      <c r="C264" s="15" t="s">
        <v>392</v>
      </c>
      <c r="D264" s="108">
        <f>VARAM_BALLOON_atm!D264+VARAM_BSR_Taxl_atm!D264+RPR_LiveBaltic_atm!D264+KPR_BBG_atm!D264+LHEI_CONDOR_atm!D264+LHEI_BBG_atm!D264</f>
        <v>0</v>
      </c>
    </row>
    <row r="265" spans="1:4" s="30" customFormat="1" ht="25.5" hidden="1">
      <c r="A265" s="1"/>
      <c r="B265" s="45" t="s">
        <v>393</v>
      </c>
      <c r="C265" s="15" t="s">
        <v>394</v>
      </c>
      <c r="D265" s="108">
        <f>VARAM_BALLOON_atm!D265+VARAM_BSR_Taxl_atm!D265+RPR_LiveBaltic_atm!D265+KPR_BBG_atm!D265+LHEI_CONDOR_atm!D265+LHEI_BBG_atm!D265</f>
        <v>0</v>
      </c>
    </row>
    <row r="266" spans="1:4" s="30" customFormat="1" ht="25.5" hidden="1">
      <c r="A266" s="1"/>
      <c r="B266" s="45" t="s">
        <v>395</v>
      </c>
      <c r="C266" s="15" t="s">
        <v>396</v>
      </c>
      <c r="D266" s="108">
        <f>VARAM_BALLOON_atm!D266+VARAM_BSR_Taxl_atm!D266+RPR_LiveBaltic_atm!D266+KPR_BBG_atm!D266+LHEI_CONDOR_atm!D266+LHEI_BBG_atm!D266</f>
        <v>0</v>
      </c>
    </row>
    <row r="267" spans="1:4" s="30" customFormat="1" ht="12.75" hidden="1">
      <c r="A267" s="1"/>
      <c r="B267" s="45" t="s">
        <v>397</v>
      </c>
      <c r="C267" s="15" t="s">
        <v>398</v>
      </c>
      <c r="D267" s="108">
        <f>VARAM_BALLOON_atm!D267+VARAM_BSR_Taxl_atm!D267+RPR_LiveBaltic_atm!D267+KPR_BBG_atm!D267+LHEI_CONDOR_atm!D267+LHEI_BBG_atm!D267</f>
        <v>0</v>
      </c>
    </row>
    <row r="268" spans="1:4" s="30" customFormat="1" ht="25.5" hidden="1">
      <c r="A268" s="1"/>
      <c r="B268" s="45">
        <v>2516</v>
      </c>
      <c r="C268" s="15" t="s">
        <v>399</v>
      </c>
      <c r="D268" s="108">
        <f>VARAM_BALLOON_atm!D268+VARAM_BSR_Taxl_atm!D268+RPR_LiveBaltic_atm!D268+KPR_BBG_atm!D268+LHEI_CONDOR_atm!D268+LHEI_BBG_atm!D268</f>
        <v>0</v>
      </c>
    </row>
    <row r="269" spans="1:4" s="30" customFormat="1" ht="12.75" hidden="1">
      <c r="A269" s="1"/>
      <c r="B269" s="45" t="s">
        <v>400</v>
      </c>
      <c r="C269" s="15" t="s">
        <v>401</v>
      </c>
      <c r="D269" s="108">
        <f>VARAM_BALLOON_atm!D269+VARAM_BSR_Taxl_atm!D269+RPR_LiveBaltic_atm!D269+KPR_BBG_atm!D269+LHEI_CONDOR_atm!D269+LHEI_BBG_atm!D269</f>
        <v>0</v>
      </c>
    </row>
    <row r="270" spans="1:4" s="30" customFormat="1" ht="12.75" hidden="1">
      <c r="A270" s="1"/>
      <c r="B270" s="44">
        <v>2520</v>
      </c>
      <c r="C270" s="15" t="s">
        <v>402</v>
      </c>
      <c r="D270" s="108">
        <f>VARAM_BALLOON_atm!D270+VARAM_BSR_Taxl_atm!D270+RPR_LiveBaltic_atm!D270+KPR_BBG_atm!D270+LHEI_CONDOR_atm!D270+LHEI_BBG_atm!D270</f>
        <v>0</v>
      </c>
    </row>
    <row r="271" spans="1:4" s="30" customFormat="1" ht="25.5" hidden="1">
      <c r="A271" s="1"/>
      <c r="B271" s="49">
        <v>2800</v>
      </c>
      <c r="C271" s="47" t="s">
        <v>403</v>
      </c>
      <c r="D271" s="107">
        <f>VARAM_BALLOON_atm!D271+VARAM_BSR_Taxl_atm!D271+RPR_LiveBaltic_atm!D271+KPR_BBG_atm!D271+LHEI_CONDOR_atm!D271+LHEI_BBG_atm!D271</f>
        <v>0</v>
      </c>
    </row>
    <row r="272" spans="1:4" s="30" customFormat="1" ht="12.75" hidden="1">
      <c r="A272" s="1"/>
      <c r="B272" s="49">
        <v>4000</v>
      </c>
      <c r="C272" s="47" t="s">
        <v>404</v>
      </c>
      <c r="D272" s="107">
        <f>D273+D276+D280</f>
        <v>0</v>
      </c>
    </row>
    <row r="273" spans="1:4" s="30" customFormat="1" ht="12.75" hidden="1">
      <c r="A273" s="1"/>
      <c r="B273" s="46" t="s">
        <v>405</v>
      </c>
      <c r="C273" s="47" t="s">
        <v>406</v>
      </c>
      <c r="D273" s="107">
        <f>D274+D275</f>
        <v>0</v>
      </c>
    </row>
    <row r="274" spans="1:4" s="30" customFormat="1" ht="25.5" hidden="1">
      <c r="A274" s="1"/>
      <c r="B274" s="44" t="s">
        <v>407</v>
      </c>
      <c r="C274" s="15" t="s">
        <v>408</v>
      </c>
      <c r="D274" s="108">
        <f>VARAM_BALLOON_atm!D274+VARAM_BSR_Taxl_atm!D274+RPR_LiveBaltic_atm!D274+KPR_BBG_atm!D274+LHEI_CONDOR_atm!D274+LHEI_BBG_atm!D274</f>
        <v>0</v>
      </c>
    </row>
    <row r="275" spans="1:4" s="30" customFormat="1" ht="25.5" hidden="1">
      <c r="A275" s="1"/>
      <c r="B275" s="44" t="s">
        <v>409</v>
      </c>
      <c r="C275" s="15" t="s">
        <v>410</v>
      </c>
      <c r="D275" s="108">
        <f>VARAM_BALLOON_atm!D275+VARAM_BSR_Taxl_atm!D275+RPR_LiveBaltic_atm!D275+KPR_BBG_atm!D275+LHEI_CONDOR_atm!D275+LHEI_BBG_atm!D275</f>
        <v>0</v>
      </c>
    </row>
    <row r="276" spans="1:4" s="30" customFormat="1" ht="12.75" hidden="1">
      <c r="A276" s="1"/>
      <c r="B276" s="46" t="s">
        <v>411</v>
      </c>
      <c r="C276" s="47" t="s">
        <v>412</v>
      </c>
      <c r="D276" s="107">
        <f>SUM(D277:D279)</f>
        <v>0</v>
      </c>
    </row>
    <row r="277" spans="1:4" s="30" customFormat="1" ht="25.5" hidden="1">
      <c r="A277" s="1"/>
      <c r="B277" s="44" t="s">
        <v>413</v>
      </c>
      <c r="C277" s="15" t="s">
        <v>414</v>
      </c>
      <c r="D277" s="108">
        <f>VARAM_BALLOON_atm!D277+VARAM_BSR_Taxl_atm!D277+RPR_LiveBaltic_atm!D277+KPR_BBG_atm!D277+LHEI_CONDOR_atm!D277+LHEI_BBG_atm!D277</f>
        <v>0</v>
      </c>
    </row>
    <row r="278" spans="1:4" s="30" customFormat="1" ht="25.5" hidden="1">
      <c r="A278" s="1"/>
      <c r="B278" s="44">
        <v>4240</v>
      </c>
      <c r="C278" s="15" t="s">
        <v>415</v>
      </c>
      <c r="D278" s="108">
        <f>VARAM_BALLOON_atm!D278+VARAM_BSR_Taxl_atm!D278+RPR_LiveBaltic_atm!D278+KPR_BBG_atm!D278+LHEI_CONDOR_atm!D278+LHEI_BBG_atm!D278</f>
        <v>0</v>
      </c>
    </row>
    <row r="279" spans="1:4" s="30" customFormat="1" ht="12.75" hidden="1">
      <c r="A279" s="1"/>
      <c r="B279" s="44">
        <v>4250</v>
      </c>
      <c r="C279" s="15" t="s">
        <v>416</v>
      </c>
      <c r="D279" s="108">
        <f>VARAM_BALLOON_atm!D279+VARAM_BSR_Taxl_atm!D279+RPR_LiveBaltic_atm!D279+KPR_BBG_atm!D279+LHEI_CONDOR_atm!D279+LHEI_BBG_atm!D279</f>
        <v>0</v>
      </c>
    </row>
    <row r="280" spans="1:4" s="30" customFormat="1" ht="12.75" hidden="1">
      <c r="A280" s="1"/>
      <c r="B280" s="46" t="s">
        <v>417</v>
      </c>
      <c r="C280" s="47" t="s">
        <v>418</v>
      </c>
      <c r="D280" s="107">
        <f>D281+D284</f>
        <v>0</v>
      </c>
    </row>
    <row r="281" spans="1:4" s="30" customFormat="1" ht="12.75" hidden="1">
      <c r="A281" s="1"/>
      <c r="B281" s="44" t="s">
        <v>419</v>
      </c>
      <c r="C281" s="15" t="s">
        <v>420</v>
      </c>
      <c r="D281" s="108">
        <f>SUM(D282:D283)</f>
        <v>0</v>
      </c>
    </row>
    <row r="282" spans="1:4" s="30" customFormat="1" ht="25.5" hidden="1">
      <c r="A282" s="1"/>
      <c r="B282" s="45" t="s">
        <v>421</v>
      </c>
      <c r="C282" s="15" t="s">
        <v>422</v>
      </c>
      <c r="D282" s="108">
        <f>VARAM_BALLOON_atm!D282+VARAM_BSR_Taxl_atm!D282+RPR_LiveBaltic_atm!D282+KPR_BBG_atm!D282+LHEI_CONDOR_atm!D282+LHEI_BBG_atm!D282</f>
        <v>0</v>
      </c>
    </row>
    <row r="283" spans="1:4" s="30" customFormat="1" ht="12.75" hidden="1">
      <c r="A283" s="1"/>
      <c r="B283" s="45" t="s">
        <v>423</v>
      </c>
      <c r="C283" s="15" t="s">
        <v>424</v>
      </c>
      <c r="D283" s="108">
        <f>VARAM_BALLOON_atm!D283+VARAM_BSR_Taxl_atm!D283+RPR_LiveBaltic_atm!D283+KPR_BBG_atm!D283+LHEI_CONDOR_atm!D283+LHEI_BBG_atm!D283</f>
        <v>0</v>
      </c>
    </row>
    <row r="284" spans="1:4" s="30" customFormat="1" ht="12.75" hidden="1">
      <c r="A284" s="1"/>
      <c r="B284" s="44" t="s">
        <v>425</v>
      </c>
      <c r="C284" s="15" t="s">
        <v>426</v>
      </c>
      <c r="D284" s="108">
        <f>SUM(D285:D289)</f>
        <v>0</v>
      </c>
    </row>
    <row r="285" spans="1:4" s="30" customFormat="1" ht="25.5" hidden="1">
      <c r="A285" s="1"/>
      <c r="B285" s="45">
        <v>4331</v>
      </c>
      <c r="C285" s="15" t="s">
        <v>427</v>
      </c>
      <c r="D285" s="108">
        <f>VARAM_BALLOON_atm!D285+VARAM_BSR_Taxl_atm!D285+RPR_LiveBaltic_atm!D285+KPR_BBG_atm!D285+LHEI_CONDOR_atm!D285+LHEI_BBG_atm!D285</f>
        <v>0</v>
      </c>
    </row>
    <row r="286" spans="1:4" s="30" customFormat="1" ht="25.5" hidden="1">
      <c r="A286" s="1"/>
      <c r="B286" s="45">
        <v>4332</v>
      </c>
      <c r="C286" s="15" t="s">
        <v>428</v>
      </c>
      <c r="D286" s="108">
        <f>VARAM_BALLOON_atm!D286+VARAM_BSR_Taxl_atm!D286+RPR_LiveBaltic_atm!D286+KPR_BBG_atm!D286+LHEI_CONDOR_atm!D286+LHEI_BBG_atm!D286</f>
        <v>0</v>
      </c>
    </row>
    <row r="287" spans="1:4" s="30" customFormat="1" ht="25.5" hidden="1">
      <c r="A287" s="1"/>
      <c r="B287" s="45">
        <v>4333</v>
      </c>
      <c r="C287" s="15" t="s">
        <v>429</v>
      </c>
      <c r="D287" s="108">
        <f>VARAM_BALLOON_atm!D287+VARAM_BSR_Taxl_atm!D287+RPR_LiveBaltic_atm!D287+KPR_BBG_atm!D287+LHEI_CONDOR_atm!D287+LHEI_BBG_atm!D287</f>
        <v>0</v>
      </c>
    </row>
    <row r="288" spans="1:4" s="30" customFormat="1" ht="25.5" hidden="1">
      <c r="A288" s="1"/>
      <c r="B288" s="45">
        <v>4334</v>
      </c>
      <c r="C288" s="15" t="s">
        <v>430</v>
      </c>
      <c r="D288" s="108">
        <f>VARAM_BALLOON_atm!D288+VARAM_BSR_Taxl_atm!D288+RPR_LiveBaltic_atm!D288+KPR_BBG_atm!D288+LHEI_CONDOR_atm!D288+LHEI_BBG_atm!D288</f>
        <v>0</v>
      </c>
    </row>
    <row r="289" spans="1:4" s="30" customFormat="1" ht="12.75" hidden="1">
      <c r="A289" s="1"/>
      <c r="B289" s="45">
        <v>4339</v>
      </c>
      <c r="C289" s="15" t="s">
        <v>431</v>
      </c>
      <c r="D289" s="108">
        <f>VARAM_BALLOON_atm!D289+VARAM_BSR_Taxl_atm!D289+RPR_LiveBaltic_atm!D289+KPR_BBG_atm!D289+LHEI_CONDOR_atm!D289+LHEI_BBG_atm!D289</f>
        <v>0</v>
      </c>
    </row>
    <row r="290" spans="1:4" s="30" customFormat="1" ht="12.75">
      <c r="A290" s="1"/>
      <c r="B290" s="49" t="s">
        <v>432</v>
      </c>
      <c r="C290" s="47" t="s">
        <v>433</v>
      </c>
      <c r="D290" s="107">
        <f>D291+D326</f>
        <v>16694</v>
      </c>
    </row>
    <row r="291" spans="1:4" s="30" customFormat="1" ht="12.75">
      <c r="A291" s="1"/>
      <c r="B291" s="46" t="s">
        <v>434</v>
      </c>
      <c r="C291" s="47" t="s">
        <v>435</v>
      </c>
      <c r="D291" s="107">
        <f>D292+D300+D321+D324+D325</f>
        <v>16694</v>
      </c>
    </row>
    <row r="292" spans="1:4" s="30" customFormat="1" ht="12.75" hidden="1">
      <c r="A292" s="1"/>
      <c r="B292" s="46" t="s">
        <v>436</v>
      </c>
      <c r="C292" s="47" t="s">
        <v>437</v>
      </c>
      <c r="D292" s="107">
        <f>D293+D296+D297</f>
        <v>0</v>
      </c>
    </row>
    <row r="293" spans="1:4" s="30" customFormat="1" ht="25.5" hidden="1">
      <c r="A293" s="1"/>
      <c r="B293" s="44" t="s">
        <v>438</v>
      </c>
      <c r="C293" s="15" t="s">
        <v>439</v>
      </c>
      <c r="D293" s="108">
        <f>SUM(D294:D295)</f>
        <v>0</v>
      </c>
    </row>
    <row r="294" spans="1:4" s="30" customFormat="1" ht="25.5" hidden="1">
      <c r="A294" s="1"/>
      <c r="B294" s="45">
        <v>3111</v>
      </c>
      <c r="C294" s="15" t="s">
        <v>440</v>
      </c>
      <c r="D294" s="108">
        <f>VARAM_BALLOON_atm!D294+VARAM_BSR_Taxl_atm!D294+RPR_LiveBaltic_atm!D294+KPR_BBG_atm!D294+LHEI_CONDOR_atm!D294+LHEI_BBG_atm!D294</f>
        <v>0</v>
      </c>
    </row>
    <row r="295" spans="1:4" s="30" customFormat="1" ht="25.5" hidden="1">
      <c r="A295" s="1"/>
      <c r="B295" s="45">
        <v>3112</v>
      </c>
      <c r="C295" s="15" t="s">
        <v>441</v>
      </c>
      <c r="D295" s="108">
        <f>VARAM_BALLOON_atm!D295+VARAM_BSR_Taxl_atm!D295+RPR_LiveBaltic_atm!D295+KPR_BBG_atm!D295+LHEI_CONDOR_atm!D295+LHEI_BBG_atm!D295</f>
        <v>0</v>
      </c>
    </row>
    <row r="296" spans="1:4" s="30" customFormat="1" ht="12.75" hidden="1">
      <c r="A296" s="1"/>
      <c r="B296" s="44">
        <v>3150</v>
      </c>
      <c r="C296" s="15" t="s">
        <v>442</v>
      </c>
      <c r="D296" s="108">
        <f>VARAM_BALLOON_atm!D296+VARAM_BSR_Taxl_atm!D296+RPR_LiveBaltic_atm!D296+KPR_BBG_atm!D296+LHEI_CONDOR_atm!D296+LHEI_BBG_atm!D296</f>
        <v>0</v>
      </c>
    </row>
    <row r="297" spans="1:4" s="30" customFormat="1" ht="12.75" hidden="1">
      <c r="A297" s="1"/>
      <c r="B297" s="44" t="s">
        <v>443</v>
      </c>
      <c r="C297" s="15" t="s">
        <v>444</v>
      </c>
      <c r="D297" s="108">
        <f>SUM(D298:D299)</f>
        <v>0</v>
      </c>
    </row>
    <row r="298" spans="1:4" s="30" customFormat="1" ht="12.75" hidden="1">
      <c r="A298" s="1"/>
      <c r="B298" s="45">
        <v>3191</v>
      </c>
      <c r="C298" s="15" t="s">
        <v>445</v>
      </c>
      <c r="D298" s="108">
        <f>VARAM_BALLOON_atm!D298+VARAM_BSR_Taxl_atm!D298+RPR_LiveBaltic_atm!D298+KPR_BBG_atm!D298+LHEI_CONDOR_atm!D298+LHEI_BBG_atm!D298</f>
        <v>0</v>
      </c>
    </row>
    <row r="299" spans="1:4" s="30" customFormat="1" ht="12.75" hidden="1">
      <c r="A299" s="1"/>
      <c r="B299" s="45">
        <v>3192</v>
      </c>
      <c r="C299" s="15" t="s">
        <v>446</v>
      </c>
      <c r="D299" s="108">
        <f>VARAM_BALLOON_atm!D299+VARAM_BSR_Taxl_atm!D299+RPR_LiveBaltic_atm!D299+KPR_BBG_atm!D299+LHEI_CONDOR_atm!D299+LHEI_BBG_atm!D299</f>
        <v>0</v>
      </c>
    </row>
    <row r="300" spans="1:4" s="30" customFormat="1" ht="12.75">
      <c r="A300" s="1"/>
      <c r="B300" s="46" t="s">
        <v>447</v>
      </c>
      <c r="C300" s="47" t="s">
        <v>448</v>
      </c>
      <c r="D300" s="107">
        <f>D301+D304+D307+D312+D315</f>
        <v>16694</v>
      </c>
    </row>
    <row r="301" spans="1:4" s="30" customFormat="1" ht="12.75" hidden="1">
      <c r="A301" s="1"/>
      <c r="B301" s="44" t="s">
        <v>449</v>
      </c>
      <c r="C301" s="15" t="s">
        <v>450</v>
      </c>
      <c r="D301" s="108">
        <f>SUM(D302:D303)</f>
        <v>0</v>
      </c>
    </row>
    <row r="302" spans="1:4" s="30" customFormat="1" ht="12.75" hidden="1">
      <c r="A302" s="1"/>
      <c r="B302" s="45">
        <v>3211</v>
      </c>
      <c r="C302" s="15" t="s">
        <v>451</v>
      </c>
      <c r="D302" s="108">
        <f>VARAM_BALLOON_atm!D302+VARAM_BSR_Taxl_atm!D302+RPR_LiveBaltic_atm!D302+KPR_BBG_atm!D302+LHEI_CONDOR_atm!D302+LHEI_BBG_atm!D302</f>
        <v>0</v>
      </c>
    </row>
    <row r="303" spans="1:4" s="30" customFormat="1" ht="12.75" hidden="1">
      <c r="A303" s="1"/>
      <c r="B303" s="45">
        <v>3212</v>
      </c>
      <c r="C303" s="15" t="s">
        <v>452</v>
      </c>
      <c r="D303" s="108">
        <f>VARAM_BALLOON_atm!D303+VARAM_BSR_Taxl_atm!D303+RPR_LiveBaltic_atm!D303+KPR_BBG_atm!D303+LHEI_CONDOR_atm!D303+LHEI_BBG_atm!D303</f>
        <v>0</v>
      </c>
    </row>
    <row r="304" spans="1:4" s="30" customFormat="1" ht="12.75" hidden="1">
      <c r="A304" s="1"/>
      <c r="B304" s="44" t="s">
        <v>453</v>
      </c>
      <c r="C304" s="15" t="s">
        <v>454</v>
      </c>
      <c r="D304" s="108">
        <f>SUM(D305:D306)</f>
        <v>0</v>
      </c>
    </row>
    <row r="305" spans="1:4" s="30" customFormat="1" ht="12.75" hidden="1">
      <c r="A305" s="1"/>
      <c r="B305" s="45">
        <v>3231</v>
      </c>
      <c r="C305" s="15" t="s">
        <v>455</v>
      </c>
      <c r="D305" s="108">
        <f>VARAM_BALLOON_atm!D305+VARAM_BSR_Taxl_atm!D305+RPR_LiveBaltic_atm!D305+KPR_BBG_atm!D305+LHEI_CONDOR_atm!D305+LHEI_BBG_atm!D305</f>
        <v>0</v>
      </c>
    </row>
    <row r="306" spans="1:4" s="30" customFormat="1" ht="12.75" hidden="1">
      <c r="A306" s="1"/>
      <c r="B306" s="45">
        <v>3232</v>
      </c>
      <c r="C306" s="15" t="s">
        <v>456</v>
      </c>
      <c r="D306" s="108">
        <f>VARAM_BALLOON_atm!D306+VARAM_BSR_Taxl_atm!D306+RPR_LiveBaltic_atm!D306+KPR_BBG_atm!D306+LHEI_CONDOR_atm!D306+LHEI_BBG_atm!D306</f>
        <v>0</v>
      </c>
    </row>
    <row r="307" spans="1:4" s="30" customFormat="1" ht="25.5" hidden="1">
      <c r="A307" s="1"/>
      <c r="B307" s="44" t="s">
        <v>457</v>
      </c>
      <c r="C307" s="15" t="s">
        <v>458</v>
      </c>
      <c r="D307" s="108">
        <f>SUM(D308:D311)</f>
        <v>0</v>
      </c>
    </row>
    <row r="308" spans="1:4" s="30" customFormat="1" ht="12.75" hidden="1">
      <c r="A308" s="1"/>
      <c r="B308" s="45">
        <v>3261</v>
      </c>
      <c r="C308" s="15" t="s">
        <v>459</v>
      </c>
      <c r="D308" s="108">
        <f>VARAM_BALLOON_atm!D308+VARAM_BSR_Taxl_atm!D308+RPR_LiveBaltic_atm!D308+KPR_BBG_atm!D308+LHEI_CONDOR_atm!D308+LHEI_BBG_atm!D308</f>
        <v>0</v>
      </c>
    </row>
    <row r="309" spans="1:4" s="30" customFormat="1" ht="25.5" hidden="1">
      <c r="A309" s="1"/>
      <c r="B309" s="45">
        <v>3262</v>
      </c>
      <c r="C309" s="15" t="s">
        <v>460</v>
      </c>
      <c r="D309" s="108">
        <f>VARAM_BALLOON_atm!D309+VARAM_BSR_Taxl_atm!D309+RPR_LiveBaltic_atm!D309+KPR_BBG_atm!D309+LHEI_CONDOR_atm!D309+LHEI_BBG_atm!D309</f>
        <v>0</v>
      </c>
    </row>
    <row r="310" spans="1:4" s="30" customFormat="1" ht="12.75" hidden="1">
      <c r="A310" s="1"/>
      <c r="B310" s="45">
        <v>3263</v>
      </c>
      <c r="C310" s="15" t="s">
        <v>461</v>
      </c>
      <c r="D310" s="108">
        <f>VARAM_BALLOON_atm!D310+VARAM_BSR_Taxl_atm!D310+RPR_LiveBaltic_atm!D310+KPR_BBG_atm!D310+LHEI_CONDOR_atm!D310+LHEI_BBG_atm!D310</f>
        <v>0</v>
      </c>
    </row>
    <row r="311" spans="1:4" s="30" customFormat="1" ht="25.5" hidden="1">
      <c r="A311" s="1"/>
      <c r="B311" s="45">
        <v>3264</v>
      </c>
      <c r="C311" s="15" t="s">
        <v>462</v>
      </c>
      <c r="D311" s="108">
        <f>VARAM_BALLOON_atm!D311+VARAM_BSR_Taxl_atm!D311+RPR_LiveBaltic_atm!D311+KPR_BBG_atm!D311+LHEI_CONDOR_atm!D311+LHEI_BBG_atm!D311</f>
        <v>0</v>
      </c>
    </row>
    <row r="312" spans="1:4" s="30" customFormat="1" ht="12.75" hidden="1">
      <c r="A312" s="1"/>
      <c r="B312" s="44">
        <v>3280</v>
      </c>
      <c r="C312" s="15" t="s">
        <v>463</v>
      </c>
      <c r="D312" s="108">
        <f>SUM(D313:D314)</f>
        <v>0</v>
      </c>
    </row>
    <row r="313" spans="1:4" s="30" customFormat="1" ht="12.75" hidden="1">
      <c r="A313" s="1"/>
      <c r="B313" s="45">
        <v>3281</v>
      </c>
      <c r="C313" s="15" t="s">
        <v>464</v>
      </c>
      <c r="D313" s="108">
        <f>VARAM_BALLOON_atm!D313+VARAM_BSR_Taxl_atm!D313+RPR_LiveBaltic_atm!D313+KPR_BBG_atm!D313+LHEI_CONDOR_atm!D313+LHEI_BBG_atm!D313</f>
        <v>0</v>
      </c>
    </row>
    <row r="314" spans="1:4" s="30" customFormat="1" ht="12.75" hidden="1">
      <c r="A314" s="1"/>
      <c r="B314" s="45">
        <v>3282</v>
      </c>
      <c r="C314" s="15" t="s">
        <v>465</v>
      </c>
      <c r="D314" s="108">
        <f>VARAM_BALLOON_atm!D314+VARAM_BSR_Taxl_atm!D314+RPR_LiveBaltic_atm!D314+KPR_BBG_atm!D314+LHEI_CONDOR_atm!D314+LHEI_BBG_atm!D314</f>
        <v>0</v>
      </c>
    </row>
    <row r="315" spans="1:4" s="30" customFormat="1" ht="38.25">
      <c r="A315" s="1"/>
      <c r="B315" s="44">
        <v>3290</v>
      </c>
      <c r="C315" s="15" t="s">
        <v>466</v>
      </c>
      <c r="D315" s="108">
        <f>SUM(D316:D320)</f>
        <v>16694</v>
      </c>
    </row>
    <row r="316" spans="1:4" s="30" customFormat="1" ht="38.25" hidden="1">
      <c r="A316" s="1"/>
      <c r="B316" s="45">
        <v>3291</v>
      </c>
      <c r="C316" s="15" t="s">
        <v>467</v>
      </c>
      <c r="D316" s="108">
        <f>VARAM_BALLOON_atm!D316+VARAM_BSR_Taxl_atm!D316+RPR_LiveBaltic_atm!D316+KPR_BBG_atm!D316+LHEI_CONDOR_atm!D316+LHEI_BBG_atm!D316</f>
        <v>0</v>
      </c>
    </row>
    <row r="317" spans="1:4" s="30" customFormat="1" ht="38.25" hidden="1">
      <c r="A317" s="1"/>
      <c r="B317" s="45">
        <v>3292</v>
      </c>
      <c r="C317" s="15" t="s">
        <v>468</v>
      </c>
      <c r="D317" s="108">
        <f>VARAM_BALLOON_atm!D317+VARAM_BSR_Taxl_atm!D317+RPR_LiveBaltic_atm!D317+KPR_BBG_atm!D317+LHEI_CONDOR_atm!D317+LHEI_BBG_atm!D317</f>
        <v>0</v>
      </c>
    </row>
    <row r="318" spans="1:4" s="30" customFormat="1" ht="38.25" hidden="1">
      <c r="A318" s="1"/>
      <c r="B318" s="45">
        <v>3293</v>
      </c>
      <c r="C318" s="15" t="s">
        <v>469</v>
      </c>
      <c r="D318" s="108">
        <f>VARAM_BALLOON_atm!D318+VARAM_BSR_Taxl_atm!D318+RPR_LiveBaltic_atm!D318+KPR_BBG_atm!D318+LHEI_CONDOR_atm!D318+LHEI_BBG_atm!D318</f>
        <v>0</v>
      </c>
    </row>
    <row r="319" spans="1:4" s="30" customFormat="1" ht="25.5" hidden="1">
      <c r="A319" s="1"/>
      <c r="B319" s="45">
        <v>3294</v>
      </c>
      <c r="C319" s="15" t="s">
        <v>470</v>
      </c>
      <c r="D319" s="108">
        <f>VARAM_BALLOON_atm!D319+VARAM_BSR_Taxl_atm!D319+RPR_LiveBaltic_atm!D319+KPR_BBG_atm!D319+LHEI_CONDOR_atm!D319+LHEI_BBG_atm!D319</f>
        <v>0</v>
      </c>
    </row>
    <row r="320" spans="1:4" s="30" customFormat="1" ht="38.25">
      <c r="A320" s="1"/>
      <c r="B320" s="45">
        <v>3295</v>
      </c>
      <c r="C320" s="15" t="s">
        <v>471</v>
      </c>
      <c r="D320" s="108">
        <f>VARAM_BALLOON_atm!D320+VARAM_BSR_Taxl_atm!D320+RPR_LiveBaltic_atm!D320+KPR_BBG_atm!D320+LHEI_CONDOR_atm!D320+LHEI_BBG_atm!D320</f>
        <v>16694</v>
      </c>
    </row>
    <row r="321" spans="1:4" s="30" customFormat="1" ht="25.5" hidden="1">
      <c r="A321" s="1"/>
      <c r="B321" s="46" t="s">
        <v>472</v>
      </c>
      <c r="C321" s="47" t="s">
        <v>473</v>
      </c>
      <c r="D321" s="107">
        <f>SUM(D322:D323)</f>
        <v>0</v>
      </c>
    </row>
    <row r="322" spans="1:4" s="30" customFormat="1" ht="25.5" hidden="1">
      <c r="A322" s="1"/>
      <c r="B322" s="44">
        <v>3310</v>
      </c>
      <c r="C322" s="15" t="s">
        <v>474</v>
      </c>
      <c r="D322" s="108">
        <f>VARAM_BALLOON_atm!D322+VARAM_BSR_Taxl_atm!D322+RPR_LiveBaltic_atm!D322+KPR_BBG_atm!D322+LHEI_CONDOR_atm!D322+LHEI_BBG_atm!D322</f>
        <v>0</v>
      </c>
    </row>
    <row r="323" spans="1:4" s="30" customFormat="1" ht="25.5" hidden="1">
      <c r="A323" s="1"/>
      <c r="B323" s="44">
        <v>3320</v>
      </c>
      <c r="C323" s="15" t="s">
        <v>475</v>
      </c>
      <c r="D323" s="108">
        <f>VARAM_BALLOON_atm!D323+VARAM_BSR_Taxl_atm!D323+RPR_LiveBaltic_atm!D323+KPR_BBG_atm!D323+LHEI_CONDOR_atm!D323+LHEI_BBG_atm!D323</f>
        <v>0</v>
      </c>
    </row>
    <row r="324" spans="1:4" s="30" customFormat="1" ht="38.25" hidden="1">
      <c r="A324" s="1"/>
      <c r="B324" s="49">
        <v>3500</v>
      </c>
      <c r="C324" s="47" t="s">
        <v>476</v>
      </c>
      <c r="D324" s="107">
        <f>VARAM_BALLOON_atm!D324+VARAM_BSR_Taxl_atm!D324+RPR_LiveBaltic_atm!D324+KPR_BBG_atm!D324+LHEI_CONDOR_atm!D324+LHEI_BBG_atm!D324</f>
        <v>0</v>
      </c>
    </row>
    <row r="325" spans="1:4" s="30" customFormat="1" ht="12.75" hidden="1">
      <c r="A325" s="1"/>
      <c r="B325" s="46" t="s">
        <v>477</v>
      </c>
      <c r="C325" s="47" t="s">
        <v>478</v>
      </c>
      <c r="D325" s="107">
        <f>VARAM_BALLOON_atm!D325+VARAM_BSR_Taxl_atm!D325+RPR_LiveBaltic_atm!D325+KPR_BBG_atm!D325+LHEI_CONDOR_atm!D325+LHEI_BBG_atm!D325</f>
        <v>0</v>
      </c>
    </row>
    <row r="326" spans="1:4" s="30" customFormat="1" ht="12.75" hidden="1">
      <c r="A326" s="1"/>
      <c r="B326" s="46" t="s">
        <v>479</v>
      </c>
      <c r="C326" s="47" t="s">
        <v>480</v>
      </c>
      <c r="D326" s="107">
        <f>D327+D365+D368+D372</f>
        <v>0</v>
      </c>
    </row>
    <row r="327" spans="1:4" s="30" customFormat="1" ht="12.75" hidden="1">
      <c r="A327" s="1"/>
      <c r="B327" s="46" t="s">
        <v>481</v>
      </c>
      <c r="C327" s="47" t="s">
        <v>482</v>
      </c>
      <c r="D327" s="107">
        <f>D328+D335+D345+D354+D357</f>
        <v>0</v>
      </c>
    </row>
    <row r="328" spans="1:4" s="30" customFormat="1" ht="12.75" hidden="1">
      <c r="A328" s="1"/>
      <c r="B328" s="44" t="s">
        <v>483</v>
      </c>
      <c r="C328" s="15" t="s">
        <v>484</v>
      </c>
      <c r="D328" s="108">
        <f>SUM(D329:D334)</f>
        <v>0</v>
      </c>
    </row>
    <row r="329" spans="1:4" s="30" customFormat="1" ht="12.75" hidden="1">
      <c r="A329" s="1"/>
      <c r="B329" s="45" t="s">
        <v>485</v>
      </c>
      <c r="C329" s="15" t="s">
        <v>486</v>
      </c>
      <c r="D329" s="108">
        <f>VARAM_BALLOON_atm!D329+VARAM_BSR_Taxl_atm!D329+RPR_LiveBaltic_atm!D329+KPR_BBG_atm!D329+LHEI_CONDOR_atm!D329+LHEI_BBG_atm!D329</f>
        <v>0</v>
      </c>
    </row>
    <row r="330" spans="1:4" s="30" customFormat="1" ht="12.75" hidden="1">
      <c r="A330" s="1"/>
      <c r="B330" s="45" t="s">
        <v>487</v>
      </c>
      <c r="C330" s="15" t="s">
        <v>488</v>
      </c>
      <c r="D330" s="108">
        <f>VARAM_BALLOON_atm!D330+VARAM_BSR_Taxl_atm!D330+RPR_LiveBaltic_atm!D330+KPR_BBG_atm!D330+LHEI_CONDOR_atm!D330+LHEI_BBG_atm!D330</f>
        <v>0</v>
      </c>
    </row>
    <row r="331" spans="1:4" s="30" customFormat="1" ht="12.75" hidden="1">
      <c r="A331" s="1"/>
      <c r="B331" s="45" t="s">
        <v>489</v>
      </c>
      <c r="C331" s="15" t="s">
        <v>490</v>
      </c>
      <c r="D331" s="108">
        <f>VARAM_BALLOON_atm!D331+VARAM_BSR_Taxl_atm!D331+RPR_LiveBaltic_atm!D331+KPR_BBG_atm!D331+LHEI_CONDOR_atm!D331+LHEI_BBG_atm!D331</f>
        <v>0</v>
      </c>
    </row>
    <row r="332" spans="1:4" s="30" customFormat="1" ht="12.75" hidden="1">
      <c r="A332" s="1"/>
      <c r="B332" s="45" t="s">
        <v>491</v>
      </c>
      <c r="C332" s="15" t="s">
        <v>492</v>
      </c>
      <c r="D332" s="108">
        <f>VARAM_BALLOON_atm!D332+VARAM_BSR_Taxl_atm!D332+RPR_LiveBaltic_atm!D332+KPR_BBG_atm!D332+LHEI_CONDOR_atm!D332+LHEI_BBG_atm!D332</f>
        <v>0</v>
      </c>
    </row>
    <row r="333" spans="1:4" s="30" customFormat="1" ht="12.75" hidden="1">
      <c r="A333" s="1"/>
      <c r="B333" s="45" t="s">
        <v>493</v>
      </c>
      <c r="C333" s="15" t="s">
        <v>494</v>
      </c>
      <c r="D333" s="108">
        <f>VARAM_BALLOON_atm!D333+VARAM_BSR_Taxl_atm!D333+RPR_LiveBaltic_atm!D333+KPR_BBG_atm!D333+LHEI_CONDOR_atm!D333+LHEI_BBG_atm!D333</f>
        <v>0</v>
      </c>
    </row>
    <row r="334" spans="1:4" s="30" customFormat="1" ht="12.75" hidden="1">
      <c r="A334" s="1"/>
      <c r="B334" s="45" t="s">
        <v>495</v>
      </c>
      <c r="C334" s="15" t="s">
        <v>496</v>
      </c>
      <c r="D334" s="108">
        <f>VARAM_BALLOON_atm!D334+VARAM_BSR_Taxl_atm!D334+RPR_LiveBaltic_atm!D334+KPR_BBG_atm!D334+LHEI_CONDOR_atm!D334+LHEI_BBG_atm!D334</f>
        <v>0</v>
      </c>
    </row>
    <row r="335" spans="1:4" s="30" customFormat="1" ht="12.75" hidden="1">
      <c r="A335" s="1"/>
      <c r="B335" s="44" t="s">
        <v>497</v>
      </c>
      <c r="C335" s="15" t="s">
        <v>498</v>
      </c>
      <c r="D335" s="108">
        <f>SUM(D336:D344)</f>
        <v>0</v>
      </c>
    </row>
    <row r="336" spans="1:4" s="30" customFormat="1" ht="12.75" hidden="1">
      <c r="A336" s="1"/>
      <c r="B336" s="45" t="s">
        <v>499</v>
      </c>
      <c r="C336" s="15" t="s">
        <v>500</v>
      </c>
      <c r="D336" s="108">
        <f>VARAM_BALLOON_atm!D336+VARAM_BSR_Taxl_atm!D336+RPR_LiveBaltic_atm!D336+KPR_BBG_atm!D336+LHEI_CONDOR_atm!D336+LHEI_BBG_atm!D336</f>
        <v>0</v>
      </c>
    </row>
    <row r="337" spans="1:4" s="30" customFormat="1" ht="12.75" hidden="1">
      <c r="A337" s="1"/>
      <c r="B337" s="45" t="s">
        <v>501</v>
      </c>
      <c r="C337" s="15" t="s">
        <v>502</v>
      </c>
      <c r="D337" s="108">
        <f>VARAM_BALLOON_atm!D337+VARAM_BSR_Taxl_atm!D337+RPR_LiveBaltic_atm!D337+KPR_BBG_atm!D337+LHEI_CONDOR_atm!D337+LHEI_BBG_atm!D337</f>
        <v>0</v>
      </c>
    </row>
    <row r="338" spans="1:4" s="30" customFormat="1" ht="12.75" hidden="1">
      <c r="A338" s="1"/>
      <c r="B338" s="45" t="s">
        <v>503</v>
      </c>
      <c r="C338" s="15" t="s">
        <v>504</v>
      </c>
      <c r="D338" s="108">
        <f>VARAM_BALLOON_atm!D338+VARAM_BSR_Taxl_atm!D338+RPR_LiveBaltic_atm!D338+KPR_BBG_atm!D338+LHEI_CONDOR_atm!D338+LHEI_BBG_atm!D338</f>
        <v>0</v>
      </c>
    </row>
    <row r="339" spans="1:4" s="30" customFormat="1" ht="12.75" hidden="1">
      <c r="A339" s="1"/>
      <c r="B339" s="45" t="s">
        <v>505</v>
      </c>
      <c r="C339" s="15" t="s">
        <v>506</v>
      </c>
      <c r="D339" s="108">
        <f>VARAM_BALLOON_atm!D339+VARAM_BSR_Taxl_atm!D339+RPR_LiveBaltic_atm!D339+KPR_BBG_atm!D339+LHEI_CONDOR_atm!D339+LHEI_BBG_atm!D339</f>
        <v>0</v>
      </c>
    </row>
    <row r="340" spans="1:4" s="30" customFormat="1" ht="12.75" hidden="1">
      <c r="A340" s="1"/>
      <c r="B340" s="45" t="s">
        <v>507</v>
      </c>
      <c r="C340" s="15" t="s">
        <v>508</v>
      </c>
      <c r="D340" s="108">
        <f>VARAM_BALLOON_atm!D340+VARAM_BSR_Taxl_atm!D340+RPR_LiveBaltic_atm!D340+KPR_BBG_atm!D340+LHEI_CONDOR_atm!D340+LHEI_BBG_atm!D340</f>
        <v>0</v>
      </c>
    </row>
    <row r="341" spans="1:4" s="30" customFormat="1" ht="12.75" hidden="1">
      <c r="A341" s="1"/>
      <c r="B341" s="45" t="s">
        <v>509</v>
      </c>
      <c r="C341" s="15" t="s">
        <v>510</v>
      </c>
      <c r="D341" s="108">
        <f>VARAM_BALLOON_atm!D341+VARAM_BSR_Taxl_atm!D341+RPR_LiveBaltic_atm!D341+KPR_BBG_atm!D341+LHEI_CONDOR_atm!D341+LHEI_BBG_atm!D341</f>
        <v>0</v>
      </c>
    </row>
    <row r="342" spans="1:4" s="30" customFormat="1" ht="12.75" hidden="1">
      <c r="A342" s="1"/>
      <c r="B342" s="45" t="s">
        <v>511</v>
      </c>
      <c r="C342" s="15" t="s">
        <v>512</v>
      </c>
      <c r="D342" s="108">
        <f>VARAM_BALLOON_atm!D342+VARAM_BSR_Taxl_atm!D342+RPR_LiveBaltic_atm!D342+KPR_BBG_atm!D342+LHEI_CONDOR_atm!D342+LHEI_BBG_atm!D342</f>
        <v>0</v>
      </c>
    </row>
    <row r="343" spans="1:4" s="30" customFormat="1" ht="12.75" hidden="1">
      <c r="A343" s="1"/>
      <c r="B343" s="45" t="s">
        <v>513</v>
      </c>
      <c r="C343" s="15" t="s">
        <v>514</v>
      </c>
      <c r="D343" s="108">
        <f>VARAM_BALLOON_atm!D343+VARAM_BSR_Taxl_atm!D343+RPR_LiveBaltic_atm!D343+KPR_BBG_atm!D343+LHEI_CONDOR_atm!D343+LHEI_BBG_atm!D343</f>
        <v>0</v>
      </c>
    </row>
    <row r="344" spans="1:4" s="30" customFormat="1" ht="12.75" hidden="1">
      <c r="A344" s="1"/>
      <c r="B344" s="45">
        <v>6229</v>
      </c>
      <c r="C344" s="15" t="s">
        <v>515</v>
      </c>
      <c r="D344" s="108">
        <f>VARAM_BALLOON_atm!D344+VARAM_BSR_Taxl_atm!D344+RPR_LiveBaltic_atm!D344+KPR_BBG_atm!D344+LHEI_CONDOR_atm!D344+LHEI_BBG_atm!D344</f>
        <v>0</v>
      </c>
    </row>
    <row r="345" spans="1:4" s="30" customFormat="1" ht="12.75" hidden="1">
      <c r="A345" s="1"/>
      <c r="B345" s="44" t="s">
        <v>516</v>
      </c>
      <c r="C345" s="15" t="s">
        <v>517</v>
      </c>
      <c r="D345" s="108">
        <f>SUM(D346:D353)</f>
        <v>0</v>
      </c>
    </row>
    <row r="346" spans="1:4" s="30" customFormat="1" ht="12.75" hidden="1">
      <c r="A346" s="1"/>
      <c r="B346" s="45" t="s">
        <v>518</v>
      </c>
      <c r="C346" s="15" t="s">
        <v>519</v>
      </c>
      <c r="D346" s="108">
        <f>VARAM_BALLOON_atm!D346+VARAM_BSR_Taxl_atm!D346+RPR_LiveBaltic_atm!D346+KPR_BBG_atm!D346+LHEI_CONDOR_atm!D346+LHEI_BBG_atm!D346</f>
        <v>0</v>
      </c>
    </row>
    <row r="347" spans="1:4" s="30" customFormat="1" ht="12.75" hidden="1">
      <c r="A347" s="1"/>
      <c r="B347" s="45" t="s">
        <v>520</v>
      </c>
      <c r="C347" s="15" t="s">
        <v>521</v>
      </c>
      <c r="D347" s="108">
        <f>VARAM_BALLOON_atm!D347+VARAM_BSR_Taxl_atm!D347+RPR_LiveBaltic_atm!D347+KPR_BBG_atm!D347+LHEI_CONDOR_atm!D347+LHEI_BBG_atm!D347</f>
        <v>0</v>
      </c>
    </row>
    <row r="348" spans="1:4" s="30" customFormat="1" ht="12.75" hidden="1">
      <c r="A348" s="1"/>
      <c r="B348" s="45" t="s">
        <v>522</v>
      </c>
      <c r="C348" s="15" t="s">
        <v>523</v>
      </c>
      <c r="D348" s="108">
        <f>VARAM_BALLOON_atm!D348+VARAM_BSR_Taxl_atm!D348+RPR_LiveBaltic_atm!D348+KPR_BBG_atm!D348+LHEI_CONDOR_atm!D348+LHEI_BBG_atm!D348</f>
        <v>0</v>
      </c>
    </row>
    <row r="349" spans="1:4" s="30" customFormat="1" ht="12.75" hidden="1">
      <c r="A349" s="1"/>
      <c r="B349" s="45" t="s">
        <v>524</v>
      </c>
      <c r="C349" s="15" t="s">
        <v>525</v>
      </c>
      <c r="D349" s="108">
        <f>VARAM_BALLOON_atm!D349+VARAM_BSR_Taxl_atm!D349+RPR_LiveBaltic_atm!D349+KPR_BBG_atm!D349+LHEI_CONDOR_atm!D349+LHEI_BBG_atm!D349</f>
        <v>0</v>
      </c>
    </row>
    <row r="350" spans="1:4" s="30" customFormat="1" ht="12.75" hidden="1">
      <c r="A350" s="1"/>
      <c r="B350" s="45" t="s">
        <v>526</v>
      </c>
      <c r="C350" s="15" t="s">
        <v>527</v>
      </c>
      <c r="D350" s="108">
        <f>VARAM_BALLOON_atm!D350+VARAM_BSR_Taxl_atm!D350+RPR_LiveBaltic_atm!D350+KPR_BBG_atm!D350+LHEI_CONDOR_atm!D350+LHEI_BBG_atm!D350</f>
        <v>0</v>
      </c>
    </row>
    <row r="351" spans="1:4" s="30" customFormat="1" ht="12.75" hidden="1">
      <c r="A351" s="1"/>
      <c r="B351" s="45" t="s">
        <v>528</v>
      </c>
      <c r="C351" s="15" t="s">
        <v>529</v>
      </c>
      <c r="D351" s="108">
        <f>VARAM_BALLOON_atm!D351+VARAM_BSR_Taxl_atm!D351+RPR_LiveBaltic_atm!D351+KPR_BBG_atm!D351+LHEI_CONDOR_atm!D351+LHEI_BBG_atm!D351</f>
        <v>0</v>
      </c>
    </row>
    <row r="352" spans="1:4" s="30" customFormat="1" ht="12.75" hidden="1">
      <c r="A352" s="1"/>
      <c r="B352" s="45">
        <v>6238</v>
      </c>
      <c r="C352" s="15" t="s">
        <v>530</v>
      </c>
      <c r="D352" s="108">
        <f>VARAM_BALLOON_atm!D352+VARAM_BSR_Taxl_atm!D352+RPR_LiveBaltic_atm!D352+KPR_BBG_atm!D352+LHEI_CONDOR_atm!D352+LHEI_BBG_atm!D352</f>
        <v>0</v>
      </c>
    </row>
    <row r="353" spans="1:4" s="30" customFormat="1" ht="12.75" hidden="1">
      <c r="A353" s="1"/>
      <c r="B353" s="45" t="s">
        <v>531</v>
      </c>
      <c r="C353" s="15" t="s">
        <v>532</v>
      </c>
      <c r="D353" s="108">
        <f>VARAM_BALLOON_atm!D353+VARAM_BSR_Taxl_atm!D353+RPR_LiveBaltic_atm!D353+KPR_BBG_atm!D353+LHEI_CONDOR_atm!D353+LHEI_BBG_atm!D353</f>
        <v>0</v>
      </c>
    </row>
    <row r="354" spans="1:4" s="30" customFormat="1" ht="12.75" hidden="1">
      <c r="A354" s="1"/>
      <c r="B354" s="44" t="s">
        <v>533</v>
      </c>
      <c r="C354" s="15" t="s">
        <v>534</v>
      </c>
      <c r="D354" s="108">
        <f>SUM(D355:D356)</f>
        <v>0</v>
      </c>
    </row>
    <row r="355" spans="1:4" s="30" customFormat="1" ht="12.75" hidden="1">
      <c r="A355" s="1"/>
      <c r="B355" s="45" t="s">
        <v>535</v>
      </c>
      <c r="C355" s="15" t="s">
        <v>536</v>
      </c>
      <c r="D355" s="108">
        <f>VARAM_BALLOON_atm!D355+VARAM_BSR_Taxl_atm!D355+RPR_LiveBaltic_atm!D355+KPR_BBG_atm!D355+LHEI_CONDOR_atm!D355+LHEI_BBG_atm!D355</f>
        <v>0</v>
      </c>
    </row>
    <row r="356" spans="1:4" s="30" customFormat="1" ht="12.75" hidden="1">
      <c r="A356" s="1"/>
      <c r="B356" s="45" t="s">
        <v>537</v>
      </c>
      <c r="C356" s="15" t="s">
        <v>538</v>
      </c>
      <c r="D356" s="108">
        <f>VARAM_BALLOON_atm!D356+VARAM_BSR_Taxl_atm!D356+RPR_LiveBaltic_atm!D356+KPR_BBG_atm!D356+LHEI_CONDOR_atm!D356+LHEI_BBG_atm!D356</f>
        <v>0</v>
      </c>
    </row>
    <row r="357" spans="1:4" s="30" customFormat="1" ht="12.75" hidden="1">
      <c r="A357" s="1"/>
      <c r="B357" s="44" t="s">
        <v>539</v>
      </c>
      <c r="C357" s="15" t="s">
        <v>540</v>
      </c>
      <c r="D357" s="108">
        <f>SUM(D358:D364)</f>
        <v>0</v>
      </c>
    </row>
    <row r="358" spans="1:4" s="30" customFormat="1" ht="12.75" hidden="1">
      <c r="A358" s="1"/>
      <c r="B358" s="45" t="s">
        <v>541</v>
      </c>
      <c r="C358" s="15" t="s">
        <v>542</v>
      </c>
      <c r="D358" s="108">
        <f>VARAM_BALLOON_atm!D358+VARAM_BSR_Taxl_atm!D358+RPR_LiveBaltic_atm!D358+KPR_BBG_atm!D358+LHEI_CONDOR_atm!D358+LHEI_BBG_atm!D358</f>
        <v>0</v>
      </c>
    </row>
    <row r="359" spans="1:4" s="30" customFormat="1" ht="12.75" hidden="1">
      <c r="A359" s="1"/>
      <c r="B359" s="45" t="s">
        <v>543</v>
      </c>
      <c r="C359" s="15" t="s">
        <v>544</v>
      </c>
      <c r="D359" s="108">
        <f>VARAM_BALLOON_atm!D359+VARAM_BSR_Taxl_atm!D359+RPR_LiveBaltic_atm!D359+KPR_BBG_atm!D359+LHEI_CONDOR_atm!D359+LHEI_BBG_atm!D359</f>
        <v>0</v>
      </c>
    </row>
    <row r="360" spans="1:4" s="30" customFormat="1" ht="12.75" hidden="1">
      <c r="A360" s="1"/>
      <c r="B360" s="45" t="s">
        <v>545</v>
      </c>
      <c r="C360" s="15" t="s">
        <v>546</v>
      </c>
      <c r="D360" s="108">
        <f>VARAM_BALLOON_atm!D360+VARAM_BSR_Taxl_atm!D360+RPR_LiveBaltic_atm!D360+KPR_BBG_atm!D360+LHEI_CONDOR_atm!D360+LHEI_BBG_atm!D360</f>
        <v>0</v>
      </c>
    </row>
    <row r="361" spans="1:4" s="30" customFormat="1" ht="12.75" hidden="1">
      <c r="A361" s="1"/>
      <c r="B361" s="45" t="s">
        <v>547</v>
      </c>
      <c r="C361" s="15" t="s">
        <v>548</v>
      </c>
      <c r="D361" s="108">
        <f>VARAM_BALLOON_atm!D361+VARAM_BSR_Taxl_atm!D361+RPR_LiveBaltic_atm!D361+KPR_BBG_atm!D361+LHEI_CONDOR_atm!D361+LHEI_BBG_atm!D361</f>
        <v>0</v>
      </c>
    </row>
    <row r="362" spans="1:4" s="30" customFormat="1" ht="12.75" hidden="1">
      <c r="A362" s="1"/>
      <c r="B362" s="45">
        <v>6295</v>
      </c>
      <c r="C362" s="15" t="s">
        <v>549</v>
      </c>
      <c r="D362" s="108">
        <f>VARAM_BALLOON_atm!D362+VARAM_BSR_Taxl_atm!D362+RPR_LiveBaltic_atm!D362+KPR_BBG_atm!D362+LHEI_CONDOR_atm!D362+LHEI_BBG_atm!D362</f>
        <v>0</v>
      </c>
    </row>
    <row r="363" spans="1:4" s="30" customFormat="1" ht="38.25" hidden="1">
      <c r="A363" s="1"/>
      <c r="B363" s="45">
        <v>6296</v>
      </c>
      <c r="C363" s="15" t="s">
        <v>550</v>
      </c>
      <c r="D363" s="108">
        <f>VARAM_BALLOON_atm!D363+VARAM_BSR_Taxl_atm!D363+RPR_LiveBaltic_atm!D363+KPR_BBG_atm!D363+LHEI_CONDOR_atm!D363+LHEI_BBG_atm!D363</f>
        <v>0</v>
      </c>
    </row>
    <row r="364" spans="1:4" s="30" customFormat="1" ht="25.5" hidden="1">
      <c r="A364" s="1"/>
      <c r="B364" s="45" t="s">
        <v>551</v>
      </c>
      <c r="C364" s="15" t="s">
        <v>552</v>
      </c>
      <c r="D364" s="108">
        <f>VARAM_BALLOON_atm!D364+VARAM_BSR_Taxl_atm!D364+RPR_LiveBaltic_atm!D364+KPR_BBG_atm!D364+LHEI_CONDOR_atm!D364+LHEI_BBG_atm!D364</f>
        <v>0</v>
      </c>
    </row>
    <row r="365" spans="1:4" s="30" customFormat="1" ht="12.75" hidden="1">
      <c r="A365" s="1"/>
      <c r="B365" s="46" t="s">
        <v>553</v>
      </c>
      <c r="C365" s="47" t="s">
        <v>554</v>
      </c>
      <c r="D365" s="107">
        <f>SUM(D366:D367)</f>
        <v>0</v>
      </c>
    </row>
    <row r="366" spans="1:4" s="30" customFormat="1" ht="12.75" hidden="1">
      <c r="A366" s="1"/>
      <c r="B366" s="44" t="s">
        <v>555</v>
      </c>
      <c r="C366" s="15" t="s">
        <v>556</v>
      </c>
      <c r="D366" s="108">
        <f>VARAM_BALLOON_atm!D366+VARAM_BSR_Taxl_atm!D366+RPR_LiveBaltic_atm!D366+KPR_BBG_atm!D366+LHEI_CONDOR_atm!D366+LHEI_BBG_atm!D366</f>
        <v>0</v>
      </c>
    </row>
    <row r="367" spans="1:4" s="30" customFormat="1" ht="12.75" hidden="1">
      <c r="A367" s="1"/>
      <c r="B367" s="44" t="s">
        <v>557</v>
      </c>
      <c r="C367" s="15" t="s">
        <v>558</v>
      </c>
      <c r="D367" s="108">
        <f>VARAM_BALLOON_atm!D367+VARAM_BSR_Taxl_atm!D367+RPR_LiveBaltic_atm!D367+KPR_BBG_atm!D367+LHEI_CONDOR_atm!D367+LHEI_BBG_atm!D367</f>
        <v>0</v>
      </c>
    </row>
    <row r="368" spans="1:4" s="30" customFormat="1" ht="12.75" hidden="1">
      <c r="A368" s="1"/>
      <c r="B368" s="46" t="s">
        <v>559</v>
      </c>
      <c r="C368" s="47" t="s">
        <v>560</v>
      </c>
      <c r="D368" s="107">
        <f>SUM(D369)</f>
        <v>0</v>
      </c>
    </row>
    <row r="369" spans="1:4" s="30" customFormat="1" ht="25.5" hidden="1">
      <c r="A369" s="1"/>
      <c r="B369" s="44">
        <v>6420</v>
      </c>
      <c r="C369" s="15" t="s">
        <v>561</v>
      </c>
      <c r="D369" s="108">
        <f>SUM(D370:D371)</f>
        <v>0</v>
      </c>
    </row>
    <row r="370" spans="1:4" s="30" customFormat="1" ht="12.75" hidden="1">
      <c r="A370" s="1"/>
      <c r="B370" s="48">
        <v>6421</v>
      </c>
      <c r="C370" s="15" t="s">
        <v>562</v>
      </c>
      <c r="D370" s="108">
        <f>VARAM_BALLOON_atm!D370+VARAM_BSR_Taxl_atm!D370+RPR_LiveBaltic_atm!D370+KPR_BBG_atm!D370+LHEI_CONDOR_atm!D370+LHEI_BBG_atm!D370</f>
        <v>0</v>
      </c>
    </row>
    <row r="371" spans="1:4" s="30" customFormat="1" ht="12.75" hidden="1">
      <c r="A371" s="1"/>
      <c r="B371" s="48">
        <v>6422</v>
      </c>
      <c r="C371" s="15" t="s">
        <v>563</v>
      </c>
      <c r="D371" s="108">
        <f>VARAM_BALLOON_atm!D371+VARAM_BSR_Taxl_atm!D371+RPR_LiveBaltic_atm!D371+KPR_BBG_atm!D371+LHEI_CONDOR_atm!D371+LHEI_BBG_atm!D371</f>
        <v>0</v>
      </c>
    </row>
    <row r="372" spans="1:4" s="30" customFormat="1" ht="25.5" hidden="1">
      <c r="A372" s="1"/>
      <c r="B372" s="49">
        <v>6500</v>
      </c>
      <c r="C372" s="47" t="s">
        <v>564</v>
      </c>
      <c r="D372" s="107">
        <f>SUM(D373:D374)</f>
        <v>0</v>
      </c>
    </row>
    <row r="373" spans="1:4" s="30" customFormat="1" ht="12.75" hidden="1">
      <c r="A373" s="1"/>
      <c r="B373" s="44">
        <v>6510</v>
      </c>
      <c r="C373" s="15" t="s">
        <v>565</v>
      </c>
      <c r="D373" s="108">
        <f>VARAM_BALLOON_atm!D373+VARAM_BSR_Taxl_atm!D373+RPR_LiveBaltic_atm!D373+KPR_BBG_atm!D373+LHEI_CONDOR_atm!D373+LHEI_BBG_atm!D373</f>
        <v>0</v>
      </c>
    </row>
    <row r="374" spans="1:4" s="30" customFormat="1" ht="25.5" hidden="1">
      <c r="A374" s="1"/>
      <c r="B374" s="44">
        <v>6520</v>
      </c>
      <c r="C374" s="15" t="s">
        <v>566</v>
      </c>
      <c r="D374" s="108">
        <f>VARAM_BALLOON_atm!D374+VARAM_BSR_Taxl_atm!D374+RPR_LiveBaltic_atm!D374+KPR_BBG_atm!D374+LHEI_CONDOR_atm!D374+LHEI_BBG_atm!D374</f>
        <v>0</v>
      </c>
    </row>
    <row r="375" spans="1:4" s="30" customFormat="1" ht="12.75" hidden="1">
      <c r="A375" s="1"/>
      <c r="B375" s="46" t="s">
        <v>567</v>
      </c>
      <c r="C375" s="47" t="s">
        <v>568</v>
      </c>
      <c r="D375" s="107">
        <f>D376+D387</f>
        <v>0</v>
      </c>
    </row>
    <row r="376" spans="1:4" s="30" customFormat="1" ht="12.75" hidden="1">
      <c r="A376" s="1"/>
      <c r="B376" s="46" t="s">
        <v>569</v>
      </c>
      <c r="C376" s="47" t="s">
        <v>570</v>
      </c>
      <c r="D376" s="107">
        <f>D377+D378+D383</f>
        <v>0</v>
      </c>
    </row>
    <row r="377" spans="1:4" s="30" customFormat="1" ht="12.75" hidden="1">
      <c r="A377" s="1"/>
      <c r="B377" s="44" t="s">
        <v>571</v>
      </c>
      <c r="C377" s="15" t="s">
        <v>572</v>
      </c>
      <c r="D377" s="108">
        <f>VARAM_BALLOON_atm!D377+VARAM_BSR_Taxl_atm!D377+RPR_LiveBaltic_atm!D377+KPR_BBG_atm!D377+LHEI_CONDOR_atm!D377+LHEI_BBG_atm!D377</f>
        <v>0</v>
      </c>
    </row>
    <row r="378" spans="1:4" s="30" customFormat="1" ht="12.75" hidden="1">
      <c r="A378" s="1"/>
      <c r="B378" s="44" t="s">
        <v>573</v>
      </c>
      <c r="C378" s="15" t="s">
        <v>574</v>
      </c>
      <c r="D378" s="108">
        <f>SUM(D379:D382)</f>
        <v>0</v>
      </c>
    </row>
    <row r="379" spans="1:4" s="30" customFormat="1" ht="12.75" hidden="1">
      <c r="A379" s="1"/>
      <c r="B379" s="45" t="s">
        <v>575</v>
      </c>
      <c r="C379" s="15" t="s">
        <v>576</v>
      </c>
      <c r="D379" s="108">
        <f>VARAM_BALLOON_atm!D379+VARAM_BSR_Taxl_atm!D379+RPR_LiveBaltic_atm!D379+KPR_BBG_atm!D379+LHEI_CONDOR_atm!D379+LHEI_BBG_atm!D379</f>
        <v>0</v>
      </c>
    </row>
    <row r="380" spans="1:4" s="30" customFormat="1" ht="12.75" hidden="1">
      <c r="A380" s="1"/>
      <c r="B380" s="45" t="s">
        <v>577</v>
      </c>
      <c r="C380" s="15" t="s">
        <v>578</v>
      </c>
      <c r="D380" s="108">
        <f>VARAM_BALLOON_atm!D380+VARAM_BSR_Taxl_atm!D380+RPR_LiveBaltic_atm!D380+KPR_BBG_atm!D380+LHEI_CONDOR_atm!D380+LHEI_BBG_atm!D380</f>
        <v>0</v>
      </c>
    </row>
    <row r="381" spans="1:4" s="30" customFormat="1" ht="12.75" hidden="1">
      <c r="A381" s="1"/>
      <c r="B381" s="45" t="s">
        <v>579</v>
      </c>
      <c r="C381" s="15" t="s">
        <v>580</v>
      </c>
      <c r="D381" s="108">
        <f>VARAM_BALLOON_atm!D381+VARAM_BSR_Taxl_atm!D381+RPR_LiveBaltic_atm!D381+KPR_BBG_atm!D381+LHEI_CONDOR_atm!D381+LHEI_BBG_atm!D381</f>
        <v>0</v>
      </c>
    </row>
    <row r="382" spans="1:4" s="30" customFormat="1" ht="25.5" hidden="1">
      <c r="A382" s="1"/>
      <c r="B382" s="45" t="s">
        <v>581</v>
      </c>
      <c r="C382" s="15" t="s">
        <v>582</v>
      </c>
      <c r="D382" s="108">
        <f>VARAM_BALLOON_atm!D382+VARAM_BSR_Taxl_atm!D382+RPR_LiveBaltic_atm!D382+KPR_BBG_atm!D382+LHEI_CONDOR_atm!D382+LHEI_BBG_atm!D382</f>
        <v>0</v>
      </c>
    </row>
    <row r="383" spans="1:4" s="30" customFormat="1" ht="12.75" hidden="1">
      <c r="A383" s="1"/>
      <c r="B383" s="44">
        <v>7630</v>
      </c>
      <c r="C383" s="15" t="s">
        <v>583</v>
      </c>
      <c r="D383" s="108">
        <f>SUM(D384:D386)</f>
        <v>0</v>
      </c>
    </row>
    <row r="384" spans="1:4" s="30" customFormat="1" ht="12.75" hidden="1">
      <c r="A384" s="1"/>
      <c r="B384" s="45">
        <v>7631</v>
      </c>
      <c r="C384" s="15" t="s">
        <v>584</v>
      </c>
      <c r="D384" s="108">
        <f>VARAM_BALLOON_atm!D384+VARAM_BSR_Taxl_atm!D384+RPR_LiveBaltic_atm!D384+KPR_BBG_atm!D384+LHEI_CONDOR_atm!D384+LHEI_BBG_atm!D384</f>
        <v>0</v>
      </c>
    </row>
    <row r="385" spans="1:4" s="30" customFormat="1" ht="25.5" hidden="1">
      <c r="A385" s="1"/>
      <c r="B385" s="45">
        <v>7632</v>
      </c>
      <c r="C385" s="15" t="s">
        <v>585</v>
      </c>
      <c r="D385" s="108">
        <f>VARAM_BALLOON_atm!D385+VARAM_BSR_Taxl_atm!D385+RPR_LiveBaltic_atm!D385+KPR_BBG_atm!D385+LHEI_CONDOR_atm!D385+LHEI_BBG_atm!D385</f>
        <v>0</v>
      </c>
    </row>
    <row r="386" spans="1:4" s="30" customFormat="1" ht="25.5" hidden="1">
      <c r="A386" s="1"/>
      <c r="B386" s="45">
        <v>7639</v>
      </c>
      <c r="C386" s="15" t="s">
        <v>586</v>
      </c>
      <c r="D386" s="108">
        <f>VARAM_BALLOON_atm!D386+VARAM_BSR_Taxl_atm!D386+RPR_LiveBaltic_atm!D386+KPR_BBG_atm!D386+LHEI_CONDOR_atm!D386+LHEI_BBG_atm!D386</f>
        <v>0</v>
      </c>
    </row>
    <row r="387" spans="1:4" s="30" customFormat="1" ht="12.75" hidden="1">
      <c r="A387" s="1"/>
      <c r="B387" s="46" t="s">
        <v>587</v>
      </c>
      <c r="C387" s="47" t="s">
        <v>588</v>
      </c>
      <c r="D387" s="107">
        <f>D388+D392+D393</f>
        <v>0</v>
      </c>
    </row>
    <row r="388" spans="1:4" s="30" customFormat="1" ht="12.75" hidden="1">
      <c r="A388" s="1"/>
      <c r="B388" s="44" t="s">
        <v>589</v>
      </c>
      <c r="C388" s="15" t="s">
        <v>590</v>
      </c>
      <c r="D388" s="108">
        <f>SUM(D389:D391)</f>
        <v>0</v>
      </c>
    </row>
    <row r="389" spans="1:4" s="30" customFormat="1" ht="12.75" hidden="1">
      <c r="A389" s="1"/>
      <c r="B389" s="45" t="s">
        <v>591</v>
      </c>
      <c r="C389" s="15" t="s">
        <v>592</v>
      </c>
      <c r="D389" s="108">
        <f>VARAM_BALLOON_atm!D389+VARAM_BSR_Taxl_atm!D389+RPR_LiveBaltic_atm!D389+KPR_BBG_atm!D389+LHEI_CONDOR_atm!D389+LHEI_BBG_atm!D389</f>
        <v>0</v>
      </c>
    </row>
    <row r="390" spans="1:4" s="30" customFormat="1" ht="12.75" hidden="1">
      <c r="A390" s="1"/>
      <c r="B390" s="45" t="s">
        <v>593</v>
      </c>
      <c r="C390" s="15" t="s">
        <v>594</v>
      </c>
      <c r="D390" s="108">
        <f>VARAM_BALLOON_atm!D390+VARAM_BSR_Taxl_atm!D390+RPR_LiveBaltic_atm!D390+KPR_BBG_atm!D390+LHEI_CONDOR_atm!D390+LHEI_BBG_atm!D390</f>
        <v>0</v>
      </c>
    </row>
    <row r="391" spans="1:4" s="30" customFormat="1" ht="12.75" hidden="1">
      <c r="A391" s="1"/>
      <c r="B391" s="45" t="s">
        <v>595</v>
      </c>
      <c r="C391" s="15" t="s">
        <v>596</v>
      </c>
      <c r="D391" s="108">
        <f>VARAM_BALLOON_atm!D391+VARAM_BSR_Taxl_atm!D391+RPR_LiveBaltic_atm!D391+KPR_BBG_atm!D391+LHEI_CONDOR_atm!D391+LHEI_BBG_atm!D391</f>
        <v>0</v>
      </c>
    </row>
    <row r="392" spans="1:4" s="30" customFormat="1" ht="12.75" hidden="1">
      <c r="A392" s="1"/>
      <c r="B392" s="44" t="s">
        <v>597</v>
      </c>
      <c r="C392" s="15" t="s">
        <v>598</v>
      </c>
      <c r="D392" s="108">
        <f>VARAM_BALLOON_atm!D392+VARAM_BSR_Taxl_atm!D392+RPR_LiveBaltic_atm!D392+KPR_BBG_atm!D392+LHEI_CONDOR_atm!D392+LHEI_BBG_atm!D392</f>
        <v>0</v>
      </c>
    </row>
    <row r="393" spans="1:4" s="30" customFormat="1" ht="12.75" hidden="1">
      <c r="A393" s="1"/>
      <c r="B393" s="44">
        <v>7730</v>
      </c>
      <c r="C393" s="15" t="s">
        <v>599</v>
      </c>
      <c r="D393" s="108">
        <f>VARAM_BALLOON_atm!D393+VARAM_BSR_Taxl_atm!D393+RPR_LiveBaltic_atm!D393+KPR_BBG_atm!D393+LHEI_CONDOR_atm!D393+LHEI_BBG_atm!D393</f>
        <v>0</v>
      </c>
    </row>
    <row r="394" spans="1:4" s="30" customFormat="1" ht="12.75">
      <c r="A394" s="1"/>
      <c r="B394" s="46" t="s">
        <v>600</v>
      </c>
      <c r="C394" s="47" t="s">
        <v>601</v>
      </c>
      <c r="D394" s="107">
        <f>D395+D401+D409+D414</f>
        <v>8313</v>
      </c>
    </row>
    <row r="395" spans="1:4" s="30" customFormat="1" ht="12.75" hidden="1">
      <c r="A395" s="1"/>
      <c r="B395" s="46" t="s">
        <v>602</v>
      </c>
      <c r="C395" s="47" t="s">
        <v>603</v>
      </c>
      <c r="D395" s="107">
        <f>D396+D397</f>
        <v>0</v>
      </c>
    </row>
    <row r="396" spans="1:4" s="30" customFormat="1" ht="25.5" hidden="1">
      <c r="A396" s="1"/>
      <c r="B396" s="44" t="s">
        <v>604</v>
      </c>
      <c r="C396" s="15" t="s">
        <v>605</v>
      </c>
      <c r="D396" s="108">
        <f>VARAM_BALLOON_atm!D396+VARAM_BSR_Taxl_atm!D396+RPR_LiveBaltic_atm!D396+KPR_BBG_atm!D396+LHEI_CONDOR_atm!D396+LHEI_BBG_atm!D396</f>
        <v>0</v>
      </c>
    </row>
    <row r="397" spans="1:4" s="30" customFormat="1" ht="25.5" hidden="1">
      <c r="A397" s="1"/>
      <c r="B397" s="44" t="s">
        <v>606</v>
      </c>
      <c r="C397" s="15" t="s">
        <v>607</v>
      </c>
      <c r="D397" s="108">
        <f>SUM(D398:D400)</f>
        <v>0</v>
      </c>
    </row>
    <row r="398" spans="1:4" s="30" customFormat="1" ht="25.5" hidden="1">
      <c r="A398" s="1"/>
      <c r="B398" s="45" t="s">
        <v>608</v>
      </c>
      <c r="C398" s="15" t="s">
        <v>609</v>
      </c>
      <c r="D398" s="108">
        <f>VARAM_BALLOON_atm!D398+VARAM_BSR_Taxl_atm!D398+RPR_LiveBaltic_atm!D398+KPR_BBG_atm!D398+LHEI_CONDOR_atm!D398+LHEI_BBG_atm!D398</f>
        <v>0</v>
      </c>
    </row>
    <row r="399" spans="1:4" s="30" customFormat="1" ht="25.5" hidden="1">
      <c r="A399" s="1"/>
      <c r="B399" s="45" t="s">
        <v>610</v>
      </c>
      <c r="C399" s="15" t="s">
        <v>611</v>
      </c>
      <c r="D399" s="108">
        <f>VARAM_BALLOON_atm!D399+VARAM_BSR_Taxl_atm!D399+RPR_LiveBaltic_atm!D399+KPR_BBG_atm!D399+LHEI_CONDOR_atm!D399+LHEI_BBG_atm!D399</f>
        <v>0</v>
      </c>
    </row>
    <row r="400" spans="1:4" s="30" customFormat="1" ht="25.5" hidden="1">
      <c r="A400" s="1"/>
      <c r="B400" s="45" t="s">
        <v>612</v>
      </c>
      <c r="C400" s="15" t="s">
        <v>613</v>
      </c>
      <c r="D400" s="108">
        <f>VARAM_BALLOON_atm!D400+VARAM_BSR_Taxl_atm!D400+RPR_LiveBaltic_atm!D400+KPR_BBG_atm!D400+LHEI_CONDOR_atm!D400+LHEI_BBG_atm!D400</f>
        <v>0</v>
      </c>
    </row>
    <row r="401" spans="1:4" s="30" customFormat="1" ht="25.5" hidden="1">
      <c r="A401" s="1"/>
      <c r="B401" s="46" t="s">
        <v>614</v>
      </c>
      <c r="C401" s="47" t="s">
        <v>615</v>
      </c>
      <c r="D401" s="107">
        <f>D402+D403+D404</f>
        <v>0</v>
      </c>
    </row>
    <row r="402" spans="1:4" s="30" customFormat="1" ht="12.75" hidden="1">
      <c r="A402" s="1"/>
      <c r="B402" s="44" t="s">
        <v>616</v>
      </c>
      <c r="C402" s="15" t="s">
        <v>617</v>
      </c>
      <c r="D402" s="108">
        <f>VARAM_BALLOON_atm!D402+VARAM_BSR_Taxl_atm!D402+RPR_LiveBaltic_atm!D402+KPR_BBG_atm!D402+LHEI_CONDOR_atm!D402+LHEI_BBG_atm!D402</f>
        <v>0</v>
      </c>
    </row>
    <row r="403" spans="1:4" s="30" customFormat="1" ht="38.25" hidden="1">
      <c r="A403" s="1"/>
      <c r="B403" s="44" t="s">
        <v>618</v>
      </c>
      <c r="C403" s="15" t="s">
        <v>619</v>
      </c>
      <c r="D403" s="108">
        <f>VARAM_BALLOON_atm!D403+VARAM_BSR_Taxl_atm!D403+RPR_LiveBaltic_atm!D403+KPR_BBG_atm!D403+LHEI_CONDOR_atm!D403+LHEI_BBG_atm!D403</f>
        <v>0</v>
      </c>
    </row>
    <row r="404" spans="1:4" s="30" customFormat="1" ht="25.5" hidden="1">
      <c r="A404" s="1"/>
      <c r="B404" s="44">
        <v>7350</v>
      </c>
      <c r="C404" s="15" t="s">
        <v>620</v>
      </c>
      <c r="D404" s="108">
        <f>SUM(D405:D408)</f>
        <v>0</v>
      </c>
    </row>
    <row r="405" spans="1:4" s="30" customFormat="1" ht="38.25" hidden="1">
      <c r="A405" s="1"/>
      <c r="B405" s="45">
        <v>7351</v>
      </c>
      <c r="C405" s="15" t="s">
        <v>621</v>
      </c>
      <c r="D405" s="108">
        <f>VARAM_BALLOON_atm!D405+VARAM_BSR_Taxl_atm!D405+RPR_LiveBaltic_atm!D405+KPR_BBG_atm!D405+LHEI_CONDOR_atm!D405+LHEI_BBG_atm!D405</f>
        <v>0</v>
      </c>
    </row>
    <row r="406" spans="1:4" s="30" customFormat="1" ht="38.25" hidden="1">
      <c r="A406" s="1"/>
      <c r="B406" s="45">
        <v>7352</v>
      </c>
      <c r="C406" s="15" t="s">
        <v>622</v>
      </c>
      <c r="D406" s="108">
        <f>VARAM_BALLOON_atm!D406+VARAM_BSR_Taxl_atm!D406+RPR_LiveBaltic_atm!D406+KPR_BBG_atm!D406+LHEI_CONDOR_atm!D406+LHEI_BBG_atm!D406</f>
        <v>0</v>
      </c>
    </row>
    <row r="407" spans="1:4" s="30" customFormat="1" ht="63.75" hidden="1">
      <c r="A407" s="1"/>
      <c r="B407" s="45">
        <v>7353</v>
      </c>
      <c r="C407" s="15" t="s">
        <v>623</v>
      </c>
      <c r="D407" s="108">
        <f>VARAM_BALLOON_atm!D407+VARAM_BSR_Taxl_atm!D407+RPR_LiveBaltic_atm!D407+KPR_BBG_atm!D407+LHEI_CONDOR_atm!D407+LHEI_BBG_atm!D407</f>
        <v>0</v>
      </c>
    </row>
    <row r="408" spans="1:4" s="30" customFormat="1" ht="63.75" hidden="1">
      <c r="A408" s="1"/>
      <c r="B408" s="45">
        <v>7354</v>
      </c>
      <c r="C408" s="15" t="s">
        <v>624</v>
      </c>
      <c r="D408" s="108">
        <f>VARAM_BALLOON_atm!D408+VARAM_BSR_Taxl_atm!D408+RPR_LiveBaltic_atm!D408+KPR_BBG_atm!D408+LHEI_CONDOR_atm!D408+LHEI_BBG_atm!D408</f>
        <v>0</v>
      </c>
    </row>
    <row r="409" spans="1:4" s="30" customFormat="1" ht="12.75" hidden="1">
      <c r="A409" s="1"/>
      <c r="B409" s="46" t="s">
        <v>625</v>
      </c>
      <c r="C409" s="47" t="s">
        <v>626</v>
      </c>
      <c r="D409" s="107">
        <f>D410+D411</f>
        <v>0</v>
      </c>
    </row>
    <row r="410" spans="1:4" s="30" customFormat="1" ht="12.75" hidden="1">
      <c r="A410" s="1"/>
      <c r="B410" s="44">
        <v>7460</v>
      </c>
      <c r="C410" s="15" t="s">
        <v>627</v>
      </c>
      <c r="D410" s="108">
        <f>VARAM_BALLOON_atm!D410+VARAM_BSR_Taxl_atm!D410+RPR_LiveBaltic_atm!D410+KPR_BBG_atm!D410+LHEI_CONDOR_atm!D410+LHEI_BBG_atm!D410</f>
        <v>0</v>
      </c>
    </row>
    <row r="411" spans="1:4" s="30" customFormat="1" ht="25.5" hidden="1">
      <c r="A411" s="1"/>
      <c r="B411" s="44">
        <v>7470</v>
      </c>
      <c r="C411" s="15" t="s">
        <v>628</v>
      </c>
      <c r="D411" s="108">
        <f>SUM(D412:D413)</f>
        <v>0</v>
      </c>
    </row>
    <row r="412" spans="1:4" s="30" customFormat="1" ht="38.25" hidden="1">
      <c r="A412" s="1"/>
      <c r="B412" s="45">
        <v>7471</v>
      </c>
      <c r="C412" s="15" t="s">
        <v>629</v>
      </c>
      <c r="D412" s="108">
        <f>VARAM_BALLOON_atm!D412+VARAM_BSR_Taxl_atm!D412+RPR_LiveBaltic_atm!D412+KPR_BBG_atm!D412+LHEI_CONDOR_atm!D412+LHEI_BBG_atm!D412</f>
        <v>0</v>
      </c>
    </row>
    <row r="413" spans="1:4" s="30" customFormat="1" ht="38.25" hidden="1">
      <c r="A413" s="1"/>
      <c r="B413" s="45">
        <v>7472</v>
      </c>
      <c r="C413" s="15" t="s">
        <v>630</v>
      </c>
      <c r="D413" s="108">
        <f>VARAM_BALLOON_atm!D413+VARAM_BSR_Taxl_atm!D413+RPR_LiveBaltic_atm!D413+KPR_BBG_atm!D413+LHEI_CONDOR_atm!D413+LHEI_BBG_atm!D413</f>
        <v>0</v>
      </c>
    </row>
    <row r="414" spans="1:4" s="30" customFormat="1" ht="12.75">
      <c r="A414" s="1"/>
      <c r="B414" s="46" t="s">
        <v>631</v>
      </c>
      <c r="C414" s="47" t="s">
        <v>632</v>
      </c>
      <c r="D414" s="107">
        <f>D415</f>
        <v>8313</v>
      </c>
    </row>
    <row r="415" spans="1:4" s="30" customFormat="1" ht="38.25">
      <c r="A415" s="1"/>
      <c r="B415" s="44" t="s">
        <v>633</v>
      </c>
      <c r="C415" s="15" t="s">
        <v>634</v>
      </c>
      <c r="D415" s="108">
        <f>VARAM_BALLOON_atm!D415+VARAM_BSR_Taxl_atm!D415+RPR_LiveBaltic_atm!D415+KPR_BBG_atm!D415+LHEI_CONDOR_atm!D415+LHEI_BBG_atm!D415</f>
        <v>8313</v>
      </c>
    </row>
    <row r="416" spans="1:4" s="30" customFormat="1" ht="13.5" hidden="1">
      <c r="A416" s="1"/>
      <c r="B416" s="55" t="s">
        <v>635</v>
      </c>
      <c r="C416" s="54" t="s">
        <v>636</v>
      </c>
      <c r="D416" s="109">
        <f>D417+D456</f>
        <v>0</v>
      </c>
    </row>
    <row r="417" spans="1:4" s="30" customFormat="1" ht="12.75" hidden="1">
      <c r="A417" s="1"/>
      <c r="B417" s="49">
        <v>5000</v>
      </c>
      <c r="C417" s="47" t="s">
        <v>637</v>
      </c>
      <c r="D417" s="107">
        <f>D418+D427</f>
        <v>0</v>
      </c>
    </row>
    <row r="418" spans="1:4" s="30" customFormat="1" ht="12.75" hidden="1">
      <c r="A418" s="1"/>
      <c r="B418" s="46" t="s">
        <v>638</v>
      </c>
      <c r="C418" s="47" t="s">
        <v>639</v>
      </c>
      <c r="D418" s="107">
        <f>D419+D420+D423+D424+D425+D426</f>
        <v>0</v>
      </c>
    </row>
    <row r="419" spans="1:4" s="30" customFormat="1" ht="12.75" hidden="1">
      <c r="A419" s="1"/>
      <c r="B419" s="44" t="s">
        <v>640</v>
      </c>
      <c r="C419" s="15" t="s">
        <v>641</v>
      </c>
      <c r="D419" s="108">
        <f>VARAM_BALLOON_atm!D419+VARAM_BSR_Taxl_atm!D419+RPR_LiveBaltic_atm!D419+KPR_BBG_atm!D419+LHEI_CONDOR_atm!D419+LHEI_BBG_atm!D419</f>
        <v>0</v>
      </c>
    </row>
    <row r="420" spans="1:4" s="30" customFormat="1" ht="12.75" hidden="1">
      <c r="A420" s="1"/>
      <c r="B420" s="44">
        <v>5120</v>
      </c>
      <c r="C420" s="15" t="s">
        <v>642</v>
      </c>
      <c r="D420" s="108">
        <f>SUM(D421:D422)</f>
        <v>0</v>
      </c>
    </row>
    <row r="421" spans="1:4" s="30" customFormat="1" ht="12.75" hidden="1">
      <c r="A421" s="1"/>
      <c r="B421" s="45" t="s">
        <v>643</v>
      </c>
      <c r="C421" s="15" t="s">
        <v>644</v>
      </c>
      <c r="D421" s="108">
        <f>VARAM_BALLOON_atm!D421+VARAM_BSR_Taxl_atm!D421+RPR_LiveBaltic_atm!D421+KPR_BBG_atm!D421+LHEI_CONDOR_atm!D421+LHEI_BBG_atm!D421</f>
        <v>0</v>
      </c>
    </row>
    <row r="422" spans="1:4" s="30" customFormat="1" ht="12.75" hidden="1">
      <c r="A422" s="1"/>
      <c r="B422" s="45" t="s">
        <v>645</v>
      </c>
      <c r="C422" s="15" t="s">
        <v>646</v>
      </c>
      <c r="D422" s="108">
        <f>VARAM_BALLOON_atm!D422+VARAM_BSR_Taxl_atm!D422+RPR_LiveBaltic_atm!D422+KPR_BBG_atm!D422+LHEI_CONDOR_atm!D422+LHEI_BBG_atm!D422</f>
        <v>0</v>
      </c>
    </row>
    <row r="423" spans="1:4" s="30" customFormat="1" ht="12.75" hidden="1">
      <c r="A423" s="1"/>
      <c r="B423" s="44" t="s">
        <v>647</v>
      </c>
      <c r="C423" s="15" t="s">
        <v>648</v>
      </c>
      <c r="D423" s="108">
        <f>VARAM_BALLOON_atm!D423+VARAM_BSR_Taxl_atm!D423+RPR_LiveBaltic_atm!D423+KPR_BBG_atm!D423+LHEI_CONDOR_atm!D423+LHEI_BBG_atm!D423</f>
        <v>0</v>
      </c>
    </row>
    <row r="424" spans="1:4" s="30" customFormat="1" ht="12.75" hidden="1">
      <c r="A424" s="1"/>
      <c r="B424" s="44" t="s">
        <v>649</v>
      </c>
      <c r="C424" s="15" t="s">
        <v>650</v>
      </c>
      <c r="D424" s="108">
        <f>VARAM_BALLOON_atm!D424+VARAM_BSR_Taxl_atm!D424+RPR_LiveBaltic_atm!D424+KPR_BBG_atm!D424+LHEI_CONDOR_atm!D424+LHEI_BBG_atm!D424</f>
        <v>0</v>
      </c>
    </row>
    <row r="425" spans="1:4" s="30" customFormat="1" ht="12.75" hidden="1">
      <c r="A425" s="1"/>
      <c r="B425" s="44" t="s">
        <v>651</v>
      </c>
      <c r="C425" s="15" t="s">
        <v>652</v>
      </c>
      <c r="D425" s="108">
        <f>VARAM_BALLOON_atm!D425+VARAM_BSR_Taxl_atm!D425+RPR_LiveBaltic_atm!D425+KPR_BBG_atm!D425+LHEI_CONDOR_atm!D425+LHEI_BBG_atm!D425</f>
        <v>0</v>
      </c>
    </row>
    <row r="426" spans="1:4" s="30" customFormat="1" ht="12.75" hidden="1">
      <c r="A426" s="1"/>
      <c r="B426" s="44" t="s">
        <v>653</v>
      </c>
      <c r="C426" s="15" t="s">
        <v>654</v>
      </c>
      <c r="D426" s="108">
        <f>VARAM_BALLOON_atm!D426+VARAM_BSR_Taxl_atm!D426+RPR_LiveBaltic_atm!D426+KPR_BBG_atm!D426+LHEI_CONDOR_atm!D426+LHEI_BBG_atm!D426</f>
        <v>0</v>
      </c>
    </row>
    <row r="427" spans="1:4" s="30" customFormat="1" ht="12.75" hidden="1">
      <c r="A427" s="1"/>
      <c r="B427" s="46" t="s">
        <v>655</v>
      </c>
      <c r="C427" s="47" t="s">
        <v>656</v>
      </c>
      <c r="D427" s="107">
        <f>D428+D438+D439+D449+D450+D451+D455</f>
        <v>0</v>
      </c>
    </row>
    <row r="428" spans="1:4" s="30" customFormat="1" ht="12.75" hidden="1">
      <c r="A428" s="1"/>
      <c r="B428" s="44" t="s">
        <v>657</v>
      </c>
      <c r="C428" s="15" t="s">
        <v>658</v>
      </c>
      <c r="D428" s="108">
        <f>SUM(D429:D437)</f>
        <v>0</v>
      </c>
    </row>
    <row r="429" spans="1:4" s="30" customFormat="1" ht="12.75" hidden="1">
      <c r="A429" s="1"/>
      <c r="B429" s="45" t="s">
        <v>659</v>
      </c>
      <c r="C429" s="15" t="s">
        <v>660</v>
      </c>
      <c r="D429" s="108">
        <f>VARAM_BALLOON_atm!D429+VARAM_BSR_Taxl_atm!D429+RPR_LiveBaltic_atm!D429+KPR_BBG_atm!D429+LHEI_CONDOR_atm!D429+LHEI_BBG_atm!D429</f>
        <v>0</v>
      </c>
    </row>
    <row r="430" spans="1:4" s="30" customFormat="1" ht="12.75" hidden="1">
      <c r="A430" s="1"/>
      <c r="B430" s="45" t="s">
        <v>661</v>
      </c>
      <c r="C430" s="15" t="s">
        <v>662</v>
      </c>
      <c r="D430" s="108">
        <f>VARAM_BALLOON_atm!D430+VARAM_BSR_Taxl_atm!D430+RPR_LiveBaltic_atm!D430+KPR_BBG_atm!D430+LHEI_CONDOR_atm!D430+LHEI_BBG_atm!D430</f>
        <v>0</v>
      </c>
    </row>
    <row r="431" spans="1:4" s="30" customFormat="1" ht="12.75" hidden="1">
      <c r="A431" s="1"/>
      <c r="B431" s="45" t="s">
        <v>663</v>
      </c>
      <c r="C431" s="15" t="s">
        <v>664</v>
      </c>
      <c r="D431" s="108">
        <f>VARAM_BALLOON_atm!D431+VARAM_BSR_Taxl_atm!D431+RPR_LiveBaltic_atm!D431+KPR_BBG_atm!D431+LHEI_CONDOR_atm!D431+LHEI_BBG_atm!D431</f>
        <v>0</v>
      </c>
    </row>
    <row r="432" spans="1:4" s="30" customFormat="1" ht="12.75" hidden="1">
      <c r="A432" s="1"/>
      <c r="B432" s="45" t="s">
        <v>665</v>
      </c>
      <c r="C432" s="15" t="s">
        <v>666</v>
      </c>
      <c r="D432" s="108">
        <f>VARAM_BALLOON_atm!D432+VARAM_BSR_Taxl_atm!D432+RPR_LiveBaltic_atm!D432+KPR_BBG_atm!D432+LHEI_CONDOR_atm!D432+LHEI_BBG_atm!D432</f>
        <v>0</v>
      </c>
    </row>
    <row r="433" spans="1:4" s="30" customFormat="1" ht="12.75" hidden="1">
      <c r="A433" s="1"/>
      <c r="B433" s="45" t="s">
        <v>667</v>
      </c>
      <c r="C433" s="15" t="s">
        <v>668</v>
      </c>
      <c r="D433" s="108">
        <f>VARAM_BALLOON_atm!D433+VARAM_BSR_Taxl_atm!D433+RPR_LiveBaltic_atm!D433+KPR_BBG_atm!D433+LHEI_CONDOR_atm!D433+LHEI_BBG_atm!D433</f>
        <v>0</v>
      </c>
    </row>
    <row r="434" spans="1:4" s="30" customFormat="1" ht="12.75" hidden="1">
      <c r="A434" s="1"/>
      <c r="B434" s="45" t="s">
        <v>669</v>
      </c>
      <c r="C434" s="15" t="s">
        <v>670</v>
      </c>
      <c r="D434" s="108">
        <f>VARAM_BALLOON_atm!D434+VARAM_BSR_Taxl_atm!D434+RPR_LiveBaltic_atm!D434+KPR_BBG_atm!D434+LHEI_CONDOR_atm!D434+LHEI_BBG_atm!D434</f>
        <v>0</v>
      </c>
    </row>
    <row r="435" spans="1:4" s="30" customFormat="1" ht="12.75" hidden="1">
      <c r="A435" s="1"/>
      <c r="B435" s="45" t="s">
        <v>671</v>
      </c>
      <c r="C435" s="15" t="s">
        <v>672</v>
      </c>
      <c r="D435" s="108">
        <f>VARAM_BALLOON_atm!D435+VARAM_BSR_Taxl_atm!D435+RPR_LiveBaltic_atm!D435+KPR_BBG_atm!D435+LHEI_CONDOR_atm!D435+LHEI_BBG_atm!D435</f>
        <v>0</v>
      </c>
    </row>
    <row r="436" spans="1:4" s="30" customFormat="1" ht="12.75" hidden="1">
      <c r="A436" s="1"/>
      <c r="B436" s="45" t="s">
        <v>673</v>
      </c>
      <c r="C436" s="15" t="s">
        <v>674</v>
      </c>
      <c r="D436" s="108">
        <f>VARAM_BALLOON_atm!D436+VARAM_BSR_Taxl_atm!D436+RPR_LiveBaltic_atm!D436+KPR_BBG_atm!D436+LHEI_CONDOR_atm!D436+LHEI_BBG_atm!D436</f>
        <v>0</v>
      </c>
    </row>
    <row r="437" spans="1:4" s="30" customFormat="1" ht="12.75" hidden="1">
      <c r="A437" s="1"/>
      <c r="B437" s="45" t="s">
        <v>675</v>
      </c>
      <c r="C437" s="15" t="s">
        <v>676</v>
      </c>
      <c r="D437" s="108">
        <f>VARAM_BALLOON_atm!D437+VARAM_BSR_Taxl_atm!D437+RPR_LiveBaltic_atm!D437+KPR_BBG_atm!D437+LHEI_CONDOR_atm!D437+LHEI_BBG_atm!D437</f>
        <v>0</v>
      </c>
    </row>
    <row r="438" spans="1:4" s="30" customFormat="1" ht="12.75" hidden="1">
      <c r="A438" s="1"/>
      <c r="B438" s="44" t="s">
        <v>677</v>
      </c>
      <c r="C438" s="15" t="s">
        <v>678</v>
      </c>
      <c r="D438" s="108">
        <f>VARAM_BALLOON_atm!D438+VARAM_BSR_Taxl_atm!D438+RPR_LiveBaltic_atm!D438+KPR_BBG_atm!D438+LHEI_CONDOR_atm!D438+LHEI_BBG_atm!D438</f>
        <v>0</v>
      </c>
    </row>
    <row r="439" spans="1:4" s="30" customFormat="1" ht="12.75" hidden="1">
      <c r="A439" s="1"/>
      <c r="B439" s="44" t="s">
        <v>679</v>
      </c>
      <c r="C439" s="15" t="s">
        <v>680</v>
      </c>
      <c r="D439" s="108">
        <f>SUM(D440:D448)</f>
        <v>0</v>
      </c>
    </row>
    <row r="440" spans="1:4" s="30" customFormat="1" ht="12.75" hidden="1">
      <c r="A440" s="1"/>
      <c r="B440" s="45" t="s">
        <v>681</v>
      </c>
      <c r="C440" s="15" t="s">
        <v>682</v>
      </c>
      <c r="D440" s="108">
        <f>VARAM_BALLOON_atm!D440+VARAM_BSR_Taxl_atm!D440+RPR_LiveBaltic_atm!D440+KPR_BBG_atm!D440+LHEI_CONDOR_atm!D440+LHEI_BBG_atm!D440</f>
        <v>0</v>
      </c>
    </row>
    <row r="441" spans="1:4" s="30" customFormat="1" ht="12.75" hidden="1">
      <c r="A441" s="1"/>
      <c r="B441" s="45">
        <v>5232</v>
      </c>
      <c r="C441" s="15" t="s">
        <v>683</v>
      </c>
      <c r="D441" s="108">
        <f>VARAM_BALLOON_atm!D441+VARAM_BSR_Taxl_atm!D441+RPR_LiveBaltic_atm!D441+KPR_BBG_atm!D441+LHEI_CONDOR_atm!D441+LHEI_BBG_atm!D441</f>
        <v>0</v>
      </c>
    </row>
    <row r="442" spans="1:4" s="30" customFormat="1" ht="12.75" hidden="1">
      <c r="A442" s="1"/>
      <c r="B442" s="45" t="s">
        <v>684</v>
      </c>
      <c r="C442" s="15" t="s">
        <v>685</v>
      </c>
      <c r="D442" s="108">
        <f>VARAM_BALLOON_atm!D442+VARAM_BSR_Taxl_atm!D442+RPR_LiveBaltic_atm!D442+KPR_BBG_atm!D442+LHEI_CONDOR_atm!D442+LHEI_BBG_atm!D442</f>
        <v>0</v>
      </c>
    </row>
    <row r="443" spans="1:4" s="30" customFormat="1" ht="12.75" hidden="1">
      <c r="A443" s="1"/>
      <c r="B443" s="45" t="s">
        <v>686</v>
      </c>
      <c r="C443" s="15" t="s">
        <v>687</v>
      </c>
      <c r="D443" s="108">
        <f>VARAM_BALLOON_atm!D443+VARAM_BSR_Taxl_atm!D443+RPR_LiveBaltic_atm!D443+KPR_BBG_atm!D443+LHEI_CONDOR_atm!D443+LHEI_BBG_atm!D443</f>
        <v>0</v>
      </c>
    </row>
    <row r="444" spans="1:4" s="30" customFormat="1" ht="12.75" hidden="1">
      <c r="A444" s="1"/>
      <c r="B444" s="45" t="s">
        <v>688</v>
      </c>
      <c r="C444" s="15" t="s">
        <v>689</v>
      </c>
      <c r="D444" s="108">
        <f>VARAM_BALLOON_atm!D444+VARAM_BSR_Taxl_atm!D444+RPR_LiveBaltic_atm!D444+KPR_BBG_atm!D444+LHEI_CONDOR_atm!D444+LHEI_BBG_atm!D444</f>
        <v>0</v>
      </c>
    </row>
    <row r="445" spans="1:4" s="30" customFormat="1" ht="12.75" hidden="1">
      <c r="A445" s="1"/>
      <c r="B445" s="45" t="s">
        <v>690</v>
      </c>
      <c r="C445" s="15" t="s">
        <v>691</v>
      </c>
      <c r="D445" s="108">
        <f>VARAM_BALLOON_atm!D445+VARAM_BSR_Taxl_atm!D445+RPR_LiveBaltic_atm!D445+KPR_BBG_atm!D445+LHEI_CONDOR_atm!D445+LHEI_BBG_atm!D445</f>
        <v>0</v>
      </c>
    </row>
    <row r="446" spans="1:4" s="30" customFormat="1" ht="12.75" hidden="1">
      <c r="A446" s="1"/>
      <c r="B446" s="45" t="s">
        <v>692</v>
      </c>
      <c r="C446" s="15" t="s">
        <v>693</v>
      </c>
      <c r="D446" s="108">
        <f>VARAM_BALLOON_atm!D446+VARAM_BSR_Taxl_atm!D446+RPR_LiveBaltic_atm!D446+KPR_BBG_atm!D446+LHEI_CONDOR_atm!D446+LHEI_BBG_atm!D446</f>
        <v>0</v>
      </c>
    </row>
    <row r="447" spans="1:4" s="30" customFormat="1" ht="12.75" hidden="1">
      <c r="A447" s="1"/>
      <c r="B447" s="45" t="s">
        <v>694</v>
      </c>
      <c r="C447" s="15" t="s">
        <v>695</v>
      </c>
      <c r="D447" s="108">
        <f>VARAM_BALLOON_atm!D447+VARAM_BSR_Taxl_atm!D447+RPR_LiveBaltic_atm!D447+KPR_BBG_atm!D447+LHEI_CONDOR_atm!D447+LHEI_BBG_atm!D447</f>
        <v>0</v>
      </c>
    </row>
    <row r="448" spans="1:4" s="30" customFormat="1" ht="12.75" hidden="1">
      <c r="A448" s="1"/>
      <c r="B448" s="45" t="s">
        <v>696</v>
      </c>
      <c r="C448" s="15" t="s">
        <v>697</v>
      </c>
      <c r="D448" s="108">
        <f>VARAM_BALLOON_atm!D448+VARAM_BSR_Taxl_atm!D448+RPR_LiveBaltic_atm!D448+KPR_BBG_atm!D448+LHEI_CONDOR_atm!D448+LHEI_BBG_atm!D448</f>
        <v>0</v>
      </c>
    </row>
    <row r="449" spans="1:4" s="30" customFormat="1" ht="12.75" hidden="1">
      <c r="A449" s="1"/>
      <c r="B449" s="44" t="s">
        <v>698</v>
      </c>
      <c r="C449" s="15" t="s">
        <v>699</v>
      </c>
      <c r="D449" s="108">
        <f>VARAM_BALLOON_atm!D449+VARAM_BSR_Taxl_atm!D449+RPR_LiveBaltic_atm!D449+KPR_BBG_atm!D449+LHEI_CONDOR_atm!D449+LHEI_BBG_atm!D449</f>
        <v>0</v>
      </c>
    </row>
    <row r="450" spans="1:4" s="30" customFormat="1" ht="12.75" hidden="1">
      <c r="A450" s="1"/>
      <c r="B450" s="44" t="s">
        <v>700</v>
      </c>
      <c r="C450" s="15" t="s">
        <v>701</v>
      </c>
      <c r="D450" s="108">
        <f>VARAM_BALLOON_atm!D450+VARAM_BSR_Taxl_atm!D450+RPR_LiveBaltic_atm!D450+KPR_BBG_atm!D450+LHEI_CONDOR_atm!D450+LHEI_BBG_atm!D450</f>
        <v>0</v>
      </c>
    </row>
    <row r="451" spans="1:4" s="30" customFormat="1" ht="12.75" hidden="1">
      <c r="A451" s="1"/>
      <c r="B451" s="44" t="s">
        <v>702</v>
      </c>
      <c r="C451" s="15" t="s">
        <v>703</v>
      </c>
      <c r="D451" s="108">
        <f>SUM(D452:D454)</f>
        <v>0</v>
      </c>
    </row>
    <row r="452" spans="1:4" s="30" customFormat="1" ht="12.75" hidden="1">
      <c r="A452" s="1"/>
      <c r="B452" s="45" t="s">
        <v>704</v>
      </c>
      <c r="C452" s="15" t="s">
        <v>705</v>
      </c>
      <c r="D452" s="108">
        <f>VARAM_BALLOON_atm!D452+VARAM_BSR_Taxl_atm!D452+RPR_LiveBaltic_atm!D452+KPR_BBG_atm!D452+LHEI_CONDOR_atm!D452+LHEI_BBG_atm!D452</f>
        <v>0</v>
      </c>
    </row>
    <row r="453" spans="1:4" s="30" customFormat="1" ht="12.75" hidden="1">
      <c r="A453" s="1"/>
      <c r="B453" s="45" t="s">
        <v>706</v>
      </c>
      <c r="C453" s="15" t="s">
        <v>707</v>
      </c>
      <c r="D453" s="108">
        <f>VARAM_BALLOON_atm!D453+VARAM_BSR_Taxl_atm!D453+RPR_LiveBaltic_atm!D453+KPR_BBG_atm!D453+LHEI_CONDOR_atm!D453+LHEI_BBG_atm!D453</f>
        <v>0</v>
      </c>
    </row>
    <row r="454" spans="1:4" s="30" customFormat="1" ht="12.75" hidden="1">
      <c r="A454" s="1"/>
      <c r="B454" s="45" t="s">
        <v>708</v>
      </c>
      <c r="C454" s="15" t="s">
        <v>709</v>
      </c>
      <c r="D454" s="108">
        <f>VARAM_BALLOON_atm!D454+VARAM_BSR_Taxl_atm!D454+RPR_LiveBaltic_atm!D454+KPR_BBG_atm!D454+LHEI_CONDOR_atm!D454+LHEI_BBG_atm!D454</f>
        <v>0</v>
      </c>
    </row>
    <row r="455" spans="1:4" s="30" customFormat="1" ht="12.75" hidden="1">
      <c r="A455" s="1"/>
      <c r="B455" s="44" t="s">
        <v>710</v>
      </c>
      <c r="C455" s="15" t="s">
        <v>711</v>
      </c>
      <c r="D455" s="108">
        <f>VARAM_BALLOON_atm!D455+VARAM_BSR_Taxl_atm!D455+RPR_LiveBaltic_atm!D455+KPR_BBG_atm!D455+LHEI_CONDOR_atm!D455+LHEI_BBG_atm!D455</f>
        <v>0</v>
      </c>
    </row>
    <row r="456" spans="1:4" s="30" customFormat="1" ht="12.75" hidden="1">
      <c r="A456" s="1"/>
      <c r="B456" s="49">
        <v>9000</v>
      </c>
      <c r="C456" s="47" t="s">
        <v>712</v>
      </c>
      <c r="D456" s="107">
        <f>D457+D463+D476+D471</f>
        <v>0</v>
      </c>
    </row>
    <row r="457" spans="1:4" s="30" customFormat="1" ht="12.75" hidden="1">
      <c r="A457" s="1"/>
      <c r="B457" s="46" t="s">
        <v>713</v>
      </c>
      <c r="C457" s="47" t="s">
        <v>714</v>
      </c>
      <c r="D457" s="107">
        <f>D458+D459</f>
        <v>0</v>
      </c>
    </row>
    <row r="458" spans="1:4" s="30" customFormat="1" ht="25.5" hidden="1">
      <c r="A458" s="1"/>
      <c r="B458" s="44" t="s">
        <v>715</v>
      </c>
      <c r="C458" s="15" t="s">
        <v>716</v>
      </c>
      <c r="D458" s="108">
        <f>VARAM_BALLOON_atm!D458+VARAM_BSR_Taxl_atm!D458+RPR_LiveBaltic_atm!D458+KPR_BBG_atm!D458+LHEI_CONDOR_atm!D458+LHEI_BBG_atm!D458</f>
        <v>0</v>
      </c>
    </row>
    <row r="459" spans="1:4" s="30" customFormat="1" ht="25.5" hidden="1">
      <c r="A459" s="1"/>
      <c r="B459" s="44" t="s">
        <v>717</v>
      </c>
      <c r="C459" s="15" t="s">
        <v>718</v>
      </c>
      <c r="D459" s="108">
        <f>SUM(D460:D462)</f>
        <v>0</v>
      </c>
    </row>
    <row r="460" spans="1:4" s="30" customFormat="1" ht="25.5" hidden="1">
      <c r="A460" s="1"/>
      <c r="B460" s="45">
        <v>9141</v>
      </c>
      <c r="C460" s="15" t="s">
        <v>719</v>
      </c>
      <c r="D460" s="108">
        <f>VARAM_BALLOON_atm!D460+VARAM_BSR_Taxl_atm!D460+RPR_LiveBaltic_atm!D460+KPR_BBG_atm!D460+LHEI_CONDOR_atm!D460+LHEI_BBG_atm!D460</f>
        <v>0</v>
      </c>
    </row>
    <row r="461" spans="1:4" s="30" customFormat="1" ht="25.5" hidden="1">
      <c r="A461" s="1"/>
      <c r="B461" s="45">
        <v>9142</v>
      </c>
      <c r="C461" s="15" t="s">
        <v>720</v>
      </c>
      <c r="D461" s="108">
        <f>VARAM_BALLOON_atm!D461+VARAM_BSR_Taxl_atm!D461+RPR_LiveBaltic_atm!D461+KPR_BBG_atm!D461+LHEI_CONDOR_atm!D461+LHEI_BBG_atm!D461</f>
        <v>0</v>
      </c>
    </row>
    <row r="462" spans="1:4" s="30" customFormat="1" ht="25.5" hidden="1">
      <c r="A462" s="1"/>
      <c r="B462" s="45">
        <v>9149</v>
      </c>
      <c r="C462" s="15" t="s">
        <v>721</v>
      </c>
      <c r="D462" s="108">
        <f>VARAM_BALLOON_atm!D462+VARAM_BSR_Taxl_atm!D462+RPR_LiveBaltic_atm!D462+KPR_BBG_atm!D462+LHEI_CONDOR_atm!D462+LHEI_BBG_atm!D462</f>
        <v>0</v>
      </c>
    </row>
    <row r="463" spans="1:4" s="30" customFormat="1" ht="25.5" hidden="1">
      <c r="A463" s="1"/>
      <c r="B463" s="46" t="s">
        <v>722</v>
      </c>
      <c r="C463" s="47" t="s">
        <v>723</v>
      </c>
      <c r="D463" s="107">
        <f>D464+D465+D466</f>
        <v>0</v>
      </c>
    </row>
    <row r="464" spans="1:4" s="30" customFormat="1" ht="12.75" hidden="1">
      <c r="A464" s="1"/>
      <c r="B464" s="44" t="s">
        <v>724</v>
      </c>
      <c r="C464" s="15" t="s">
        <v>725</v>
      </c>
      <c r="D464" s="108">
        <f>VARAM_BALLOON_atm!D464+VARAM_BSR_Taxl_atm!D464+RPR_LiveBaltic_atm!D464+KPR_BBG_atm!D464+LHEI_CONDOR_atm!D464+LHEI_BBG_atm!D464</f>
        <v>0</v>
      </c>
    </row>
    <row r="465" spans="1:4" s="30" customFormat="1" ht="38.25" hidden="1">
      <c r="A465" s="1"/>
      <c r="B465" s="44">
        <v>9580</v>
      </c>
      <c r="C465" s="15" t="s">
        <v>726</v>
      </c>
      <c r="D465" s="108">
        <f>VARAM_BALLOON_atm!D465+VARAM_BSR_Taxl_atm!D465+RPR_LiveBaltic_atm!D465+KPR_BBG_atm!D465+LHEI_CONDOR_atm!D465+LHEI_BBG_atm!D465</f>
        <v>0</v>
      </c>
    </row>
    <row r="466" spans="1:4" s="30" customFormat="1" ht="38.25" hidden="1">
      <c r="A466" s="1"/>
      <c r="B466" s="44">
        <v>9590</v>
      </c>
      <c r="C466" s="15" t="s">
        <v>727</v>
      </c>
      <c r="D466" s="108">
        <f>SUM(D467:D470)</f>
        <v>0</v>
      </c>
    </row>
    <row r="467" spans="1:4" s="30" customFormat="1" ht="38.25" hidden="1">
      <c r="A467" s="1"/>
      <c r="B467" s="45">
        <v>9591</v>
      </c>
      <c r="C467" s="15" t="s">
        <v>728</v>
      </c>
      <c r="D467" s="108">
        <f>VARAM_BALLOON_atm!D467+VARAM_BSR_Taxl_atm!D467+RPR_LiveBaltic_atm!D467+KPR_BBG_atm!D467+LHEI_CONDOR_atm!D467+LHEI_BBG_atm!D467</f>
        <v>0</v>
      </c>
    </row>
    <row r="468" spans="1:4" s="30" customFormat="1" ht="38.25" hidden="1">
      <c r="A468" s="1"/>
      <c r="B468" s="45">
        <v>9592</v>
      </c>
      <c r="C468" s="15" t="s">
        <v>729</v>
      </c>
      <c r="D468" s="108">
        <f>VARAM_BALLOON_atm!D468+VARAM_BSR_Taxl_atm!D468+RPR_LiveBaltic_atm!D468+KPR_BBG_atm!D468+LHEI_CONDOR_atm!D468+LHEI_BBG_atm!D468</f>
        <v>0</v>
      </c>
    </row>
    <row r="469" spans="1:4" s="30" customFormat="1" ht="63.75" hidden="1">
      <c r="A469" s="1"/>
      <c r="B469" s="45">
        <v>9593</v>
      </c>
      <c r="C469" s="15" t="s">
        <v>730</v>
      </c>
      <c r="D469" s="108">
        <f>VARAM_BALLOON_atm!D469+VARAM_BSR_Taxl_atm!D469+RPR_LiveBaltic_atm!D469+KPR_BBG_atm!D469+LHEI_CONDOR_atm!D469+LHEI_BBG_atm!D469</f>
        <v>0</v>
      </c>
    </row>
    <row r="470" spans="1:4" s="30" customFormat="1" ht="63.75" hidden="1">
      <c r="A470" s="1"/>
      <c r="B470" s="45">
        <v>9594</v>
      </c>
      <c r="C470" s="15" t="s">
        <v>731</v>
      </c>
      <c r="D470" s="108">
        <f>VARAM_BALLOON_atm!D470+VARAM_BSR_Taxl_atm!D470+RPR_LiveBaltic_atm!D470+KPR_BBG_atm!D470+LHEI_CONDOR_atm!D470+LHEI_BBG_atm!D470</f>
        <v>0</v>
      </c>
    </row>
    <row r="471" spans="1:4" s="30" customFormat="1" ht="12.75" hidden="1">
      <c r="A471" s="1"/>
      <c r="B471" s="49">
        <v>9700</v>
      </c>
      <c r="C471" s="47" t="s">
        <v>732</v>
      </c>
      <c r="D471" s="107">
        <f>D472+D473</f>
        <v>0</v>
      </c>
    </row>
    <row r="472" spans="1:4" s="30" customFormat="1" ht="12.75" hidden="1">
      <c r="A472" s="1"/>
      <c r="B472" s="44">
        <v>9710</v>
      </c>
      <c r="C472" s="15" t="s">
        <v>733</v>
      </c>
      <c r="D472" s="108">
        <f>VARAM_BALLOON_atm!D472+VARAM_BSR_Taxl_atm!D472+RPR_LiveBaltic_atm!D472+KPR_BBG_atm!D472+LHEI_CONDOR_atm!D472+LHEI_BBG_atm!D472</f>
        <v>0</v>
      </c>
    </row>
    <row r="473" spans="1:4" s="30" customFormat="1" ht="25.5" hidden="1">
      <c r="A473" s="1"/>
      <c r="B473" s="42">
        <v>9720</v>
      </c>
      <c r="C473" s="15" t="s">
        <v>734</v>
      </c>
      <c r="D473" s="108">
        <f>SUM(D474:D475)</f>
        <v>0</v>
      </c>
    </row>
    <row r="474" spans="1:4" s="30" customFormat="1" ht="38.25" hidden="1">
      <c r="A474" s="1"/>
      <c r="B474" s="45">
        <v>9721</v>
      </c>
      <c r="C474" s="15" t="s">
        <v>735</v>
      </c>
      <c r="D474" s="108">
        <f>VARAM_BALLOON_atm!D474+VARAM_BSR_Taxl_atm!D474+RPR_LiveBaltic_atm!D474+KPR_BBG_atm!D474+LHEI_CONDOR_atm!D474+LHEI_BBG_atm!D474</f>
        <v>0</v>
      </c>
    </row>
    <row r="475" spans="1:4" s="30" customFormat="1" ht="38.25" hidden="1">
      <c r="A475" s="1"/>
      <c r="B475" s="45">
        <v>9722</v>
      </c>
      <c r="C475" s="15" t="s">
        <v>736</v>
      </c>
      <c r="D475" s="108">
        <f>VARAM_BALLOON_atm!D475+VARAM_BSR_Taxl_atm!D475+RPR_LiveBaltic_atm!D475+KPR_BBG_atm!D475+LHEI_CONDOR_atm!D475+LHEI_BBG_atm!D475</f>
        <v>0</v>
      </c>
    </row>
    <row r="476" spans="1:4" s="30" customFormat="1" ht="12.75" hidden="1">
      <c r="A476" s="1"/>
      <c r="B476" s="46" t="s">
        <v>737</v>
      </c>
      <c r="C476" s="47" t="s">
        <v>738</v>
      </c>
      <c r="D476" s="107">
        <f>D477</f>
        <v>0</v>
      </c>
    </row>
    <row r="477" spans="1:4" s="30" customFormat="1" ht="38.25" hidden="1">
      <c r="A477" s="1"/>
      <c r="B477" s="44" t="s">
        <v>739</v>
      </c>
      <c r="C477" s="15" t="s">
        <v>740</v>
      </c>
      <c r="D477" s="108">
        <f>VARAM_BALLOON_atm!D477+VARAM_BSR_Taxl_atm!D477+RPR_LiveBaltic_atm!D477+KPR_BBG_atm!D477+LHEI_CONDOR_atm!D477+LHEI_BBG_atm!D477</f>
        <v>0</v>
      </c>
    </row>
    <row r="478" spans="1:4" s="30" customFormat="1" ht="25.5">
      <c r="A478" s="1"/>
      <c r="B478" s="11" t="s">
        <v>741</v>
      </c>
      <c r="C478" s="12" t="s">
        <v>742</v>
      </c>
      <c r="D478" s="13">
        <f>D55-D135</f>
        <v>0</v>
      </c>
    </row>
    <row r="479" spans="1:4" s="30" customFormat="1" ht="12.75" hidden="1">
      <c r="A479" s="1"/>
      <c r="B479" s="11" t="s">
        <v>743</v>
      </c>
      <c r="C479" s="12" t="s">
        <v>744</v>
      </c>
      <c r="D479" s="13">
        <f>D480+D483+D486+D490</f>
        <v>0</v>
      </c>
    </row>
    <row r="480" spans="1:4" s="30" customFormat="1" ht="12.75" hidden="1">
      <c r="A480" s="1"/>
      <c r="B480" s="14" t="s">
        <v>745</v>
      </c>
      <c r="C480" s="15" t="s">
        <v>746</v>
      </c>
      <c r="D480" s="16">
        <f>SUM(D481:D482)</f>
        <v>0</v>
      </c>
    </row>
    <row r="481" spans="1:4" s="30" customFormat="1" ht="12.75" hidden="1">
      <c r="A481" s="1"/>
      <c r="B481" s="14" t="s">
        <v>747</v>
      </c>
      <c r="C481" s="15" t="s">
        <v>748</v>
      </c>
      <c r="D481" s="16">
        <f>VARAM_BALLOON_atm!D481+VARAM_BSR_Taxl_atm!D481+RPR_LiveBaltic_atm!D481+KPR_BBG_atm!D481+LHEI_CONDOR_atm!D481+LHEI_BBG_atm!D481</f>
        <v>0</v>
      </c>
    </row>
    <row r="482" spans="1:4" s="30" customFormat="1" ht="12.75" hidden="1">
      <c r="A482" s="1"/>
      <c r="B482" s="14" t="s">
        <v>749</v>
      </c>
      <c r="C482" s="15" t="s">
        <v>750</v>
      </c>
      <c r="D482" s="16">
        <f>VARAM_BALLOON_atm!D482+VARAM_BSR_Taxl_atm!D482+RPR_LiveBaltic_atm!D482+KPR_BBG_atm!D482+LHEI_CONDOR_atm!D482+LHEI_BBG_atm!D482</f>
        <v>0</v>
      </c>
    </row>
    <row r="483" spans="1:4" s="30" customFormat="1" ht="12.75" hidden="1">
      <c r="A483" s="1"/>
      <c r="B483" s="14" t="s">
        <v>751</v>
      </c>
      <c r="C483" s="15" t="s">
        <v>752</v>
      </c>
      <c r="D483" s="16">
        <f>SUM(D484:D485)</f>
        <v>0</v>
      </c>
    </row>
    <row r="484" spans="1:4" s="30" customFormat="1" ht="12.75" hidden="1">
      <c r="A484" s="1"/>
      <c r="B484" s="14" t="s">
        <v>753</v>
      </c>
      <c r="C484" s="15" t="s">
        <v>754</v>
      </c>
      <c r="D484" s="16">
        <f>VARAM_BALLOON_atm!D484+VARAM_BSR_Taxl_atm!D484+RPR_LiveBaltic_atm!D484+KPR_BBG_atm!D484+LHEI_CONDOR_atm!D484+LHEI_BBG_atm!D484</f>
        <v>0</v>
      </c>
    </row>
    <row r="485" spans="1:4" s="30" customFormat="1" ht="12.75" hidden="1">
      <c r="A485" s="1"/>
      <c r="B485" s="14" t="s">
        <v>755</v>
      </c>
      <c r="C485" s="15" t="s">
        <v>756</v>
      </c>
      <c r="D485" s="16">
        <f>VARAM_BALLOON_atm!D485+VARAM_BSR_Taxl_atm!D485+RPR_LiveBaltic_atm!D485+KPR_BBG_atm!D485+LHEI_CONDOR_atm!D485+LHEI_BBG_atm!D485</f>
        <v>0</v>
      </c>
    </row>
    <row r="486" spans="1:4" s="30" customFormat="1" ht="12.75" hidden="1">
      <c r="A486" s="1"/>
      <c r="B486" s="17" t="s">
        <v>757</v>
      </c>
      <c r="C486" s="18" t="s">
        <v>758</v>
      </c>
      <c r="D486" s="16">
        <f>SUM(D487:D489)</f>
        <v>0</v>
      </c>
    </row>
    <row r="487" spans="1:4" s="30" customFormat="1" ht="25.5" hidden="1">
      <c r="A487" s="1"/>
      <c r="B487" s="17" t="s">
        <v>759</v>
      </c>
      <c r="C487" s="19" t="s">
        <v>760</v>
      </c>
      <c r="D487" s="16">
        <f>VARAM_BALLOON_atm!D487+VARAM_BSR_Taxl_atm!D487+RPR_LiveBaltic_atm!D487+KPR_BBG_atm!D487+LHEI_CONDOR_atm!D487+LHEI_BBG_atm!D487</f>
        <v>0</v>
      </c>
    </row>
    <row r="488" spans="1:4" s="30" customFormat="1" ht="25.5" hidden="1">
      <c r="A488" s="1"/>
      <c r="B488" s="17" t="s">
        <v>761</v>
      </c>
      <c r="C488" s="19" t="s">
        <v>762</v>
      </c>
      <c r="D488" s="16">
        <f>VARAM_BALLOON_atm!D488+VARAM_BSR_Taxl_atm!D488+RPR_LiveBaltic_atm!D488+KPR_BBG_atm!D488+LHEI_CONDOR_atm!D488+LHEI_BBG_atm!D488</f>
        <v>0</v>
      </c>
    </row>
    <row r="489" spans="1:4" s="30" customFormat="1" ht="12.75" hidden="1">
      <c r="A489" s="1"/>
      <c r="B489" s="17" t="s">
        <v>763</v>
      </c>
      <c r="C489" s="19" t="s">
        <v>764</v>
      </c>
      <c r="D489" s="16">
        <f>VARAM_BALLOON_atm!D489+VARAM_BSR_Taxl_atm!D489+RPR_LiveBaltic_atm!D489+KPR_BBG_atm!D489+LHEI_CONDOR_atm!D489+LHEI_BBG_atm!D489</f>
        <v>0</v>
      </c>
    </row>
    <row r="490" spans="1:4" s="30" customFormat="1" ht="12.75" hidden="1">
      <c r="A490" s="1"/>
      <c r="B490" s="14" t="s">
        <v>765</v>
      </c>
      <c r="C490" s="15" t="s">
        <v>766</v>
      </c>
      <c r="D490" s="16">
        <f>VARAM_BALLOON_atm!D490+VARAM_BSR_Taxl_atm!D490+RPR_LiveBaltic_atm!D490+KPR_BBG_atm!D490+LHEI_CONDOR_atm!D490+LHEI_BBG_atm!D490</f>
        <v>0</v>
      </c>
    </row>
    <row r="491" spans="1:4">
      <c r="B491" s="20"/>
    </row>
    <row r="492" spans="1:4" s="30" customFormat="1" ht="12.75">
      <c r="A492" s="1"/>
      <c r="B492" s="90" t="s">
        <v>1037</v>
      </c>
      <c r="C492" s="2"/>
      <c r="D492" s="1"/>
    </row>
    <row r="493" spans="1:4" s="30" customFormat="1" ht="12.75">
      <c r="A493" s="1"/>
      <c r="B493" s="90" t="s">
        <v>1038</v>
      </c>
      <c r="C493" s="2"/>
      <c r="D493" s="1"/>
    </row>
    <row r="494" spans="1:4" s="30" customFormat="1" ht="12.75">
      <c r="A494" s="1"/>
      <c r="B494" s="90"/>
      <c r="C494" s="2"/>
      <c r="D494" s="1"/>
    </row>
    <row r="495" spans="1:4" s="30" customFormat="1" ht="12.75">
      <c r="A495" s="1"/>
      <c r="B495" s="58" t="s">
        <v>852</v>
      </c>
      <c r="C495" s="36" t="s">
        <v>774</v>
      </c>
      <c r="D495" s="1"/>
    </row>
    <row r="496" spans="1:4" s="30" customFormat="1" ht="12.75">
      <c r="A496" s="1"/>
      <c r="B496" s="6" t="s">
        <v>784</v>
      </c>
      <c r="C496" s="6" t="s">
        <v>6</v>
      </c>
      <c r="D496" s="1"/>
    </row>
    <row r="497" spans="1:4" s="30" customFormat="1" ht="12.75">
      <c r="A497" s="1"/>
      <c r="B497" s="1"/>
      <c r="C497" s="1"/>
      <c r="D497" s="1"/>
    </row>
    <row r="498" spans="1:4" s="30" customFormat="1" ht="12.75">
      <c r="A498" s="1"/>
      <c r="B498" s="36" t="s">
        <v>1034</v>
      </c>
      <c r="C498" s="1"/>
      <c r="D498" s="1"/>
    </row>
    <row r="499" spans="1:4" s="30" customFormat="1" ht="12.75">
      <c r="A499" s="1"/>
      <c r="B499" s="6" t="s">
        <v>8</v>
      </c>
      <c r="C499" s="1"/>
      <c r="D499" s="1"/>
    </row>
    <row r="500" spans="1:4" s="30" customFormat="1" ht="12.75">
      <c r="A500" s="1"/>
      <c r="B500" s="1"/>
      <c r="C500" s="1"/>
      <c r="D500" s="1"/>
    </row>
    <row r="501" spans="1:4" s="30" customFormat="1" ht="12.75" customHeight="1">
      <c r="A501" s="1"/>
      <c r="B501" s="127" t="s">
        <v>767</v>
      </c>
      <c r="C501" s="128"/>
      <c r="D501" s="128"/>
    </row>
    <row r="502" spans="1:4" s="30" customFormat="1" ht="12.75">
      <c r="A502" s="1"/>
      <c r="B502" s="128"/>
      <c r="C502" s="128"/>
      <c r="D502" s="128"/>
    </row>
    <row r="503" spans="1:4" s="30" customFormat="1" ht="12.75">
      <c r="A503" s="1"/>
      <c r="B503" s="56"/>
      <c r="C503" s="56"/>
      <c r="D503" s="56"/>
    </row>
    <row r="504" spans="1:4" s="30" customFormat="1" ht="12.75">
      <c r="A504" s="1"/>
      <c r="B504" s="57"/>
      <c r="C504" s="57"/>
      <c r="D504" s="57"/>
    </row>
    <row r="505" spans="1:4" s="30" customFormat="1" ht="12.75">
      <c r="A505" s="1"/>
      <c r="B505" s="56"/>
      <c r="C505" s="56"/>
      <c r="D505" s="56"/>
    </row>
    <row r="506" spans="1:4" ht="15.75">
      <c r="B506" s="24"/>
      <c r="C506" s="24"/>
      <c r="D506" s="24"/>
    </row>
    <row r="507" spans="1:4" ht="15.75">
      <c r="B507" s="24"/>
      <c r="C507" s="24"/>
      <c r="D507" s="24"/>
    </row>
    <row r="508" spans="1:4" ht="15.75">
      <c r="B508" s="24"/>
      <c r="C508" s="25"/>
      <c r="D508" s="24"/>
    </row>
    <row r="509" spans="1:4" ht="15.75">
      <c r="B509" s="24"/>
      <c r="C509" s="25"/>
      <c r="D509" s="24"/>
    </row>
    <row r="510" spans="1:4" ht="15.75">
      <c r="B510" s="24"/>
      <c r="C510" s="26"/>
      <c r="D510" s="24"/>
    </row>
    <row r="511" spans="1:4" ht="15.75">
      <c r="B511" s="27"/>
      <c r="C511" s="28"/>
      <c r="D511" s="24"/>
    </row>
    <row r="720" spans="1:4" ht="15.75">
      <c r="A720" s="28"/>
      <c r="B720"/>
      <c r="C720"/>
      <c r="D720"/>
    </row>
    <row r="721" spans="1:4" ht="15.75">
      <c r="A721" s="28"/>
      <c r="B721"/>
      <c r="C721"/>
      <c r="D721"/>
    </row>
    <row r="722" spans="1:4" ht="15.75">
      <c r="A722" s="28"/>
      <c r="B722"/>
      <c r="C722"/>
      <c r="D722"/>
    </row>
    <row r="723" spans="1:4" ht="15.75">
      <c r="A723" s="28"/>
      <c r="B723"/>
      <c r="C723"/>
      <c r="D723"/>
    </row>
    <row r="724" spans="1:4" ht="15.75">
      <c r="A724" s="28"/>
      <c r="B724"/>
      <c r="C724"/>
      <c r="D724"/>
    </row>
    <row r="725" spans="1:4" ht="15.75">
      <c r="A725" s="28"/>
      <c r="B725"/>
      <c r="C725"/>
      <c r="D725"/>
    </row>
    <row r="726" spans="1:4" ht="15.75">
      <c r="A726" s="28"/>
      <c r="B726"/>
      <c r="C726"/>
      <c r="D726"/>
    </row>
    <row r="727" spans="1:4" ht="15.75">
      <c r="A727" s="28"/>
      <c r="B727"/>
      <c r="C727"/>
      <c r="D727"/>
    </row>
    <row r="728" spans="1:4" ht="15.75">
      <c r="A728" s="28"/>
      <c r="B728"/>
      <c r="C728"/>
      <c r="D728"/>
    </row>
    <row r="729" spans="1:4" ht="15.75">
      <c r="A729" s="28"/>
      <c r="B729"/>
      <c r="C729"/>
      <c r="D729"/>
    </row>
  </sheetData>
  <mergeCells count="14">
    <mergeCell ref="C42:D42"/>
    <mergeCell ref="B501:D502"/>
    <mergeCell ref="B22:D22"/>
    <mergeCell ref="B23:D23"/>
    <mergeCell ref="B24:D24"/>
    <mergeCell ref="B36:C36"/>
    <mergeCell ref="C37:D37"/>
    <mergeCell ref="C39:D39"/>
    <mergeCell ref="C38:D38"/>
    <mergeCell ref="C40:D40"/>
    <mergeCell ref="C41:D41"/>
    <mergeCell ref="C43:D43"/>
    <mergeCell ref="C44:D44"/>
    <mergeCell ref="C45:D45"/>
  </mergeCells>
  <conditionalFormatting sqref="C29:C30 D29">
    <cfRule type="cellIs" dxfId="8" priority="1" stopIfTrue="1" operator="equal">
      <formula>0</formula>
    </cfRule>
  </conditionalFormatting>
  <conditionalFormatting sqref="C31:C32">
    <cfRule type="cellIs" dxfId="7" priority="2" stopIfTrue="1" operator="equal">
      <formula>0</formula>
    </cfRule>
  </conditionalFormatting>
  <pageMargins left="0.59055118110236215" right="0.51181102362204722" top="0.74803149606299213" bottom="0.74803149606299213" header="0.31496062992125984" footer="0.31496062992125984"/>
  <pageSetup paperSize="9" scale="91" fitToHeight="0" orientation="portrait" verticalDpi="0" r:id="rId1"/>
  <headerFooter differentFirst="1">
    <oddFooter>&amp;C&amp;P</oddFooter>
  </headerFooter>
  <rowBreaks count="1" manualBreakCount="1">
    <brk id="50" max="16383" man="1"/>
  </rowBreaks>
</worksheet>
</file>

<file path=xl/worksheets/sheet41.xml><?xml version="1.0" encoding="utf-8"?>
<worksheet xmlns="http://schemas.openxmlformats.org/spreadsheetml/2006/main" xmlns:r="http://schemas.openxmlformats.org/officeDocument/2006/relationships">
  <sheetPr>
    <tabColor rgb="FFFFFF00"/>
    <pageSetUpPr fitToPage="1"/>
  </sheetPr>
  <dimension ref="A1:F729"/>
  <sheetViews>
    <sheetView topLeftCell="A184" zoomScaleNormal="100" zoomScaleSheetLayoutView="100" workbookViewId="0">
      <selection activeCell="A492" sqref="A492:XFD493"/>
    </sheetView>
  </sheetViews>
  <sheetFormatPr defaultRowHeight="15"/>
  <cols>
    <col min="1" max="1" width="4.7109375" style="1" customWidth="1"/>
    <col min="2" max="2" width="16.42578125" style="1" customWidth="1"/>
    <col min="3" max="3" width="56.28515625" style="2" customWidth="1"/>
    <col min="4" max="4" width="12" style="1" customWidth="1"/>
  </cols>
  <sheetData>
    <row r="1" spans="1:4" s="30" customFormat="1" ht="12.75">
      <c r="A1" s="1"/>
      <c r="B1" s="1"/>
      <c r="C1" s="2"/>
      <c r="D1" s="29" t="s">
        <v>0</v>
      </c>
    </row>
    <row r="2" spans="1:4" s="30" customFormat="1" ht="12.75">
      <c r="A2" s="1"/>
      <c r="B2" s="1"/>
      <c r="C2" s="2"/>
      <c r="D2" s="29" t="s">
        <v>1</v>
      </c>
    </row>
    <row r="3" spans="1:4" s="30" customFormat="1" ht="12.75">
      <c r="A3" s="1"/>
      <c r="B3" s="1"/>
      <c r="C3" s="2"/>
      <c r="D3" s="29" t="s">
        <v>2</v>
      </c>
    </row>
    <row r="4" spans="1:4" s="30" customFormat="1" ht="12.75">
      <c r="A4" s="1"/>
      <c r="B4" s="1"/>
      <c r="C4" s="2"/>
      <c r="D4" s="29" t="s">
        <v>3</v>
      </c>
    </row>
    <row r="5" spans="1:4" s="30" customFormat="1" ht="12.75">
      <c r="A5" s="1"/>
      <c r="B5" s="29"/>
      <c r="C5" s="2"/>
      <c r="D5" s="1"/>
    </row>
    <row r="6" spans="1:4" s="30" customFormat="1" ht="12.75">
      <c r="A6" s="1"/>
      <c r="B6" s="29"/>
      <c r="C6" s="83"/>
      <c r="D6" s="1"/>
    </row>
    <row r="7" spans="1:4" s="33" customFormat="1" ht="15.75">
      <c r="A7" s="31"/>
      <c r="B7" s="4"/>
      <c r="C7" s="32"/>
      <c r="D7" s="4" t="s">
        <v>4</v>
      </c>
    </row>
    <row r="8" spans="1:4" s="30" customFormat="1" ht="12.75">
      <c r="A8" s="1"/>
      <c r="B8" s="29"/>
      <c r="C8" s="1"/>
      <c r="D8" s="1"/>
    </row>
    <row r="9" spans="1:4" s="30" customFormat="1" ht="12.75">
      <c r="A9" s="1"/>
      <c r="B9" s="29"/>
      <c r="C9" s="1"/>
      <c r="D9" s="1"/>
    </row>
    <row r="10" spans="1:4" s="30" customFormat="1" ht="12.75">
      <c r="A10" s="1"/>
      <c r="B10" s="29"/>
      <c r="C10" s="1"/>
      <c r="D10" s="89" t="s">
        <v>1008</v>
      </c>
    </row>
    <row r="11" spans="1:4" s="30" customFormat="1" ht="12.75">
      <c r="A11" s="1"/>
      <c r="B11" s="29"/>
      <c r="C11" s="1"/>
      <c r="D11" s="6" t="s">
        <v>5</v>
      </c>
    </row>
    <row r="12" spans="1:4" s="30" customFormat="1" ht="12.75">
      <c r="A12" s="1"/>
      <c r="B12" s="29"/>
      <c r="C12" s="1"/>
      <c r="D12" s="6"/>
    </row>
    <row r="13" spans="1:4" s="30" customFormat="1" ht="12.75">
      <c r="A13" s="1"/>
      <c r="B13" s="29"/>
      <c r="C13" s="1"/>
      <c r="D13" s="6"/>
    </row>
    <row r="14" spans="1:4" s="30" customFormat="1" ht="12.75">
      <c r="A14" s="1"/>
      <c r="B14" s="29"/>
      <c r="C14" s="36" t="s">
        <v>1035</v>
      </c>
      <c r="D14" s="35" t="s">
        <v>769</v>
      </c>
    </row>
    <row r="15" spans="1:4" s="30" customFormat="1" ht="12.75">
      <c r="A15" s="1"/>
      <c r="B15" s="29"/>
      <c r="C15" s="1" t="s">
        <v>770</v>
      </c>
      <c r="D15" s="6" t="s">
        <v>6</v>
      </c>
    </row>
    <row r="16" spans="1:4" s="30" customFormat="1" ht="12.75">
      <c r="A16" s="1"/>
      <c r="B16" s="29"/>
      <c r="C16" s="1"/>
      <c r="D16" s="6"/>
    </row>
    <row r="17" spans="1:4" s="30" customFormat="1" ht="12.75">
      <c r="A17" s="1"/>
      <c r="B17" s="29"/>
      <c r="C17" s="1"/>
      <c r="D17" s="6"/>
    </row>
    <row r="18" spans="1:4" s="30" customFormat="1" ht="12.75">
      <c r="A18" s="1"/>
      <c r="B18" s="29"/>
      <c r="C18" s="1"/>
      <c r="D18" s="89" t="s">
        <v>1034</v>
      </c>
    </row>
    <row r="19" spans="1:4" s="30" customFormat="1" ht="12.75">
      <c r="A19" s="1"/>
      <c r="B19" s="29"/>
      <c r="C19" s="82" t="s">
        <v>7</v>
      </c>
      <c r="D19" s="6" t="s">
        <v>8</v>
      </c>
    </row>
    <row r="20" spans="1:4" s="30" customFormat="1" ht="12.75">
      <c r="A20" s="1"/>
      <c r="B20" s="29"/>
      <c r="C20" s="1"/>
      <c r="D20" s="29"/>
    </row>
    <row r="21" spans="1:4" s="30" customFormat="1" ht="12.75">
      <c r="A21" s="1"/>
      <c r="B21" s="29"/>
      <c r="C21" s="2"/>
      <c r="D21" s="1"/>
    </row>
    <row r="22" spans="1:4" s="33" customFormat="1" ht="15.75">
      <c r="A22" s="31"/>
      <c r="B22" s="129" t="s">
        <v>9</v>
      </c>
      <c r="C22" s="129"/>
      <c r="D22" s="129"/>
    </row>
    <row r="23" spans="1:4" s="33" customFormat="1" ht="15.75">
      <c r="A23" s="31"/>
      <c r="B23" s="129" t="s">
        <v>10</v>
      </c>
      <c r="C23" s="129"/>
      <c r="D23" s="129"/>
    </row>
    <row r="24" spans="1:4" s="33" customFormat="1" ht="15.75">
      <c r="A24" s="31"/>
      <c r="B24" s="129" t="s">
        <v>768</v>
      </c>
      <c r="C24" s="129"/>
      <c r="D24" s="129"/>
    </row>
    <row r="25" spans="1:4" s="30" customFormat="1" ht="12.75">
      <c r="A25" s="1"/>
      <c r="B25" s="37"/>
      <c r="C25" s="37"/>
      <c r="D25" s="37"/>
    </row>
    <row r="26" spans="1:4" s="30" customFormat="1" ht="12.75">
      <c r="A26" s="1"/>
      <c r="B26" s="1"/>
      <c r="C26" s="2"/>
      <c r="D26" s="1"/>
    </row>
    <row r="27" spans="1:4" s="30" customFormat="1" ht="12.75">
      <c r="A27" s="1"/>
      <c r="B27" s="1"/>
      <c r="C27" s="2"/>
      <c r="D27" s="38" t="s">
        <v>11</v>
      </c>
    </row>
    <row r="28" spans="1:4" s="30" customFormat="1" ht="12.75">
      <c r="A28" s="1"/>
      <c r="B28" s="1"/>
      <c r="C28" s="2"/>
      <c r="D28" s="1"/>
    </row>
    <row r="29" spans="1:4" s="30" customFormat="1" ht="25.5">
      <c r="A29" s="1"/>
      <c r="B29" s="84" t="s">
        <v>12</v>
      </c>
      <c r="C29" s="75" t="s">
        <v>785</v>
      </c>
      <c r="D29" s="75" t="s">
        <v>786</v>
      </c>
    </row>
    <row r="30" spans="1:4" s="30" customFormat="1" ht="12.75">
      <c r="A30" s="1"/>
      <c r="B30" s="87" t="s">
        <v>13</v>
      </c>
      <c r="C30" s="79" t="s">
        <v>866</v>
      </c>
      <c r="D30" s="63" t="s">
        <v>867</v>
      </c>
    </row>
    <row r="31" spans="1:4" s="30" customFormat="1" ht="12.75">
      <c r="A31" s="1"/>
      <c r="B31" s="87" t="s">
        <v>14</v>
      </c>
      <c r="C31" s="61" t="s">
        <v>775</v>
      </c>
      <c r="D31" s="64" t="s">
        <v>776</v>
      </c>
    </row>
    <row r="32" spans="1:4" s="30" customFormat="1" ht="12.75">
      <c r="A32" s="1"/>
      <c r="B32" s="87" t="s">
        <v>15</v>
      </c>
      <c r="C32" s="61" t="s">
        <v>777</v>
      </c>
      <c r="D32" s="64">
        <v>21</v>
      </c>
    </row>
    <row r="33" spans="1:6" s="30" customFormat="1" ht="12.75">
      <c r="A33" s="1"/>
      <c r="B33" s="39"/>
      <c r="C33" s="40"/>
      <c r="D33" s="2"/>
    </row>
    <row r="34" spans="1:6" s="30" customFormat="1" ht="12.75">
      <c r="A34" s="1"/>
      <c r="B34" s="39"/>
      <c r="C34" s="40"/>
      <c r="D34" s="2"/>
    </row>
    <row r="35" spans="1:6" s="30" customFormat="1" ht="12.75">
      <c r="A35" s="1"/>
      <c r="B35" s="1"/>
      <c r="C35" s="2"/>
      <c r="D35" s="1"/>
    </row>
    <row r="36" spans="1:6" s="30" customFormat="1" ht="12.75">
      <c r="A36" s="1"/>
      <c r="B36" s="126" t="s">
        <v>16</v>
      </c>
      <c r="C36" s="126"/>
      <c r="D36" s="1"/>
    </row>
    <row r="37" spans="1:6" s="30" customFormat="1" ht="12.75">
      <c r="A37" s="5"/>
      <c r="B37" s="9"/>
      <c r="C37" s="130" t="s">
        <v>895</v>
      </c>
      <c r="D37" s="130"/>
      <c r="F37" s="88" t="s">
        <v>896</v>
      </c>
    </row>
    <row r="38" spans="1:6" s="30" customFormat="1" ht="12.75">
      <c r="A38" s="1"/>
      <c r="B38" s="29"/>
      <c r="C38" s="130" t="s">
        <v>899</v>
      </c>
      <c r="D38" s="130"/>
      <c r="F38" s="88" t="s">
        <v>900</v>
      </c>
    </row>
    <row r="39" spans="1:6" s="30" customFormat="1" ht="12.75">
      <c r="A39" s="5"/>
      <c r="B39" s="9"/>
      <c r="C39" s="130" t="s">
        <v>903</v>
      </c>
      <c r="D39" s="130"/>
      <c r="F39" s="88" t="s">
        <v>904</v>
      </c>
    </row>
    <row r="40" spans="1:6" s="30" customFormat="1" ht="12.75">
      <c r="A40" s="1"/>
      <c r="B40" s="29"/>
      <c r="C40" s="130" t="s">
        <v>912</v>
      </c>
      <c r="D40" s="130"/>
      <c r="F40" s="88" t="s">
        <v>905</v>
      </c>
    </row>
    <row r="41" spans="1:6" s="30" customFormat="1" ht="12.75">
      <c r="A41" s="1"/>
      <c r="B41" s="29"/>
      <c r="C41" s="130" t="s">
        <v>915</v>
      </c>
      <c r="D41" s="130"/>
      <c r="F41" s="88" t="s">
        <v>906</v>
      </c>
    </row>
    <row r="42" spans="1:6" s="30" customFormat="1" ht="12.75">
      <c r="A42" s="5"/>
      <c r="B42" s="8"/>
      <c r="C42" s="130" t="s">
        <v>918</v>
      </c>
      <c r="D42" s="130"/>
      <c r="F42" s="88" t="s">
        <v>907</v>
      </c>
    </row>
    <row r="43" spans="1:6" s="30" customFormat="1" ht="12.75">
      <c r="A43" s="5"/>
      <c r="B43" s="8"/>
      <c r="C43" s="130" t="s">
        <v>921</v>
      </c>
      <c r="D43" s="130"/>
      <c r="F43" s="88" t="s">
        <v>908</v>
      </c>
    </row>
    <row r="44" spans="1:6" s="30" customFormat="1" ht="12.75">
      <c r="A44" s="5"/>
      <c r="B44" s="8"/>
      <c r="C44" s="8"/>
      <c r="D44" s="5"/>
    </row>
    <row r="45" spans="1:6" s="30" customFormat="1" ht="12.75">
      <c r="A45" s="5"/>
      <c r="B45" s="8"/>
      <c r="C45" s="8"/>
      <c r="D45" s="5"/>
    </row>
    <row r="46" spans="1:6" s="30" customFormat="1" ht="12.75">
      <c r="A46" s="5"/>
      <c r="B46" s="8"/>
      <c r="C46" s="8"/>
      <c r="D46" s="5"/>
    </row>
    <row r="47" spans="1:6" s="30" customFormat="1" ht="12.75">
      <c r="A47" s="5"/>
      <c r="B47" s="8"/>
      <c r="C47" s="8"/>
      <c r="D47" s="5"/>
    </row>
    <row r="48" spans="1:6" s="30" customFormat="1" ht="12.75">
      <c r="A48" s="5"/>
      <c r="B48" s="41"/>
      <c r="C48" s="9"/>
      <c r="D48" s="5"/>
    </row>
    <row r="49" spans="1:4" s="30" customFormat="1" ht="12.75">
      <c r="A49" s="5"/>
      <c r="B49" s="1"/>
      <c r="C49" s="2"/>
      <c r="D49" s="1"/>
    </row>
    <row r="50" spans="1:4" s="30" customFormat="1" ht="12.75">
      <c r="A50" s="1"/>
      <c r="B50" s="1"/>
      <c r="C50" s="37"/>
      <c r="D50" s="1"/>
    </row>
    <row r="51" spans="1:4">
      <c r="C51" s="10" t="s">
        <v>17</v>
      </c>
    </row>
    <row r="52" spans="1:4" s="30" customFormat="1" ht="12.75">
      <c r="A52" s="1"/>
      <c r="B52" s="1"/>
      <c r="C52" s="2"/>
      <c r="D52" s="1"/>
    </row>
    <row r="53" spans="1:4" s="30" customFormat="1" ht="51">
      <c r="A53" s="1"/>
      <c r="B53" s="42" t="s">
        <v>18</v>
      </c>
      <c r="C53" s="42" t="s">
        <v>19</v>
      </c>
      <c r="D53" s="42" t="s">
        <v>772</v>
      </c>
    </row>
    <row r="54" spans="1:4" s="1" customFormat="1" ht="12.75">
      <c r="B54" s="44">
        <v>1</v>
      </c>
      <c r="C54" s="44">
        <v>2</v>
      </c>
      <c r="D54" s="44">
        <v>3</v>
      </c>
    </row>
    <row r="55" spans="1:4" s="30" customFormat="1" ht="12.75">
      <c r="A55" s="1"/>
      <c r="B55" s="50" t="s">
        <v>20</v>
      </c>
      <c r="C55" s="12" t="s">
        <v>21</v>
      </c>
      <c r="D55" s="13">
        <f>D56+D98+D113+D132</f>
        <v>3115320</v>
      </c>
    </row>
    <row r="56" spans="1:4" s="30" customFormat="1" ht="12.75" hidden="1">
      <c r="A56" s="1"/>
      <c r="B56" s="46" t="s">
        <v>22</v>
      </c>
      <c r="C56" s="47" t="s">
        <v>23</v>
      </c>
      <c r="D56" s="13">
        <f>D57+D84</f>
        <v>0</v>
      </c>
    </row>
    <row r="57" spans="1:4" s="30" customFormat="1" ht="25.5" hidden="1">
      <c r="A57" s="1"/>
      <c r="B57" s="14">
        <v>21300</v>
      </c>
      <c r="C57" s="15" t="s">
        <v>773</v>
      </c>
      <c r="D57" s="16">
        <f>D58+D59+D60+D61+D65+D66+D69+D75</f>
        <v>0</v>
      </c>
    </row>
    <row r="58" spans="1:4" s="30" customFormat="1" ht="25.5" hidden="1">
      <c r="A58" s="1"/>
      <c r="B58" s="44" t="s">
        <v>25</v>
      </c>
      <c r="C58" s="15" t="s">
        <v>26</v>
      </c>
      <c r="D58" s="16">
        <f>VARAM_TP_ES!D58+VARAM_TP_HP!D58+KRP_TP!D58+LPR_TP!D58+RPR_TP!D58+VPR_TP!D58+ZPR_TP!D58</f>
        <v>0</v>
      </c>
    </row>
    <row r="59" spans="1:4" s="30" customFormat="1" ht="25.5" hidden="1">
      <c r="A59" s="1"/>
      <c r="B59" s="44" t="s">
        <v>27</v>
      </c>
      <c r="C59" s="15" t="s">
        <v>28</v>
      </c>
      <c r="D59" s="16">
        <f>VARAM_TP_ES!D59+VARAM_TP_HP!D59+KRP_TP!D59+LPR_TP!D59+RPR_TP!D59+VPR_TP!D59+ZPR_TP!D59</f>
        <v>0</v>
      </c>
    </row>
    <row r="60" spans="1:4" s="30" customFormat="1" ht="25.5" hidden="1">
      <c r="A60" s="1"/>
      <c r="B60" s="44" t="s">
        <v>29</v>
      </c>
      <c r="C60" s="15" t="s">
        <v>30</v>
      </c>
      <c r="D60" s="16">
        <f>VARAM_TP_ES!D60+VARAM_TP_HP!D60+KRP_TP!D60+LPR_TP!D60+RPR_TP!D60+VPR_TP!D60+ZPR_TP!D60</f>
        <v>0</v>
      </c>
    </row>
    <row r="61" spans="1:4" s="30" customFormat="1" ht="12.75" hidden="1">
      <c r="A61" s="1"/>
      <c r="B61" s="44" t="s">
        <v>31</v>
      </c>
      <c r="C61" s="15" t="s">
        <v>32</v>
      </c>
      <c r="D61" s="16">
        <f>SUM(D62:D64)</f>
        <v>0</v>
      </c>
    </row>
    <row r="62" spans="1:4" s="30" customFormat="1" ht="12.75" hidden="1">
      <c r="A62" s="1"/>
      <c r="B62" s="45" t="s">
        <v>33</v>
      </c>
      <c r="C62" s="15" t="s">
        <v>34</v>
      </c>
      <c r="D62" s="16">
        <f>VARAM_TP_ES!D62+VARAM_TP_HP!D62+KRP_TP!D62+LPR_TP!D62+RPR_TP!D62+VPR_TP!D62+ZPR_TP!D62</f>
        <v>0</v>
      </c>
    </row>
    <row r="63" spans="1:4" s="30" customFormat="1" ht="12.75" hidden="1">
      <c r="A63" s="1"/>
      <c r="B63" s="45" t="s">
        <v>35</v>
      </c>
      <c r="C63" s="15" t="s">
        <v>36</v>
      </c>
      <c r="D63" s="16">
        <f>VARAM_TP_ES!D63+VARAM_TP_HP!D63+KRP_TP!D63+LPR_TP!D63+RPR_TP!D63+VPR_TP!D63+ZPR_TP!D63</f>
        <v>0</v>
      </c>
    </row>
    <row r="64" spans="1:4" s="30" customFormat="1" ht="12.75" hidden="1">
      <c r="A64" s="1"/>
      <c r="B64" s="45" t="s">
        <v>37</v>
      </c>
      <c r="C64" s="15" t="s">
        <v>38</v>
      </c>
      <c r="D64" s="16">
        <f>VARAM_TP_ES!D64+VARAM_TP_HP!D64+KRP_TP!D64+LPR_TP!D64+RPR_TP!D64+VPR_TP!D64+ZPR_TP!D64</f>
        <v>0</v>
      </c>
    </row>
    <row r="65" spans="1:4" s="30" customFormat="1" ht="12.75" hidden="1">
      <c r="A65" s="1"/>
      <c r="B65" s="44" t="s">
        <v>39</v>
      </c>
      <c r="C65" s="15" t="s">
        <v>40</v>
      </c>
      <c r="D65" s="16">
        <f>VARAM_TP_ES!D65+VARAM_TP_HP!D65+KRP_TP!D65+LPR_TP!D65+RPR_TP!D65+VPR_TP!D65+ZPR_TP!D65</f>
        <v>0</v>
      </c>
    </row>
    <row r="66" spans="1:4" s="30" customFormat="1" ht="12.75" hidden="1">
      <c r="A66" s="1"/>
      <c r="B66" s="44" t="s">
        <v>41</v>
      </c>
      <c r="C66" s="15" t="s">
        <v>42</v>
      </c>
      <c r="D66" s="16">
        <f>SUM(D67:D68)</f>
        <v>0</v>
      </c>
    </row>
    <row r="67" spans="1:4" s="30" customFormat="1" ht="12.75" hidden="1">
      <c r="A67" s="1"/>
      <c r="B67" s="45" t="s">
        <v>43</v>
      </c>
      <c r="C67" s="15" t="s">
        <v>44</v>
      </c>
      <c r="D67" s="16">
        <f>VARAM_TP_ES!D67+VARAM_TP_HP!D67+KRP_TP!D67+LPR_TP!D67+RPR_TP!D67+VPR_TP!D67+ZPR_TP!D67</f>
        <v>0</v>
      </c>
    </row>
    <row r="68" spans="1:4" s="30" customFormat="1" ht="25.5" hidden="1">
      <c r="A68" s="1"/>
      <c r="B68" s="45" t="s">
        <v>45</v>
      </c>
      <c r="C68" s="15" t="s">
        <v>46</v>
      </c>
      <c r="D68" s="16">
        <f>VARAM_TP_ES!D68+VARAM_TP_HP!D68+KRP_TP!D68+LPR_TP!D68+RPR_TP!D68+VPR_TP!D68+ZPR_TP!D68</f>
        <v>0</v>
      </c>
    </row>
    <row r="69" spans="1:4" s="30" customFormat="1" ht="12.75" hidden="1">
      <c r="A69" s="1"/>
      <c r="B69" s="44" t="s">
        <v>47</v>
      </c>
      <c r="C69" s="15" t="s">
        <v>48</v>
      </c>
      <c r="D69" s="16">
        <f>SUM(D70:D74)</f>
        <v>0</v>
      </c>
    </row>
    <row r="70" spans="1:4" s="30" customFormat="1" ht="12.75" hidden="1">
      <c r="A70" s="1"/>
      <c r="B70" s="45" t="s">
        <v>49</v>
      </c>
      <c r="C70" s="15" t="s">
        <v>50</v>
      </c>
      <c r="D70" s="16">
        <f>VARAM_TP_ES!D70+VARAM_TP_HP!D70+KRP_TP!D70+LPR_TP!D70+RPR_TP!D70+VPR_TP!D70+ZPR_TP!D70</f>
        <v>0</v>
      </c>
    </row>
    <row r="71" spans="1:4" s="30" customFormat="1" ht="12.75" hidden="1">
      <c r="A71" s="1"/>
      <c r="B71" s="45" t="s">
        <v>51</v>
      </c>
      <c r="C71" s="15" t="s">
        <v>52</v>
      </c>
      <c r="D71" s="16">
        <f>VARAM_TP_ES!D71+VARAM_TP_HP!D71+KRP_TP!D71+LPR_TP!D71+RPR_TP!D71+VPR_TP!D71+ZPR_TP!D71</f>
        <v>0</v>
      </c>
    </row>
    <row r="72" spans="1:4" s="30" customFormat="1" ht="12.75" hidden="1">
      <c r="A72" s="1"/>
      <c r="B72" s="45" t="s">
        <v>53</v>
      </c>
      <c r="C72" s="15" t="s">
        <v>54</v>
      </c>
      <c r="D72" s="16">
        <f>VARAM_TP_ES!D72+VARAM_TP_HP!D72+KRP_TP!D72+LPR_TP!D72+RPR_TP!D72+VPR_TP!D72+ZPR_TP!D72</f>
        <v>0</v>
      </c>
    </row>
    <row r="73" spans="1:4" s="30" customFormat="1" ht="12.75" hidden="1">
      <c r="A73" s="1"/>
      <c r="B73" s="45" t="s">
        <v>55</v>
      </c>
      <c r="C73" s="15" t="s">
        <v>56</v>
      </c>
      <c r="D73" s="16">
        <f>VARAM_TP_ES!D73+VARAM_TP_HP!D73+KRP_TP!D73+LPR_TP!D73+RPR_TP!D73+VPR_TP!D73+ZPR_TP!D73</f>
        <v>0</v>
      </c>
    </row>
    <row r="74" spans="1:4" s="30" customFormat="1" ht="12.75" hidden="1">
      <c r="A74" s="1"/>
      <c r="B74" s="45" t="s">
        <v>57</v>
      </c>
      <c r="C74" s="15" t="s">
        <v>58</v>
      </c>
      <c r="D74" s="16">
        <f>VARAM_TP_ES!D74+VARAM_TP_HP!D74+KRP_TP!D74+LPR_TP!D74+RPR_TP!D74+VPR_TP!D74+ZPR_TP!D74</f>
        <v>0</v>
      </c>
    </row>
    <row r="75" spans="1:4" s="30" customFormat="1" ht="12.75" hidden="1">
      <c r="A75" s="1"/>
      <c r="B75" s="44" t="s">
        <v>59</v>
      </c>
      <c r="C75" s="15" t="s">
        <v>60</v>
      </c>
      <c r="D75" s="16">
        <f>SUM(D76:D83)</f>
        <v>0</v>
      </c>
    </row>
    <row r="76" spans="1:4" s="30" customFormat="1" ht="12.75" hidden="1">
      <c r="A76" s="1"/>
      <c r="B76" s="45" t="s">
        <v>61</v>
      </c>
      <c r="C76" s="15" t="s">
        <v>62</v>
      </c>
      <c r="D76" s="16">
        <f>VARAM_TP_ES!D76+VARAM_TP_HP!D76+KRP_TP!D76+LPR_TP!D76+RPR_TP!D76+VPR_TP!D76+ZPR_TP!D76</f>
        <v>0</v>
      </c>
    </row>
    <row r="77" spans="1:4" s="30" customFormat="1" ht="25.5" hidden="1">
      <c r="A77" s="1"/>
      <c r="B77" s="45" t="s">
        <v>63</v>
      </c>
      <c r="C77" s="15" t="s">
        <v>64</v>
      </c>
      <c r="D77" s="16">
        <f>VARAM_TP_ES!D77+VARAM_TP_HP!D77+KRP_TP!D77+LPR_TP!D77+RPR_TP!D77+VPR_TP!D77+ZPR_TP!D77</f>
        <v>0</v>
      </c>
    </row>
    <row r="78" spans="1:4" s="30" customFormat="1" ht="12.75" hidden="1">
      <c r="A78" s="1"/>
      <c r="B78" s="45" t="s">
        <v>65</v>
      </c>
      <c r="C78" s="15" t="s">
        <v>66</v>
      </c>
      <c r="D78" s="16">
        <f>VARAM_TP_ES!D78+VARAM_TP_HP!D78+KRP_TP!D78+LPR_TP!D78+RPR_TP!D78+VPR_TP!D78+ZPR_TP!D78</f>
        <v>0</v>
      </c>
    </row>
    <row r="79" spans="1:4" s="30" customFormat="1" ht="12.75" hidden="1">
      <c r="A79" s="1"/>
      <c r="B79" s="45" t="s">
        <v>67</v>
      </c>
      <c r="C79" s="15" t="s">
        <v>68</v>
      </c>
      <c r="D79" s="16">
        <f>VARAM_TP_ES!D79+VARAM_TP_HP!D79+KRP_TP!D79+LPR_TP!D79+RPR_TP!D79+VPR_TP!D79+ZPR_TP!D79</f>
        <v>0</v>
      </c>
    </row>
    <row r="80" spans="1:4" s="30" customFormat="1" ht="12.75" hidden="1">
      <c r="A80" s="1"/>
      <c r="B80" s="45" t="s">
        <v>69</v>
      </c>
      <c r="C80" s="15" t="s">
        <v>70</v>
      </c>
      <c r="D80" s="16">
        <f>VARAM_TP_ES!D80+VARAM_TP_HP!D80+KRP_TP!D80+LPR_TP!D80+RPR_TP!D80+VPR_TP!D80+ZPR_TP!D80</f>
        <v>0</v>
      </c>
    </row>
    <row r="81" spans="1:4" s="30" customFormat="1" ht="12.75" hidden="1">
      <c r="A81" s="1"/>
      <c r="B81" s="45" t="s">
        <v>71</v>
      </c>
      <c r="C81" s="15" t="s">
        <v>72</v>
      </c>
      <c r="D81" s="16">
        <f>VARAM_TP_ES!D81+VARAM_TP_HP!D81+KRP_TP!D81+LPR_TP!D81+RPR_TP!D81+VPR_TP!D81+ZPR_TP!D81</f>
        <v>0</v>
      </c>
    </row>
    <row r="82" spans="1:4" s="30" customFormat="1" ht="38.25" hidden="1">
      <c r="A82" s="1"/>
      <c r="B82" s="45">
        <v>21397</v>
      </c>
      <c r="C82" s="15" t="s">
        <v>73</v>
      </c>
      <c r="D82" s="16">
        <f>VARAM_TP_ES!D82+VARAM_TP_HP!D82+KRP_TP!D82+LPR_TP!D82+RPR_TP!D82+VPR_TP!D82+ZPR_TP!D82</f>
        <v>0</v>
      </c>
    </row>
    <row r="83" spans="1:4" s="30" customFormat="1" ht="12.75" hidden="1">
      <c r="A83" s="1"/>
      <c r="B83" s="45" t="s">
        <v>74</v>
      </c>
      <c r="C83" s="15" t="s">
        <v>75</v>
      </c>
      <c r="D83" s="16">
        <f>VARAM_TP_ES!D83+VARAM_TP_HP!D83+KRP_TP!D83+LPR_TP!D83+RPR_TP!D83+VPR_TP!D83+ZPR_TP!D83</f>
        <v>0</v>
      </c>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t="12.75" hidden="1">
      <c r="A86" s="1"/>
      <c r="B86" s="45" t="s">
        <v>78</v>
      </c>
      <c r="C86" s="15" t="s">
        <v>79</v>
      </c>
      <c r="D86" s="16">
        <f>VARAM_TP_ES!D86+VARAM_TP_HP!D86+KRP_TP!D86+LPR_TP!D86+RPR_TP!D86+VPR_TP!D86+ZPR_TP!D86</f>
        <v>0</v>
      </c>
    </row>
    <row r="87" spans="1:4" s="30" customFormat="1" ht="12.75" hidden="1">
      <c r="A87" s="1"/>
      <c r="B87" s="45" t="s">
        <v>80</v>
      </c>
      <c r="C87" s="15" t="s">
        <v>81</v>
      </c>
      <c r="D87" s="16">
        <f>VARAM_TP_ES!D87+VARAM_TP_HP!D87+KRP_TP!D87+LPR_TP!D87+RPR_TP!D87+VPR_TP!D87+ZPR_TP!D87</f>
        <v>0</v>
      </c>
    </row>
    <row r="88" spans="1:4" s="30" customFormat="1" ht="12.75" hidden="1">
      <c r="A88" s="1"/>
      <c r="B88" s="45" t="s">
        <v>82</v>
      </c>
      <c r="C88" s="15" t="s">
        <v>83</v>
      </c>
      <c r="D88" s="16">
        <f>VARAM_TP_ES!D88+VARAM_TP_HP!D88+KRP_TP!D88+LPR_TP!D88+RPR_TP!D88+VPR_TP!D88+ZPR_TP!D88</f>
        <v>0</v>
      </c>
    </row>
    <row r="89" spans="1:4" s="30" customFormat="1" ht="12.75" hidden="1">
      <c r="A89" s="1"/>
      <c r="B89" s="44">
        <v>21420</v>
      </c>
      <c r="C89" s="15" t="s">
        <v>84</v>
      </c>
      <c r="D89" s="16">
        <f>SUM(D90:D94)</f>
        <v>0</v>
      </c>
    </row>
    <row r="90" spans="1:4" s="30" customFormat="1" ht="25.5" hidden="1">
      <c r="A90" s="1"/>
      <c r="B90" s="45" t="s">
        <v>85</v>
      </c>
      <c r="C90" s="15" t="s">
        <v>86</v>
      </c>
      <c r="D90" s="16">
        <f>VARAM_TP_ES!D90+VARAM_TP_HP!D90+KRP_TP!D90+LPR_TP!D90+RPR_TP!D90+VPR_TP!D90+ZPR_TP!D90</f>
        <v>0</v>
      </c>
    </row>
    <row r="91" spans="1:4" s="30" customFormat="1" ht="25.5" hidden="1">
      <c r="A91" s="1"/>
      <c r="B91" s="45" t="s">
        <v>87</v>
      </c>
      <c r="C91" s="15" t="s">
        <v>88</v>
      </c>
      <c r="D91" s="16">
        <f>VARAM_TP_ES!D91+VARAM_TP_HP!D91+KRP_TP!D91+LPR_TP!D91+RPR_TP!D91+VPR_TP!D91+ZPR_TP!D91</f>
        <v>0</v>
      </c>
    </row>
    <row r="92" spans="1:4" s="30" customFormat="1" ht="25.5" hidden="1">
      <c r="A92" s="1"/>
      <c r="B92" s="45">
        <v>21424</v>
      </c>
      <c r="C92" s="15" t="s">
        <v>89</v>
      </c>
      <c r="D92" s="16">
        <f>VARAM_TP_ES!D92+VARAM_TP_HP!D92+KRP_TP!D92+LPR_TP!D92+RPR_TP!D92+VPR_TP!D92+ZPR_TP!D92</f>
        <v>0</v>
      </c>
    </row>
    <row r="93" spans="1:4" s="30" customFormat="1" ht="12.75" hidden="1">
      <c r="A93" s="1"/>
      <c r="B93" s="45">
        <v>21425</v>
      </c>
      <c r="C93" s="15" t="s">
        <v>90</v>
      </c>
      <c r="D93" s="16">
        <f>VARAM_TP_ES!D93+VARAM_TP_HP!D93+KRP_TP!D93+LPR_TP!D93+RPR_TP!D93+VPR_TP!D93+ZPR_TP!D93</f>
        <v>0</v>
      </c>
    </row>
    <row r="94" spans="1:4" s="30" customFormat="1" ht="12.75" hidden="1">
      <c r="A94" s="1"/>
      <c r="B94" s="45" t="s">
        <v>91</v>
      </c>
      <c r="C94" s="15" t="s">
        <v>92</v>
      </c>
      <c r="D94" s="16">
        <f>VARAM_TP_ES!D94+VARAM_TP_HP!D94+KRP_TP!D94+LPR_TP!D94+RPR_TP!D94+VPR_TP!D94+ZPR_TP!D94</f>
        <v>0</v>
      </c>
    </row>
    <row r="95" spans="1:4" s="30" customFormat="1" ht="12.75" hidden="1">
      <c r="A95" s="1"/>
      <c r="B95" s="44">
        <v>21490</v>
      </c>
      <c r="C95" s="15" t="s">
        <v>93</v>
      </c>
      <c r="D95" s="16">
        <f>SUM(D96:D97)</f>
        <v>0</v>
      </c>
    </row>
    <row r="96" spans="1:4" s="30" customFormat="1" ht="12.75" hidden="1">
      <c r="A96" s="1"/>
      <c r="B96" s="45" t="s">
        <v>94</v>
      </c>
      <c r="C96" s="15" t="s">
        <v>95</v>
      </c>
      <c r="D96" s="16">
        <f>VARAM_TP_ES!D96+VARAM_TP_HP!D96+KRP_TP!D96+LPR_TP!D96+RPR_TP!D96+VPR_TP!D96+ZPR_TP!D96</f>
        <v>0</v>
      </c>
    </row>
    <row r="97" spans="1:4" s="30" customFormat="1" ht="12.75" hidden="1">
      <c r="A97" s="1"/>
      <c r="B97" s="45" t="s">
        <v>96</v>
      </c>
      <c r="C97" s="15" t="s">
        <v>97</v>
      </c>
      <c r="D97" s="16">
        <f>VARAM_TP_ES!D97+VARAM_TP_HP!D97+KRP_TP!D97+LPR_TP!D97+RPR_TP!D97+VPR_TP!D97+ZPR_TP!D97</f>
        <v>0</v>
      </c>
    </row>
    <row r="98" spans="1:4" s="30" customFormat="1" ht="12.75" hidden="1">
      <c r="A98" s="1"/>
      <c r="B98" s="46" t="s">
        <v>98</v>
      </c>
      <c r="C98" s="47" t="s">
        <v>99</v>
      </c>
      <c r="D98" s="13">
        <f>D99+D111</f>
        <v>0</v>
      </c>
    </row>
    <row r="99" spans="1:4" s="30" customFormat="1" ht="12.75" hidden="1">
      <c r="A99" s="1"/>
      <c r="B99" s="14">
        <v>21100</v>
      </c>
      <c r="C99" s="15" t="s">
        <v>100</v>
      </c>
      <c r="D99" s="16">
        <f>D100+D101+D102+D103+D104+D105+D106</f>
        <v>0</v>
      </c>
    </row>
    <row r="100" spans="1:4" s="30" customFormat="1" ht="25.5" hidden="1">
      <c r="A100" s="1"/>
      <c r="B100" s="44" t="s">
        <v>101</v>
      </c>
      <c r="C100" s="15" t="s">
        <v>102</v>
      </c>
      <c r="D100" s="16">
        <f>VARAM_TP_ES!D100+VARAM_TP_HP!D100+KRP_TP!D100+LPR_TP!D100+RPR_TP!D100+VPR_TP!D100+ZPR_TP!D100</f>
        <v>0</v>
      </c>
    </row>
    <row r="101" spans="1:4" s="30" customFormat="1" ht="25.5" hidden="1">
      <c r="A101" s="1"/>
      <c r="B101" s="44" t="s">
        <v>103</v>
      </c>
      <c r="C101" s="15" t="s">
        <v>104</v>
      </c>
      <c r="D101" s="16">
        <f>VARAM_TP_ES!D101+VARAM_TP_HP!D101+KRP_TP!D101+LPR_TP!D101+RPR_TP!D101+VPR_TP!D101+ZPR_TP!D101</f>
        <v>0</v>
      </c>
    </row>
    <row r="102" spans="1:4" s="30" customFormat="1" ht="25.5" hidden="1">
      <c r="A102" s="1"/>
      <c r="B102" s="44" t="s">
        <v>105</v>
      </c>
      <c r="C102" s="15" t="s">
        <v>106</v>
      </c>
      <c r="D102" s="16">
        <f>VARAM_TP_ES!D102+VARAM_TP_HP!D102+KRP_TP!D102+LPR_TP!D102+RPR_TP!D102+VPR_TP!D102+ZPR_TP!D102</f>
        <v>0</v>
      </c>
    </row>
    <row r="103" spans="1:4" s="30" customFormat="1" ht="25.5" hidden="1">
      <c r="A103" s="1"/>
      <c r="B103" s="44" t="s">
        <v>107</v>
      </c>
      <c r="C103" s="15" t="s">
        <v>108</v>
      </c>
      <c r="D103" s="16">
        <f>VARAM_TP_ES!D103+VARAM_TP_HP!D103+KRP_TP!D103+LPR_TP!D103+RPR_TP!D103+VPR_TP!D103+ZPR_TP!D103</f>
        <v>0</v>
      </c>
    </row>
    <row r="104" spans="1:4" s="30" customFormat="1" ht="38.25" hidden="1">
      <c r="A104" s="1"/>
      <c r="B104" s="44" t="s">
        <v>109</v>
      </c>
      <c r="C104" s="15" t="s">
        <v>110</v>
      </c>
      <c r="D104" s="16">
        <f>VARAM_TP_ES!D104+VARAM_TP_HP!D104+KRP_TP!D104+LPR_TP!D104+RPR_TP!D104+VPR_TP!D104+ZPR_TP!D104</f>
        <v>0</v>
      </c>
    </row>
    <row r="105" spans="1:4" s="30" customFormat="1" ht="38.25" hidden="1">
      <c r="A105" s="1"/>
      <c r="B105" s="44" t="s">
        <v>111</v>
      </c>
      <c r="C105" s="15" t="s">
        <v>112</v>
      </c>
      <c r="D105" s="16">
        <f>VARAM_TP_ES!D105+VARAM_TP_HP!D105+KRP_TP!D105+LPR_TP!D105+RPR_TP!D105+VPR_TP!D105+ZPR_TP!D105</f>
        <v>0</v>
      </c>
    </row>
    <row r="106" spans="1:4" s="30" customFormat="1" ht="38.25" hidden="1">
      <c r="A106" s="1"/>
      <c r="B106" s="44" t="s">
        <v>113</v>
      </c>
      <c r="C106" s="15" t="s">
        <v>114</v>
      </c>
      <c r="D106" s="16">
        <f>SUM(D107:D110)</f>
        <v>0</v>
      </c>
    </row>
    <row r="107" spans="1:4" s="30" customFormat="1" ht="38.25" hidden="1">
      <c r="A107" s="1"/>
      <c r="B107" s="45">
        <v>21191</v>
      </c>
      <c r="C107" s="15" t="s">
        <v>115</v>
      </c>
      <c r="D107" s="16">
        <f>VARAM_TP_ES!D107+VARAM_TP_HP!D107+KRP_TP!D107+LPR_TP!D107+RPR_TP!D107+VPR_TP!D107+ZPR_TP!D107</f>
        <v>0</v>
      </c>
    </row>
    <row r="108" spans="1:4" s="30" customFormat="1" ht="12.75" hidden="1">
      <c r="A108" s="1"/>
      <c r="B108" s="45">
        <v>21192</v>
      </c>
      <c r="C108" s="15" t="s">
        <v>116</v>
      </c>
      <c r="D108" s="16">
        <f>VARAM_TP_ES!D108+VARAM_TP_HP!D108+KRP_TP!D108+LPR_TP!D108+RPR_TP!D108+VPR_TP!D108+ZPR_TP!D108</f>
        <v>0</v>
      </c>
    </row>
    <row r="109" spans="1:4" s="30" customFormat="1" ht="38.25" hidden="1">
      <c r="A109" s="1"/>
      <c r="B109" s="45">
        <v>21193</v>
      </c>
      <c r="C109" s="15" t="s">
        <v>117</v>
      </c>
      <c r="D109" s="16">
        <f>VARAM_TP_ES!D109+VARAM_TP_HP!D109+KRP_TP!D109+LPR_TP!D109+RPR_TP!D109+VPR_TP!D109+ZPR_TP!D109</f>
        <v>0</v>
      </c>
    </row>
    <row r="110" spans="1:4" s="30" customFormat="1" ht="25.5" hidden="1">
      <c r="A110" s="1"/>
      <c r="B110" s="45">
        <v>21194</v>
      </c>
      <c r="C110" s="15" t="s">
        <v>118</v>
      </c>
      <c r="D110" s="16">
        <f>VARAM_TP_ES!D110+VARAM_TP_HP!D110+KRP_TP!D110+LPR_TP!D110+RPR_TP!D110+VPR_TP!D110+ZPR_TP!D110</f>
        <v>0</v>
      </c>
    </row>
    <row r="111" spans="1:4" s="30" customFormat="1" ht="12.75" hidden="1">
      <c r="A111" s="1"/>
      <c r="B111" s="14">
        <v>21200</v>
      </c>
      <c r="C111" s="15" t="s">
        <v>119</v>
      </c>
      <c r="D111" s="16">
        <f>D112</f>
        <v>0</v>
      </c>
    </row>
    <row r="112" spans="1:4" s="30" customFormat="1" ht="12.75" hidden="1">
      <c r="A112" s="1"/>
      <c r="B112" s="44">
        <v>21210</v>
      </c>
      <c r="C112" s="15" t="s">
        <v>119</v>
      </c>
      <c r="D112" s="16">
        <f>VARAM_TP_ES!D112+VARAM_TP_HP!D112+KRP_TP!D112+LPR_TP!D112+RPR_TP!D112+VPR_TP!D112+ZPR_TP!D112</f>
        <v>0</v>
      </c>
    </row>
    <row r="113" spans="1:4" s="30" customFormat="1" ht="25.5" hidden="1">
      <c r="A113" s="1"/>
      <c r="B113" s="49" t="s">
        <v>120</v>
      </c>
      <c r="C113" s="47" t="s">
        <v>121</v>
      </c>
      <c r="D113" s="13">
        <f>D114+D121+D126</f>
        <v>0</v>
      </c>
    </row>
    <row r="114" spans="1:4" s="30" customFormat="1" ht="12.75" hidden="1">
      <c r="A114" s="1"/>
      <c r="B114" s="49">
        <v>18000</v>
      </c>
      <c r="C114" s="47" t="s">
        <v>122</v>
      </c>
      <c r="D114" s="13">
        <f>D115+D120</f>
        <v>0</v>
      </c>
    </row>
    <row r="115" spans="1:4" s="30" customFormat="1" ht="12.75" hidden="1">
      <c r="A115" s="1"/>
      <c r="B115" s="49" t="s">
        <v>123</v>
      </c>
      <c r="C115" s="47" t="s">
        <v>124</v>
      </c>
      <c r="D115" s="13">
        <f>D116</f>
        <v>0</v>
      </c>
    </row>
    <row r="116" spans="1:4" s="30" customFormat="1" ht="25.5" hidden="1">
      <c r="A116" s="1"/>
      <c r="B116" s="44" t="s">
        <v>125</v>
      </c>
      <c r="C116" s="15" t="s">
        <v>126</v>
      </c>
      <c r="D116" s="16">
        <f>SUM(D117:D119)</f>
        <v>0</v>
      </c>
    </row>
    <row r="117" spans="1:4" s="30" customFormat="1" ht="25.5" hidden="1">
      <c r="A117" s="1"/>
      <c r="B117" s="45" t="s">
        <v>127</v>
      </c>
      <c r="C117" s="15" t="s">
        <v>128</v>
      </c>
      <c r="D117" s="16">
        <f>VARAM_TP_ES!D117+VARAM_TP_HP!D117+KRP_TP!D117+LPR_TP!D117+RPR_TP!D117+VPR_TP!D117+ZPR_TP!D117</f>
        <v>0</v>
      </c>
    </row>
    <row r="118" spans="1:4" s="30" customFormat="1" ht="25.5" hidden="1">
      <c r="A118" s="1"/>
      <c r="B118" s="45" t="s">
        <v>129</v>
      </c>
      <c r="C118" s="15" t="s">
        <v>130</v>
      </c>
      <c r="D118" s="16">
        <f>VARAM_TP_ES!D118+VARAM_TP_HP!D118+KRP_TP!D118+LPR_TP!D118+RPR_TP!D118+VPR_TP!D118+ZPR_TP!D118</f>
        <v>0</v>
      </c>
    </row>
    <row r="119" spans="1:4" s="30" customFormat="1" ht="25.5" hidden="1">
      <c r="A119" s="1"/>
      <c r="B119" s="45">
        <v>18139</v>
      </c>
      <c r="C119" s="15" t="s">
        <v>131</v>
      </c>
      <c r="D119" s="16">
        <f>VARAM_TP_ES!D119+VARAM_TP_HP!D119+KRP_TP!D119+LPR_TP!D119+RPR_TP!D119+VPR_TP!D119+ZPR_TP!D119</f>
        <v>0</v>
      </c>
    </row>
    <row r="120" spans="1:4" s="30" customFormat="1" ht="12.75" hidden="1">
      <c r="A120" s="1"/>
      <c r="B120" s="14">
        <v>18400</v>
      </c>
      <c r="C120" s="15" t="s">
        <v>132</v>
      </c>
      <c r="D120" s="16">
        <f>VARAM_TP_ES!D120+VARAM_TP_HP!D120+KRP_TP!D120+LPR_TP!D120+RPR_TP!D120+VPR_TP!D120+ZPR_TP!D120</f>
        <v>0</v>
      </c>
    </row>
    <row r="121" spans="1:4" s="30" customFormat="1" ht="12.75" hidden="1">
      <c r="A121" s="1"/>
      <c r="B121" s="49">
        <v>19000</v>
      </c>
      <c r="C121" s="47" t="s">
        <v>133</v>
      </c>
      <c r="D121" s="13">
        <f>D122</f>
        <v>0</v>
      </c>
    </row>
    <row r="122" spans="1:4" s="30" customFormat="1" ht="12.75" hidden="1">
      <c r="A122" s="1"/>
      <c r="B122" s="49" t="s">
        <v>134</v>
      </c>
      <c r="C122" s="47" t="s">
        <v>135</v>
      </c>
      <c r="D122" s="13">
        <f>SUM(D123:D125)</f>
        <v>0</v>
      </c>
    </row>
    <row r="123" spans="1:4" s="30" customFormat="1" ht="25.5" hidden="1">
      <c r="A123" s="1"/>
      <c r="B123" s="44">
        <v>19550</v>
      </c>
      <c r="C123" s="15" t="s">
        <v>136</v>
      </c>
      <c r="D123" s="16">
        <f>VARAM_TP_ES!D123+VARAM_TP_HP!D123+KRP_TP!D123+LPR_TP!D123+RPR_TP!D123+VPR_TP!D123+ZPR_TP!D123</f>
        <v>0</v>
      </c>
    </row>
    <row r="124" spans="1:4" s="30" customFormat="1" ht="38.25" hidden="1">
      <c r="A124" s="1"/>
      <c r="B124" s="44">
        <v>19560</v>
      </c>
      <c r="C124" s="15" t="s">
        <v>137</v>
      </c>
      <c r="D124" s="16">
        <f>VARAM_TP_ES!D124+VARAM_TP_HP!D124+KRP_TP!D124+LPR_TP!D124+RPR_TP!D124+VPR_TP!D124+ZPR_TP!D124</f>
        <v>0</v>
      </c>
    </row>
    <row r="125" spans="1:4" s="30" customFormat="1" ht="38.25" hidden="1">
      <c r="A125" s="1"/>
      <c r="B125" s="44">
        <v>19570</v>
      </c>
      <c r="C125" s="15" t="s">
        <v>138</v>
      </c>
      <c r="D125" s="16">
        <f>VARAM_TP_ES!D125+VARAM_TP_HP!D125+KRP_TP!D125+LPR_TP!D125+RPR_TP!D125+VPR_TP!D125+ZPR_TP!D125</f>
        <v>0</v>
      </c>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51" hidden="1">
      <c r="A128" s="1"/>
      <c r="B128" s="44">
        <v>17110</v>
      </c>
      <c r="C128" s="15" t="s">
        <v>141</v>
      </c>
      <c r="D128" s="16">
        <f>VARAM_TP_ES!D128+VARAM_TP_HP!D128+KRP_TP!D128+LPR_TP!D128+RPR_TP!D128+VPR_TP!D128+ZPR_TP!D128</f>
        <v>0</v>
      </c>
    </row>
    <row r="129" spans="1:4" s="30" customFormat="1" ht="38.25" hidden="1">
      <c r="A129" s="1"/>
      <c r="B129" s="44">
        <v>17120</v>
      </c>
      <c r="C129" s="15" t="s">
        <v>142</v>
      </c>
      <c r="D129" s="16">
        <f>VARAM_TP_ES!D129+VARAM_TP_HP!D129+KRP_TP!D129+LPR_TP!D129+RPR_TP!D129+VPR_TP!D129+ZPR_TP!D129</f>
        <v>0</v>
      </c>
    </row>
    <row r="130" spans="1:4" s="30" customFormat="1" ht="76.5" hidden="1">
      <c r="A130" s="1"/>
      <c r="B130" s="44">
        <v>17130</v>
      </c>
      <c r="C130" s="15" t="s">
        <v>143</v>
      </c>
      <c r="D130" s="16">
        <f>VARAM_TP_ES!D130+VARAM_TP_HP!D130+KRP_TP!D130+LPR_TP!D130+RPR_TP!D130+VPR_TP!D130+ZPR_TP!D130</f>
        <v>0</v>
      </c>
    </row>
    <row r="131" spans="1:4" s="30" customFormat="1" ht="76.5" hidden="1">
      <c r="A131" s="1"/>
      <c r="B131" s="44">
        <v>17140</v>
      </c>
      <c r="C131" s="15" t="s">
        <v>144</v>
      </c>
      <c r="D131" s="16">
        <f>VARAM_TP_ES!D131+VARAM_TP_HP!D131+KRP_TP!D131+LPR_TP!D131+RPR_TP!D131+VPR_TP!D131+ZPR_TP!D131</f>
        <v>0</v>
      </c>
    </row>
    <row r="132" spans="1:4" s="30" customFormat="1" ht="12.75">
      <c r="A132" s="1"/>
      <c r="B132" s="49">
        <v>21700</v>
      </c>
      <c r="C132" s="47" t="s">
        <v>145</v>
      </c>
      <c r="D132" s="13">
        <f>D133+D134</f>
        <v>3115320</v>
      </c>
    </row>
    <row r="133" spans="1:4" s="30" customFormat="1" ht="12.75">
      <c r="A133" s="1"/>
      <c r="B133" s="44">
        <v>21710</v>
      </c>
      <c r="C133" s="15" t="s">
        <v>146</v>
      </c>
      <c r="D133" s="16">
        <f>VARAM_TP_ES!D133+VARAM_TP_HP!D133+KRP_TP!D133+LPR_TP!D133+RPR_TP!D133+VPR_TP!D133+ZPR_TP!D133</f>
        <v>3115320</v>
      </c>
    </row>
    <row r="134" spans="1:4" s="30" customFormat="1" ht="12.75" hidden="1">
      <c r="A134" s="1"/>
      <c r="B134" s="44">
        <v>21720</v>
      </c>
      <c r="C134" s="15" t="s">
        <v>147</v>
      </c>
      <c r="D134" s="16">
        <f>VARAM_TP_ES!D134+VARAM_TP_HP!D134+KRP_TP!D134+LPR_TP!D134+RPR_TP!D134+VPR_TP!D134+ZPR_TP!D134</f>
        <v>0</v>
      </c>
    </row>
    <row r="135" spans="1:4" s="30" customFormat="1" ht="12.75">
      <c r="A135" s="1"/>
      <c r="B135" s="51" t="s">
        <v>148</v>
      </c>
      <c r="C135" s="12" t="s">
        <v>149</v>
      </c>
      <c r="D135" s="13">
        <f>D136+D416</f>
        <v>3115320</v>
      </c>
    </row>
    <row r="136" spans="1:4" s="30" customFormat="1" ht="27">
      <c r="A136" s="1"/>
      <c r="B136" s="53" t="s">
        <v>150</v>
      </c>
      <c r="C136" s="54" t="s">
        <v>151</v>
      </c>
      <c r="D136" s="106">
        <f>D137+D272+D290+D375+D394</f>
        <v>3089105</v>
      </c>
    </row>
    <row r="137" spans="1:4" s="30" customFormat="1" ht="12.75">
      <c r="A137" s="1"/>
      <c r="B137" s="52" t="s">
        <v>152</v>
      </c>
      <c r="C137" s="47" t="s">
        <v>153</v>
      </c>
      <c r="D137" s="13">
        <f>D138+D172</f>
        <v>2861340</v>
      </c>
    </row>
    <row r="138" spans="1:4" s="30" customFormat="1" ht="12.75">
      <c r="A138" s="1"/>
      <c r="B138" s="46" t="s">
        <v>154</v>
      </c>
      <c r="C138" s="47" t="s">
        <v>155</v>
      </c>
      <c r="D138" s="107">
        <f>D139+D160</f>
        <v>1969785</v>
      </c>
    </row>
    <row r="139" spans="1:4" s="30" customFormat="1" ht="12.75">
      <c r="A139" s="1"/>
      <c r="B139" s="46" t="s">
        <v>156</v>
      </c>
      <c r="C139" s="47" t="s">
        <v>157</v>
      </c>
      <c r="D139" s="107">
        <f>D140+D148+D158+D159</f>
        <v>1598557</v>
      </c>
    </row>
    <row r="140" spans="1:4" s="30" customFormat="1" ht="12.75">
      <c r="A140" s="1"/>
      <c r="B140" s="44" t="s">
        <v>158</v>
      </c>
      <c r="C140" s="15" t="s">
        <v>159</v>
      </c>
      <c r="D140" s="108">
        <f>SUM(D141:D147)</f>
        <v>1517057</v>
      </c>
    </row>
    <row r="141" spans="1:4" s="30" customFormat="1" ht="12.75" hidden="1">
      <c r="A141" s="1"/>
      <c r="B141" s="45" t="s">
        <v>160</v>
      </c>
      <c r="C141" s="15" t="s">
        <v>161</v>
      </c>
      <c r="D141" s="108">
        <f>VARAM_TP_ES!D141+VARAM_TP_HP!D141+KRP_TP!D141+LPR_TP!D141+RPR_TP!D141+VPR_TP!D141+ZPR_TP!D141</f>
        <v>0</v>
      </c>
    </row>
    <row r="142" spans="1:4" s="30" customFormat="1" ht="12.75" hidden="1">
      <c r="A142" s="1"/>
      <c r="B142" s="45" t="s">
        <v>162</v>
      </c>
      <c r="C142" s="15" t="s">
        <v>163</v>
      </c>
      <c r="D142" s="108">
        <f>VARAM_TP_ES!D142+VARAM_TP_HP!D142+KRP_TP!D142+LPR_TP!D142+RPR_TP!D142+VPR_TP!D142+ZPR_TP!D142</f>
        <v>0</v>
      </c>
    </row>
    <row r="143" spans="1:4" s="30" customFormat="1" ht="25.5" hidden="1">
      <c r="A143" s="1"/>
      <c r="B143" s="45" t="s">
        <v>164</v>
      </c>
      <c r="C143" s="15" t="s">
        <v>165</v>
      </c>
      <c r="D143" s="108">
        <f>VARAM_TP_ES!D143+VARAM_TP_HP!D143+KRP_TP!D143+LPR_TP!D143+RPR_TP!D143+VPR_TP!D143+ZPR_TP!D143</f>
        <v>0</v>
      </c>
    </row>
    <row r="144" spans="1:4" s="30" customFormat="1" ht="12.75">
      <c r="A144" s="1"/>
      <c r="B144" s="45" t="s">
        <v>166</v>
      </c>
      <c r="C144" s="15" t="s">
        <v>167</v>
      </c>
      <c r="D144" s="108">
        <f>VARAM_TP_ES!D144+VARAM_TP_HP!D144+KRP_TP!D144+LPR_TP!D144+RPR_TP!D144+VPR_TP!D144+ZPR_TP!D144</f>
        <v>1233009</v>
      </c>
    </row>
    <row r="145" spans="1:4" s="30" customFormat="1" ht="12.75" hidden="1">
      <c r="A145" s="1"/>
      <c r="B145" s="45" t="s">
        <v>168</v>
      </c>
      <c r="C145" s="15" t="s">
        <v>169</v>
      </c>
      <c r="D145" s="108">
        <f>VARAM_TP_ES!D145+VARAM_TP_HP!D145+KRP_TP!D145+LPR_TP!D145+RPR_TP!D145+VPR_TP!D145+ZPR_TP!D145</f>
        <v>0</v>
      </c>
    </row>
    <row r="146" spans="1:4" s="30" customFormat="1" ht="12.75" hidden="1">
      <c r="A146" s="1"/>
      <c r="B146" s="45">
        <v>1116</v>
      </c>
      <c r="C146" s="15" t="s">
        <v>170</v>
      </c>
      <c r="D146" s="108">
        <f>VARAM_TP_ES!D146+VARAM_TP_HP!D146+KRP_TP!D146+LPR_TP!D146+RPR_TP!D146+VPR_TP!D146+ZPR_TP!D146</f>
        <v>0</v>
      </c>
    </row>
    <row r="147" spans="1:4" s="30" customFormat="1" ht="12.75">
      <c r="A147" s="1"/>
      <c r="B147" s="45" t="s">
        <v>171</v>
      </c>
      <c r="C147" s="15" t="s">
        <v>172</v>
      </c>
      <c r="D147" s="108">
        <f>VARAM_TP_ES!D147+VARAM_TP_HP!D147+KRP_TP!D147+LPR_TP!D147+RPR_TP!D147+VPR_TP!D147+ZPR_TP!D147</f>
        <v>284048</v>
      </c>
    </row>
    <row r="148" spans="1:4" s="30" customFormat="1" ht="12.75">
      <c r="A148" s="1"/>
      <c r="B148" s="44" t="s">
        <v>173</v>
      </c>
      <c r="C148" s="15" t="s">
        <v>174</v>
      </c>
      <c r="D148" s="108">
        <f>SUM(D149:D157)</f>
        <v>51500</v>
      </c>
    </row>
    <row r="149" spans="1:4" s="30" customFormat="1" ht="12.75" hidden="1">
      <c r="A149" s="1"/>
      <c r="B149" s="45" t="s">
        <v>175</v>
      </c>
      <c r="C149" s="15" t="s">
        <v>176</v>
      </c>
      <c r="D149" s="108">
        <f>VARAM_TP_ES!D149+VARAM_TP_HP!D149+KRP_TP!D149+LPR_TP!D149+RPR_TP!D149+VPR_TP!D149+ZPR_TP!D149</f>
        <v>0</v>
      </c>
    </row>
    <row r="150" spans="1:4" s="30" customFormat="1" ht="12.75" hidden="1">
      <c r="A150" s="1"/>
      <c r="B150" s="45" t="s">
        <v>177</v>
      </c>
      <c r="C150" s="15" t="s">
        <v>178</v>
      </c>
      <c r="D150" s="108">
        <f>VARAM_TP_ES!D150+VARAM_TP_HP!D150+KRP_TP!D150+LPR_TP!D150+RPR_TP!D150+VPR_TP!D150+ZPR_TP!D150</f>
        <v>0</v>
      </c>
    </row>
    <row r="151" spans="1:4" s="30" customFormat="1" ht="12.75" hidden="1">
      <c r="A151" s="1"/>
      <c r="B151" s="45" t="s">
        <v>179</v>
      </c>
      <c r="C151" s="15" t="s">
        <v>180</v>
      </c>
      <c r="D151" s="108">
        <f>VARAM_TP_ES!D151+VARAM_TP_HP!D151+KRP_TP!D151+LPR_TP!D151+RPR_TP!D151+VPR_TP!D151+ZPR_TP!D151</f>
        <v>0</v>
      </c>
    </row>
    <row r="152" spans="1:4" s="30" customFormat="1" ht="12.75" hidden="1">
      <c r="A152" s="1"/>
      <c r="B152" s="45" t="s">
        <v>181</v>
      </c>
      <c r="C152" s="15" t="s">
        <v>182</v>
      </c>
      <c r="D152" s="108">
        <f>VARAM_TP_ES!D152+VARAM_TP_HP!D152+KRP_TP!D152+LPR_TP!D152+RPR_TP!D152+VPR_TP!D152+ZPR_TP!D152</f>
        <v>0</v>
      </c>
    </row>
    <row r="153" spans="1:4" s="30" customFormat="1" ht="12.75" hidden="1">
      <c r="A153" s="1"/>
      <c r="B153" s="45" t="s">
        <v>183</v>
      </c>
      <c r="C153" s="15" t="s">
        <v>184</v>
      </c>
      <c r="D153" s="108">
        <f>VARAM_TP_ES!D153+VARAM_TP_HP!D153+KRP_TP!D153+LPR_TP!D153+RPR_TP!D153+VPR_TP!D153+ZPR_TP!D153</f>
        <v>0</v>
      </c>
    </row>
    <row r="154" spans="1:4" s="30" customFormat="1" ht="12.75">
      <c r="A154" s="1"/>
      <c r="B154" s="45" t="s">
        <v>185</v>
      </c>
      <c r="C154" s="15" t="s">
        <v>186</v>
      </c>
      <c r="D154" s="108">
        <f>VARAM_TP_ES!D154+VARAM_TP_HP!D154+KRP_TP!D154+LPR_TP!D154+RPR_TP!D154+VPR_TP!D154+ZPR_TP!D154</f>
        <v>41000</v>
      </c>
    </row>
    <row r="155" spans="1:4" s="30" customFormat="1" ht="12.75">
      <c r="A155" s="1"/>
      <c r="B155" s="45" t="s">
        <v>187</v>
      </c>
      <c r="C155" s="15" t="s">
        <v>188</v>
      </c>
      <c r="D155" s="108">
        <f>VARAM_TP_ES!D155+VARAM_TP_HP!D155+KRP_TP!D155+LPR_TP!D155+RPR_TP!D155+VPR_TP!D155+ZPR_TP!D155</f>
        <v>10500</v>
      </c>
    </row>
    <row r="156" spans="1:4" s="30" customFormat="1" ht="12.75" hidden="1">
      <c r="A156" s="1"/>
      <c r="B156" s="45" t="s">
        <v>189</v>
      </c>
      <c r="C156" s="15" t="s">
        <v>190</v>
      </c>
      <c r="D156" s="108">
        <f>VARAM_TP_ES!D156+VARAM_TP_HP!D156+KRP_TP!D156+LPR_TP!D156+RPR_TP!D156+VPR_TP!D156+ZPR_TP!D156</f>
        <v>0</v>
      </c>
    </row>
    <row r="157" spans="1:4" s="30" customFormat="1" ht="25.5" hidden="1">
      <c r="A157" s="1"/>
      <c r="B157" s="45" t="s">
        <v>191</v>
      </c>
      <c r="C157" s="15" t="s">
        <v>192</v>
      </c>
      <c r="D157" s="108">
        <f>VARAM_TP_ES!D157+VARAM_TP_HP!D157+KRP_TP!D157+LPR_TP!D157+RPR_TP!D157+VPR_TP!D157+ZPR_TP!D157</f>
        <v>0</v>
      </c>
    </row>
    <row r="158" spans="1:4" s="30" customFormat="1" ht="25.5">
      <c r="A158" s="1"/>
      <c r="B158" s="44" t="s">
        <v>193</v>
      </c>
      <c r="C158" s="15" t="s">
        <v>194</v>
      </c>
      <c r="D158" s="108">
        <f>VARAM_TP_ES!D158+VARAM_TP_HP!D158+KRP_TP!D158+LPR_TP!D158+RPR_TP!D158+VPR_TP!D158+ZPR_TP!D158</f>
        <v>30000</v>
      </c>
    </row>
    <row r="159" spans="1:4" s="30" customFormat="1" ht="12.75" hidden="1">
      <c r="A159" s="1"/>
      <c r="B159" s="44" t="s">
        <v>195</v>
      </c>
      <c r="C159" s="15" t="s">
        <v>196</v>
      </c>
      <c r="D159" s="108">
        <f>VARAM_TP_ES!D159+VARAM_TP_HP!D159+KRP_TP!D159+LPR_TP!D159+RPR_TP!D159+VPR_TP!D159+ZPR_TP!D159</f>
        <v>0</v>
      </c>
    </row>
    <row r="160" spans="1:4" s="30" customFormat="1" ht="25.5">
      <c r="A160" s="1"/>
      <c r="B160" s="46" t="s">
        <v>197</v>
      </c>
      <c r="C160" s="47" t="s">
        <v>198</v>
      </c>
      <c r="D160" s="107">
        <f>D161+D162+D171</f>
        <v>371228</v>
      </c>
    </row>
    <row r="161" spans="1:4" s="30" customFormat="1" ht="12.75">
      <c r="A161" s="1"/>
      <c r="B161" s="44" t="s">
        <v>199</v>
      </c>
      <c r="C161" s="15" t="s">
        <v>200</v>
      </c>
      <c r="D161" s="108">
        <f>VARAM_TP_ES!D161+VARAM_TP_HP!D161+KRP_TP!D161+LPR_TP!D161+RPR_TP!D161+VPR_TP!D161+ZPR_TP!D161</f>
        <v>368828</v>
      </c>
    </row>
    <row r="162" spans="1:4" s="30" customFormat="1" ht="12.75">
      <c r="A162" s="1"/>
      <c r="B162" s="44" t="s">
        <v>201</v>
      </c>
      <c r="C162" s="15" t="s">
        <v>202</v>
      </c>
      <c r="D162" s="108">
        <f>SUM(D163:D170)</f>
        <v>2400</v>
      </c>
    </row>
    <row r="163" spans="1:4" s="30" customFormat="1" ht="38.25">
      <c r="A163" s="1"/>
      <c r="B163" s="45" t="s">
        <v>203</v>
      </c>
      <c r="C163" s="15" t="s">
        <v>204</v>
      </c>
      <c r="D163" s="108">
        <f>VARAM_TP_ES!D163+VARAM_TP_HP!D163+KRP_TP!D163+LPR_TP!D163+RPR_TP!D163+VPR_TP!D163+ZPR_TP!D163</f>
        <v>1350</v>
      </c>
    </row>
    <row r="164" spans="1:4" s="30" customFormat="1" ht="12.75" hidden="1">
      <c r="A164" s="1"/>
      <c r="B164" s="45" t="s">
        <v>205</v>
      </c>
      <c r="C164" s="15" t="s">
        <v>206</v>
      </c>
      <c r="D164" s="108">
        <f>VARAM_TP_ES!D164+VARAM_TP_HP!D164+KRP_TP!D164+LPR_TP!D164+RPR_TP!D164+VPR_TP!D164+ZPR_TP!D164</f>
        <v>0</v>
      </c>
    </row>
    <row r="165" spans="1:4" s="30" customFormat="1" ht="12.75" hidden="1">
      <c r="A165" s="1"/>
      <c r="B165" s="45" t="s">
        <v>207</v>
      </c>
      <c r="C165" s="15" t="s">
        <v>208</v>
      </c>
      <c r="D165" s="108">
        <f>VARAM_TP_ES!D165+VARAM_TP_HP!D165+KRP_TP!D165+LPR_TP!D165+RPR_TP!D165+VPR_TP!D165+ZPR_TP!D165</f>
        <v>0</v>
      </c>
    </row>
    <row r="166" spans="1:4" s="30" customFormat="1" ht="25.5" hidden="1">
      <c r="A166" s="1"/>
      <c r="B166" s="45" t="s">
        <v>209</v>
      </c>
      <c r="C166" s="15" t="s">
        <v>210</v>
      </c>
      <c r="D166" s="108">
        <f>VARAM_TP_ES!D166+VARAM_TP_HP!D166+KRP_TP!D166+LPR_TP!D166+RPR_TP!D166+VPR_TP!D166+ZPR_TP!D166</f>
        <v>0</v>
      </c>
    </row>
    <row r="167" spans="1:4" s="30" customFormat="1" ht="12.75" hidden="1">
      <c r="A167" s="1"/>
      <c r="B167" s="45" t="s">
        <v>211</v>
      </c>
      <c r="C167" s="15" t="s">
        <v>212</v>
      </c>
      <c r="D167" s="108">
        <f>VARAM_TP_ES!D167+VARAM_TP_HP!D167+KRP_TP!D167+LPR_TP!D167+RPR_TP!D167+VPR_TP!D167+ZPR_TP!D167</f>
        <v>0</v>
      </c>
    </row>
    <row r="168" spans="1:4" s="30" customFormat="1" ht="25.5" hidden="1">
      <c r="A168" s="1"/>
      <c r="B168" s="45" t="s">
        <v>213</v>
      </c>
      <c r="C168" s="15" t="s">
        <v>214</v>
      </c>
      <c r="D168" s="108">
        <f>VARAM_TP_ES!D168+VARAM_TP_HP!D168+KRP_TP!D168+LPR_TP!D168+RPR_TP!D168+VPR_TP!D168+ZPR_TP!D168</f>
        <v>0</v>
      </c>
    </row>
    <row r="169" spans="1:4" s="30" customFormat="1" ht="25.5">
      <c r="A169" s="1"/>
      <c r="B169" s="45" t="s">
        <v>215</v>
      </c>
      <c r="C169" s="15" t="s">
        <v>216</v>
      </c>
      <c r="D169" s="108">
        <f>VARAM_TP_ES!D169+VARAM_TP_HP!D169+KRP_TP!D169+LPR_TP!D169+RPR_TP!D169+VPR_TP!D169+ZPR_TP!D169</f>
        <v>1000</v>
      </c>
    </row>
    <row r="170" spans="1:4" s="30" customFormat="1" ht="38.25">
      <c r="A170" s="1"/>
      <c r="B170" s="45" t="s">
        <v>217</v>
      </c>
      <c r="C170" s="15" t="s">
        <v>218</v>
      </c>
      <c r="D170" s="108">
        <f>VARAM_TP_ES!D170+VARAM_TP_HP!D170+KRP_TP!D170+LPR_TP!D170+RPR_TP!D170+VPR_TP!D170+ZPR_TP!D170</f>
        <v>50</v>
      </c>
    </row>
    <row r="171" spans="1:4" s="30" customFormat="1" ht="12.75" hidden="1">
      <c r="A171" s="1"/>
      <c r="B171" s="44" t="s">
        <v>219</v>
      </c>
      <c r="C171" s="15" t="s">
        <v>220</v>
      </c>
      <c r="D171" s="108">
        <f>VARAM_TP_ES!D171+VARAM_TP_HP!D171+KRP_TP!D171+LPR_TP!D171+RPR_TP!D171+VPR_TP!D171+ZPR_TP!D171</f>
        <v>0</v>
      </c>
    </row>
    <row r="172" spans="1:4" s="30" customFormat="1" ht="12.75">
      <c r="A172" s="1"/>
      <c r="B172" s="47" t="s">
        <v>221</v>
      </c>
      <c r="C172" s="47" t="s">
        <v>222</v>
      </c>
      <c r="D172" s="107">
        <f>D173+D180+D231+D261+D262+D271</f>
        <v>891555</v>
      </c>
    </row>
    <row r="173" spans="1:4" s="30" customFormat="1" ht="12.75">
      <c r="A173" s="1"/>
      <c r="B173" s="46" t="s">
        <v>223</v>
      </c>
      <c r="C173" s="47" t="s">
        <v>224</v>
      </c>
      <c r="D173" s="107">
        <f>D174+D177</f>
        <v>111517</v>
      </c>
    </row>
    <row r="174" spans="1:4" s="30" customFormat="1" ht="12.75">
      <c r="A174" s="1"/>
      <c r="B174" s="44" t="s">
        <v>225</v>
      </c>
      <c r="C174" s="15" t="s">
        <v>226</v>
      </c>
      <c r="D174" s="108">
        <f>SUM(D175:D176)</f>
        <v>5350</v>
      </c>
    </row>
    <row r="175" spans="1:4" s="30" customFormat="1" ht="12.75">
      <c r="A175" s="1"/>
      <c r="B175" s="45" t="s">
        <v>227</v>
      </c>
      <c r="C175" s="15" t="s">
        <v>228</v>
      </c>
      <c r="D175" s="108">
        <f>VARAM_TP_ES!D175+VARAM_TP_HP!D175+KRP_TP!D175+LPR_TP!D175+RPR_TP!D175+VPR_TP!D175+ZPR_TP!D175</f>
        <v>3150</v>
      </c>
    </row>
    <row r="176" spans="1:4" s="30" customFormat="1" ht="12.75">
      <c r="A176" s="1"/>
      <c r="B176" s="45" t="s">
        <v>229</v>
      </c>
      <c r="C176" s="15" t="s">
        <v>230</v>
      </c>
      <c r="D176" s="108">
        <f>VARAM_TP_ES!D176+VARAM_TP_HP!D176+KRP_TP!D176+LPR_TP!D176+RPR_TP!D176+VPR_TP!D176+ZPR_TP!D176</f>
        <v>2200</v>
      </c>
    </row>
    <row r="177" spans="1:4" s="30" customFormat="1" ht="12.75">
      <c r="A177" s="1"/>
      <c r="B177" s="44" t="s">
        <v>231</v>
      </c>
      <c r="C177" s="15" t="s">
        <v>232</v>
      </c>
      <c r="D177" s="108">
        <f>SUM(D178:D179)</f>
        <v>106167</v>
      </c>
    </row>
    <row r="178" spans="1:4" s="30" customFormat="1" ht="12.75">
      <c r="A178" s="1"/>
      <c r="B178" s="45" t="s">
        <v>233</v>
      </c>
      <c r="C178" s="15" t="s">
        <v>228</v>
      </c>
      <c r="D178" s="108">
        <f>VARAM_TP_ES!D178+VARAM_TP_HP!D178+KRP_TP!D178+LPR_TP!D178+RPR_TP!D178+VPR_TP!D178+ZPR_TP!D178</f>
        <v>15267</v>
      </c>
    </row>
    <row r="179" spans="1:4" s="30" customFormat="1" ht="12.75">
      <c r="A179" s="1"/>
      <c r="B179" s="45" t="s">
        <v>234</v>
      </c>
      <c r="C179" s="15" t="s">
        <v>230</v>
      </c>
      <c r="D179" s="108">
        <f>VARAM_TP_ES!D179+VARAM_TP_HP!D179+KRP_TP!D179+LPR_TP!D179+RPR_TP!D179+VPR_TP!D179+ZPR_TP!D179</f>
        <v>90900</v>
      </c>
    </row>
    <row r="180" spans="1:4" s="30" customFormat="1" ht="12.75">
      <c r="A180" s="1"/>
      <c r="B180" s="46" t="s">
        <v>235</v>
      </c>
      <c r="C180" s="47" t="s">
        <v>236</v>
      </c>
      <c r="D180" s="107">
        <f>D181+D184+D190+D200+D209+D213+D219+D226</f>
        <v>746275</v>
      </c>
    </row>
    <row r="181" spans="1:4" s="30" customFormat="1" ht="12.75">
      <c r="A181" s="1"/>
      <c r="B181" s="44" t="s">
        <v>237</v>
      </c>
      <c r="C181" s="15" t="s">
        <v>238</v>
      </c>
      <c r="D181" s="108">
        <f>SUM(D182:D183)</f>
        <v>31355</v>
      </c>
    </row>
    <row r="182" spans="1:4" s="30" customFormat="1" ht="38.25">
      <c r="A182" s="1"/>
      <c r="B182" s="45" t="s">
        <v>239</v>
      </c>
      <c r="C182" s="15" t="s">
        <v>240</v>
      </c>
      <c r="D182" s="108">
        <f>VARAM_TP_ES!D182+VARAM_TP_HP!D182+KRP_TP!D182+LPR_TP!D182+RPR_TP!D182+VPR_TP!D182+ZPR_TP!D182</f>
        <v>27341</v>
      </c>
    </row>
    <row r="183" spans="1:4" s="30" customFormat="1" ht="12.75">
      <c r="A183" s="1"/>
      <c r="B183" s="45" t="s">
        <v>241</v>
      </c>
      <c r="C183" s="15" t="s">
        <v>242</v>
      </c>
      <c r="D183" s="108">
        <f>VARAM_TP_ES!D183+VARAM_TP_HP!D183+KRP_TP!D183+LPR_TP!D183+RPR_TP!D183+VPR_TP!D183+ZPR_TP!D183</f>
        <v>4014</v>
      </c>
    </row>
    <row r="184" spans="1:4" s="30" customFormat="1" ht="12.75">
      <c r="A184" s="1"/>
      <c r="B184" s="44" t="s">
        <v>243</v>
      </c>
      <c r="C184" s="15" t="s">
        <v>244</v>
      </c>
      <c r="D184" s="108">
        <f>SUM(D185:D189)</f>
        <v>13652</v>
      </c>
    </row>
    <row r="185" spans="1:4" s="30" customFormat="1" ht="12.75">
      <c r="A185" s="1"/>
      <c r="B185" s="45" t="s">
        <v>245</v>
      </c>
      <c r="C185" s="15" t="s">
        <v>246</v>
      </c>
      <c r="D185" s="108">
        <f>VARAM_TP_ES!D185+VARAM_TP_HP!D185+KRP_TP!D185+LPR_TP!D185+RPR_TP!D185+VPR_TP!D185+ZPR_TP!D185</f>
        <v>4269</v>
      </c>
    </row>
    <row r="186" spans="1:4" s="30" customFormat="1" ht="12.75">
      <c r="A186" s="1"/>
      <c r="B186" s="45" t="s">
        <v>247</v>
      </c>
      <c r="C186" s="15" t="s">
        <v>248</v>
      </c>
      <c r="D186" s="108">
        <f>VARAM_TP_ES!D186+VARAM_TP_HP!D186+KRP_TP!D186+LPR_TP!D186+RPR_TP!D186+VPR_TP!D186+ZPR_TP!D186</f>
        <v>2269</v>
      </c>
    </row>
    <row r="187" spans="1:4" s="30" customFormat="1" ht="12.75">
      <c r="A187" s="1"/>
      <c r="B187" s="45" t="s">
        <v>249</v>
      </c>
      <c r="C187" s="15" t="s">
        <v>250</v>
      </c>
      <c r="D187" s="108">
        <f>VARAM_TP_ES!D187+VARAM_TP_HP!D187+KRP_TP!D187+LPR_TP!D187+RPR_TP!D187+VPR_TP!D187+ZPR_TP!D187</f>
        <v>5691</v>
      </c>
    </row>
    <row r="188" spans="1:4" s="30" customFormat="1" ht="25.5" hidden="1">
      <c r="A188" s="1"/>
      <c r="B188" s="45">
        <v>2224</v>
      </c>
      <c r="C188" s="15" t="s">
        <v>251</v>
      </c>
      <c r="D188" s="108">
        <f>VARAM_TP_ES!D188+VARAM_TP_HP!D188+KRP_TP!D188+LPR_TP!D188+RPR_TP!D188+VPR_TP!D188+ZPR_TP!D188</f>
        <v>0</v>
      </c>
    </row>
    <row r="189" spans="1:4" s="30" customFormat="1" ht="12.75">
      <c r="A189" s="1"/>
      <c r="B189" s="45" t="s">
        <v>252</v>
      </c>
      <c r="C189" s="15" t="s">
        <v>253</v>
      </c>
      <c r="D189" s="108">
        <f>VARAM_TP_ES!D189+VARAM_TP_HP!D189+KRP_TP!D189+LPR_TP!D189+RPR_TP!D189+VPR_TP!D189+ZPR_TP!D189</f>
        <v>1423</v>
      </c>
    </row>
    <row r="190" spans="1:4" s="30" customFormat="1" ht="25.5">
      <c r="A190" s="1"/>
      <c r="B190" s="44" t="s">
        <v>254</v>
      </c>
      <c r="C190" s="15" t="s">
        <v>255</v>
      </c>
      <c r="D190" s="108">
        <f>SUM(D191:D199)</f>
        <v>68719</v>
      </c>
    </row>
    <row r="191" spans="1:4" s="30" customFormat="1" ht="12.75">
      <c r="A191" s="1"/>
      <c r="B191" s="45" t="s">
        <v>256</v>
      </c>
      <c r="C191" s="15" t="s">
        <v>257</v>
      </c>
      <c r="D191" s="108">
        <f>VARAM_TP_ES!D191+VARAM_TP_HP!D191+KRP_TP!D191+LPR_TP!D191+RPR_TP!D191+VPR_TP!D191+ZPR_TP!D191</f>
        <v>30313</v>
      </c>
    </row>
    <row r="192" spans="1:4" s="30" customFormat="1" ht="25.5" hidden="1">
      <c r="A192" s="1"/>
      <c r="B192" s="45">
        <v>2232</v>
      </c>
      <c r="C192" s="15" t="s">
        <v>258</v>
      </c>
      <c r="D192" s="108">
        <f>VARAM_TP_ES!D192+VARAM_TP_HP!D192+KRP_TP!D192+LPR_TP!D192+RPR_TP!D192+VPR_TP!D192+ZPR_TP!D192</f>
        <v>0</v>
      </c>
    </row>
    <row r="193" spans="1:4" s="30" customFormat="1" ht="12.75" hidden="1">
      <c r="A193" s="1"/>
      <c r="B193" s="45" t="s">
        <v>259</v>
      </c>
      <c r="C193" s="15" t="s">
        <v>260</v>
      </c>
      <c r="D193" s="108">
        <f>VARAM_TP_ES!D193+VARAM_TP_HP!D193+KRP_TP!D193+LPR_TP!D193+RPR_TP!D193+VPR_TP!D193+ZPR_TP!D193</f>
        <v>0</v>
      </c>
    </row>
    <row r="194" spans="1:4" s="30" customFormat="1" ht="25.5" hidden="1">
      <c r="A194" s="1"/>
      <c r="B194" s="45" t="s">
        <v>261</v>
      </c>
      <c r="C194" s="15" t="s">
        <v>262</v>
      </c>
      <c r="D194" s="108">
        <f>VARAM_TP_ES!D194+VARAM_TP_HP!D194+KRP_TP!D194+LPR_TP!D194+RPR_TP!D194+VPR_TP!D194+ZPR_TP!D194</f>
        <v>0</v>
      </c>
    </row>
    <row r="195" spans="1:4" s="30" customFormat="1" ht="12.75" hidden="1">
      <c r="A195" s="1"/>
      <c r="B195" s="45">
        <v>2235</v>
      </c>
      <c r="C195" s="15" t="s">
        <v>263</v>
      </c>
      <c r="D195" s="108">
        <f>VARAM_TP_ES!D195+VARAM_TP_HP!D195+KRP_TP!D195+LPR_TP!D195+RPR_TP!D195+VPR_TP!D195+ZPR_TP!D195</f>
        <v>0</v>
      </c>
    </row>
    <row r="196" spans="1:4" s="30" customFormat="1" ht="12.75" hidden="1">
      <c r="A196" s="1"/>
      <c r="B196" s="45" t="s">
        <v>264</v>
      </c>
      <c r="C196" s="15" t="s">
        <v>265</v>
      </c>
      <c r="D196" s="108">
        <f>VARAM_TP_ES!D196+VARAM_TP_HP!D196+KRP_TP!D196+LPR_TP!D196+RPR_TP!D196+VPR_TP!D196+ZPR_TP!D196</f>
        <v>0</v>
      </c>
    </row>
    <row r="197" spans="1:4" s="30" customFormat="1" ht="25.5" hidden="1">
      <c r="A197" s="1"/>
      <c r="B197" s="45" t="s">
        <v>266</v>
      </c>
      <c r="C197" s="15" t="s">
        <v>267</v>
      </c>
      <c r="D197" s="108">
        <f>VARAM_TP_ES!D197+VARAM_TP_HP!D197+KRP_TP!D197+LPR_TP!D197+RPR_TP!D197+VPR_TP!D197+ZPR_TP!D197</f>
        <v>0</v>
      </c>
    </row>
    <row r="198" spans="1:4" s="30" customFormat="1" ht="25.5" hidden="1">
      <c r="A198" s="1"/>
      <c r="B198" s="45" t="s">
        <v>268</v>
      </c>
      <c r="C198" s="15" t="s">
        <v>269</v>
      </c>
      <c r="D198" s="108">
        <f>VARAM_TP_ES!D198+VARAM_TP_HP!D198+KRP_TP!D198+LPR_TP!D198+RPR_TP!D198+VPR_TP!D198+ZPR_TP!D198</f>
        <v>0</v>
      </c>
    </row>
    <row r="199" spans="1:4" s="30" customFormat="1" ht="12.75">
      <c r="A199" s="1"/>
      <c r="B199" s="45" t="s">
        <v>270</v>
      </c>
      <c r="C199" s="15" t="s">
        <v>271</v>
      </c>
      <c r="D199" s="108">
        <f>VARAM_TP_ES!D199+VARAM_TP_HP!D199+KRP_TP!D199+LPR_TP!D199+RPR_TP!D199+VPR_TP!D199+ZPR_TP!D199</f>
        <v>38406</v>
      </c>
    </row>
    <row r="200" spans="1:4" s="30" customFormat="1" ht="25.5">
      <c r="A200" s="1"/>
      <c r="B200" s="44" t="s">
        <v>272</v>
      </c>
      <c r="C200" s="15" t="s">
        <v>273</v>
      </c>
      <c r="D200" s="108">
        <f>SUM(D201:D208)</f>
        <v>19256</v>
      </c>
    </row>
    <row r="201" spans="1:4" s="30" customFormat="1" ht="12.75" hidden="1">
      <c r="A201" s="1"/>
      <c r="B201" s="45" t="s">
        <v>274</v>
      </c>
      <c r="C201" s="15" t="s">
        <v>275</v>
      </c>
      <c r="D201" s="108">
        <f>VARAM_TP_ES!D201+VARAM_TP_HP!D201+KRP_TP!D201+LPR_TP!D201+RPR_TP!D201+VPR_TP!D201+ZPR_TP!D201</f>
        <v>0</v>
      </c>
    </row>
    <row r="202" spans="1:4" s="30" customFormat="1" ht="12.75" hidden="1">
      <c r="A202" s="1"/>
      <c r="B202" s="45" t="s">
        <v>276</v>
      </c>
      <c r="C202" s="15" t="s">
        <v>277</v>
      </c>
      <c r="D202" s="108">
        <f>VARAM_TP_ES!D202+VARAM_TP_HP!D202+KRP_TP!D202+LPR_TP!D202+RPR_TP!D202+VPR_TP!D202+ZPR_TP!D202</f>
        <v>0</v>
      </c>
    </row>
    <row r="203" spans="1:4" s="30" customFormat="1" ht="12.75">
      <c r="A203" s="1"/>
      <c r="B203" s="45" t="s">
        <v>278</v>
      </c>
      <c r="C203" s="15" t="s">
        <v>279</v>
      </c>
      <c r="D203" s="108">
        <f>VARAM_TP_ES!D203+VARAM_TP_HP!D203+KRP_TP!D203+LPR_TP!D203+RPR_TP!D203+VPR_TP!D203+ZPR_TP!D203</f>
        <v>11256</v>
      </c>
    </row>
    <row r="204" spans="1:4" s="30" customFormat="1" ht="12.75">
      <c r="A204" s="1"/>
      <c r="B204" s="45" t="s">
        <v>280</v>
      </c>
      <c r="C204" s="15" t="s">
        <v>281</v>
      </c>
      <c r="D204" s="108">
        <f>VARAM_TP_ES!D204+VARAM_TP_HP!D204+KRP_TP!D204+LPR_TP!D204+RPR_TP!D204+VPR_TP!D204+ZPR_TP!D204</f>
        <v>8000</v>
      </c>
    </row>
    <row r="205" spans="1:4" s="30" customFormat="1" ht="12.75" hidden="1">
      <c r="A205" s="1"/>
      <c r="B205" s="45" t="s">
        <v>282</v>
      </c>
      <c r="C205" s="15" t="s">
        <v>283</v>
      </c>
      <c r="D205" s="108">
        <f>VARAM_TP_ES!D205+VARAM_TP_HP!D205+KRP_TP!D205+LPR_TP!D205+RPR_TP!D205+VPR_TP!D205+ZPR_TP!D205</f>
        <v>0</v>
      </c>
    </row>
    <row r="206" spans="1:4" s="30" customFormat="1" ht="12.75" hidden="1">
      <c r="A206" s="1"/>
      <c r="B206" s="45">
        <v>2247</v>
      </c>
      <c r="C206" s="15" t="s">
        <v>284</v>
      </c>
      <c r="D206" s="108">
        <f>VARAM_TP_ES!D206+VARAM_TP_HP!D206+KRP_TP!D206+LPR_TP!D206+RPR_TP!D206+VPR_TP!D206+ZPR_TP!D206</f>
        <v>0</v>
      </c>
    </row>
    <row r="207" spans="1:4" s="30" customFormat="1" ht="25.5" hidden="1">
      <c r="A207" s="1"/>
      <c r="B207" s="45">
        <v>2248</v>
      </c>
      <c r="C207" s="15" t="s">
        <v>285</v>
      </c>
      <c r="D207" s="108">
        <f>VARAM_TP_ES!D207+VARAM_TP_HP!D207+KRP_TP!D207+LPR_TP!D207+RPR_TP!D207+VPR_TP!D207+ZPR_TP!D207</f>
        <v>0</v>
      </c>
    </row>
    <row r="208" spans="1:4" s="30" customFormat="1" ht="12.75" hidden="1">
      <c r="A208" s="1"/>
      <c r="B208" s="45" t="s">
        <v>286</v>
      </c>
      <c r="C208" s="15" t="s">
        <v>287</v>
      </c>
      <c r="D208" s="108">
        <f>VARAM_TP_ES!D208+VARAM_TP_HP!D208+KRP_TP!D208+LPR_TP!D208+RPR_TP!D208+VPR_TP!D208+ZPR_TP!D208</f>
        <v>0</v>
      </c>
    </row>
    <row r="209" spans="1:4" s="30" customFormat="1" ht="12.75">
      <c r="A209" s="1"/>
      <c r="B209" s="44" t="s">
        <v>288</v>
      </c>
      <c r="C209" s="15" t="s">
        <v>289</v>
      </c>
      <c r="D209" s="108">
        <f>SUM(D210:D212)</f>
        <v>2756</v>
      </c>
    </row>
    <row r="210" spans="1:4" s="30" customFormat="1" ht="12.75">
      <c r="A210" s="1"/>
      <c r="B210" s="45">
        <v>2251</v>
      </c>
      <c r="C210" s="15" t="s">
        <v>290</v>
      </c>
      <c r="D210" s="108">
        <f>VARAM_TP_ES!D210+VARAM_TP_HP!D210+KRP_TP!D210+LPR_TP!D210+RPR_TP!D210+VPR_TP!D210+ZPR_TP!D210</f>
        <v>2756</v>
      </c>
    </row>
    <row r="211" spans="1:4" s="30" customFormat="1" ht="12.75" hidden="1">
      <c r="A211" s="1"/>
      <c r="B211" s="45">
        <v>2252</v>
      </c>
      <c r="C211" s="15" t="s">
        <v>291</v>
      </c>
      <c r="D211" s="108">
        <f>VARAM_TP_ES!D211+VARAM_TP_HP!D211+KRP_TP!D211+LPR_TP!D211+RPR_TP!D211+VPR_TP!D211+ZPR_TP!D211</f>
        <v>0</v>
      </c>
    </row>
    <row r="212" spans="1:4" s="30" customFormat="1" ht="12.75" hidden="1">
      <c r="A212" s="1"/>
      <c r="B212" s="45">
        <v>2259</v>
      </c>
      <c r="C212" s="15" t="s">
        <v>292</v>
      </c>
      <c r="D212" s="108">
        <f>VARAM_TP_ES!D212+VARAM_TP_HP!D212+KRP_TP!D212+LPR_TP!D212+RPR_TP!D212+VPR_TP!D212+ZPR_TP!D212</f>
        <v>0</v>
      </c>
    </row>
    <row r="213" spans="1:4" s="30" customFormat="1" ht="12.75">
      <c r="A213" s="1"/>
      <c r="B213" s="44" t="s">
        <v>293</v>
      </c>
      <c r="C213" s="15" t="s">
        <v>294</v>
      </c>
      <c r="D213" s="108">
        <f>SUM(D214:D218)</f>
        <v>55521</v>
      </c>
    </row>
    <row r="214" spans="1:4" s="30" customFormat="1" ht="12.75">
      <c r="A214" s="1"/>
      <c r="B214" s="45" t="s">
        <v>295</v>
      </c>
      <c r="C214" s="15" t="s">
        <v>296</v>
      </c>
      <c r="D214" s="108">
        <f>VARAM_TP_ES!D214+VARAM_TP_HP!D214+KRP_TP!D214+LPR_TP!D214+RPR_TP!D214+VPR_TP!D214+ZPR_TP!D214</f>
        <v>55521</v>
      </c>
    </row>
    <row r="215" spans="1:4" s="30" customFormat="1" ht="12.75" hidden="1">
      <c r="A215" s="1"/>
      <c r="B215" s="45" t="s">
        <v>297</v>
      </c>
      <c r="C215" s="15" t="s">
        <v>298</v>
      </c>
      <c r="D215" s="108">
        <f>VARAM_TP_ES!D215+VARAM_TP_HP!D215+KRP_TP!D215+LPR_TP!D215+RPR_TP!D215+VPR_TP!D215+ZPR_TP!D215</f>
        <v>0</v>
      </c>
    </row>
    <row r="216" spans="1:4" s="30" customFormat="1" ht="12.75" hidden="1">
      <c r="A216" s="1"/>
      <c r="B216" s="45" t="s">
        <v>299</v>
      </c>
      <c r="C216" s="15" t="s">
        <v>300</v>
      </c>
      <c r="D216" s="108">
        <f>VARAM_TP_ES!D216+VARAM_TP_HP!D216+KRP_TP!D216+LPR_TP!D216+RPR_TP!D216+VPR_TP!D216+ZPR_TP!D216</f>
        <v>0</v>
      </c>
    </row>
    <row r="217" spans="1:4" s="30" customFormat="1" ht="12.75" hidden="1">
      <c r="A217" s="1"/>
      <c r="B217" s="45" t="s">
        <v>301</v>
      </c>
      <c r="C217" s="15" t="s">
        <v>302</v>
      </c>
      <c r="D217" s="108">
        <f>VARAM_TP_ES!D217+VARAM_TP_HP!D217+KRP_TP!D217+LPR_TP!D217+RPR_TP!D217+VPR_TP!D217+ZPR_TP!D217</f>
        <v>0</v>
      </c>
    </row>
    <row r="218" spans="1:4" s="30" customFormat="1" ht="12.75" hidden="1">
      <c r="A218" s="1"/>
      <c r="B218" s="45" t="s">
        <v>303</v>
      </c>
      <c r="C218" s="15" t="s">
        <v>304</v>
      </c>
      <c r="D218" s="108">
        <f>VARAM_TP_ES!D218+VARAM_TP_HP!D218+KRP_TP!D218+LPR_TP!D218+RPR_TP!D218+VPR_TP!D218+ZPR_TP!D218</f>
        <v>0</v>
      </c>
    </row>
    <row r="219" spans="1:4" s="30" customFormat="1" ht="12.75">
      <c r="A219" s="1"/>
      <c r="B219" s="44" t="s">
        <v>305</v>
      </c>
      <c r="C219" s="15" t="s">
        <v>306</v>
      </c>
      <c r="D219" s="108">
        <f>SUM(D220:D225)</f>
        <v>555016</v>
      </c>
    </row>
    <row r="220" spans="1:4" s="30" customFormat="1" ht="12.75" hidden="1">
      <c r="A220" s="1"/>
      <c r="B220" s="45" t="s">
        <v>307</v>
      </c>
      <c r="C220" s="15" t="s">
        <v>308</v>
      </c>
      <c r="D220" s="108">
        <f>VARAM_TP_ES!D220+VARAM_TP_HP!D220+KRP_TP!D220+LPR_TP!D220+RPR_TP!D220+VPR_TP!D220+ZPR_TP!D220</f>
        <v>0</v>
      </c>
    </row>
    <row r="221" spans="1:4" s="30" customFormat="1" ht="12.75" hidden="1">
      <c r="A221" s="1"/>
      <c r="B221" s="45">
        <v>2272</v>
      </c>
      <c r="C221" s="15" t="s">
        <v>309</v>
      </c>
      <c r="D221" s="108">
        <f>VARAM_TP_ES!D221+VARAM_TP_HP!D221+KRP_TP!D221+LPR_TP!D221+RPR_TP!D221+VPR_TP!D221+ZPR_TP!D221</f>
        <v>0</v>
      </c>
    </row>
    <row r="222" spans="1:4" s="30" customFormat="1" ht="12.75" hidden="1">
      <c r="A222" s="1"/>
      <c r="B222" s="45" t="s">
        <v>310</v>
      </c>
      <c r="C222" s="15" t="s">
        <v>311</v>
      </c>
      <c r="D222" s="108">
        <f>VARAM_TP_ES!D222+VARAM_TP_HP!D222+KRP_TP!D222+LPR_TP!D222+RPR_TP!D222+VPR_TP!D222+ZPR_TP!D222</f>
        <v>0</v>
      </c>
    </row>
    <row r="223" spans="1:4" s="30" customFormat="1" ht="25.5">
      <c r="A223" s="1"/>
      <c r="B223" s="45" t="s">
        <v>312</v>
      </c>
      <c r="C223" s="15" t="s">
        <v>313</v>
      </c>
      <c r="D223" s="108">
        <f>VARAM_TP_ES!D223+VARAM_TP_HP!D223+KRP_TP!D223+LPR_TP!D223+RPR_TP!D223+VPR_TP!D223+ZPR_TP!D223</f>
        <v>21343</v>
      </c>
    </row>
    <row r="224" spans="1:4" s="30" customFormat="1" ht="12.75" hidden="1">
      <c r="A224" s="1"/>
      <c r="B224" s="45">
        <v>2278</v>
      </c>
      <c r="C224" s="15" t="s">
        <v>314</v>
      </c>
      <c r="D224" s="108">
        <f>VARAM_TP_ES!D224+VARAM_TP_HP!D224+KRP_TP!D224+LPR_TP!D224+RPR_TP!D224+VPR_TP!D224+ZPR_TP!D224</f>
        <v>0</v>
      </c>
    </row>
    <row r="225" spans="1:4" s="30" customFormat="1" ht="12.75">
      <c r="A225" s="1"/>
      <c r="B225" s="45" t="s">
        <v>315</v>
      </c>
      <c r="C225" s="15" t="s">
        <v>316</v>
      </c>
      <c r="D225" s="108">
        <f>VARAM_TP_ES!D225+VARAM_TP_HP!D225+KRP_TP!D225+LPR_TP!D225+RPR_TP!D225+VPR_TP!D225+ZPR_TP!D225</f>
        <v>533673</v>
      </c>
    </row>
    <row r="226" spans="1:4" s="30" customFormat="1" ht="12.75" hidden="1">
      <c r="A226" s="1"/>
      <c r="B226" s="44" t="s">
        <v>317</v>
      </c>
      <c r="C226" s="15" t="s">
        <v>318</v>
      </c>
      <c r="D226" s="108">
        <f>SUM(D227:D230)</f>
        <v>0</v>
      </c>
    </row>
    <row r="227" spans="1:4" s="30" customFormat="1" ht="12.75" hidden="1">
      <c r="A227" s="1"/>
      <c r="B227" s="45" t="s">
        <v>319</v>
      </c>
      <c r="C227" s="15" t="s">
        <v>320</v>
      </c>
      <c r="D227" s="108">
        <f>VARAM_TP_ES!D227+VARAM_TP_HP!D227+KRP_TP!D227+LPR_TP!D227+RPR_TP!D227+VPR_TP!D227+ZPR_TP!D227</f>
        <v>0</v>
      </c>
    </row>
    <row r="228" spans="1:4" s="30" customFormat="1" ht="25.5" hidden="1">
      <c r="A228" s="1"/>
      <c r="B228" s="45" t="s">
        <v>321</v>
      </c>
      <c r="C228" s="15" t="s">
        <v>322</v>
      </c>
      <c r="D228" s="108">
        <f>VARAM_TP_ES!D228+VARAM_TP_HP!D228+KRP_TP!D228+LPR_TP!D228+RPR_TP!D228+VPR_TP!D228+ZPR_TP!D228</f>
        <v>0</v>
      </c>
    </row>
    <row r="229" spans="1:4" s="30" customFormat="1" ht="12.75" hidden="1">
      <c r="A229" s="1"/>
      <c r="B229" s="45" t="s">
        <v>323</v>
      </c>
      <c r="C229" s="15" t="s">
        <v>324</v>
      </c>
      <c r="D229" s="108">
        <f>VARAM_TP_ES!D229+VARAM_TP_HP!D229+KRP_TP!D229+LPR_TP!D229+RPR_TP!D229+VPR_TP!D229+ZPR_TP!D229</f>
        <v>0</v>
      </c>
    </row>
    <row r="230" spans="1:4" s="30" customFormat="1" ht="25.5" hidden="1">
      <c r="A230" s="1"/>
      <c r="B230" s="45">
        <v>2284</v>
      </c>
      <c r="C230" s="15" t="s">
        <v>325</v>
      </c>
      <c r="D230" s="108">
        <f>VARAM_TP_ES!D230+VARAM_TP_HP!D230+KRP_TP!D230+LPR_TP!D230+RPR_TP!D230+VPR_TP!D230+ZPR_TP!D230</f>
        <v>0</v>
      </c>
    </row>
    <row r="231" spans="1:4" s="30" customFormat="1" ht="25.5">
      <c r="A231" s="1"/>
      <c r="B231" s="46" t="s">
        <v>326</v>
      </c>
      <c r="C231" s="47" t="s">
        <v>327</v>
      </c>
      <c r="D231" s="107">
        <f>D232+D237+D241+D242+D246+D247+D255+D256+D260</f>
        <v>33763</v>
      </c>
    </row>
    <row r="232" spans="1:4" s="30" customFormat="1" ht="12.75">
      <c r="A232" s="1"/>
      <c r="B232" s="44" t="s">
        <v>328</v>
      </c>
      <c r="C232" s="15" t="s">
        <v>329</v>
      </c>
      <c r="D232" s="108">
        <f>SUM(D233:D236)</f>
        <v>27263</v>
      </c>
    </row>
    <row r="233" spans="1:4" s="30" customFormat="1" ht="12.75">
      <c r="A233" s="1"/>
      <c r="B233" s="45" t="s">
        <v>330</v>
      </c>
      <c r="C233" s="15" t="s">
        <v>331</v>
      </c>
      <c r="D233" s="108">
        <f>VARAM_TP_ES!D233+VARAM_TP_HP!D233+KRP_TP!D233+LPR_TP!D233+RPR_TP!D233+VPR_TP!D233+ZPR_TP!D233</f>
        <v>8806</v>
      </c>
    </row>
    <row r="234" spans="1:4" s="30" customFormat="1" ht="12.75">
      <c r="A234" s="1"/>
      <c r="B234" s="45" t="s">
        <v>332</v>
      </c>
      <c r="C234" s="15" t="s">
        <v>333</v>
      </c>
      <c r="D234" s="108">
        <f>VARAM_TP_ES!D234+VARAM_TP_HP!D234+KRP_TP!D234+LPR_TP!D234+RPR_TP!D234+VPR_TP!D234+ZPR_TP!D234</f>
        <v>18457</v>
      </c>
    </row>
    <row r="235" spans="1:4" s="30" customFormat="1" ht="12.75" hidden="1">
      <c r="A235" s="1"/>
      <c r="B235" s="45" t="s">
        <v>334</v>
      </c>
      <c r="C235" s="15" t="s">
        <v>335</v>
      </c>
      <c r="D235" s="108">
        <f>VARAM_TP_ES!D235+VARAM_TP_HP!D235+KRP_TP!D235+LPR_TP!D235+RPR_TP!D235+VPR_TP!D235+ZPR_TP!D235</f>
        <v>0</v>
      </c>
    </row>
    <row r="236" spans="1:4" s="30" customFormat="1" ht="12.75" hidden="1">
      <c r="A236" s="1"/>
      <c r="B236" s="45" t="s">
        <v>336</v>
      </c>
      <c r="C236" s="15" t="s">
        <v>337</v>
      </c>
      <c r="D236" s="108">
        <f>VARAM_TP_ES!D236+VARAM_TP_HP!D236+KRP_TP!D236+LPR_TP!D236+RPR_TP!D236+VPR_TP!D236+ZPR_TP!D236</f>
        <v>0</v>
      </c>
    </row>
    <row r="237" spans="1:4" s="30" customFormat="1" ht="12.75">
      <c r="A237" s="1"/>
      <c r="B237" s="44" t="s">
        <v>338</v>
      </c>
      <c r="C237" s="15" t="s">
        <v>339</v>
      </c>
      <c r="D237" s="108">
        <f>SUM(D238:D240)</f>
        <v>6500</v>
      </c>
    </row>
    <row r="238" spans="1:4" s="30" customFormat="1" ht="12.75" hidden="1">
      <c r="A238" s="1"/>
      <c r="B238" s="45" t="s">
        <v>340</v>
      </c>
      <c r="C238" s="15" t="s">
        <v>341</v>
      </c>
      <c r="D238" s="108">
        <f>VARAM_TP_ES!D238+VARAM_TP_HP!D238+KRP_TP!D238+LPR_TP!D238+RPR_TP!D238+VPR_TP!D238+ZPR_TP!D238</f>
        <v>0</v>
      </c>
    </row>
    <row r="239" spans="1:4" s="30" customFormat="1" ht="12.75">
      <c r="A239" s="1"/>
      <c r="B239" s="45" t="s">
        <v>342</v>
      </c>
      <c r="C239" s="15" t="s">
        <v>343</v>
      </c>
      <c r="D239" s="108">
        <f>VARAM_TP_ES!D239+VARAM_TP_HP!D239+KRP_TP!D239+LPR_TP!D239+RPR_TP!D239+VPR_TP!D239+ZPR_TP!D239</f>
        <v>6500</v>
      </c>
    </row>
    <row r="240" spans="1:4" s="30" customFormat="1" ht="12.75" hidden="1">
      <c r="A240" s="1"/>
      <c r="B240" s="45" t="s">
        <v>344</v>
      </c>
      <c r="C240" s="15" t="s">
        <v>345</v>
      </c>
      <c r="D240" s="108">
        <f>VARAM_TP_ES!D240+VARAM_TP_HP!D240+KRP_TP!D240+LPR_TP!D240+RPR_TP!D240+VPR_TP!D240+ZPR_TP!D240</f>
        <v>0</v>
      </c>
    </row>
    <row r="241" spans="1:4" s="30" customFormat="1" ht="12.75" hidden="1">
      <c r="A241" s="1"/>
      <c r="B241" s="44" t="s">
        <v>346</v>
      </c>
      <c r="C241" s="15" t="s">
        <v>347</v>
      </c>
      <c r="D241" s="108">
        <f>VARAM_TP_ES!D241+VARAM_TP_HP!D241+KRP_TP!D241+LPR_TP!D241+RPR_TP!D241+VPR_TP!D241+ZPR_TP!D241</f>
        <v>0</v>
      </c>
    </row>
    <row r="242" spans="1:4" s="30" customFormat="1" ht="25.5" hidden="1">
      <c r="A242" s="1"/>
      <c r="B242" s="44" t="s">
        <v>348</v>
      </c>
      <c r="C242" s="15" t="s">
        <v>349</v>
      </c>
      <c r="D242" s="108">
        <f>SUM(D243:D245)</f>
        <v>0</v>
      </c>
    </row>
    <row r="243" spans="1:4" s="30" customFormat="1" ht="12.75" hidden="1">
      <c r="A243" s="1"/>
      <c r="B243" s="45" t="s">
        <v>350</v>
      </c>
      <c r="C243" s="15" t="s">
        <v>351</v>
      </c>
      <c r="D243" s="108">
        <f>VARAM_TP_ES!D243+VARAM_TP_HP!D243+KRP_TP!D243+LPR_TP!D243+RPR_TP!D243+VPR_TP!D243+ZPR_TP!D243</f>
        <v>0</v>
      </c>
    </row>
    <row r="244" spans="1:4" s="30" customFormat="1" ht="12.75" hidden="1">
      <c r="A244" s="1"/>
      <c r="B244" s="45" t="s">
        <v>352</v>
      </c>
      <c r="C244" s="15" t="s">
        <v>353</v>
      </c>
      <c r="D244" s="108">
        <f>VARAM_TP_ES!D244+VARAM_TP_HP!D244+KRP_TP!D244+LPR_TP!D244+RPR_TP!D244+VPR_TP!D244+ZPR_TP!D244</f>
        <v>0</v>
      </c>
    </row>
    <row r="245" spans="1:4" s="30" customFormat="1" ht="12.75" hidden="1">
      <c r="A245" s="1"/>
      <c r="B245" s="45" t="s">
        <v>354</v>
      </c>
      <c r="C245" s="15" t="s">
        <v>355</v>
      </c>
      <c r="D245" s="108">
        <f>VARAM_TP_ES!D245+VARAM_TP_HP!D245+KRP_TP!D245+LPR_TP!D245+RPR_TP!D245+VPR_TP!D245+ZPR_TP!D245</f>
        <v>0</v>
      </c>
    </row>
    <row r="246" spans="1:4" s="30" customFormat="1" ht="12.75" hidden="1">
      <c r="A246" s="1"/>
      <c r="B246" s="44" t="s">
        <v>356</v>
      </c>
      <c r="C246" s="15" t="s">
        <v>357</v>
      </c>
      <c r="D246" s="108">
        <f>VARAM_TP_ES!D246+VARAM_TP_HP!D246+KRP_TP!D246+LPR_TP!D246+RPR_TP!D246+VPR_TP!D246+ZPR_TP!D246</f>
        <v>0</v>
      </c>
    </row>
    <row r="247" spans="1:4" s="30" customFormat="1" ht="12.75" hidden="1">
      <c r="A247" s="1"/>
      <c r="B247" s="44" t="s">
        <v>358</v>
      </c>
      <c r="C247" s="15" t="s">
        <v>359</v>
      </c>
      <c r="D247" s="108">
        <f>SUM(D248:D254)</f>
        <v>0</v>
      </c>
    </row>
    <row r="248" spans="1:4" s="30" customFormat="1" ht="12.75" hidden="1">
      <c r="A248" s="1"/>
      <c r="B248" s="45" t="s">
        <v>360</v>
      </c>
      <c r="C248" s="15" t="s">
        <v>361</v>
      </c>
      <c r="D248" s="108">
        <f>VARAM_TP_ES!D248+VARAM_TP_HP!D248+KRP_TP!D248+LPR_TP!D248+RPR_TP!D248+VPR_TP!D248+ZPR_TP!D248</f>
        <v>0</v>
      </c>
    </row>
    <row r="249" spans="1:4" s="30" customFormat="1" ht="12.75" hidden="1">
      <c r="A249" s="1"/>
      <c r="B249" s="45" t="s">
        <v>362</v>
      </c>
      <c r="C249" s="15" t="s">
        <v>363</v>
      </c>
      <c r="D249" s="108">
        <f>VARAM_TP_ES!D249+VARAM_TP_HP!D249+KRP_TP!D249+LPR_TP!D249+RPR_TP!D249+VPR_TP!D249+ZPR_TP!D249</f>
        <v>0</v>
      </c>
    </row>
    <row r="250" spans="1:4" s="30" customFormat="1" ht="12.75" hidden="1">
      <c r="A250" s="1"/>
      <c r="B250" s="45" t="s">
        <v>364</v>
      </c>
      <c r="C250" s="15" t="s">
        <v>365</v>
      </c>
      <c r="D250" s="108">
        <f>VARAM_TP_ES!D250+VARAM_TP_HP!D250+KRP_TP!D250+LPR_TP!D250+RPR_TP!D250+VPR_TP!D250+ZPR_TP!D250</f>
        <v>0</v>
      </c>
    </row>
    <row r="251" spans="1:4" s="30" customFormat="1" ht="12.75" hidden="1">
      <c r="A251" s="1"/>
      <c r="B251" s="45" t="s">
        <v>366</v>
      </c>
      <c r="C251" s="15" t="s">
        <v>367</v>
      </c>
      <c r="D251" s="108">
        <f>VARAM_TP_ES!D251+VARAM_TP_HP!D251+KRP_TP!D251+LPR_TP!D251+RPR_TP!D251+VPR_TP!D251+ZPR_TP!D251</f>
        <v>0</v>
      </c>
    </row>
    <row r="252" spans="1:4" s="30" customFormat="1" ht="12.75" hidden="1">
      <c r="A252" s="1"/>
      <c r="B252" s="45" t="s">
        <v>368</v>
      </c>
      <c r="C252" s="15" t="s">
        <v>369</v>
      </c>
      <c r="D252" s="108">
        <f>VARAM_TP_ES!D252+VARAM_TP_HP!D252+KRP_TP!D252+LPR_TP!D252+RPR_TP!D252+VPR_TP!D252+ZPR_TP!D252</f>
        <v>0</v>
      </c>
    </row>
    <row r="253" spans="1:4" s="30" customFormat="1" ht="25.5" hidden="1">
      <c r="A253" s="1"/>
      <c r="B253" s="45">
        <v>2366</v>
      </c>
      <c r="C253" s="15" t="s">
        <v>370</v>
      </c>
      <c r="D253" s="108">
        <f>VARAM_TP_ES!D253+VARAM_TP_HP!D253+KRP_TP!D253+LPR_TP!D253+RPR_TP!D253+VPR_TP!D253+ZPR_TP!D253</f>
        <v>0</v>
      </c>
    </row>
    <row r="254" spans="1:4" s="30" customFormat="1" ht="25.5" hidden="1">
      <c r="A254" s="1"/>
      <c r="B254" s="45" t="s">
        <v>371</v>
      </c>
      <c r="C254" s="15" t="s">
        <v>372</v>
      </c>
      <c r="D254" s="108">
        <f>VARAM_TP_ES!D254+VARAM_TP_HP!D254+KRP_TP!D254+LPR_TP!D254+RPR_TP!D254+VPR_TP!D254+ZPR_TP!D254</f>
        <v>0</v>
      </c>
    </row>
    <row r="255" spans="1:4" s="30" customFormat="1" ht="12.75" hidden="1">
      <c r="A255" s="1"/>
      <c r="B255" s="44" t="s">
        <v>373</v>
      </c>
      <c r="C255" s="15" t="s">
        <v>374</v>
      </c>
      <c r="D255" s="108">
        <f>VARAM_TP_ES!D255+VARAM_TP_HP!D255+KRP_TP!D255+LPR_TP!D255+RPR_TP!D255+VPR_TP!D255+ZPR_TP!D255</f>
        <v>0</v>
      </c>
    </row>
    <row r="256" spans="1:4" s="30" customFormat="1" ht="12.75" hidden="1">
      <c r="A256" s="1"/>
      <c r="B256" s="44" t="s">
        <v>375</v>
      </c>
      <c r="C256" s="15" t="s">
        <v>376</v>
      </c>
      <c r="D256" s="108">
        <f>SUM(D257:D259)</f>
        <v>0</v>
      </c>
    </row>
    <row r="257" spans="1:4" s="30" customFormat="1" ht="12.75" hidden="1">
      <c r="A257" s="1"/>
      <c r="B257" s="45" t="s">
        <v>377</v>
      </c>
      <c r="C257" s="15" t="s">
        <v>378</v>
      </c>
      <c r="D257" s="108">
        <f>VARAM_TP_ES!D257+VARAM_TP_HP!D257+KRP_TP!D257+LPR_TP!D257+RPR_TP!D257+VPR_TP!D257+ZPR_TP!D257</f>
        <v>0</v>
      </c>
    </row>
    <row r="258" spans="1:4" s="30" customFormat="1" ht="12.75" hidden="1">
      <c r="A258" s="1"/>
      <c r="B258" s="45" t="s">
        <v>379</v>
      </c>
      <c r="C258" s="15" t="s">
        <v>380</v>
      </c>
      <c r="D258" s="108">
        <f>VARAM_TP_ES!D258+VARAM_TP_HP!D258+KRP_TP!D258+LPR_TP!D258+RPR_TP!D258+VPR_TP!D258+ZPR_TP!D258</f>
        <v>0</v>
      </c>
    </row>
    <row r="259" spans="1:4" s="30" customFormat="1" ht="12.75" hidden="1">
      <c r="A259" s="1"/>
      <c r="B259" s="45" t="s">
        <v>381</v>
      </c>
      <c r="C259" s="15" t="s">
        <v>382</v>
      </c>
      <c r="D259" s="108">
        <f>VARAM_TP_ES!D259+VARAM_TP_HP!D259+KRP_TP!D259+LPR_TP!D259+RPR_TP!D259+VPR_TP!D259+ZPR_TP!D259</f>
        <v>0</v>
      </c>
    </row>
    <row r="260" spans="1:4" s="30" customFormat="1" ht="12.75" hidden="1">
      <c r="A260" s="1"/>
      <c r="B260" s="44" t="s">
        <v>383</v>
      </c>
      <c r="C260" s="15" t="s">
        <v>384</v>
      </c>
      <c r="D260" s="108">
        <f>VARAM_TP_ES!D260+VARAM_TP_HP!D260+KRP_TP!D260+LPR_TP!D260+RPR_TP!D260+VPR_TP!D260+ZPR_TP!D260</f>
        <v>0</v>
      </c>
    </row>
    <row r="261" spans="1:4" s="30" customFormat="1" ht="12.75" hidden="1">
      <c r="A261" s="1"/>
      <c r="B261" s="46" t="s">
        <v>385</v>
      </c>
      <c r="C261" s="47" t="s">
        <v>386</v>
      </c>
      <c r="D261" s="107">
        <f>VARAM_TP_ES!D261+VARAM_TP_HP!D261+KRP_TP!D261+LPR_TP!D261+RPR_TP!D261+VPR_TP!D261+ZPR_TP!D261</f>
        <v>0</v>
      </c>
    </row>
    <row r="262" spans="1:4" s="30" customFormat="1" ht="12.75" hidden="1">
      <c r="A262" s="1"/>
      <c r="B262" s="46" t="s">
        <v>387</v>
      </c>
      <c r="C262" s="47" t="s">
        <v>388</v>
      </c>
      <c r="D262" s="107">
        <f>D263+D270</f>
        <v>0</v>
      </c>
    </row>
    <row r="263" spans="1:4" s="30" customFormat="1" ht="12.75" hidden="1">
      <c r="A263" s="1"/>
      <c r="B263" s="44" t="s">
        <v>389</v>
      </c>
      <c r="C263" s="15" t="s">
        <v>390</v>
      </c>
      <c r="D263" s="108">
        <f>SUM(D264:D269)</f>
        <v>0</v>
      </c>
    </row>
    <row r="264" spans="1:4" s="30" customFormat="1" ht="12.75" hidden="1">
      <c r="A264" s="1"/>
      <c r="B264" s="45" t="s">
        <v>391</v>
      </c>
      <c r="C264" s="15" t="s">
        <v>392</v>
      </c>
      <c r="D264" s="108">
        <f>VARAM_TP_ES!D264+VARAM_TP_HP!D264+KRP_TP!D264+LPR_TP!D264+RPR_TP!D264+VPR_TP!D264+ZPR_TP!D264</f>
        <v>0</v>
      </c>
    </row>
    <row r="265" spans="1:4" s="30" customFormat="1" ht="25.5" hidden="1">
      <c r="A265" s="1"/>
      <c r="B265" s="45" t="s">
        <v>393</v>
      </c>
      <c r="C265" s="15" t="s">
        <v>394</v>
      </c>
      <c r="D265" s="108">
        <f>VARAM_TP_ES!D265+VARAM_TP_HP!D265+KRP_TP!D265+LPR_TP!D265+RPR_TP!D265+VPR_TP!D265+ZPR_TP!D265</f>
        <v>0</v>
      </c>
    </row>
    <row r="266" spans="1:4" s="30" customFormat="1" ht="25.5" hidden="1">
      <c r="A266" s="1"/>
      <c r="B266" s="45" t="s">
        <v>395</v>
      </c>
      <c r="C266" s="15" t="s">
        <v>396</v>
      </c>
      <c r="D266" s="108">
        <f>VARAM_TP_ES!D266+VARAM_TP_HP!D266+KRP_TP!D266+LPR_TP!D266+RPR_TP!D266+VPR_TP!D266+ZPR_TP!D266</f>
        <v>0</v>
      </c>
    </row>
    <row r="267" spans="1:4" s="30" customFormat="1" ht="12.75" hidden="1">
      <c r="A267" s="1"/>
      <c r="B267" s="45" t="s">
        <v>397</v>
      </c>
      <c r="C267" s="15" t="s">
        <v>398</v>
      </c>
      <c r="D267" s="108">
        <f>VARAM_TP_ES!D267+VARAM_TP_HP!D267+KRP_TP!D267+LPR_TP!D267+RPR_TP!D267+VPR_TP!D267+ZPR_TP!D267</f>
        <v>0</v>
      </c>
    </row>
    <row r="268" spans="1:4" s="30" customFormat="1" ht="25.5" hidden="1">
      <c r="A268" s="1"/>
      <c r="B268" s="45">
        <v>2516</v>
      </c>
      <c r="C268" s="15" t="s">
        <v>399</v>
      </c>
      <c r="D268" s="108">
        <f>VARAM_TP_ES!D268+VARAM_TP_HP!D268+KRP_TP!D268+LPR_TP!D268+RPR_TP!D268+VPR_TP!D268+ZPR_TP!D268</f>
        <v>0</v>
      </c>
    </row>
    <row r="269" spans="1:4" s="30" customFormat="1" ht="12.75" hidden="1">
      <c r="A269" s="1"/>
      <c r="B269" s="45" t="s">
        <v>400</v>
      </c>
      <c r="C269" s="15" t="s">
        <v>401</v>
      </c>
      <c r="D269" s="108">
        <f>VARAM_TP_ES!D269+VARAM_TP_HP!D269+KRP_TP!D269+LPR_TP!D269+RPR_TP!D269+VPR_TP!D269+ZPR_TP!D269</f>
        <v>0</v>
      </c>
    </row>
    <row r="270" spans="1:4" s="30" customFormat="1" ht="12.75" hidden="1">
      <c r="A270" s="1"/>
      <c r="B270" s="44">
        <v>2520</v>
      </c>
      <c r="C270" s="15" t="s">
        <v>402</v>
      </c>
      <c r="D270" s="108">
        <f>VARAM_TP_ES!D270+VARAM_TP_HP!D270+KRP_TP!D270+LPR_TP!D270+RPR_TP!D270+VPR_TP!D270+ZPR_TP!D270</f>
        <v>0</v>
      </c>
    </row>
    <row r="271" spans="1:4" s="30" customFormat="1" ht="25.5" hidden="1">
      <c r="A271" s="1"/>
      <c r="B271" s="49">
        <v>2800</v>
      </c>
      <c r="C271" s="47" t="s">
        <v>403</v>
      </c>
      <c r="D271" s="107">
        <f>VARAM_TP_ES!D271+VARAM_TP_HP!D271+KRP_TP!D271+LPR_TP!D271+RPR_TP!D271+VPR_TP!D271+ZPR_TP!D271</f>
        <v>0</v>
      </c>
    </row>
    <row r="272" spans="1:4" s="30" customFormat="1" ht="12.75" hidden="1">
      <c r="A272" s="1"/>
      <c r="B272" s="49">
        <v>4000</v>
      </c>
      <c r="C272" s="47" t="s">
        <v>404</v>
      </c>
      <c r="D272" s="107">
        <f>D273+D276+D280</f>
        <v>0</v>
      </c>
    </row>
    <row r="273" spans="1:4" s="30" customFormat="1" ht="25.5" hidden="1">
      <c r="A273" s="1"/>
      <c r="B273" s="46" t="s">
        <v>405</v>
      </c>
      <c r="C273" s="47" t="s">
        <v>406</v>
      </c>
      <c r="D273" s="107">
        <f>D274+D275</f>
        <v>0</v>
      </c>
    </row>
    <row r="274" spans="1:4" s="30" customFormat="1" ht="25.5" hidden="1">
      <c r="A274" s="1"/>
      <c r="B274" s="44" t="s">
        <v>407</v>
      </c>
      <c r="C274" s="15" t="s">
        <v>408</v>
      </c>
      <c r="D274" s="108">
        <f>VARAM_TP_ES!D274+VARAM_TP_HP!D274+KRP_TP!D274+LPR_TP!D274+RPR_TP!D274+VPR_TP!D274+ZPR_TP!D274</f>
        <v>0</v>
      </c>
    </row>
    <row r="275" spans="1:4" s="30" customFormat="1" ht="25.5" hidden="1">
      <c r="A275" s="1"/>
      <c r="B275" s="44" t="s">
        <v>409</v>
      </c>
      <c r="C275" s="15" t="s">
        <v>410</v>
      </c>
      <c r="D275" s="108">
        <f>VARAM_TP_ES!D275+VARAM_TP_HP!D275+KRP_TP!D275+LPR_TP!D275+RPR_TP!D275+VPR_TP!D275+ZPR_TP!D275</f>
        <v>0</v>
      </c>
    </row>
    <row r="276" spans="1:4" s="30" customFormat="1" ht="12.75" hidden="1">
      <c r="A276" s="1"/>
      <c r="B276" s="46" t="s">
        <v>411</v>
      </c>
      <c r="C276" s="47" t="s">
        <v>412</v>
      </c>
      <c r="D276" s="107">
        <f>SUM(D277:D279)</f>
        <v>0</v>
      </c>
    </row>
    <row r="277" spans="1:4" s="30" customFormat="1" ht="25.5" hidden="1">
      <c r="A277" s="1"/>
      <c r="B277" s="44" t="s">
        <v>413</v>
      </c>
      <c r="C277" s="15" t="s">
        <v>414</v>
      </c>
      <c r="D277" s="108">
        <f>VARAM_TP_ES!D277+VARAM_TP_HP!D277+KRP_TP!D277+LPR_TP!D277+RPR_TP!D277+VPR_TP!D277+ZPR_TP!D277</f>
        <v>0</v>
      </c>
    </row>
    <row r="278" spans="1:4" s="30" customFormat="1" ht="25.5" hidden="1">
      <c r="A278" s="1"/>
      <c r="B278" s="44">
        <v>4240</v>
      </c>
      <c r="C278" s="15" t="s">
        <v>415</v>
      </c>
      <c r="D278" s="108">
        <f>VARAM_TP_ES!D278+VARAM_TP_HP!D278+KRP_TP!D278+LPR_TP!D278+RPR_TP!D278+VPR_TP!D278+ZPR_TP!D278</f>
        <v>0</v>
      </c>
    </row>
    <row r="279" spans="1:4" s="30" customFormat="1" ht="12.75" hidden="1">
      <c r="A279" s="1"/>
      <c r="B279" s="44">
        <v>4250</v>
      </c>
      <c r="C279" s="15" t="s">
        <v>416</v>
      </c>
      <c r="D279" s="108">
        <f>VARAM_TP_ES!D279+VARAM_TP_HP!D279+KRP_TP!D279+LPR_TP!D279+RPR_TP!D279+VPR_TP!D279+ZPR_TP!D279</f>
        <v>0</v>
      </c>
    </row>
    <row r="280" spans="1:4" s="30" customFormat="1" ht="12.75" hidden="1">
      <c r="A280" s="1"/>
      <c r="B280" s="46" t="s">
        <v>417</v>
      </c>
      <c r="C280" s="47" t="s">
        <v>418</v>
      </c>
      <c r="D280" s="107">
        <f>D281+D284</f>
        <v>0</v>
      </c>
    </row>
    <row r="281" spans="1:4" s="30" customFormat="1" ht="12.75" hidden="1">
      <c r="A281" s="1"/>
      <c r="B281" s="44" t="s">
        <v>419</v>
      </c>
      <c r="C281" s="15" t="s">
        <v>420</v>
      </c>
      <c r="D281" s="108">
        <f>SUM(D282:D283)</f>
        <v>0</v>
      </c>
    </row>
    <row r="282" spans="1:4" s="30" customFormat="1" ht="25.5" hidden="1">
      <c r="A282" s="1"/>
      <c r="B282" s="45" t="s">
        <v>421</v>
      </c>
      <c r="C282" s="15" t="s">
        <v>422</v>
      </c>
      <c r="D282" s="108">
        <f>VARAM_TP_ES!D282+VARAM_TP_HP!D282+KRP_TP!D282+LPR_TP!D282+RPR_TP!D282+VPR_TP!D282+ZPR_TP!D282</f>
        <v>0</v>
      </c>
    </row>
    <row r="283" spans="1:4" s="30" customFormat="1" ht="25.5" hidden="1">
      <c r="A283" s="1"/>
      <c r="B283" s="45" t="s">
        <v>423</v>
      </c>
      <c r="C283" s="15" t="s">
        <v>424</v>
      </c>
      <c r="D283" s="108">
        <f>VARAM_TP_ES!D283+VARAM_TP_HP!D283+KRP_TP!D283+LPR_TP!D283+RPR_TP!D283+VPR_TP!D283+ZPR_TP!D283</f>
        <v>0</v>
      </c>
    </row>
    <row r="284" spans="1:4" s="30" customFormat="1" ht="12.75" hidden="1">
      <c r="A284" s="1"/>
      <c r="B284" s="44" t="s">
        <v>425</v>
      </c>
      <c r="C284" s="15" t="s">
        <v>426</v>
      </c>
      <c r="D284" s="108">
        <f>SUM(D285:D289)</f>
        <v>0</v>
      </c>
    </row>
    <row r="285" spans="1:4" s="30" customFormat="1" ht="25.5" hidden="1">
      <c r="A285" s="1"/>
      <c r="B285" s="45">
        <v>4331</v>
      </c>
      <c r="C285" s="15" t="s">
        <v>427</v>
      </c>
      <c r="D285" s="108">
        <f>VARAM_TP_ES!D285+VARAM_TP_HP!D285+KRP_TP!D285+LPR_TP!D285+RPR_TP!D285+VPR_TP!D285+ZPR_TP!D285</f>
        <v>0</v>
      </c>
    </row>
    <row r="286" spans="1:4" s="30" customFormat="1" ht="25.5" hidden="1">
      <c r="A286" s="1"/>
      <c r="B286" s="45">
        <v>4332</v>
      </c>
      <c r="C286" s="15" t="s">
        <v>428</v>
      </c>
      <c r="D286" s="108">
        <f>VARAM_TP_ES!D286+VARAM_TP_HP!D286+KRP_TP!D286+LPR_TP!D286+RPR_TP!D286+VPR_TP!D286+ZPR_TP!D286</f>
        <v>0</v>
      </c>
    </row>
    <row r="287" spans="1:4" s="30" customFormat="1" ht="25.5" hidden="1">
      <c r="A287" s="1"/>
      <c r="B287" s="45">
        <v>4333</v>
      </c>
      <c r="C287" s="15" t="s">
        <v>429</v>
      </c>
      <c r="D287" s="108">
        <f>VARAM_TP_ES!D287+VARAM_TP_HP!D287+KRP_TP!D287+LPR_TP!D287+RPR_TP!D287+VPR_TP!D287+ZPR_TP!D287</f>
        <v>0</v>
      </c>
    </row>
    <row r="288" spans="1:4" s="30" customFormat="1" ht="25.5" hidden="1">
      <c r="A288" s="1"/>
      <c r="B288" s="45">
        <v>4334</v>
      </c>
      <c r="C288" s="15" t="s">
        <v>430</v>
      </c>
      <c r="D288" s="108">
        <f>VARAM_TP_ES!D288+VARAM_TP_HP!D288+KRP_TP!D288+LPR_TP!D288+RPR_TP!D288+VPR_TP!D288+ZPR_TP!D288</f>
        <v>0</v>
      </c>
    </row>
    <row r="289" spans="1:4" s="30" customFormat="1" ht="25.5" hidden="1">
      <c r="A289" s="1"/>
      <c r="B289" s="45">
        <v>4339</v>
      </c>
      <c r="C289" s="15" t="s">
        <v>431</v>
      </c>
      <c r="D289" s="108">
        <f>VARAM_TP_ES!D289+VARAM_TP_HP!D289+KRP_TP!D289+LPR_TP!D289+RPR_TP!D289+VPR_TP!D289+ZPR_TP!D289</f>
        <v>0</v>
      </c>
    </row>
    <row r="290" spans="1:4" s="30" customFormat="1" ht="12.75" hidden="1">
      <c r="A290" s="1"/>
      <c r="B290" s="49" t="s">
        <v>432</v>
      </c>
      <c r="C290" s="47" t="s">
        <v>433</v>
      </c>
      <c r="D290" s="107">
        <f>D291+D326</f>
        <v>0</v>
      </c>
    </row>
    <row r="291" spans="1:4" s="30" customFormat="1" ht="12.75" hidden="1">
      <c r="A291" s="1"/>
      <c r="B291" s="46" t="s">
        <v>434</v>
      </c>
      <c r="C291" s="47" t="s">
        <v>435</v>
      </c>
      <c r="D291" s="107">
        <f>D292+D300+D321+D324+D325</f>
        <v>0</v>
      </c>
    </row>
    <row r="292" spans="1:4" s="30" customFormat="1" ht="12.75" hidden="1">
      <c r="A292" s="1"/>
      <c r="B292" s="46" t="s">
        <v>436</v>
      </c>
      <c r="C292" s="47" t="s">
        <v>437</v>
      </c>
      <c r="D292" s="107">
        <f>D293+D296+D297</f>
        <v>0</v>
      </c>
    </row>
    <row r="293" spans="1:4" s="30" customFormat="1" ht="25.5" hidden="1">
      <c r="A293" s="1"/>
      <c r="B293" s="44" t="s">
        <v>438</v>
      </c>
      <c r="C293" s="15" t="s">
        <v>439</v>
      </c>
      <c r="D293" s="108">
        <f>SUM(D294:D295)</f>
        <v>0</v>
      </c>
    </row>
    <row r="294" spans="1:4" s="30" customFormat="1" ht="25.5" hidden="1">
      <c r="A294" s="1"/>
      <c r="B294" s="45">
        <v>3111</v>
      </c>
      <c r="C294" s="15" t="s">
        <v>440</v>
      </c>
      <c r="D294" s="108">
        <f>VARAM_TP_ES!D294+VARAM_TP_HP!D294+KRP_TP!D294+LPR_TP!D294+RPR_TP!D294+VPR_TP!D294+ZPR_TP!D294</f>
        <v>0</v>
      </c>
    </row>
    <row r="295" spans="1:4" s="30" customFormat="1" ht="25.5" hidden="1">
      <c r="A295" s="1"/>
      <c r="B295" s="45">
        <v>3112</v>
      </c>
      <c r="C295" s="15" t="s">
        <v>441</v>
      </c>
      <c r="D295" s="108">
        <f>VARAM_TP_ES!D295+VARAM_TP_HP!D295+KRP_TP!D295+LPR_TP!D295+RPR_TP!D295+VPR_TP!D295+ZPR_TP!D295</f>
        <v>0</v>
      </c>
    </row>
    <row r="296" spans="1:4" s="30" customFormat="1" ht="12.75" hidden="1">
      <c r="A296" s="1"/>
      <c r="B296" s="44">
        <v>3150</v>
      </c>
      <c r="C296" s="15" t="s">
        <v>442</v>
      </c>
      <c r="D296" s="108">
        <f>VARAM_TP_ES!D296+VARAM_TP_HP!D296+KRP_TP!D296+LPR_TP!D296+RPR_TP!D296+VPR_TP!D296+ZPR_TP!D296</f>
        <v>0</v>
      </c>
    </row>
    <row r="297" spans="1:4" s="30" customFormat="1" ht="25.5" hidden="1">
      <c r="A297" s="1"/>
      <c r="B297" s="44" t="s">
        <v>443</v>
      </c>
      <c r="C297" s="15" t="s">
        <v>444</v>
      </c>
      <c r="D297" s="108">
        <f>SUM(D298:D299)</f>
        <v>0</v>
      </c>
    </row>
    <row r="298" spans="1:4" s="30" customFormat="1" ht="12.75" hidden="1">
      <c r="A298" s="1"/>
      <c r="B298" s="45">
        <v>3191</v>
      </c>
      <c r="C298" s="15" t="s">
        <v>445</v>
      </c>
      <c r="D298" s="108">
        <f>VARAM_TP_ES!D298+VARAM_TP_HP!D298+KRP_TP!D298+LPR_TP!D298+RPR_TP!D298+VPR_TP!D298+ZPR_TP!D298</f>
        <v>0</v>
      </c>
    </row>
    <row r="299" spans="1:4" s="30" customFormat="1" ht="12.75" hidden="1">
      <c r="A299" s="1"/>
      <c r="B299" s="45">
        <v>3192</v>
      </c>
      <c r="C299" s="15" t="s">
        <v>446</v>
      </c>
      <c r="D299" s="108">
        <f>VARAM_TP_ES!D299+VARAM_TP_HP!D299+KRP_TP!D299+LPR_TP!D299+RPR_TP!D299+VPR_TP!D299+ZPR_TP!D299</f>
        <v>0</v>
      </c>
    </row>
    <row r="300" spans="1:4" s="30" customFormat="1" ht="12.75" hidden="1">
      <c r="A300" s="1"/>
      <c r="B300" s="46" t="s">
        <v>447</v>
      </c>
      <c r="C300" s="47" t="s">
        <v>448</v>
      </c>
      <c r="D300" s="107">
        <f>D301+D304+D307+D312+D315</f>
        <v>0</v>
      </c>
    </row>
    <row r="301" spans="1:4" s="30" customFormat="1" ht="25.5" hidden="1">
      <c r="A301" s="1"/>
      <c r="B301" s="44" t="s">
        <v>449</v>
      </c>
      <c r="C301" s="15" t="s">
        <v>450</v>
      </c>
      <c r="D301" s="108">
        <f>SUM(D302:D303)</f>
        <v>0</v>
      </c>
    </row>
    <row r="302" spans="1:4" s="30" customFormat="1" ht="12.75" hidden="1">
      <c r="A302" s="1"/>
      <c r="B302" s="45">
        <v>3211</v>
      </c>
      <c r="C302" s="15" t="s">
        <v>451</v>
      </c>
      <c r="D302" s="108">
        <f>VARAM_TP_ES!D302+VARAM_TP_HP!D302+KRP_TP!D302+LPR_TP!D302+RPR_TP!D302+VPR_TP!D302+ZPR_TP!D302</f>
        <v>0</v>
      </c>
    </row>
    <row r="303" spans="1:4" s="30" customFormat="1" ht="12.75" hidden="1">
      <c r="A303" s="1"/>
      <c r="B303" s="45">
        <v>3212</v>
      </c>
      <c r="C303" s="15" t="s">
        <v>452</v>
      </c>
      <c r="D303" s="108">
        <f>VARAM_TP_ES!D303+VARAM_TP_HP!D303+KRP_TP!D303+LPR_TP!D303+RPR_TP!D303+VPR_TP!D303+ZPR_TP!D303</f>
        <v>0</v>
      </c>
    </row>
    <row r="304" spans="1:4" s="30" customFormat="1" ht="12.75" hidden="1">
      <c r="A304" s="1"/>
      <c r="B304" s="44" t="s">
        <v>453</v>
      </c>
      <c r="C304" s="15" t="s">
        <v>454</v>
      </c>
      <c r="D304" s="108">
        <f>SUM(D305:D306)</f>
        <v>0</v>
      </c>
    </row>
    <row r="305" spans="1:4" s="30" customFormat="1" ht="12.75" hidden="1">
      <c r="A305" s="1"/>
      <c r="B305" s="45">
        <v>3231</v>
      </c>
      <c r="C305" s="15" t="s">
        <v>455</v>
      </c>
      <c r="D305" s="108">
        <f>VARAM_TP_ES!D305+VARAM_TP_HP!D305+KRP_TP!D305+LPR_TP!D305+RPR_TP!D305+VPR_TP!D305+ZPR_TP!D305</f>
        <v>0</v>
      </c>
    </row>
    <row r="306" spans="1:4" s="30" customFormat="1" ht="12.75" hidden="1">
      <c r="A306" s="1"/>
      <c r="B306" s="45">
        <v>3232</v>
      </c>
      <c r="C306" s="15" t="s">
        <v>456</v>
      </c>
      <c r="D306" s="108">
        <f>VARAM_TP_ES!D306+VARAM_TP_HP!D306+KRP_TP!D306+LPR_TP!D306+RPR_TP!D306+VPR_TP!D306+ZPR_TP!D306</f>
        <v>0</v>
      </c>
    </row>
    <row r="307" spans="1:4" s="30" customFormat="1" ht="25.5" hidden="1">
      <c r="A307" s="1"/>
      <c r="B307" s="44" t="s">
        <v>457</v>
      </c>
      <c r="C307" s="15" t="s">
        <v>458</v>
      </c>
      <c r="D307" s="108">
        <f>SUM(D308:D311)</f>
        <v>0</v>
      </c>
    </row>
    <row r="308" spans="1:4" s="30" customFormat="1" ht="25.5" hidden="1">
      <c r="A308" s="1"/>
      <c r="B308" s="45">
        <v>3261</v>
      </c>
      <c r="C308" s="15" t="s">
        <v>459</v>
      </c>
      <c r="D308" s="108">
        <f>VARAM_TP_ES!D308+VARAM_TP_HP!D308+KRP_TP!D308+LPR_TP!D308+RPR_TP!D308+VPR_TP!D308+ZPR_TP!D308</f>
        <v>0</v>
      </c>
    </row>
    <row r="309" spans="1:4" s="30" customFormat="1" ht="25.5" hidden="1">
      <c r="A309" s="1"/>
      <c r="B309" s="45">
        <v>3262</v>
      </c>
      <c r="C309" s="15" t="s">
        <v>460</v>
      </c>
      <c r="D309" s="108">
        <f>VARAM_TP_ES!D309+VARAM_TP_HP!D309+KRP_TP!D309+LPR_TP!D309+RPR_TP!D309+VPR_TP!D309+ZPR_TP!D309</f>
        <v>0</v>
      </c>
    </row>
    <row r="310" spans="1:4" s="30" customFormat="1" ht="12.75" hidden="1">
      <c r="A310" s="1"/>
      <c r="B310" s="45">
        <v>3263</v>
      </c>
      <c r="C310" s="15" t="s">
        <v>461</v>
      </c>
      <c r="D310" s="108">
        <f>VARAM_TP_ES!D310+VARAM_TP_HP!D310+KRP_TP!D310+LPR_TP!D310+RPR_TP!D310+VPR_TP!D310+ZPR_TP!D310</f>
        <v>0</v>
      </c>
    </row>
    <row r="311" spans="1:4" s="30" customFormat="1" ht="25.5" hidden="1">
      <c r="A311" s="1"/>
      <c r="B311" s="45">
        <v>3264</v>
      </c>
      <c r="C311" s="15" t="s">
        <v>462</v>
      </c>
      <c r="D311" s="108">
        <f>VARAM_TP_ES!D311+VARAM_TP_HP!D311+KRP_TP!D311+LPR_TP!D311+RPR_TP!D311+VPR_TP!D311+ZPR_TP!D311</f>
        <v>0</v>
      </c>
    </row>
    <row r="312" spans="1:4" s="30" customFormat="1" ht="12.75" hidden="1">
      <c r="A312" s="1"/>
      <c r="B312" s="44">
        <v>3280</v>
      </c>
      <c r="C312" s="15" t="s">
        <v>463</v>
      </c>
      <c r="D312" s="108">
        <f>SUM(D313:D314)</f>
        <v>0</v>
      </c>
    </row>
    <row r="313" spans="1:4" s="30" customFormat="1" ht="12.75" hidden="1">
      <c r="A313" s="1"/>
      <c r="B313" s="45">
        <v>3281</v>
      </c>
      <c r="C313" s="15" t="s">
        <v>464</v>
      </c>
      <c r="D313" s="108">
        <f>VARAM_TP_ES!D313+VARAM_TP_HP!D313+KRP_TP!D313+LPR_TP!D313+RPR_TP!D313+VPR_TP!D313+ZPR_TP!D313</f>
        <v>0</v>
      </c>
    </row>
    <row r="314" spans="1:4" s="30" customFormat="1" ht="12.75" hidden="1">
      <c r="A314" s="1"/>
      <c r="B314" s="45">
        <v>3282</v>
      </c>
      <c r="C314" s="15" t="s">
        <v>465</v>
      </c>
      <c r="D314" s="108">
        <f>VARAM_TP_ES!D314+VARAM_TP_HP!D314+KRP_TP!D314+LPR_TP!D314+RPR_TP!D314+VPR_TP!D314+ZPR_TP!D314</f>
        <v>0</v>
      </c>
    </row>
    <row r="315" spans="1:4" s="30" customFormat="1" ht="51" hidden="1">
      <c r="A315" s="1"/>
      <c r="B315" s="44">
        <v>3290</v>
      </c>
      <c r="C315" s="15" t="s">
        <v>466</v>
      </c>
      <c r="D315" s="108">
        <f>SUM(D316:D320)</f>
        <v>0</v>
      </c>
    </row>
    <row r="316" spans="1:4" s="30" customFormat="1" ht="38.25" hidden="1">
      <c r="A316" s="1"/>
      <c r="B316" s="45">
        <v>3291</v>
      </c>
      <c r="C316" s="15" t="s">
        <v>467</v>
      </c>
      <c r="D316" s="108">
        <f>VARAM_TP_ES!D316+VARAM_TP_HP!D316+KRP_TP!D316+LPR_TP!D316+RPR_TP!D316+VPR_TP!D316+ZPR_TP!D316</f>
        <v>0</v>
      </c>
    </row>
    <row r="317" spans="1:4" s="30" customFormat="1" ht="51" hidden="1">
      <c r="A317" s="1"/>
      <c r="B317" s="45">
        <v>3292</v>
      </c>
      <c r="C317" s="15" t="s">
        <v>468</v>
      </c>
      <c r="D317" s="108">
        <f>VARAM_TP_ES!D317+VARAM_TP_HP!D317+KRP_TP!D317+LPR_TP!D317+RPR_TP!D317+VPR_TP!D317+ZPR_TP!D317</f>
        <v>0</v>
      </c>
    </row>
    <row r="318" spans="1:4" s="30" customFormat="1" ht="38.25" hidden="1">
      <c r="A318" s="1"/>
      <c r="B318" s="45">
        <v>3293</v>
      </c>
      <c r="C318" s="15" t="s">
        <v>469</v>
      </c>
      <c r="D318" s="108">
        <f>VARAM_TP_ES!D318+VARAM_TP_HP!D318+KRP_TP!D318+LPR_TP!D318+RPR_TP!D318+VPR_TP!D318+ZPR_TP!D318</f>
        <v>0</v>
      </c>
    </row>
    <row r="319" spans="1:4" s="30" customFormat="1" ht="38.25" hidden="1">
      <c r="A319" s="1"/>
      <c r="B319" s="45">
        <v>3294</v>
      </c>
      <c r="C319" s="15" t="s">
        <v>470</v>
      </c>
      <c r="D319" s="108">
        <f>VARAM_TP_ES!D319+VARAM_TP_HP!D319+KRP_TP!D319+LPR_TP!D319+RPR_TP!D319+VPR_TP!D319+ZPR_TP!D319</f>
        <v>0</v>
      </c>
    </row>
    <row r="320" spans="1:4" s="30" customFormat="1" ht="38.25" hidden="1">
      <c r="A320" s="1"/>
      <c r="B320" s="45">
        <v>3295</v>
      </c>
      <c r="C320" s="15" t="s">
        <v>471</v>
      </c>
      <c r="D320" s="108">
        <f>VARAM_TP_ES!D320+VARAM_TP_HP!D320+KRP_TP!D320+LPR_TP!D320+RPR_TP!D320+VPR_TP!D320+ZPR_TP!D320</f>
        <v>0</v>
      </c>
    </row>
    <row r="321" spans="1:4" s="30" customFormat="1" ht="25.5" hidden="1">
      <c r="A321" s="1"/>
      <c r="B321" s="46" t="s">
        <v>472</v>
      </c>
      <c r="C321" s="47" t="s">
        <v>473</v>
      </c>
      <c r="D321" s="107">
        <f>SUM(D322:D323)</f>
        <v>0</v>
      </c>
    </row>
    <row r="322" spans="1:4" s="30" customFormat="1" ht="25.5" hidden="1">
      <c r="A322" s="1"/>
      <c r="B322" s="44">
        <v>3310</v>
      </c>
      <c r="C322" s="15" t="s">
        <v>474</v>
      </c>
      <c r="D322" s="108">
        <f>VARAM_TP_ES!D322+VARAM_TP_HP!D322+KRP_TP!D322+LPR_TP!D322+RPR_TP!D322+VPR_TP!D322+ZPR_TP!D322</f>
        <v>0</v>
      </c>
    </row>
    <row r="323" spans="1:4" s="30" customFormat="1" ht="38.25" hidden="1">
      <c r="A323" s="1"/>
      <c r="B323" s="44">
        <v>3320</v>
      </c>
      <c r="C323" s="15" t="s">
        <v>475</v>
      </c>
      <c r="D323" s="108">
        <f>VARAM_TP_ES!D323+VARAM_TP_HP!D323+KRP_TP!D323+LPR_TP!D323+RPR_TP!D323+VPR_TP!D323+ZPR_TP!D323</f>
        <v>0</v>
      </c>
    </row>
    <row r="324" spans="1:4" s="30" customFormat="1" ht="51" hidden="1">
      <c r="A324" s="1"/>
      <c r="B324" s="49">
        <v>3500</v>
      </c>
      <c r="C324" s="47" t="s">
        <v>476</v>
      </c>
      <c r="D324" s="107">
        <f>VARAM_TP_ES!D324+VARAM_TP_HP!D324+KRP_TP!D324+LPR_TP!D324+RPR_TP!D324+VPR_TP!D324+ZPR_TP!D324</f>
        <v>0</v>
      </c>
    </row>
    <row r="325" spans="1:4" s="30" customFormat="1" ht="25.5" hidden="1">
      <c r="A325" s="1"/>
      <c r="B325" s="46" t="s">
        <v>477</v>
      </c>
      <c r="C325" s="47" t="s">
        <v>478</v>
      </c>
      <c r="D325" s="107">
        <f>VARAM_TP_ES!D325+VARAM_TP_HP!D325+KRP_TP!D325+LPR_TP!D325+RPR_TP!D325+VPR_TP!D325+ZPR_TP!D325</f>
        <v>0</v>
      </c>
    </row>
    <row r="326" spans="1:4" s="30" customFormat="1" ht="12.75" hidden="1">
      <c r="A326" s="1"/>
      <c r="B326" s="46" t="s">
        <v>479</v>
      </c>
      <c r="C326" s="47" t="s">
        <v>480</v>
      </c>
      <c r="D326" s="107">
        <f>D327+D365+D368+D372</f>
        <v>0</v>
      </c>
    </row>
    <row r="327" spans="1:4" s="30" customFormat="1" ht="12.75" hidden="1">
      <c r="A327" s="1"/>
      <c r="B327" s="46" t="s">
        <v>481</v>
      </c>
      <c r="C327" s="47" t="s">
        <v>482</v>
      </c>
      <c r="D327" s="107">
        <f>D328+D335+D345+D354+D357</f>
        <v>0</v>
      </c>
    </row>
    <row r="328" spans="1:4" s="30" customFormat="1" ht="12.75" hidden="1">
      <c r="A328" s="1"/>
      <c r="B328" s="44" t="s">
        <v>483</v>
      </c>
      <c r="C328" s="15" t="s">
        <v>484</v>
      </c>
      <c r="D328" s="108">
        <f>SUM(D329:D334)</f>
        <v>0</v>
      </c>
    </row>
    <row r="329" spans="1:4" s="30" customFormat="1" ht="12.75" hidden="1">
      <c r="A329" s="1"/>
      <c r="B329" s="45" t="s">
        <v>485</v>
      </c>
      <c r="C329" s="15" t="s">
        <v>486</v>
      </c>
      <c r="D329" s="108">
        <f>VARAM_TP_ES!D329+VARAM_TP_HP!D329+KRP_TP!D329+LPR_TP!D329+RPR_TP!D329+VPR_TP!D329+ZPR_TP!D329</f>
        <v>0</v>
      </c>
    </row>
    <row r="330" spans="1:4" s="30" customFormat="1" ht="12.75" hidden="1">
      <c r="A330" s="1"/>
      <c r="B330" s="45" t="s">
        <v>487</v>
      </c>
      <c r="C330" s="15" t="s">
        <v>488</v>
      </c>
      <c r="D330" s="108">
        <f>VARAM_TP_ES!D330+VARAM_TP_HP!D330+KRP_TP!D330+LPR_TP!D330+RPR_TP!D330+VPR_TP!D330+ZPR_TP!D330</f>
        <v>0</v>
      </c>
    </row>
    <row r="331" spans="1:4" s="30" customFormat="1" ht="12.75" hidden="1">
      <c r="A331" s="1"/>
      <c r="B331" s="45" t="s">
        <v>489</v>
      </c>
      <c r="C331" s="15" t="s">
        <v>490</v>
      </c>
      <c r="D331" s="108">
        <f>VARAM_TP_ES!D331+VARAM_TP_HP!D331+KRP_TP!D331+LPR_TP!D331+RPR_TP!D331+VPR_TP!D331+ZPR_TP!D331</f>
        <v>0</v>
      </c>
    </row>
    <row r="332" spans="1:4" s="30" customFormat="1" ht="12.75" hidden="1">
      <c r="A332" s="1"/>
      <c r="B332" s="45" t="s">
        <v>491</v>
      </c>
      <c r="C332" s="15" t="s">
        <v>492</v>
      </c>
      <c r="D332" s="108">
        <f>VARAM_TP_ES!D332+VARAM_TP_HP!D332+KRP_TP!D332+LPR_TP!D332+RPR_TP!D332+VPR_TP!D332+ZPR_TP!D332</f>
        <v>0</v>
      </c>
    </row>
    <row r="333" spans="1:4" s="30" customFormat="1" ht="12.75" hidden="1">
      <c r="A333" s="1"/>
      <c r="B333" s="45" t="s">
        <v>493</v>
      </c>
      <c r="C333" s="15" t="s">
        <v>494</v>
      </c>
      <c r="D333" s="108">
        <f>VARAM_TP_ES!D333+VARAM_TP_HP!D333+KRP_TP!D333+LPR_TP!D333+RPR_TP!D333+VPR_TP!D333+ZPR_TP!D333</f>
        <v>0</v>
      </c>
    </row>
    <row r="334" spans="1:4" s="30" customFormat="1" ht="12.75" hidden="1">
      <c r="A334" s="1"/>
      <c r="B334" s="45" t="s">
        <v>495</v>
      </c>
      <c r="C334" s="15" t="s">
        <v>496</v>
      </c>
      <c r="D334" s="108">
        <f>VARAM_TP_ES!D334+VARAM_TP_HP!D334+KRP_TP!D334+LPR_TP!D334+RPR_TP!D334+VPR_TP!D334+ZPR_TP!D334</f>
        <v>0</v>
      </c>
    </row>
    <row r="335" spans="1:4" s="30" customFormat="1" ht="12.75" hidden="1">
      <c r="A335" s="1"/>
      <c r="B335" s="44" t="s">
        <v>497</v>
      </c>
      <c r="C335" s="15" t="s">
        <v>498</v>
      </c>
      <c r="D335" s="108">
        <f>SUM(D336:D344)</f>
        <v>0</v>
      </c>
    </row>
    <row r="336" spans="1:4" s="30" customFormat="1" ht="12.75" hidden="1">
      <c r="A336" s="1"/>
      <c r="B336" s="45" t="s">
        <v>499</v>
      </c>
      <c r="C336" s="15" t="s">
        <v>500</v>
      </c>
      <c r="D336" s="108">
        <f>VARAM_TP_ES!D336+VARAM_TP_HP!D336+KRP_TP!D336+LPR_TP!D336+RPR_TP!D336+VPR_TP!D336+ZPR_TP!D336</f>
        <v>0</v>
      </c>
    </row>
    <row r="337" spans="1:4" s="30" customFormat="1" ht="12.75" hidden="1">
      <c r="A337" s="1"/>
      <c r="B337" s="45" t="s">
        <v>501</v>
      </c>
      <c r="C337" s="15" t="s">
        <v>502</v>
      </c>
      <c r="D337" s="108">
        <f>VARAM_TP_ES!D337+VARAM_TP_HP!D337+KRP_TP!D337+LPR_TP!D337+RPR_TP!D337+VPR_TP!D337+ZPR_TP!D337</f>
        <v>0</v>
      </c>
    </row>
    <row r="338" spans="1:4" s="30" customFormat="1" ht="12.75" hidden="1">
      <c r="A338" s="1"/>
      <c r="B338" s="45" t="s">
        <v>503</v>
      </c>
      <c r="C338" s="15" t="s">
        <v>504</v>
      </c>
      <c r="D338" s="108">
        <f>VARAM_TP_ES!D338+VARAM_TP_HP!D338+KRP_TP!D338+LPR_TP!D338+RPR_TP!D338+VPR_TP!D338+ZPR_TP!D338</f>
        <v>0</v>
      </c>
    </row>
    <row r="339" spans="1:4" s="30" customFormat="1" ht="12.75" hidden="1">
      <c r="A339" s="1"/>
      <c r="B339" s="45" t="s">
        <v>505</v>
      </c>
      <c r="C339" s="15" t="s">
        <v>506</v>
      </c>
      <c r="D339" s="108">
        <f>VARAM_TP_ES!D339+VARAM_TP_HP!D339+KRP_TP!D339+LPR_TP!D339+RPR_TP!D339+VPR_TP!D339+ZPR_TP!D339</f>
        <v>0</v>
      </c>
    </row>
    <row r="340" spans="1:4" s="30" customFormat="1" ht="12.75" hidden="1">
      <c r="A340" s="1"/>
      <c r="B340" s="45" t="s">
        <v>507</v>
      </c>
      <c r="C340" s="15" t="s">
        <v>508</v>
      </c>
      <c r="D340" s="108">
        <f>VARAM_TP_ES!D340+VARAM_TP_HP!D340+KRP_TP!D340+LPR_TP!D340+RPR_TP!D340+VPR_TP!D340+ZPR_TP!D340</f>
        <v>0</v>
      </c>
    </row>
    <row r="341" spans="1:4" s="30" customFormat="1" ht="25.5" hidden="1">
      <c r="A341" s="1"/>
      <c r="B341" s="45" t="s">
        <v>509</v>
      </c>
      <c r="C341" s="15" t="s">
        <v>510</v>
      </c>
      <c r="D341" s="108">
        <f>VARAM_TP_ES!D341+VARAM_TP_HP!D341+KRP_TP!D341+LPR_TP!D341+RPR_TP!D341+VPR_TP!D341+ZPR_TP!D341</f>
        <v>0</v>
      </c>
    </row>
    <row r="342" spans="1:4" s="30" customFormat="1" ht="12.75" hidden="1">
      <c r="A342" s="1"/>
      <c r="B342" s="45" t="s">
        <v>511</v>
      </c>
      <c r="C342" s="15" t="s">
        <v>512</v>
      </c>
      <c r="D342" s="108">
        <f>VARAM_TP_ES!D342+VARAM_TP_HP!D342+KRP_TP!D342+LPR_TP!D342+RPR_TP!D342+VPR_TP!D342+ZPR_TP!D342</f>
        <v>0</v>
      </c>
    </row>
    <row r="343" spans="1:4" s="30" customFormat="1" ht="12.75" hidden="1">
      <c r="A343" s="1"/>
      <c r="B343" s="45" t="s">
        <v>513</v>
      </c>
      <c r="C343" s="15" t="s">
        <v>514</v>
      </c>
      <c r="D343" s="108">
        <f>VARAM_TP_ES!D343+VARAM_TP_HP!D343+KRP_TP!D343+LPR_TP!D343+RPR_TP!D343+VPR_TP!D343+ZPR_TP!D343</f>
        <v>0</v>
      </c>
    </row>
    <row r="344" spans="1:4" s="30" customFormat="1" ht="12.75" hidden="1">
      <c r="A344" s="1"/>
      <c r="B344" s="45">
        <v>6229</v>
      </c>
      <c r="C344" s="15" t="s">
        <v>515</v>
      </c>
      <c r="D344" s="108">
        <f>VARAM_TP_ES!D344+VARAM_TP_HP!D344+KRP_TP!D344+LPR_TP!D344+RPR_TP!D344+VPR_TP!D344+ZPR_TP!D344</f>
        <v>0</v>
      </c>
    </row>
    <row r="345" spans="1:4" s="30" customFormat="1" ht="12.75" hidden="1">
      <c r="A345" s="1"/>
      <c r="B345" s="44" t="s">
        <v>516</v>
      </c>
      <c r="C345" s="15" t="s">
        <v>517</v>
      </c>
      <c r="D345" s="108">
        <f>SUM(D346:D353)</f>
        <v>0</v>
      </c>
    </row>
    <row r="346" spans="1:4" s="30" customFormat="1" ht="12.75" hidden="1">
      <c r="A346" s="1"/>
      <c r="B346" s="45" t="s">
        <v>518</v>
      </c>
      <c r="C346" s="15" t="s">
        <v>519</v>
      </c>
      <c r="D346" s="108">
        <f>VARAM_TP_ES!D346+VARAM_TP_HP!D346+KRP_TP!D346+LPR_TP!D346+RPR_TP!D346+VPR_TP!D346+ZPR_TP!D346</f>
        <v>0</v>
      </c>
    </row>
    <row r="347" spans="1:4" s="30" customFormat="1" ht="12.75" hidden="1">
      <c r="A347" s="1"/>
      <c r="B347" s="45" t="s">
        <v>520</v>
      </c>
      <c r="C347" s="15" t="s">
        <v>521</v>
      </c>
      <c r="D347" s="108">
        <f>VARAM_TP_ES!D347+VARAM_TP_HP!D347+KRP_TP!D347+LPR_TP!D347+RPR_TP!D347+VPR_TP!D347+ZPR_TP!D347</f>
        <v>0</v>
      </c>
    </row>
    <row r="348" spans="1:4" s="30" customFormat="1" ht="12.75" hidden="1">
      <c r="A348" s="1"/>
      <c r="B348" s="45" t="s">
        <v>522</v>
      </c>
      <c r="C348" s="15" t="s">
        <v>523</v>
      </c>
      <c r="D348" s="108">
        <f>VARAM_TP_ES!D348+VARAM_TP_HP!D348+KRP_TP!D348+LPR_TP!D348+RPR_TP!D348+VPR_TP!D348+ZPR_TP!D348</f>
        <v>0</v>
      </c>
    </row>
    <row r="349" spans="1:4" s="30" customFormat="1" ht="12.75" hidden="1">
      <c r="A349" s="1"/>
      <c r="B349" s="45" t="s">
        <v>524</v>
      </c>
      <c r="C349" s="15" t="s">
        <v>525</v>
      </c>
      <c r="D349" s="108">
        <f>VARAM_TP_ES!D349+VARAM_TP_HP!D349+KRP_TP!D349+LPR_TP!D349+RPR_TP!D349+VPR_TP!D349+ZPR_TP!D349</f>
        <v>0</v>
      </c>
    </row>
    <row r="350" spans="1:4" s="30" customFormat="1" ht="12.75" hidden="1">
      <c r="A350" s="1"/>
      <c r="B350" s="45" t="s">
        <v>526</v>
      </c>
      <c r="C350" s="15" t="s">
        <v>527</v>
      </c>
      <c r="D350" s="108">
        <f>VARAM_TP_ES!D350+VARAM_TP_HP!D350+KRP_TP!D350+LPR_TP!D350+RPR_TP!D350+VPR_TP!D350+ZPR_TP!D350</f>
        <v>0</v>
      </c>
    </row>
    <row r="351" spans="1:4" s="30" customFormat="1" ht="12.75" hidden="1">
      <c r="A351" s="1"/>
      <c r="B351" s="45" t="s">
        <v>528</v>
      </c>
      <c r="C351" s="15" t="s">
        <v>529</v>
      </c>
      <c r="D351" s="108">
        <f>VARAM_TP_ES!D351+VARAM_TP_HP!D351+KRP_TP!D351+LPR_TP!D351+RPR_TP!D351+VPR_TP!D351+ZPR_TP!D351</f>
        <v>0</v>
      </c>
    </row>
    <row r="352" spans="1:4" s="30" customFormat="1" ht="12.75" hidden="1">
      <c r="A352" s="1"/>
      <c r="B352" s="45">
        <v>6238</v>
      </c>
      <c r="C352" s="15" t="s">
        <v>530</v>
      </c>
      <c r="D352" s="108">
        <f>VARAM_TP_ES!D352+VARAM_TP_HP!D352+KRP_TP!D352+LPR_TP!D352+RPR_TP!D352+VPR_TP!D352+ZPR_TP!D352</f>
        <v>0</v>
      </c>
    </row>
    <row r="353" spans="1:4" s="30" customFormat="1" ht="12.75" hidden="1">
      <c r="A353" s="1"/>
      <c r="B353" s="45" t="s">
        <v>531</v>
      </c>
      <c r="C353" s="15" t="s">
        <v>532</v>
      </c>
      <c r="D353" s="108">
        <f>VARAM_TP_ES!D353+VARAM_TP_HP!D353+KRP_TP!D353+LPR_TP!D353+RPR_TP!D353+VPR_TP!D353+ZPR_TP!D353</f>
        <v>0</v>
      </c>
    </row>
    <row r="354" spans="1:4" s="30" customFormat="1" ht="12.75" hidden="1">
      <c r="A354" s="1"/>
      <c r="B354" s="44" t="s">
        <v>533</v>
      </c>
      <c r="C354" s="15" t="s">
        <v>534</v>
      </c>
      <c r="D354" s="108">
        <f>SUM(D355:D356)</f>
        <v>0</v>
      </c>
    </row>
    <row r="355" spans="1:4" s="30" customFormat="1" ht="12.75" hidden="1">
      <c r="A355" s="1"/>
      <c r="B355" s="45" t="s">
        <v>535</v>
      </c>
      <c r="C355" s="15" t="s">
        <v>536</v>
      </c>
      <c r="D355" s="108">
        <f>VARAM_TP_ES!D355+VARAM_TP_HP!D355+KRP_TP!D355+LPR_TP!D355+RPR_TP!D355+VPR_TP!D355+ZPR_TP!D355</f>
        <v>0</v>
      </c>
    </row>
    <row r="356" spans="1:4" s="30" customFormat="1" ht="12.75" hidden="1">
      <c r="A356" s="1"/>
      <c r="B356" s="45" t="s">
        <v>537</v>
      </c>
      <c r="C356" s="15" t="s">
        <v>538</v>
      </c>
      <c r="D356" s="108">
        <f>VARAM_TP_ES!D356+VARAM_TP_HP!D356+KRP_TP!D356+LPR_TP!D356+RPR_TP!D356+VPR_TP!D356+ZPR_TP!D356</f>
        <v>0</v>
      </c>
    </row>
    <row r="357" spans="1:4" s="30" customFormat="1" ht="12.75" hidden="1">
      <c r="A357" s="1"/>
      <c r="B357" s="44" t="s">
        <v>539</v>
      </c>
      <c r="C357" s="15" t="s">
        <v>540</v>
      </c>
      <c r="D357" s="108">
        <f>SUM(D358:D364)</f>
        <v>0</v>
      </c>
    </row>
    <row r="358" spans="1:4" s="30" customFormat="1" ht="12.75" hidden="1">
      <c r="A358" s="1"/>
      <c r="B358" s="45" t="s">
        <v>541</v>
      </c>
      <c r="C358" s="15" t="s">
        <v>542</v>
      </c>
      <c r="D358" s="108">
        <f>VARAM_TP_ES!D358+VARAM_TP_HP!D358+KRP_TP!D358+LPR_TP!D358+RPR_TP!D358+VPR_TP!D358+ZPR_TP!D358</f>
        <v>0</v>
      </c>
    </row>
    <row r="359" spans="1:4" s="30" customFormat="1" ht="12.75" hidden="1">
      <c r="A359" s="1"/>
      <c r="B359" s="45" t="s">
        <v>543</v>
      </c>
      <c r="C359" s="15" t="s">
        <v>544</v>
      </c>
      <c r="D359" s="108">
        <f>VARAM_TP_ES!D359+VARAM_TP_HP!D359+KRP_TP!D359+LPR_TP!D359+RPR_TP!D359+VPR_TP!D359+ZPR_TP!D359</f>
        <v>0</v>
      </c>
    </row>
    <row r="360" spans="1:4" s="30" customFormat="1" ht="12.75" hidden="1">
      <c r="A360" s="1"/>
      <c r="B360" s="45" t="s">
        <v>545</v>
      </c>
      <c r="C360" s="15" t="s">
        <v>546</v>
      </c>
      <c r="D360" s="108">
        <f>VARAM_TP_ES!D360+VARAM_TP_HP!D360+KRP_TP!D360+LPR_TP!D360+RPR_TP!D360+VPR_TP!D360+ZPR_TP!D360</f>
        <v>0</v>
      </c>
    </row>
    <row r="361" spans="1:4" s="30" customFormat="1" ht="12.75" hidden="1">
      <c r="A361" s="1"/>
      <c r="B361" s="45" t="s">
        <v>547</v>
      </c>
      <c r="C361" s="15" t="s">
        <v>548</v>
      </c>
      <c r="D361" s="108">
        <f>VARAM_TP_ES!D361+VARAM_TP_HP!D361+KRP_TP!D361+LPR_TP!D361+RPR_TP!D361+VPR_TP!D361+ZPR_TP!D361</f>
        <v>0</v>
      </c>
    </row>
    <row r="362" spans="1:4" s="30" customFormat="1" ht="12.75" hidden="1">
      <c r="A362" s="1"/>
      <c r="B362" s="45">
        <v>6295</v>
      </c>
      <c r="C362" s="15" t="s">
        <v>549</v>
      </c>
      <c r="D362" s="108">
        <f>VARAM_TP_ES!D362+VARAM_TP_HP!D362+KRP_TP!D362+LPR_TP!D362+RPR_TP!D362+VPR_TP!D362+ZPR_TP!D362</f>
        <v>0</v>
      </c>
    </row>
    <row r="363" spans="1:4" s="30" customFormat="1" ht="51" hidden="1">
      <c r="A363" s="1"/>
      <c r="B363" s="45">
        <v>6296</v>
      </c>
      <c r="C363" s="15" t="s">
        <v>550</v>
      </c>
      <c r="D363" s="108">
        <f>VARAM_TP_ES!D363+VARAM_TP_HP!D363+KRP_TP!D363+LPR_TP!D363+RPR_TP!D363+VPR_TP!D363+ZPR_TP!D363</f>
        <v>0</v>
      </c>
    </row>
    <row r="364" spans="1:4" s="30" customFormat="1" ht="25.5" hidden="1">
      <c r="A364" s="1"/>
      <c r="B364" s="45" t="s">
        <v>551</v>
      </c>
      <c r="C364" s="15" t="s">
        <v>552</v>
      </c>
      <c r="D364" s="108">
        <f>VARAM_TP_ES!D364+VARAM_TP_HP!D364+KRP_TP!D364+LPR_TP!D364+RPR_TP!D364+VPR_TP!D364+ZPR_TP!D364</f>
        <v>0</v>
      </c>
    </row>
    <row r="365" spans="1:4" s="30" customFormat="1" ht="12.75" hidden="1">
      <c r="A365" s="1"/>
      <c r="B365" s="46" t="s">
        <v>553</v>
      </c>
      <c r="C365" s="47" t="s">
        <v>554</v>
      </c>
      <c r="D365" s="107">
        <f>SUM(D366:D367)</f>
        <v>0</v>
      </c>
    </row>
    <row r="366" spans="1:4" s="30" customFormat="1" ht="12.75" hidden="1">
      <c r="A366" s="1"/>
      <c r="B366" s="44" t="s">
        <v>555</v>
      </c>
      <c r="C366" s="15" t="s">
        <v>556</v>
      </c>
      <c r="D366" s="108">
        <f>VARAM_TP_ES!D366+VARAM_TP_HP!D366+KRP_TP!D366+LPR_TP!D366+RPR_TP!D366+VPR_TP!D366+ZPR_TP!D366</f>
        <v>0</v>
      </c>
    </row>
    <row r="367" spans="1:4" s="30" customFormat="1" ht="12.75" hidden="1">
      <c r="A367" s="1"/>
      <c r="B367" s="44" t="s">
        <v>557</v>
      </c>
      <c r="C367" s="15" t="s">
        <v>558</v>
      </c>
      <c r="D367" s="108">
        <f>VARAM_TP_ES!D367+VARAM_TP_HP!D367+KRP_TP!D367+LPR_TP!D367+RPR_TP!D367+VPR_TP!D367+ZPR_TP!D367</f>
        <v>0</v>
      </c>
    </row>
    <row r="368" spans="1:4" s="30" customFormat="1" ht="25.5" hidden="1">
      <c r="A368" s="1"/>
      <c r="B368" s="46" t="s">
        <v>559</v>
      </c>
      <c r="C368" s="47" t="s">
        <v>560</v>
      </c>
      <c r="D368" s="107">
        <f>SUM(D369)</f>
        <v>0</v>
      </c>
    </row>
    <row r="369" spans="1:4" s="30" customFormat="1" ht="25.5" hidden="1">
      <c r="A369" s="1"/>
      <c r="B369" s="44">
        <v>6420</v>
      </c>
      <c r="C369" s="15" t="s">
        <v>561</v>
      </c>
      <c r="D369" s="108">
        <f>SUM(D370:D371)</f>
        <v>0</v>
      </c>
    </row>
    <row r="370" spans="1:4" s="30" customFormat="1" ht="12.75" hidden="1">
      <c r="A370" s="1"/>
      <c r="B370" s="48">
        <v>6421</v>
      </c>
      <c r="C370" s="15" t="s">
        <v>562</v>
      </c>
      <c r="D370" s="108">
        <f>VARAM_TP_ES!D370+VARAM_TP_HP!D370+KRP_TP!D370+LPR_TP!D370+RPR_TP!D370+VPR_TP!D370+ZPR_TP!D370</f>
        <v>0</v>
      </c>
    </row>
    <row r="371" spans="1:4" s="30" customFormat="1" ht="12.75" hidden="1">
      <c r="A371" s="1"/>
      <c r="B371" s="48">
        <v>6422</v>
      </c>
      <c r="C371" s="15" t="s">
        <v>563</v>
      </c>
      <c r="D371" s="108">
        <f>VARAM_TP_ES!D371+VARAM_TP_HP!D371+KRP_TP!D371+LPR_TP!D371+RPR_TP!D371+VPR_TP!D371+ZPR_TP!D371</f>
        <v>0</v>
      </c>
    </row>
    <row r="372" spans="1:4" s="30" customFormat="1" ht="38.25" hidden="1">
      <c r="A372" s="1"/>
      <c r="B372" s="49">
        <v>6500</v>
      </c>
      <c r="C372" s="47" t="s">
        <v>564</v>
      </c>
      <c r="D372" s="107">
        <f>SUM(D373:D374)</f>
        <v>0</v>
      </c>
    </row>
    <row r="373" spans="1:4" s="30" customFormat="1" ht="25.5" hidden="1">
      <c r="A373" s="1"/>
      <c r="B373" s="44">
        <v>6510</v>
      </c>
      <c r="C373" s="15" t="s">
        <v>565</v>
      </c>
      <c r="D373" s="108">
        <f>VARAM_TP_ES!D373+VARAM_TP_HP!D373+KRP_TP!D373+LPR_TP!D373+RPR_TP!D373+VPR_TP!D373+ZPR_TP!D373</f>
        <v>0</v>
      </c>
    </row>
    <row r="374" spans="1:4" s="30" customFormat="1" ht="25.5" hidden="1">
      <c r="A374" s="1"/>
      <c r="B374" s="44">
        <v>6520</v>
      </c>
      <c r="C374" s="15" t="s">
        <v>566</v>
      </c>
      <c r="D374" s="108">
        <f>VARAM_TP_ES!D374+VARAM_TP_HP!D374+KRP_TP!D374+LPR_TP!D374+RPR_TP!D374+VPR_TP!D374+ZPR_TP!D374</f>
        <v>0</v>
      </c>
    </row>
    <row r="375" spans="1:4" s="30" customFormat="1" ht="25.5" hidden="1">
      <c r="A375" s="1"/>
      <c r="B375" s="46" t="s">
        <v>567</v>
      </c>
      <c r="C375" s="47" t="s">
        <v>568</v>
      </c>
      <c r="D375" s="107">
        <f>D376+D387</f>
        <v>0</v>
      </c>
    </row>
    <row r="376" spans="1:4" s="30" customFormat="1" ht="12.75" hidden="1">
      <c r="A376" s="1"/>
      <c r="B376" s="46" t="s">
        <v>569</v>
      </c>
      <c r="C376" s="47" t="s">
        <v>570</v>
      </c>
      <c r="D376" s="107">
        <f>D377+D378+D383</f>
        <v>0</v>
      </c>
    </row>
    <row r="377" spans="1:4" s="30" customFormat="1" ht="12.75" hidden="1">
      <c r="A377" s="1"/>
      <c r="B377" s="44" t="s">
        <v>571</v>
      </c>
      <c r="C377" s="15" t="s">
        <v>572</v>
      </c>
      <c r="D377" s="108">
        <f>VARAM_TP_ES!D377+VARAM_TP_HP!D377+KRP_TP!D377+LPR_TP!D377+RPR_TP!D377+VPR_TP!D377+ZPR_TP!D377</f>
        <v>0</v>
      </c>
    </row>
    <row r="378" spans="1:4" s="30" customFormat="1" ht="12.75" hidden="1">
      <c r="A378" s="1"/>
      <c r="B378" s="44" t="s">
        <v>573</v>
      </c>
      <c r="C378" s="15" t="s">
        <v>574</v>
      </c>
      <c r="D378" s="108">
        <f>SUM(D379:D382)</f>
        <v>0</v>
      </c>
    </row>
    <row r="379" spans="1:4" s="30" customFormat="1" ht="12.75" hidden="1">
      <c r="A379" s="1"/>
      <c r="B379" s="45" t="s">
        <v>575</v>
      </c>
      <c r="C379" s="15" t="s">
        <v>576</v>
      </c>
      <c r="D379" s="108">
        <f>VARAM_TP_ES!D379+VARAM_TP_HP!D379+KRP_TP!D379+LPR_TP!D379+RPR_TP!D379+VPR_TP!D379+ZPR_TP!D379</f>
        <v>0</v>
      </c>
    </row>
    <row r="380" spans="1:4" s="30" customFormat="1" ht="12.75" hidden="1">
      <c r="A380" s="1"/>
      <c r="B380" s="45" t="s">
        <v>577</v>
      </c>
      <c r="C380" s="15" t="s">
        <v>578</v>
      </c>
      <c r="D380" s="108">
        <f>VARAM_TP_ES!D380+VARAM_TP_HP!D380+KRP_TP!D380+LPR_TP!D380+RPR_TP!D380+VPR_TP!D380+ZPR_TP!D380</f>
        <v>0</v>
      </c>
    </row>
    <row r="381" spans="1:4" s="30" customFormat="1" ht="12.75" hidden="1">
      <c r="A381" s="1"/>
      <c r="B381" s="45" t="s">
        <v>579</v>
      </c>
      <c r="C381" s="15" t="s">
        <v>580</v>
      </c>
      <c r="D381" s="108">
        <f>VARAM_TP_ES!D381+VARAM_TP_HP!D381+KRP_TP!D381+LPR_TP!D381+RPR_TP!D381+VPR_TP!D381+ZPR_TP!D381</f>
        <v>0</v>
      </c>
    </row>
    <row r="382" spans="1:4" s="30" customFormat="1" ht="25.5" hidden="1">
      <c r="A382" s="1"/>
      <c r="B382" s="45" t="s">
        <v>581</v>
      </c>
      <c r="C382" s="15" t="s">
        <v>582</v>
      </c>
      <c r="D382" s="108">
        <f>VARAM_TP_ES!D382+VARAM_TP_HP!D382+KRP_TP!D382+LPR_TP!D382+RPR_TP!D382+VPR_TP!D382+ZPR_TP!D382</f>
        <v>0</v>
      </c>
    </row>
    <row r="383" spans="1:4" s="30" customFormat="1" ht="12.75" hidden="1">
      <c r="A383" s="1"/>
      <c r="B383" s="44">
        <v>7630</v>
      </c>
      <c r="C383" s="15" t="s">
        <v>583</v>
      </c>
      <c r="D383" s="108">
        <f>SUM(D384:D386)</f>
        <v>0</v>
      </c>
    </row>
    <row r="384" spans="1:4" s="30" customFormat="1" ht="25.5" hidden="1">
      <c r="A384" s="1"/>
      <c r="B384" s="45">
        <v>7631</v>
      </c>
      <c r="C384" s="15" t="s">
        <v>584</v>
      </c>
      <c r="D384" s="108">
        <f>VARAM_TP_ES!D384+VARAM_TP_HP!D384+KRP_TP!D384+LPR_TP!D384+RPR_TP!D384+VPR_TP!D384+ZPR_TP!D384</f>
        <v>0</v>
      </c>
    </row>
    <row r="385" spans="1:4" s="30" customFormat="1" ht="25.5" hidden="1">
      <c r="A385" s="1"/>
      <c r="B385" s="45">
        <v>7632</v>
      </c>
      <c r="C385" s="15" t="s">
        <v>585</v>
      </c>
      <c r="D385" s="108">
        <f>VARAM_TP_ES!D385+VARAM_TP_HP!D385+KRP_TP!D385+LPR_TP!D385+RPR_TP!D385+VPR_TP!D385+ZPR_TP!D385</f>
        <v>0</v>
      </c>
    </row>
    <row r="386" spans="1:4" s="30" customFormat="1" ht="25.5" hidden="1">
      <c r="A386" s="1"/>
      <c r="B386" s="45">
        <v>7639</v>
      </c>
      <c r="C386" s="15" t="s">
        <v>586</v>
      </c>
      <c r="D386" s="108">
        <f>VARAM_TP_ES!D386+VARAM_TP_HP!D386+KRP_TP!D386+LPR_TP!D386+RPR_TP!D386+VPR_TP!D386+ZPR_TP!D386</f>
        <v>0</v>
      </c>
    </row>
    <row r="387" spans="1:4" s="30" customFormat="1" ht="12.75" hidden="1">
      <c r="A387" s="1"/>
      <c r="B387" s="46" t="s">
        <v>587</v>
      </c>
      <c r="C387" s="47" t="s">
        <v>588</v>
      </c>
      <c r="D387" s="107">
        <f>D388+D392+D393</f>
        <v>0</v>
      </c>
    </row>
    <row r="388" spans="1:4" s="30" customFormat="1" ht="12.75" hidden="1">
      <c r="A388" s="1"/>
      <c r="B388" s="44" t="s">
        <v>589</v>
      </c>
      <c r="C388" s="15" t="s">
        <v>590</v>
      </c>
      <c r="D388" s="108">
        <f>SUM(D389:D391)</f>
        <v>0</v>
      </c>
    </row>
    <row r="389" spans="1:4" s="30" customFormat="1" ht="12.75" hidden="1">
      <c r="A389" s="1"/>
      <c r="B389" s="45" t="s">
        <v>591</v>
      </c>
      <c r="C389" s="15" t="s">
        <v>592</v>
      </c>
      <c r="D389" s="108">
        <f>VARAM_TP_ES!D389+VARAM_TP_HP!D389+KRP_TP!D389+LPR_TP!D389+RPR_TP!D389+VPR_TP!D389+ZPR_TP!D389</f>
        <v>0</v>
      </c>
    </row>
    <row r="390" spans="1:4" s="30" customFormat="1" ht="12.75" hidden="1">
      <c r="A390" s="1"/>
      <c r="B390" s="45" t="s">
        <v>593</v>
      </c>
      <c r="C390" s="15" t="s">
        <v>594</v>
      </c>
      <c r="D390" s="108">
        <f>VARAM_TP_ES!D390+VARAM_TP_HP!D390+KRP_TP!D390+LPR_TP!D390+RPR_TP!D390+VPR_TP!D390+ZPR_TP!D390</f>
        <v>0</v>
      </c>
    </row>
    <row r="391" spans="1:4" s="30" customFormat="1" ht="12.75" hidden="1">
      <c r="A391" s="1"/>
      <c r="B391" s="45" t="s">
        <v>595</v>
      </c>
      <c r="C391" s="15" t="s">
        <v>596</v>
      </c>
      <c r="D391" s="108">
        <f>VARAM_TP_ES!D391+VARAM_TP_HP!D391+KRP_TP!D391+LPR_TP!D391+RPR_TP!D391+VPR_TP!D391+ZPR_TP!D391</f>
        <v>0</v>
      </c>
    </row>
    <row r="392" spans="1:4" s="30" customFormat="1" ht="12.75" hidden="1">
      <c r="A392" s="1"/>
      <c r="B392" s="44" t="s">
        <v>597</v>
      </c>
      <c r="C392" s="15" t="s">
        <v>598</v>
      </c>
      <c r="D392" s="108">
        <f>VARAM_TP_ES!D392+VARAM_TP_HP!D392+KRP_TP!D392+LPR_TP!D392+RPR_TP!D392+VPR_TP!D392+ZPR_TP!D392</f>
        <v>0</v>
      </c>
    </row>
    <row r="393" spans="1:4" s="30" customFormat="1" ht="12.75" hidden="1">
      <c r="A393" s="1"/>
      <c r="B393" s="44">
        <v>7730</v>
      </c>
      <c r="C393" s="15" t="s">
        <v>599</v>
      </c>
      <c r="D393" s="108">
        <f>VARAM_TP_ES!D393+VARAM_TP_HP!D393+KRP_TP!D393+LPR_TP!D393+RPR_TP!D393+VPR_TP!D393+ZPR_TP!D393</f>
        <v>0</v>
      </c>
    </row>
    <row r="394" spans="1:4" s="30" customFormat="1" ht="12.75">
      <c r="A394" s="1"/>
      <c r="B394" s="46" t="s">
        <v>600</v>
      </c>
      <c r="C394" s="47" t="s">
        <v>601</v>
      </c>
      <c r="D394" s="107">
        <f>D395+D401+D409+D414</f>
        <v>227765</v>
      </c>
    </row>
    <row r="395" spans="1:4" s="30" customFormat="1" ht="12.75" hidden="1">
      <c r="A395" s="1"/>
      <c r="B395" s="46" t="s">
        <v>602</v>
      </c>
      <c r="C395" s="47" t="s">
        <v>603</v>
      </c>
      <c r="D395" s="107">
        <f>D396+D397</f>
        <v>0</v>
      </c>
    </row>
    <row r="396" spans="1:4" s="30" customFormat="1" ht="25.5" hidden="1">
      <c r="A396" s="1"/>
      <c r="B396" s="44" t="s">
        <v>604</v>
      </c>
      <c r="C396" s="15" t="s">
        <v>605</v>
      </c>
      <c r="D396" s="108">
        <f>VARAM_TP_ES!D396+VARAM_TP_HP!D396+KRP_TP!D396+LPR_TP!D396+RPR_TP!D396+VPR_TP!D396+ZPR_TP!D396</f>
        <v>0</v>
      </c>
    </row>
    <row r="397" spans="1:4" s="30" customFormat="1" ht="25.5" hidden="1">
      <c r="A397" s="1"/>
      <c r="B397" s="44" t="s">
        <v>606</v>
      </c>
      <c r="C397" s="15" t="s">
        <v>607</v>
      </c>
      <c r="D397" s="108">
        <f>SUM(D398:D400)</f>
        <v>0</v>
      </c>
    </row>
    <row r="398" spans="1:4" s="30" customFormat="1" ht="38.25" hidden="1">
      <c r="A398" s="1"/>
      <c r="B398" s="45" t="s">
        <v>608</v>
      </c>
      <c r="C398" s="15" t="s">
        <v>609</v>
      </c>
      <c r="D398" s="108">
        <f>VARAM_TP_ES!D398+VARAM_TP_HP!D398+KRP_TP!D398+LPR_TP!D398+RPR_TP!D398+VPR_TP!D398+ZPR_TP!D398</f>
        <v>0</v>
      </c>
    </row>
    <row r="399" spans="1:4" s="30" customFormat="1" ht="38.25" hidden="1">
      <c r="A399" s="1"/>
      <c r="B399" s="45" t="s">
        <v>610</v>
      </c>
      <c r="C399" s="15" t="s">
        <v>611</v>
      </c>
      <c r="D399" s="108">
        <f>VARAM_TP_ES!D399+VARAM_TP_HP!D399+KRP_TP!D399+LPR_TP!D399+RPR_TP!D399+VPR_TP!D399+ZPR_TP!D399</f>
        <v>0</v>
      </c>
    </row>
    <row r="400" spans="1:4" s="30" customFormat="1" ht="25.5" hidden="1">
      <c r="A400" s="1"/>
      <c r="B400" s="45" t="s">
        <v>612</v>
      </c>
      <c r="C400" s="15" t="s">
        <v>613</v>
      </c>
      <c r="D400" s="108">
        <f>VARAM_TP_ES!D400+VARAM_TP_HP!D400+KRP_TP!D400+LPR_TP!D400+RPR_TP!D400+VPR_TP!D400+ZPR_TP!D400</f>
        <v>0</v>
      </c>
    </row>
    <row r="401" spans="1:4" s="30" customFormat="1" ht="25.5">
      <c r="A401" s="1"/>
      <c r="B401" s="46" t="s">
        <v>614</v>
      </c>
      <c r="C401" s="47" t="s">
        <v>615</v>
      </c>
      <c r="D401" s="107">
        <f>D402+D403+D404</f>
        <v>227765</v>
      </c>
    </row>
    <row r="402" spans="1:4" s="30" customFormat="1" ht="25.5" hidden="1">
      <c r="A402" s="1"/>
      <c r="B402" s="44" t="s">
        <v>616</v>
      </c>
      <c r="C402" s="15" t="s">
        <v>617</v>
      </c>
      <c r="D402" s="108">
        <f>VARAM_TP_ES!D402+VARAM_TP_HP!D402+KRP_TP!D402+LPR_TP!D402+RPR_TP!D402+VPR_TP!D402+ZPR_TP!D402</f>
        <v>0</v>
      </c>
    </row>
    <row r="403" spans="1:4" s="30" customFormat="1" ht="38.25" hidden="1">
      <c r="A403" s="1"/>
      <c r="B403" s="44" t="s">
        <v>618</v>
      </c>
      <c r="C403" s="15" t="s">
        <v>619</v>
      </c>
      <c r="D403" s="108">
        <f>VARAM_TP_ES!D403+VARAM_TP_HP!D403+KRP_TP!D403+LPR_TP!D403+RPR_TP!D403+VPR_TP!D403+ZPR_TP!D403</f>
        <v>0</v>
      </c>
    </row>
    <row r="404" spans="1:4" s="30" customFormat="1" ht="38.25">
      <c r="A404" s="1"/>
      <c r="B404" s="44">
        <v>7350</v>
      </c>
      <c r="C404" s="15" t="s">
        <v>620</v>
      </c>
      <c r="D404" s="108">
        <f>SUM(D405:D408)</f>
        <v>227765</v>
      </c>
    </row>
    <row r="405" spans="1:4" s="30" customFormat="1" ht="51" hidden="1">
      <c r="A405" s="1"/>
      <c r="B405" s="45">
        <v>7351</v>
      </c>
      <c r="C405" s="15" t="s">
        <v>621</v>
      </c>
      <c r="D405" s="108">
        <f>VARAM_TP_ES!D405+VARAM_TP_HP!D405+KRP_TP!D405+LPR_TP!D405+RPR_TP!D405+VPR_TP!D405+ZPR_TP!D405</f>
        <v>0</v>
      </c>
    </row>
    <row r="406" spans="1:4" s="30" customFormat="1" ht="51" hidden="1">
      <c r="A406" s="1"/>
      <c r="B406" s="45">
        <v>7352</v>
      </c>
      <c r="C406" s="15" t="s">
        <v>622</v>
      </c>
      <c r="D406" s="108">
        <f>VARAM_TP_ES!D406+VARAM_TP_HP!D406+KRP_TP!D406+LPR_TP!D406+RPR_TP!D406+VPR_TP!D406+ZPR_TP!D406</f>
        <v>0</v>
      </c>
    </row>
    <row r="407" spans="1:4" s="30" customFormat="1" ht="63.75">
      <c r="A407" s="1"/>
      <c r="B407" s="45">
        <v>7353</v>
      </c>
      <c r="C407" s="15" t="s">
        <v>623</v>
      </c>
      <c r="D407" s="108">
        <f>VARAM_TP_ES!D407+VARAM_TP_HP!D407+KRP_TP!D407+LPR_TP!D407+RPR_TP!D407+VPR_TP!D407+ZPR_TP!D407</f>
        <v>227765</v>
      </c>
    </row>
    <row r="408" spans="1:4" s="30" customFormat="1" ht="63.75" hidden="1">
      <c r="A408" s="1"/>
      <c r="B408" s="45">
        <v>7354</v>
      </c>
      <c r="C408" s="15" t="s">
        <v>624</v>
      </c>
      <c r="D408" s="108">
        <f>VARAM_TP_ES!D408+VARAM_TP_HP!D408+KRP_TP!D408+LPR_TP!D408+RPR_TP!D408+VPR_TP!D408+ZPR_TP!D408</f>
        <v>0</v>
      </c>
    </row>
    <row r="409" spans="1:4" s="30" customFormat="1" ht="25.5" hidden="1">
      <c r="A409" s="1"/>
      <c r="B409" s="46" t="s">
        <v>625</v>
      </c>
      <c r="C409" s="47" t="s">
        <v>626</v>
      </c>
      <c r="D409" s="107">
        <f>D410+D411</f>
        <v>0</v>
      </c>
    </row>
    <row r="410" spans="1:4" s="30" customFormat="1" ht="12.75" hidden="1">
      <c r="A410" s="1"/>
      <c r="B410" s="44">
        <v>7460</v>
      </c>
      <c r="C410" s="15" t="s">
        <v>627</v>
      </c>
      <c r="D410" s="108">
        <f>VARAM_TP_ES!D410+VARAM_TP_HP!D410+KRP_TP!D410+LPR_TP!D410+RPR_TP!D410+VPR_TP!D410+ZPR_TP!D410</f>
        <v>0</v>
      </c>
    </row>
    <row r="411" spans="1:4" s="30" customFormat="1" ht="38.25" hidden="1">
      <c r="A411" s="1"/>
      <c r="B411" s="44">
        <v>7470</v>
      </c>
      <c r="C411" s="15" t="s">
        <v>628</v>
      </c>
      <c r="D411" s="108">
        <f>SUM(D412:D413)</f>
        <v>0</v>
      </c>
    </row>
    <row r="412" spans="1:4" s="30" customFormat="1" ht="51" hidden="1">
      <c r="A412" s="1"/>
      <c r="B412" s="45">
        <v>7471</v>
      </c>
      <c r="C412" s="15" t="s">
        <v>629</v>
      </c>
      <c r="D412" s="108">
        <f>VARAM_TP_ES!D412+VARAM_TP_HP!D412+KRP_TP!D412+LPR_TP!D412+RPR_TP!D412+VPR_TP!D412+ZPR_TP!D412</f>
        <v>0</v>
      </c>
    </row>
    <row r="413" spans="1:4" s="30" customFormat="1" ht="51" hidden="1">
      <c r="A413" s="1"/>
      <c r="B413" s="45">
        <v>7472</v>
      </c>
      <c r="C413" s="15" t="s">
        <v>630</v>
      </c>
      <c r="D413" s="108">
        <f>VARAM_TP_ES!D413+VARAM_TP_HP!D413+KRP_TP!D413+LPR_TP!D413+RPR_TP!D413+VPR_TP!D413+ZPR_TP!D413</f>
        <v>0</v>
      </c>
    </row>
    <row r="414" spans="1:4" s="30" customFormat="1" ht="12.75" hidden="1">
      <c r="A414" s="1"/>
      <c r="B414" s="46" t="s">
        <v>631</v>
      </c>
      <c r="C414" s="47" t="s">
        <v>632</v>
      </c>
      <c r="D414" s="107">
        <f>D415</f>
        <v>0</v>
      </c>
    </row>
    <row r="415" spans="1:4" s="30" customFormat="1" ht="51" hidden="1">
      <c r="A415" s="1"/>
      <c r="B415" s="44" t="s">
        <v>633</v>
      </c>
      <c r="C415" s="15" t="s">
        <v>634</v>
      </c>
      <c r="D415" s="108">
        <f>VARAM_TP_ES!D415+VARAM_TP_HP!D415+KRP_TP!D415+LPR_TP!D415+RPR_TP!D415+VPR_TP!D415+ZPR_TP!D415</f>
        <v>0</v>
      </c>
    </row>
    <row r="416" spans="1:4" s="30" customFormat="1" ht="13.5">
      <c r="A416" s="1"/>
      <c r="B416" s="55" t="s">
        <v>635</v>
      </c>
      <c r="C416" s="54" t="s">
        <v>636</v>
      </c>
      <c r="D416" s="109">
        <f>D417+D456</f>
        <v>26215</v>
      </c>
    </row>
    <row r="417" spans="1:4" s="30" customFormat="1" ht="12.75">
      <c r="A417" s="1"/>
      <c r="B417" s="49">
        <v>5000</v>
      </c>
      <c r="C417" s="47" t="s">
        <v>637</v>
      </c>
      <c r="D417" s="107">
        <f>D418+D427</f>
        <v>26215</v>
      </c>
    </row>
    <row r="418" spans="1:4" s="30" customFormat="1" ht="12.75" hidden="1">
      <c r="A418" s="1"/>
      <c r="B418" s="46" t="s">
        <v>638</v>
      </c>
      <c r="C418" s="47" t="s">
        <v>639</v>
      </c>
      <c r="D418" s="107">
        <f>D419+D420+D423+D424+D425+D426</f>
        <v>0</v>
      </c>
    </row>
    <row r="419" spans="1:4" s="30" customFormat="1" ht="12.75" hidden="1">
      <c r="A419" s="1"/>
      <c r="B419" s="44" t="s">
        <v>640</v>
      </c>
      <c r="C419" s="15" t="s">
        <v>641</v>
      </c>
      <c r="D419" s="108">
        <f>VARAM_TP_ES!D419+VARAM_TP_HP!D419+KRP_TP!D419+LPR_TP!D419+RPR_TP!D419+VPR_TP!D419+ZPR_TP!D419</f>
        <v>0</v>
      </c>
    </row>
    <row r="420" spans="1:4" s="30" customFormat="1" ht="12.75" hidden="1">
      <c r="A420" s="1"/>
      <c r="B420" s="44">
        <v>5120</v>
      </c>
      <c r="C420" s="15" t="s">
        <v>642</v>
      </c>
      <c r="D420" s="108">
        <f>SUM(D421:D422)</f>
        <v>0</v>
      </c>
    </row>
    <row r="421" spans="1:4" s="30" customFormat="1" ht="12.75" hidden="1">
      <c r="A421" s="1"/>
      <c r="B421" s="45" t="s">
        <v>643</v>
      </c>
      <c r="C421" s="15" t="s">
        <v>644</v>
      </c>
      <c r="D421" s="108">
        <f>VARAM_TP_ES!D421+VARAM_TP_HP!D421+KRP_TP!D421+LPR_TP!D421+RPR_TP!D421+VPR_TP!D421+ZPR_TP!D421</f>
        <v>0</v>
      </c>
    </row>
    <row r="422" spans="1:4" s="30" customFormat="1" ht="25.5" hidden="1">
      <c r="A422" s="1"/>
      <c r="B422" s="45" t="s">
        <v>645</v>
      </c>
      <c r="C422" s="15" t="s">
        <v>646</v>
      </c>
      <c r="D422" s="108">
        <f>VARAM_TP_ES!D422+VARAM_TP_HP!D422+KRP_TP!D422+LPR_TP!D422+RPR_TP!D422+VPR_TP!D422+ZPR_TP!D422</f>
        <v>0</v>
      </c>
    </row>
    <row r="423" spans="1:4" s="30" customFormat="1" ht="12.75" hidden="1">
      <c r="A423" s="1"/>
      <c r="B423" s="44" t="s">
        <v>647</v>
      </c>
      <c r="C423" s="15" t="s">
        <v>648</v>
      </c>
      <c r="D423" s="108">
        <f>VARAM_TP_ES!D423+VARAM_TP_HP!D423+KRP_TP!D423+LPR_TP!D423+RPR_TP!D423+VPR_TP!D423+ZPR_TP!D423</f>
        <v>0</v>
      </c>
    </row>
    <row r="424" spans="1:4" s="30" customFormat="1" ht="12.75" hidden="1">
      <c r="A424" s="1"/>
      <c r="B424" s="44" t="s">
        <v>649</v>
      </c>
      <c r="C424" s="15" t="s">
        <v>650</v>
      </c>
      <c r="D424" s="108">
        <f>VARAM_TP_ES!D424+VARAM_TP_HP!D424+KRP_TP!D424+LPR_TP!D424+RPR_TP!D424+VPR_TP!D424+ZPR_TP!D424</f>
        <v>0</v>
      </c>
    </row>
    <row r="425" spans="1:4" s="30" customFormat="1" ht="12.75" hidden="1">
      <c r="A425" s="1"/>
      <c r="B425" s="44" t="s">
        <v>651</v>
      </c>
      <c r="C425" s="15" t="s">
        <v>652</v>
      </c>
      <c r="D425" s="108">
        <f>VARAM_TP_ES!D425+VARAM_TP_HP!D425+KRP_TP!D425+LPR_TP!D425+RPR_TP!D425+VPR_TP!D425+ZPR_TP!D425</f>
        <v>0</v>
      </c>
    </row>
    <row r="426" spans="1:4" s="30" customFormat="1" ht="12.75" hidden="1">
      <c r="A426" s="1"/>
      <c r="B426" s="44" t="s">
        <v>653</v>
      </c>
      <c r="C426" s="15" t="s">
        <v>654</v>
      </c>
      <c r="D426" s="108">
        <f>VARAM_TP_ES!D426+VARAM_TP_HP!D426+KRP_TP!D426+LPR_TP!D426+RPR_TP!D426+VPR_TP!D426+ZPR_TP!D426</f>
        <v>0</v>
      </c>
    </row>
    <row r="427" spans="1:4" s="30" customFormat="1" ht="12.75">
      <c r="A427" s="1"/>
      <c r="B427" s="46" t="s">
        <v>655</v>
      </c>
      <c r="C427" s="47" t="s">
        <v>656</v>
      </c>
      <c r="D427" s="107">
        <f>D428+D438+D439+D449+D450+D451+D455</f>
        <v>26215</v>
      </c>
    </row>
    <row r="428" spans="1:4" s="30" customFormat="1" ht="12.75" hidden="1">
      <c r="A428" s="1"/>
      <c r="B428" s="44" t="s">
        <v>657</v>
      </c>
      <c r="C428" s="15" t="s">
        <v>658</v>
      </c>
      <c r="D428" s="108">
        <f>SUM(D429:D437)</f>
        <v>0</v>
      </c>
    </row>
    <row r="429" spans="1:4" s="30" customFormat="1" ht="12.75" hidden="1">
      <c r="A429" s="1"/>
      <c r="B429" s="45" t="s">
        <v>659</v>
      </c>
      <c r="C429" s="15" t="s">
        <v>660</v>
      </c>
      <c r="D429" s="108">
        <f>VARAM_TP_ES!D429+VARAM_TP_HP!D429+KRP_TP!D429+LPR_TP!D429+RPR_TP!D429+VPR_TP!D429+ZPR_TP!D429</f>
        <v>0</v>
      </c>
    </row>
    <row r="430" spans="1:4" s="30" customFormat="1" ht="12.75" hidden="1">
      <c r="A430" s="1"/>
      <c r="B430" s="45" t="s">
        <v>661</v>
      </c>
      <c r="C430" s="15" t="s">
        <v>662</v>
      </c>
      <c r="D430" s="108">
        <f>VARAM_TP_ES!D430+VARAM_TP_HP!D430+KRP_TP!D430+LPR_TP!D430+RPR_TP!D430+VPR_TP!D430+ZPR_TP!D430</f>
        <v>0</v>
      </c>
    </row>
    <row r="431" spans="1:4" s="30" customFormat="1" ht="12.75" hidden="1">
      <c r="A431" s="1"/>
      <c r="B431" s="45" t="s">
        <v>663</v>
      </c>
      <c r="C431" s="15" t="s">
        <v>664</v>
      </c>
      <c r="D431" s="108">
        <f>VARAM_TP_ES!D431+VARAM_TP_HP!D431+KRP_TP!D431+LPR_TP!D431+RPR_TP!D431+VPR_TP!D431+ZPR_TP!D431</f>
        <v>0</v>
      </c>
    </row>
    <row r="432" spans="1:4" s="30" customFormat="1" ht="12.75" hidden="1">
      <c r="A432" s="1"/>
      <c r="B432" s="45" t="s">
        <v>665</v>
      </c>
      <c r="C432" s="15" t="s">
        <v>666</v>
      </c>
      <c r="D432" s="108">
        <f>VARAM_TP_ES!D432+VARAM_TP_HP!D432+KRP_TP!D432+LPR_TP!D432+RPR_TP!D432+VPR_TP!D432+ZPR_TP!D432</f>
        <v>0</v>
      </c>
    </row>
    <row r="433" spans="1:4" s="30" customFormat="1" ht="12.75" hidden="1">
      <c r="A433" s="1"/>
      <c r="B433" s="45" t="s">
        <v>667</v>
      </c>
      <c r="C433" s="15" t="s">
        <v>668</v>
      </c>
      <c r="D433" s="108">
        <f>VARAM_TP_ES!D433+VARAM_TP_HP!D433+KRP_TP!D433+LPR_TP!D433+RPR_TP!D433+VPR_TP!D433+ZPR_TP!D433</f>
        <v>0</v>
      </c>
    </row>
    <row r="434" spans="1:4" s="30" customFormat="1" ht="12.75" hidden="1">
      <c r="A434" s="1"/>
      <c r="B434" s="45" t="s">
        <v>669</v>
      </c>
      <c r="C434" s="15" t="s">
        <v>670</v>
      </c>
      <c r="D434" s="108">
        <f>VARAM_TP_ES!D434+VARAM_TP_HP!D434+KRP_TP!D434+LPR_TP!D434+RPR_TP!D434+VPR_TP!D434+ZPR_TP!D434</f>
        <v>0</v>
      </c>
    </row>
    <row r="435" spans="1:4" s="30" customFormat="1" ht="12.75" hidden="1">
      <c r="A435" s="1"/>
      <c r="B435" s="45" t="s">
        <v>671</v>
      </c>
      <c r="C435" s="15" t="s">
        <v>672</v>
      </c>
      <c r="D435" s="108">
        <f>VARAM_TP_ES!D435+VARAM_TP_HP!D435+KRP_TP!D435+LPR_TP!D435+RPR_TP!D435+VPR_TP!D435+ZPR_TP!D435</f>
        <v>0</v>
      </c>
    </row>
    <row r="436" spans="1:4" s="30" customFormat="1" ht="12.75" hidden="1">
      <c r="A436" s="1"/>
      <c r="B436" s="45" t="s">
        <v>673</v>
      </c>
      <c r="C436" s="15" t="s">
        <v>674</v>
      </c>
      <c r="D436" s="108">
        <f>VARAM_TP_ES!D436+VARAM_TP_HP!D436+KRP_TP!D436+LPR_TP!D436+RPR_TP!D436+VPR_TP!D436+ZPR_TP!D436</f>
        <v>0</v>
      </c>
    </row>
    <row r="437" spans="1:4" s="30" customFormat="1" ht="12.75" hidden="1">
      <c r="A437" s="1"/>
      <c r="B437" s="45" t="s">
        <v>675</v>
      </c>
      <c r="C437" s="15" t="s">
        <v>676</v>
      </c>
      <c r="D437" s="108">
        <f>VARAM_TP_ES!D437+VARAM_TP_HP!D437+KRP_TP!D437+LPR_TP!D437+RPR_TP!D437+VPR_TP!D437+ZPR_TP!D437</f>
        <v>0</v>
      </c>
    </row>
    <row r="438" spans="1:4" s="30" customFormat="1" ht="12.75" hidden="1">
      <c r="A438" s="1"/>
      <c r="B438" s="44" t="s">
        <v>677</v>
      </c>
      <c r="C438" s="15" t="s">
        <v>678</v>
      </c>
      <c r="D438" s="108">
        <f>VARAM_TP_ES!D438+VARAM_TP_HP!D438+KRP_TP!D438+LPR_TP!D438+RPR_TP!D438+VPR_TP!D438+ZPR_TP!D438</f>
        <v>0</v>
      </c>
    </row>
    <row r="439" spans="1:4" s="30" customFormat="1" ht="12.75">
      <c r="A439" s="1"/>
      <c r="B439" s="44" t="s">
        <v>679</v>
      </c>
      <c r="C439" s="15" t="s">
        <v>680</v>
      </c>
      <c r="D439" s="108">
        <f>SUM(D440:D448)</f>
        <v>26215</v>
      </c>
    </row>
    <row r="440" spans="1:4" s="30" customFormat="1" ht="12.75" hidden="1">
      <c r="A440" s="1"/>
      <c r="B440" s="45" t="s">
        <v>681</v>
      </c>
      <c r="C440" s="15" t="s">
        <v>682</v>
      </c>
      <c r="D440" s="108">
        <f>VARAM_TP_ES!D440+VARAM_TP_HP!D440+KRP_TP!D440+LPR_TP!D440+RPR_TP!D440+VPR_TP!D440+ZPR_TP!D440</f>
        <v>0</v>
      </c>
    </row>
    <row r="441" spans="1:4" s="30" customFormat="1" ht="12.75">
      <c r="A441" s="1"/>
      <c r="B441" s="45">
        <v>5232</v>
      </c>
      <c r="C441" s="15" t="s">
        <v>683</v>
      </c>
      <c r="D441" s="108">
        <f>VARAM_TP_ES!D441+VARAM_TP_HP!D441+KRP_TP!D441+LPR_TP!D441+RPR_TP!D441+VPR_TP!D441+ZPR_TP!D441</f>
        <v>7000</v>
      </c>
    </row>
    <row r="442" spans="1:4" s="30" customFormat="1" ht="12.75" hidden="1">
      <c r="A442" s="1"/>
      <c r="B442" s="45" t="s">
        <v>684</v>
      </c>
      <c r="C442" s="15" t="s">
        <v>685</v>
      </c>
      <c r="D442" s="108">
        <f>VARAM_TP_ES!D442+VARAM_TP_HP!D442+KRP_TP!D442+LPR_TP!D442+RPR_TP!D442+VPR_TP!D442+ZPR_TP!D442</f>
        <v>0</v>
      </c>
    </row>
    <row r="443" spans="1:4" s="30" customFormat="1" ht="12.75" hidden="1">
      <c r="A443" s="1"/>
      <c r="B443" s="45" t="s">
        <v>686</v>
      </c>
      <c r="C443" s="15" t="s">
        <v>687</v>
      </c>
      <c r="D443" s="108">
        <f>VARAM_TP_ES!D443+VARAM_TP_HP!D443+KRP_TP!D443+LPR_TP!D443+RPR_TP!D443+VPR_TP!D443+ZPR_TP!D443</f>
        <v>0</v>
      </c>
    </row>
    <row r="444" spans="1:4" s="30" customFormat="1" ht="12.75" hidden="1">
      <c r="A444" s="1"/>
      <c r="B444" s="45" t="s">
        <v>688</v>
      </c>
      <c r="C444" s="15" t="s">
        <v>689</v>
      </c>
      <c r="D444" s="108">
        <f>VARAM_TP_ES!D444+VARAM_TP_HP!D444+KRP_TP!D444+LPR_TP!D444+RPR_TP!D444+VPR_TP!D444+ZPR_TP!D444</f>
        <v>0</v>
      </c>
    </row>
    <row r="445" spans="1:4" s="30" customFormat="1" ht="12.75" hidden="1">
      <c r="A445" s="1"/>
      <c r="B445" s="45" t="s">
        <v>690</v>
      </c>
      <c r="C445" s="15" t="s">
        <v>691</v>
      </c>
      <c r="D445" s="108">
        <f>VARAM_TP_ES!D445+VARAM_TP_HP!D445+KRP_TP!D445+LPR_TP!D445+RPR_TP!D445+VPR_TP!D445+ZPR_TP!D445</f>
        <v>0</v>
      </c>
    </row>
    <row r="446" spans="1:4" s="30" customFormat="1" ht="12.75" hidden="1">
      <c r="A446" s="1"/>
      <c r="B446" s="45" t="s">
        <v>692</v>
      </c>
      <c r="C446" s="15" t="s">
        <v>693</v>
      </c>
      <c r="D446" s="108">
        <f>VARAM_TP_ES!D446+VARAM_TP_HP!D446+KRP_TP!D446+LPR_TP!D446+RPR_TP!D446+VPR_TP!D446+ZPR_TP!D446</f>
        <v>0</v>
      </c>
    </row>
    <row r="447" spans="1:4" s="30" customFormat="1" ht="12.75">
      <c r="A447" s="1"/>
      <c r="B447" s="45" t="s">
        <v>694</v>
      </c>
      <c r="C447" s="15" t="s">
        <v>695</v>
      </c>
      <c r="D447" s="108">
        <f>VARAM_TP_ES!D447+VARAM_TP_HP!D447+KRP_TP!D447+LPR_TP!D447+RPR_TP!D447+VPR_TP!D447+ZPR_TP!D447</f>
        <v>19215</v>
      </c>
    </row>
    <row r="448" spans="1:4" s="30" customFormat="1" ht="12.75" hidden="1">
      <c r="A448" s="1"/>
      <c r="B448" s="45" t="s">
        <v>696</v>
      </c>
      <c r="C448" s="15" t="s">
        <v>697</v>
      </c>
      <c r="D448" s="108">
        <f>VARAM_TP_ES!D448+VARAM_TP_HP!D448+KRP_TP!D448+LPR_TP!D448+RPR_TP!D448+VPR_TP!D448+ZPR_TP!D448</f>
        <v>0</v>
      </c>
    </row>
    <row r="449" spans="1:4" s="30" customFormat="1" ht="12.75" hidden="1">
      <c r="A449" s="1"/>
      <c r="B449" s="44" t="s">
        <v>698</v>
      </c>
      <c r="C449" s="15" t="s">
        <v>699</v>
      </c>
      <c r="D449" s="108">
        <f>VARAM_TP_ES!D449+VARAM_TP_HP!D449+KRP_TP!D449+LPR_TP!D449+RPR_TP!D449+VPR_TP!D449+ZPR_TP!D449</f>
        <v>0</v>
      </c>
    </row>
    <row r="450" spans="1:4" s="30" customFormat="1" ht="12.75" hidden="1">
      <c r="A450" s="1"/>
      <c r="B450" s="44" t="s">
        <v>700</v>
      </c>
      <c r="C450" s="15" t="s">
        <v>701</v>
      </c>
      <c r="D450" s="108">
        <f>VARAM_TP_ES!D450+VARAM_TP_HP!D450+KRP_TP!D450+LPR_TP!D450+RPR_TP!D450+VPR_TP!D450+ZPR_TP!D450</f>
        <v>0</v>
      </c>
    </row>
    <row r="451" spans="1:4" s="30" customFormat="1" ht="12.75" hidden="1">
      <c r="A451" s="1"/>
      <c r="B451" s="44" t="s">
        <v>702</v>
      </c>
      <c r="C451" s="15" t="s">
        <v>703</v>
      </c>
      <c r="D451" s="108">
        <f>SUM(D452:D454)</f>
        <v>0</v>
      </c>
    </row>
    <row r="452" spans="1:4" s="30" customFormat="1" ht="12.75" hidden="1">
      <c r="A452" s="1"/>
      <c r="B452" s="45" t="s">
        <v>704</v>
      </c>
      <c r="C452" s="15" t="s">
        <v>705</v>
      </c>
      <c r="D452" s="108">
        <f>VARAM_TP_ES!D452+VARAM_TP_HP!D452+KRP_TP!D452+LPR_TP!D452+RPR_TP!D452+VPR_TP!D452+ZPR_TP!D452</f>
        <v>0</v>
      </c>
    </row>
    <row r="453" spans="1:4" s="30" customFormat="1" ht="12.75" hidden="1">
      <c r="A453" s="1"/>
      <c r="B453" s="45" t="s">
        <v>706</v>
      </c>
      <c r="C453" s="15" t="s">
        <v>707</v>
      </c>
      <c r="D453" s="108">
        <f>VARAM_TP_ES!D453+VARAM_TP_HP!D453+KRP_TP!D453+LPR_TP!D453+RPR_TP!D453+VPR_TP!D453+ZPR_TP!D453</f>
        <v>0</v>
      </c>
    </row>
    <row r="454" spans="1:4" s="30" customFormat="1" ht="12.75" hidden="1">
      <c r="A454" s="1"/>
      <c r="B454" s="45" t="s">
        <v>708</v>
      </c>
      <c r="C454" s="15" t="s">
        <v>709</v>
      </c>
      <c r="D454" s="108">
        <f>VARAM_TP_ES!D454+VARAM_TP_HP!D454+KRP_TP!D454+LPR_TP!D454+RPR_TP!D454+VPR_TP!D454+ZPR_TP!D454</f>
        <v>0</v>
      </c>
    </row>
    <row r="455" spans="1:4" s="30" customFormat="1" ht="12.75" hidden="1">
      <c r="A455" s="1"/>
      <c r="B455" s="44" t="s">
        <v>710</v>
      </c>
      <c r="C455" s="15" t="s">
        <v>711</v>
      </c>
      <c r="D455" s="108">
        <f>VARAM_TP_ES!D455+VARAM_TP_HP!D455+KRP_TP!D455+LPR_TP!D455+RPR_TP!D455+VPR_TP!D455+ZPR_TP!D455</f>
        <v>0</v>
      </c>
    </row>
    <row r="456" spans="1:4" s="30" customFormat="1" ht="12.75" hidden="1">
      <c r="A456" s="1"/>
      <c r="B456" s="49">
        <v>9000</v>
      </c>
      <c r="C456" s="47" t="s">
        <v>712</v>
      </c>
      <c r="D456" s="107">
        <f>D457+D463+D476+D471</f>
        <v>0</v>
      </c>
    </row>
    <row r="457" spans="1:4" s="30" customFormat="1" ht="12.75" hidden="1">
      <c r="A457" s="1"/>
      <c r="B457" s="46" t="s">
        <v>713</v>
      </c>
      <c r="C457" s="47" t="s">
        <v>714</v>
      </c>
      <c r="D457" s="107">
        <f>D458+D459</f>
        <v>0</v>
      </c>
    </row>
    <row r="458" spans="1:4" s="30" customFormat="1" ht="25.5" hidden="1">
      <c r="A458" s="1"/>
      <c r="B458" s="44" t="s">
        <v>715</v>
      </c>
      <c r="C458" s="15" t="s">
        <v>716</v>
      </c>
      <c r="D458" s="108">
        <f>VARAM_TP_ES!D458+VARAM_TP_HP!D458+KRP_TP!D458+LPR_TP!D458+RPR_TP!D458+VPR_TP!D458+ZPR_TP!D458</f>
        <v>0</v>
      </c>
    </row>
    <row r="459" spans="1:4" s="30" customFormat="1" ht="25.5" hidden="1">
      <c r="A459" s="1"/>
      <c r="B459" s="44" t="s">
        <v>717</v>
      </c>
      <c r="C459" s="15" t="s">
        <v>718</v>
      </c>
      <c r="D459" s="108">
        <f>SUM(D460:D462)</f>
        <v>0</v>
      </c>
    </row>
    <row r="460" spans="1:4" s="30" customFormat="1" ht="25.5" hidden="1">
      <c r="A460" s="1"/>
      <c r="B460" s="45">
        <v>9141</v>
      </c>
      <c r="C460" s="15" t="s">
        <v>719</v>
      </c>
      <c r="D460" s="108">
        <f>VARAM_TP_ES!D460+VARAM_TP_HP!D460+KRP_TP!D460+LPR_TP!D460+RPR_TP!D460+VPR_TP!D460+ZPR_TP!D460</f>
        <v>0</v>
      </c>
    </row>
    <row r="461" spans="1:4" s="30" customFormat="1" ht="25.5" hidden="1">
      <c r="A461" s="1"/>
      <c r="B461" s="45">
        <v>9142</v>
      </c>
      <c r="C461" s="15" t="s">
        <v>720</v>
      </c>
      <c r="D461" s="108">
        <f>VARAM_TP_ES!D461+VARAM_TP_HP!D461+KRP_TP!D461+LPR_TP!D461+RPR_TP!D461+VPR_TP!D461+ZPR_TP!D461</f>
        <v>0</v>
      </c>
    </row>
    <row r="462" spans="1:4" s="30" customFormat="1" ht="25.5" hidden="1">
      <c r="A462" s="1"/>
      <c r="B462" s="45">
        <v>9149</v>
      </c>
      <c r="C462" s="15" t="s">
        <v>721</v>
      </c>
      <c r="D462" s="108">
        <f>VARAM_TP_ES!D462+VARAM_TP_HP!D462+KRP_TP!D462+LPR_TP!D462+RPR_TP!D462+VPR_TP!D462+ZPR_TP!D462</f>
        <v>0</v>
      </c>
    </row>
    <row r="463" spans="1:4" s="30" customFormat="1" ht="25.5" hidden="1">
      <c r="A463" s="1"/>
      <c r="B463" s="46" t="s">
        <v>722</v>
      </c>
      <c r="C463" s="47" t="s">
        <v>723</v>
      </c>
      <c r="D463" s="107">
        <f>D464+D465+D466</f>
        <v>0</v>
      </c>
    </row>
    <row r="464" spans="1:4" s="30" customFormat="1" ht="25.5" hidden="1">
      <c r="A464" s="1"/>
      <c r="B464" s="44" t="s">
        <v>724</v>
      </c>
      <c r="C464" s="15" t="s">
        <v>725</v>
      </c>
      <c r="D464" s="108">
        <f>VARAM_TP_ES!D464+VARAM_TP_HP!D464+KRP_TP!D464+LPR_TP!D464+RPR_TP!D464+VPR_TP!D464+ZPR_TP!D464</f>
        <v>0</v>
      </c>
    </row>
    <row r="465" spans="1:4" s="30" customFormat="1" ht="38.25" hidden="1">
      <c r="A465" s="1"/>
      <c r="B465" s="44">
        <v>9580</v>
      </c>
      <c r="C465" s="15" t="s">
        <v>726</v>
      </c>
      <c r="D465" s="108">
        <f>VARAM_TP_ES!D465+VARAM_TP_HP!D465+KRP_TP!D465+LPR_TP!D465+RPR_TP!D465+VPR_TP!D465+ZPR_TP!D465</f>
        <v>0</v>
      </c>
    </row>
    <row r="466" spans="1:4" s="30" customFormat="1" ht="38.25" hidden="1">
      <c r="A466" s="1"/>
      <c r="B466" s="44">
        <v>9590</v>
      </c>
      <c r="C466" s="15" t="s">
        <v>727</v>
      </c>
      <c r="D466" s="108">
        <f>SUM(D467:D470)</f>
        <v>0</v>
      </c>
    </row>
    <row r="467" spans="1:4" s="30" customFormat="1" ht="51" hidden="1">
      <c r="A467" s="1"/>
      <c r="B467" s="45">
        <v>9591</v>
      </c>
      <c r="C467" s="15" t="s">
        <v>728</v>
      </c>
      <c r="D467" s="108">
        <f>VARAM_TP_ES!D467+VARAM_TP_HP!D467+KRP_TP!D467+LPR_TP!D467+RPR_TP!D467+VPR_TP!D467+ZPR_TP!D467</f>
        <v>0</v>
      </c>
    </row>
    <row r="468" spans="1:4" s="30" customFormat="1" ht="51" hidden="1">
      <c r="A468" s="1"/>
      <c r="B468" s="45">
        <v>9592</v>
      </c>
      <c r="C468" s="15" t="s">
        <v>729</v>
      </c>
      <c r="D468" s="108">
        <f>VARAM_TP_ES!D468+VARAM_TP_HP!D468+KRP_TP!D468+LPR_TP!D468+RPR_TP!D468+VPR_TP!D468+ZPR_TP!D468</f>
        <v>0</v>
      </c>
    </row>
    <row r="469" spans="1:4" s="30" customFormat="1" ht="63.75" hidden="1">
      <c r="A469" s="1"/>
      <c r="B469" s="45">
        <v>9593</v>
      </c>
      <c r="C469" s="15" t="s">
        <v>730</v>
      </c>
      <c r="D469" s="108">
        <f>VARAM_TP_ES!D469+VARAM_TP_HP!D469+KRP_TP!D469+LPR_TP!D469+RPR_TP!D469+VPR_TP!D469+ZPR_TP!D469</f>
        <v>0</v>
      </c>
    </row>
    <row r="470" spans="1:4" s="30" customFormat="1" ht="63.75" hidden="1">
      <c r="A470" s="1"/>
      <c r="B470" s="45">
        <v>9594</v>
      </c>
      <c r="C470" s="15" t="s">
        <v>731</v>
      </c>
      <c r="D470" s="108">
        <f>VARAM_TP_ES!D470+VARAM_TP_HP!D470+KRP_TP!D470+LPR_TP!D470+RPR_TP!D470+VPR_TP!D470+ZPR_TP!D470</f>
        <v>0</v>
      </c>
    </row>
    <row r="471" spans="1:4" s="30" customFormat="1" ht="12.75" hidden="1">
      <c r="A471" s="1"/>
      <c r="B471" s="49">
        <v>9700</v>
      </c>
      <c r="C471" s="47" t="s">
        <v>732</v>
      </c>
      <c r="D471" s="107">
        <f>D472+D473</f>
        <v>0</v>
      </c>
    </row>
    <row r="472" spans="1:4" s="30" customFormat="1" ht="12.75" hidden="1">
      <c r="A472" s="1"/>
      <c r="B472" s="44">
        <v>9710</v>
      </c>
      <c r="C472" s="15" t="s">
        <v>733</v>
      </c>
      <c r="D472" s="108">
        <f>VARAM_TP_ES!D472+VARAM_TP_HP!D472+KRP_TP!D472+LPR_TP!D472+RPR_TP!D472+VPR_TP!D472+ZPR_TP!D472</f>
        <v>0</v>
      </c>
    </row>
    <row r="473" spans="1:4" s="30" customFormat="1" ht="38.25" hidden="1">
      <c r="A473" s="1"/>
      <c r="B473" s="42">
        <v>9720</v>
      </c>
      <c r="C473" s="15" t="s">
        <v>734</v>
      </c>
      <c r="D473" s="108">
        <f>SUM(D474:D475)</f>
        <v>0</v>
      </c>
    </row>
    <row r="474" spans="1:4" s="30" customFormat="1" ht="51" hidden="1">
      <c r="A474" s="1"/>
      <c r="B474" s="45">
        <v>9721</v>
      </c>
      <c r="C474" s="15" t="s">
        <v>735</v>
      </c>
      <c r="D474" s="108">
        <f>VARAM_TP_ES!D474+VARAM_TP_HP!D474+KRP_TP!D474+LPR_TP!D474+RPR_TP!D474+VPR_TP!D474+ZPR_TP!D474</f>
        <v>0</v>
      </c>
    </row>
    <row r="475" spans="1:4" s="30" customFormat="1" ht="51" hidden="1">
      <c r="A475" s="1"/>
      <c r="B475" s="45">
        <v>9722</v>
      </c>
      <c r="C475" s="15" t="s">
        <v>736</v>
      </c>
      <c r="D475" s="108">
        <f>VARAM_TP_ES!D475+VARAM_TP_HP!D475+KRP_TP!D475+LPR_TP!D475+RPR_TP!D475+VPR_TP!D475+ZPR_TP!D475</f>
        <v>0</v>
      </c>
    </row>
    <row r="476" spans="1:4" s="30" customFormat="1" ht="12.75" hidden="1">
      <c r="A476" s="1"/>
      <c r="B476" s="46" t="s">
        <v>737</v>
      </c>
      <c r="C476" s="47" t="s">
        <v>738</v>
      </c>
      <c r="D476" s="107">
        <f>D477</f>
        <v>0</v>
      </c>
    </row>
    <row r="477" spans="1:4" s="30" customFormat="1" ht="51" hidden="1">
      <c r="A477" s="1"/>
      <c r="B477" s="44" t="s">
        <v>739</v>
      </c>
      <c r="C477" s="15" t="s">
        <v>740</v>
      </c>
      <c r="D477" s="108">
        <f>VARAM_TP_ES!D477+VARAM_TP_HP!D477+KRP_TP!D477+LPR_TP!D477+RPR_TP!D477+VPR_TP!D477+ZPR_TP!D477</f>
        <v>0</v>
      </c>
    </row>
    <row r="478" spans="1:4" s="30" customFormat="1" ht="25.5">
      <c r="A478" s="1"/>
      <c r="B478" s="11" t="s">
        <v>741</v>
      </c>
      <c r="C478" s="12" t="s">
        <v>742</v>
      </c>
      <c r="D478" s="13">
        <f>D55-D135</f>
        <v>0</v>
      </c>
    </row>
    <row r="479" spans="1:4" s="30" customFormat="1" ht="12.75" hidden="1">
      <c r="A479" s="1"/>
      <c r="B479" s="11" t="s">
        <v>743</v>
      </c>
      <c r="C479" s="12" t="s">
        <v>744</v>
      </c>
      <c r="D479" s="13">
        <f>D480+D483+D486+D490</f>
        <v>0</v>
      </c>
    </row>
    <row r="480" spans="1:4" s="30" customFormat="1" ht="12.75" hidden="1">
      <c r="A480" s="1"/>
      <c r="B480" s="14" t="s">
        <v>745</v>
      </c>
      <c r="C480" s="15" t="s">
        <v>746</v>
      </c>
      <c r="D480" s="16">
        <f>SUM(D481:D482)</f>
        <v>0</v>
      </c>
    </row>
    <row r="481" spans="1:4" s="30" customFormat="1" ht="12.75" hidden="1">
      <c r="A481" s="1"/>
      <c r="B481" s="14" t="s">
        <v>747</v>
      </c>
      <c r="C481" s="15" t="s">
        <v>748</v>
      </c>
      <c r="D481" s="16">
        <f>VARAM_TP_ES!D481+VARAM_TP_HP!D481+KRP_TP!D481+LPR_TP!D481+RPR_TP!D481+VPR_TP!D481+ZPR_TP!D481</f>
        <v>0</v>
      </c>
    </row>
    <row r="482" spans="1:4" s="30" customFormat="1" ht="12.75" hidden="1">
      <c r="A482" s="1"/>
      <c r="B482" s="14" t="s">
        <v>749</v>
      </c>
      <c r="C482" s="15" t="s">
        <v>750</v>
      </c>
      <c r="D482" s="16">
        <f>VARAM_TP_ES!D482+VARAM_TP_HP!D482+KRP_TP!D482+LPR_TP!D482+RPR_TP!D482+VPR_TP!D482+ZPR_TP!D482</f>
        <v>0</v>
      </c>
    </row>
    <row r="483" spans="1:4" s="30" customFormat="1" ht="12.75" hidden="1">
      <c r="A483" s="1"/>
      <c r="B483" s="14" t="s">
        <v>751</v>
      </c>
      <c r="C483" s="15" t="s">
        <v>752</v>
      </c>
      <c r="D483" s="16">
        <f>SUM(D484:D485)</f>
        <v>0</v>
      </c>
    </row>
    <row r="484" spans="1:4" s="30" customFormat="1" ht="12.75" hidden="1">
      <c r="A484" s="1"/>
      <c r="B484" s="14" t="s">
        <v>753</v>
      </c>
      <c r="C484" s="15" t="s">
        <v>754</v>
      </c>
      <c r="D484" s="16">
        <f>VARAM_TP_ES!D484+VARAM_TP_HP!D484+KRP_TP!D484+LPR_TP!D484+RPR_TP!D484+VPR_TP!D484+ZPR_TP!D484</f>
        <v>0</v>
      </c>
    </row>
    <row r="485" spans="1:4" s="30" customFormat="1" ht="12.75" hidden="1">
      <c r="A485" s="1"/>
      <c r="B485" s="14" t="s">
        <v>755</v>
      </c>
      <c r="C485" s="15" t="s">
        <v>756</v>
      </c>
      <c r="D485" s="16">
        <f>VARAM_TP_ES!D485+VARAM_TP_HP!D485+KRP_TP!D485+LPR_TP!D485+RPR_TP!D485+VPR_TP!D485+ZPR_TP!D485</f>
        <v>0</v>
      </c>
    </row>
    <row r="486" spans="1:4" s="30" customFormat="1" ht="12.75" hidden="1">
      <c r="A486" s="1"/>
      <c r="B486" s="17" t="s">
        <v>757</v>
      </c>
      <c r="C486" s="18" t="s">
        <v>758</v>
      </c>
      <c r="D486" s="16">
        <f>SUM(D487:D489)</f>
        <v>0</v>
      </c>
    </row>
    <row r="487" spans="1:4" s="30" customFormat="1" ht="25.5" hidden="1">
      <c r="A487" s="1"/>
      <c r="B487" s="17" t="s">
        <v>759</v>
      </c>
      <c r="C487" s="19" t="s">
        <v>760</v>
      </c>
      <c r="D487" s="16">
        <f>VARAM_TP_ES!D487+VARAM_TP_HP!D487+KRP_TP!D487+LPR_TP!D487+RPR_TP!D487+VPR_TP!D487+ZPR_TP!D487</f>
        <v>0</v>
      </c>
    </row>
    <row r="488" spans="1:4" s="30" customFormat="1" ht="25.5" hidden="1">
      <c r="A488" s="1"/>
      <c r="B488" s="17" t="s">
        <v>761</v>
      </c>
      <c r="C488" s="19" t="s">
        <v>762</v>
      </c>
      <c r="D488" s="16">
        <f>VARAM_TP_ES!D488+VARAM_TP_HP!D488+KRP_TP!D488+LPR_TP!D488+RPR_TP!D488+VPR_TP!D488+ZPR_TP!D488</f>
        <v>0</v>
      </c>
    </row>
    <row r="489" spans="1:4" s="30" customFormat="1" ht="25.5" hidden="1">
      <c r="A489" s="1"/>
      <c r="B489" s="17" t="s">
        <v>763</v>
      </c>
      <c r="C489" s="19" t="s">
        <v>764</v>
      </c>
      <c r="D489" s="16">
        <f>VARAM_TP_ES!D489+VARAM_TP_HP!D489+KRP_TP!D489+LPR_TP!D489+RPR_TP!D489+VPR_TP!D489+ZPR_TP!D489</f>
        <v>0</v>
      </c>
    </row>
    <row r="490" spans="1:4" s="30" customFormat="1" ht="12.75" hidden="1">
      <c r="A490" s="1"/>
      <c r="B490" s="14" t="s">
        <v>765</v>
      </c>
      <c r="C490" s="15" t="s">
        <v>766</v>
      </c>
      <c r="D490" s="16">
        <f>VARAM_TP_ES!D490+VARAM_TP_HP!D490+KRP_TP!D490+LPR_TP!D490+RPR_TP!D490+VPR_TP!D490+ZPR_TP!D490</f>
        <v>0</v>
      </c>
    </row>
    <row r="491" spans="1:4">
      <c r="B491" s="20"/>
    </row>
    <row r="492" spans="1:4" s="30" customFormat="1" ht="12.75">
      <c r="A492" s="1"/>
      <c r="B492" s="90" t="s">
        <v>850</v>
      </c>
      <c r="C492" s="2"/>
      <c r="D492" s="1"/>
    </row>
    <row r="493" spans="1:4" s="30" customFormat="1" ht="12.75">
      <c r="A493" s="1"/>
      <c r="B493" s="90" t="s">
        <v>854</v>
      </c>
      <c r="C493" s="2"/>
      <c r="D493" s="1"/>
    </row>
    <row r="494" spans="1:4" s="30" customFormat="1" ht="12.75">
      <c r="A494" s="1"/>
      <c r="B494" s="90"/>
      <c r="C494" s="2"/>
      <c r="D494" s="1"/>
    </row>
    <row r="495" spans="1:4" s="30" customFormat="1" ht="12.75">
      <c r="A495" s="1"/>
      <c r="B495" s="97" t="s">
        <v>927</v>
      </c>
      <c r="C495" s="36" t="s">
        <v>774</v>
      </c>
      <c r="D495" s="1"/>
    </row>
    <row r="496" spans="1:4" s="30" customFormat="1" ht="12.75">
      <c r="A496" s="1"/>
      <c r="B496" s="6" t="s">
        <v>784</v>
      </c>
      <c r="C496" s="6" t="s">
        <v>6</v>
      </c>
      <c r="D496" s="1"/>
    </row>
    <row r="497" spans="1:4" s="30" customFormat="1" ht="12.75">
      <c r="A497" s="1"/>
      <c r="B497" s="1"/>
      <c r="C497" s="1"/>
      <c r="D497" s="1"/>
    </row>
    <row r="498" spans="1:4" s="30" customFormat="1" ht="12.75">
      <c r="A498" s="1"/>
      <c r="B498" s="58" t="s">
        <v>1034</v>
      </c>
      <c r="C498" s="1"/>
      <c r="D498" s="1"/>
    </row>
    <row r="499" spans="1:4" s="30" customFormat="1" ht="12.75">
      <c r="A499" s="1"/>
      <c r="B499" s="6" t="s">
        <v>8</v>
      </c>
      <c r="C499" s="1"/>
      <c r="D499" s="1"/>
    </row>
    <row r="500" spans="1:4" s="30" customFormat="1" ht="12.75">
      <c r="A500" s="1"/>
      <c r="B500" s="1"/>
      <c r="C500" s="1"/>
      <c r="D500" s="1"/>
    </row>
    <row r="501" spans="1:4" s="30" customFormat="1" ht="12.75">
      <c r="A501" s="1"/>
      <c r="B501" s="127" t="s">
        <v>767</v>
      </c>
      <c r="C501" s="128"/>
      <c r="D501" s="128"/>
    </row>
    <row r="502" spans="1:4" s="30" customFormat="1" ht="12.75">
      <c r="A502" s="1"/>
      <c r="B502" s="128"/>
      <c r="C502" s="128"/>
      <c r="D502" s="128"/>
    </row>
    <row r="503" spans="1:4" s="30" customFormat="1" ht="12.75">
      <c r="A503" s="1"/>
      <c r="B503" s="56"/>
      <c r="C503" s="56"/>
      <c r="D503" s="56"/>
    </row>
    <row r="504" spans="1:4" s="30" customFormat="1" ht="12.75">
      <c r="A504" s="1"/>
      <c r="B504" s="57"/>
      <c r="C504" s="57"/>
      <c r="D504" s="57"/>
    </row>
    <row r="505" spans="1:4" s="30" customFormat="1" ht="12.75">
      <c r="A505" s="1"/>
      <c r="B505" s="56"/>
      <c r="C505" s="56"/>
      <c r="D505" s="56"/>
    </row>
    <row r="506" spans="1:4" ht="15.75">
      <c r="B506" s="24"/>
      <c r="C506" s="24"/>
      <c r="D506" s="24"/>
    </row>
    <row r="507" spans="1:4" ht="15.75">
      <c r="B507" s="24"/>
      <c r="C507" s="24"/>
      <c r="D507" s="24"/>
    </row>
    <row r="508" spans="1:4" ht="15.75">
      <c r="B508" s="24"/>
      <c r="C508" s="25"/>
      <c r="D508" s="24"/>
    </row>
    <row r="509" spans="1:4" ht="15.75">
      <c r="B509" s="24"/>
      <c r="C509" s="25"/>
      <c r="D509" s="24"/>
    </row>
    <row r="510" spans="1:4" ht="15.75">
      <c r="B510" s="24"/>
      <c r="C510" s="26"/>
      <c r="D510" s="24"/>
    </row>
    <row r="511" spans="1:4" ht="15.75">
      <c r="B511" s="27"/>
      <c r="C511" s="28"/>
      <c r="D511" s="24"/>
    </row>
    <row r="720" spans="1:4" ht="15.75">
      <c r="A720" s="28"/>
      <c r="B720"/>
      <c r="C720"/>
      <c r="D720"/>
    </row>
    <row r="721" spans="1:4" ht="15.75">
      <c r="A721" s="28"/>
      <c r="B721"/>
      <c r="C721"/>
      <c r="D721"/>
    </row>
    <row r="722" spans="1:4" ht="15.75">
      <c r="A722" s="28"/>
      <c r="B722"/>
      <c r="C722"/>
      <c r="D722"/>
    </row>
    <row r="723" spans="1:4" ht="15.75">
      <c r="A723" s="28"/>
      <c r="B723"/>
      <c r="C723"/>
      <c r="D723"/>
    </row>
    <row r="724" spans="1:4" ht="15.75">
      <c r="A724" s="28"/>
      <c r="B724"/>
      <c r="C724"/>
      <c r="D724"/>
    </row>
    <row r="725" spans="1:4" ht="15.75">
      <c r="A725" s="28"/>
      <c r="B725"/>
      <c r="C725"/>
      <c r="D725"/>
    </row>
    <row r="726" spans="1:4" ht="15.75">
      <c r="A726" s="28"/>
      <c r="B726"/>
      <c r="C726"/>
      <c r="D726"/>
    </row>
    <row r="727" spans="1:4" ht="15.75">
      <c r="A727" s="28"/>
      <c r="B727"/>
      <c r="C727"/>
      <c r="D727"/>
    </row>
    <row r="728" spans="1:4" ht="15.75">
      <c r="A728" s="28"/>
      <c r="B728"/>
      <c r="C728"/>
      <c r="D728"/>
    </row>
    <row r="729" spans="1:4" ht="15.75">
      <c r="A729" s="28"/>
      <c r="B729"/>
      <c r="C729"/>
      <c r="D729"/>
    </row>
  </sheetData>
  <mergeCells count="12">
    <mergeCell ref="C42:D42"/>
    <mergeCell ref="B501:D502"/>
    <mergeCell ref="B22:D22"/>
    <mergeCell ref="B23:D23"/>
    <mergeCell ref="B24:D24"/>
    <mergeCell ref="B36:C36"/>
    <mergeCell ref="C37:D37"/>
    <mergeCell ref="C39:D39"/>
    <mergeCell ref="C38:D38"/>
    <mergeCell ref="C40:D40"/>
    <mergeCell ref="C41:D41"/>
    <mergeCell ref="C43:D43"/>
  </mergeCells>
  <conditionalFormatting sqref="C29:C30 D29">
    <cfRule type="cellIs" dxfId="6" priority="1" stopIfTrue="1" operator="equal">
      <formula>0</formula>
    </cfRule>
  </conditionalFormatting>
  <conditionalFormatting sqref="C31:C32">
    <cfRule type="cellIs" dxfId="5" priority="2" stopIfTrue="1" operator="equal">
      <formula>0</formula>
    </cfRule>
  </conditionalFormatting>
  <pageMargins left="0.51181102362204722" right="0.51181102362204722" top="0.74803149606299213" bottom="0.74803149606299213" header="0.31496062992125984" footer="0.31496062992125984"/>
  <pageSetup paperSize="9" fitToHeight="0" orientation="portrait" verticalDpi="0" r:id="rId1"/>
  <headerFooter differentFirst="1">
    <oddFooter>&amp;C&amp;P</oddFooter>
  </headerFooter>
  <rowBreaks count="1" manualBreakCount="1">
    <brk id="50" max="3" man="1"/>
  </rowBreaks>
</worksheet>
</file>

<file path=xl/worksheets/sheet42.xml><?xml version="1.0" encoding="utf-8"?>
<worksheet xmlns="http://schemas.openxmlformats.org/spreadsheetml/2006/main" xmlns:r="http://schemas.openxmlformats.org/officeDocument/2006/relationships">
  <sheetPr>
    <tabColor rgb="FFFFFF00"/>
    <pageSetUpPr fitToPage="1"/>
  </sheetPr>
  <dimension ref="A1:H729"/>
  <sheetViews>
    <sheetView topLeftCell="A158" zoomScaleNormal="100" zoomScaleSheetLayoutView="100" workbookViewId="0">
      <selection activeCell="A492" sqref="A492:XFD493"/>
    </sheetView>
  </sheetViews>
  <sheetFormatPr defaultRowHeight="15"/>
  <cols>
    <col min="1" max="1" width="4.7109375" style="1" customWidth="1"/>
    <col min="2" max="2" width="16.42578125" style="1" customWidth="1"/>
    <col min="3" max="3" width="61.28515625" style="2" customWidth="1"/>
    <col min="4" max="4" width="12" style="1" customWidth="1"/>
  </cols>
  <sheetData>
    <row r="1" spans="1:4" s="30" customFormat="1" ht="12.75">
      <c r="A1" s="1"/>
      <c r="B1" s="1"/>
      <c r="C1" s="2"/>
      <c r="D1" s="29" t="s">
        <v>0</v>
      </c>
    </row>
    <row r="2" spans="1:4" s="30" customFormat="1" ht="12.75">
      <c r="A2" s="1"/>
      <c r="B2" s="1"/>
      <c r="C2" s="2"/>
      <c r="D2" s="29" t="s">
        <v>1</v>
      </c>
    </row>
    <row r="3" spans="1:4" s="30" customFormat="1" ht="12.75">
      <c r="A3" s="1"/>
      <c r="B3" s="1"/>
      <c r="C3" s="2"/>
      <c r="D3" s="29" t="s">
        <v>2</v>
      </c>
    </row>
    <row r="4" spans="1:4" s="30" customFormat="1" ht="12.75">
      <c r="A4" s="1"/>
      <c r="B4" s="1"/>
      <c r="C4" s="2"/>
      <c r="D4" s="29" t="s">
        <v>3</v>
      </c>
    </row>
    <row r="5" spans="1:4" s="30" customFormat="1" ht="12.75">
      <c r="A5" s="1"/>
      <c r="B5" s="29"/>
      <c r="C5" s="2"/>
      <c r="D5" s="1"/>
    </row>
    <row r="6" spans="1:4" s="30" customFormat="1" ht="12.75">
      <c r="A6" s="1"/>
      <c r="B6" s="29"/>
      <c r="C6" s="83"/>
      <c r="D6" s="1"/>
    </row>
    <row r="7" spans="1:4" s="33" customFormat="1" ht="15.75">
      <c r="A7" s="31"/>
      <c r="B7" s="4"/>
      <c r="C7" s="32"/>
      <c r="D7" s="4" t="s">
        <v>4</v>
      </c>
    </row>
    <row r="8" spans="1:4" s="30" customFormat="1" ht="12.75">
      <c r="A8" s="1"/>
      <c r="B8" s="29"/>
      <c r="C8" s="1"/>
      <c r="D8" s="1"/>
    </row>
    <row r="9" spans="1:4" s="30" customFormat="1" ht="12.75">
      <c r="A9" s="1"/>
      <c r="B9" s="29"/>
      <c r="C9" s="1"/>
      <c r="D9" s="91" t="s">
        <v>853</v>
      </c>
    </row>
    <row r="10" spans="1:4" s="30" customFormat="1" ht="12.75">
      <c r="A10" s="1"/>
      <c r="B10" s="29"/>
      <c r="C10" s="1"/>
      <c r="D10" s="92" t="s">
        <v>854</v>
      </c>
    </row>
    <row r="11" spans="1:4" s="30" customFormat="1" ht="12.75">
      <c r="A11" s="1"/>
      <c r="B11" s="29"/>
      <c r="C11" s="1"/>
      <c r="D11" s="6" t="s">
        <v>5</v>
      </c>
    </row>
    <row r="12" spans="1:4" s="30" customFormat="1" ht="12.75">
      <c r="A12" s="1"/>
      <c r="B12" s="29"/>
      <c r="C12" s="1"/>
      <c r="D12" s="6"/>
    </row>
    <row r="13" spans="1:4" s="30" customFormat="1" ht="12.75">
      <c r="A13" s="1"/>
      <c r="B13" s="29"/>
      <c r="C13" s="1"/>
      <c r="D13" s="6"/>
    </row>
    <row r="14" spans="1:4" s="30" customFormat="1" ht="12.75">
      <c r="A14" s="1"/>
      <c r="B14" s="29"/>
      <c r="C14" s="36" t="s">
        <v>1017</v>
      </c>
      <c r="D14" s="35" t="s">
        <v>769</v>
      </c>
    </row>
    <row r="15" spans="1:4" s="30" customFormat="1" ht="12.75">
      <c r="A15" s="1"/>
      <c r="B15" s="29"/>
      <c r="C15" s="1" t="s">
        <v>865</v>
      </c>
      <c r="D15" s="6" t="s">
        <v>6</v>
      </c>
    </row>
    <row r="16" spans="1:4" s="30" customFormat="1" ht="12.75">
      <c r="A16" s="1"/>
      <c r="B16" s="29"/>
      <c r="C16" s="1"/>
      <c r="D16" s="6"/>
    </row>
    <row r="17" spans="1:4" s="30" customFormat="1" ht="12.75">
      <c r="A17" s="1"/>
      <c r="B17" s="29"/>
      <c r="C17" s="1"/>
      <c r="D17" s="6"/>
    </row>
    <row r="18" spans="1:4" s="30" customFormat="1" ht="12.75">
      <c r="A18" s="1"/>
      <c r="B18" s="29"/>
      <c r="C18" s="1"/>
      <c r="D18" s="89" t="s">
        <v>1034</v>
      </c>
    </row>
    <row r="19" spans="1:4" s="30" customFormat="1" ht="12.75">
      <c r="A19" s="1"/>
      <c r="B19" s="29"/>
      <c r="C19" s="82" t="s">
        <v>7</v>
      </c>
      <c r="D19" s="6" t="s">
        <v>8</v>
      </c>
    </row>
    <row r="20" spans="1:4" s="30" customFormat="1" ht="12.75">
      <c r="A20" s="1"/>
      <c r="B20" s="29"/>
      <c r="C20" s="1"/>
      <c r="D20" s="29"/>
    </row>
    <row r="21" spans="1:4" s="30" customFormat="1" ht="12.75">
      <c r="A21" s="1"/>
      <c r="B21" s="29"/>
      <c r="C21" s="2"/>
      <c r="D21" s="1"/>
    </row>
    <row r="22" spans="1:4" s="33" customFormat="1" ht="15.75">
      <c r="A22" s="31"/>
      <c r="B22" s="129" t="s">
        <v>9</v>
      </c>
      <c r="C22" s="129"/>
      <c r="D22" s="129"/>
    </row>
    <row r="23" spans="1:4" s="33" customFormat="1" ht="15.75">
      <c r="A23" s="31"/>
      <c r="B23" s="129" t="s">
        <v>10</v>
      </c>
      <c r="C23" s="129"/>
      <c r="D23" s="129"/>
    </row>
    <row r="24" spans="1:4" s="33" customFormat="1" ht="15.75">
      <c r="A24" s="31"/>
      <c r="B24" s="129" t="s">
        <v>768</v>
      </c>
      <c r="C24" s="129"/>
      <c r="D24" s="129"/>
    </row>
    <row r="25" spans="1:4" s="30" customFormat="1" ht="12.75">
      <c r="A25" s="1"/>
      <c r="B25" s="37"/>
      <c r="C25" s="37"/>
      <c r="D25" s="37"/>
    </row>
    <row r="26" spans="1:4" s="30" customFormat="1" ht="12.75">
      <c r="A26" s="1"/>
      <c r="B26" s="1"/>
      <c r="C26" s="2"/>
      <c r="D26" s="1"/>
    </row>
    <row r="27" spans="1:4" s="30" customFormat="1" ht="12.75">
      <c r="A27" s="1"/>
      <c r="B27" s="1"/>
      <c r="C27" s="2"/>
      <c r="D27" s="38" t="s">
        <v>11</v>
      </c>
    </row>
    <row r="28" spans="1:4" s="30" customFormat="1" ht="12.75">
      <c r="A28" s="1"/>
      <c r="B28" s="1"/>
      <c r="C28" s="104"/>
      <c r="D28" s="5"/>
    </row>
    <row r="29" spans="1:4" s="30" customFormat="1" ht="25.5">
      <c r="A29" s="1"/>
      <c r="B29" s="84" t="s">
        <v>12</v>
      </c>
      <c r="C29" s="75" t="s">
        <v>981</v>
      </c>
      <c r="D29" s="105" t="s">
        <v>786</v>
      </c>
    </row>
    <row r="30" spans="1:4" s="30" customFormat="1" ht="25.5">
      <c r="A30" s="1"/>
      <c r="B30" s="87" t="s">
        <v>13</v>
      </c>
      <c r="C30" s="79" t="s">
        <v>980</v>
      </c>
      <c r="D30" s="63" t="s">
        <v>978</v>
      </c>
    </row>
    <row r="31" spans="1:4" s="30" customFormat="1" ht="12.75">
      <c r="A31" s="1"/>
      <c r="B31" s="87" t="s">
        <v>14</v>
      </c>
      <c r="C31" s="61" t="s">
        <v>775</v>
      </c>
      <c r="D31" s="63" t="s">
        <v>776</v>
      </c>
    </row>
    <row r="32" spans="1:4" s="30" customFormat="1" ht="12.75">
      <c r="A32" s="1"/>
      <c r="B32" s="87" t="s">
        <v>15</v>
      </c>
      <c r="C32" s="61" t="s">
        <v>777</v>
      </c>
      <c r="D32" s="63">
        <v>21</v>
      </c>
    </row>
    <row r="33" spans="1:8" s="30" customFormat="1" ht="12.75">
      <c r="A33" s="1"/>
      <c r="B33" s="39"/>
      <c r="C33" s="40"/>
      <c r="D33" s="2"/>
    </row>
    <row r="34" spans="1:8" s="30" customFormat="1" ht="12.75">
      <c r="A34" s="1"/>
      <c r="B34" s="39"/>
      <c r="C34" s="40"/>
      <c r="D34" s="2"/>
    </row>
    <row r="35" spans="1:8" s="30" customFormat="1" ht="12.75">
      <c r="A35" s="1"/>
      <c r="B35" s="1"/>
      <c r="C35" s="2"/>
      <c r="D35" s="1"/>
    </row>
    <row r="36" spans="1:8" s="30" customFormat="1" ht="12.75">
      <c r="A36" s="1"/>
      <c r="B36" s="126" t="s">
        <v>16</v>
      </c>
      <c r="C36" s="126"/>
      <c r="D36" s="1"/>
    </row>
    <row r="37" spans="1:8" s="30" customFormat="1" ht="12.75">
      <c r="A37" s="5"/>
      <c r="B37" s="9"/>
      <c r="C37" s="130" t="s">
        <v>988</v>
      </c>
      <c r="D37" s="130"/>
      <c r="F37" s="88" t="s">
        <v>985</v>
      </c>
      <c r="G37" s="88"/>
      <c r="H37" s="88" t="s">
        <v>989</v>
      </c>
    </row>
    <row r="38" spans="1:8" s="30" customFormat="1" ht="12.75">
      <c r="A38" s="1"/>
      <c r="B38" s="29"/>
      <c r="C38" s="130" t="s">
        <v>997</v>
      </c>
      <c r="D38" s="130"/>
      <c r="F38" s="88" t="s">
        <v>994</v>
      </c>
      <c r="G38" s="88"/>
      <c r="H38" s="88" t="s">
        <v>819</v>
      </c>
    </row>
    <row r="39" spans="1:8" s="30" customFormat="1" ht="12.75">
      <c r="A39" s="5"/>
      <c r="B39" s="9"/>
      <c r="C39" s="130" t="s">
        <v>1026</v>
      </c>
      <c r="D39" s="130"/>
      <c r="F39" s="88" t="s">
        <v>825</v>
      </c>
      <c r="G39" s="88"/>
      <c r="H39" s="88" t="s">
        <v>833</v>
      </c>
    </row>
    <row r="40" spans="1:8" s="30" customFormat="1" ht="12.75">
      <c r="A40" s="1"/>
      <c r="B40" s="29"/>
      <c r="C40" s="130" t="s">
        <v>1028</v>
      </c>
      <c r="D40" s="130"/>
      <c r="F40" s="88" t="s">
        <v>1025</v>
      </c>
      <c r="G40" s="88"/>
      <c r="H40" s="88" t="s">
        <v>1027</v>
      </c>
    </row>
    <row r="41" spans="1:8" s="30" customFormat="1" ht="12.75">
      <c r="A41" s="1"/>
      <c r="B41" s="29"/>
      <c r="C41" s="130"/>
      <c r="D41" s="130"/>
    </row>
    <row r="42" spans="1:8" s="30" customFormat="1" ht="12.75">
      <c r="A42" s="5"/>
      <c r="B42" s="8"/>
      <c r="C42" s="130"/>
      <c r="D42" s="130"/>
    </row>
    <row r="43" spans="1:8" s="30" customFormat="1" ht="12.75">
      <c r="A43" s="5"/>
      <c r="B43" s="8"/>
      <c r="C43" s="8"/>
      <c r="D43" s="5"/>
    </row>
    <row r="44" spans="1:8" s="30" customFormat="1" ht="12.75">
      <c r="A44" s="5"/>
      <c r="B44" s="8"/>
      <c r="C44" s="8"/>
      <c r="D44" s="5"/>
    </row>
    <row r="45" spans="1:8" s="30" customFormat="1" ht="12.75">
      <c r="A45" s="5"/>
      <c r="B45" s="8"/>
      <c r="C45" s="8"/>
      <c r="D45" s="5"/>
    </row>
    <row r="46" spans="1:8" s="30" customFormat="1" ht="12.75">
      <c r="A46" s="5"/>
      <c r="B46" s="8"/>
      <c r="C46" s="8"/>
      <c r="D46" s="5"/>
    </row>
    <row r="47" spans="1:8" s="30" customFormat="1" ht="12.75">
      <c r="A47" s="5"/>
      <c r="B47" s="8"/>
      <c r="C47" s="8"/>
      <c r="D47" s="5"/>
    </row>
    <row r="48" spans="1:8" s="30" customFormat="1" ht="12.75">
      <c r="A48" s="5"/>
      <c r="B48" s="41"/>
      <c r="C48" s="9"/>
      <c r="D48" s="5"/>
    </row>
    <row r="49" spans="1:4" s="30" customFormat="1" ht="12.75">
      <c r="A49" s="5"/>
      <c r="B49" s="1"/>
      <c r="C49" s="2"/>
      <c r="D49" s="1"/>
    </row>
    <row r="50" spans="1:4" s="30" customFormat="1" ht="12.75">
      <c r="A50" s="1"/>
      <c r="B50" s="1"/>
      <c r="C50" s="37"/>
      <c r="D50" s="1"/>
    </row>
    <row r="51" spans="1:4">
      <c r="C51" s="10" t="s">
        <v>17</v>
      </c>
    </row>
    <row r="52" spans="1:4" s="30" customFormat="1" ht="12.75">
      <c r="A52" s="1"/>
      <c r="B52" s="1"/>
      <c r="C52" s="2"/>
      <c r="D52" s="1"/>
    </row>
    <row r="53" spans="1:4" s="30" customFormat="1" ht="51">
      <c r="A53" s="1"/>
      <c r="B53" s="42" t="s">
        <v>18</v>
      </c>
      <c r="C53" s="42" t="s">
        <v>19</v>
      </c>
      <c r="D53" s="42" t="s">
        <v>772</v>
      </c>
    </row>
    <row r="54" spans="1:4" s="1" customFormat="1" ht="12.75">
      <c r="B54" s="44">
        <v>1</v>
      </c>
      <c r="C54" s="44">
        <v>2</v>
      </c>
      <c r="D54" s="44">
        <v>3</v>
      </c>
    </row>
    <row r="55" spans="1:4" s="30" customFormat="1" ht="12.75">
      <c r="A55" s="1"/>
      <c r="B55" s="50" t="s">
        <v>20</v>
      </c>
      <c r="C55" s="12" t="s">
        <v>21</v>
      </c>
      <c r="D55" s="13">
        <f>D56+D98+D113+D132</f>
        <v>139009</v>
      </c>
    </row>
    <row r="56" spans="1:4" s="30" customFormat="1" ht="12.75" hidden="1">
      <c r="A56" s="1"/>
      <c r="B56" s="46" t="s">
        <v>22</v>
      </c>
      <c r="C56" s="47" t="s">
        <v>23</v>
      </c>
      <c r="D56" s="13">
        <f>D57+D84</f>
        <v>0</v>
      </c>
    </row>
    <row r="57" spans="1:4" s="30" customFormat="1" ht="25.5" hidden="1">
      <c r="A57" s="1"/>
      <c r="B57" s="14">
        <v>21300</v>
      </c>
      <c r="C57" s="15" t="s">
        <v>773</v>
      </c>
      <c r="D57" s="16">
        <f>D58+D59+D60+D61+D65+D66+D69+D75</f>
        <v>0</v>
      </c>
    </row>
    <row r="58" spans="1:4" s="30" customFormat="1" ht="25.5" hidden="1">
      <c r="A58" s="1"/>
      <c r="B58" s="44" t="s">
        <v>25</v>
      </c>
      <c r="C58" s="15" t="s">
        <v>26</v>
      </c>
      <c r="D58" s="16">
        <f>VARAM_BALLOON_dot!D58+VARAM_BSRTaxl_dot!D58+RPR_BalticFlows!D58+RPR_LiveBaltic!D58+KPR_BBG!D58+LHEI_BBG!D58+ZPR_SDI4Apps!D58+VPR_SDI4Apps!D58</f>
        <v>0</v>
      </c>
    </row>
    <row r="59" spans="1:4" s="30" customFormat="1" ht="25.5" hidden="1">
      <c r="A59" s="1"/>
      <c r="B59" s="44" t="s">
        <v>27</v>
      </c>
      <c r="C59" s="15" t="s">
        <v>28</v>
      </c>
      <c r="D59" s="16">
        <f>VARAM_BALLOON_dot!D59+VARAM_BSRTaxl_dot!D59+RPR_BalticFlows!D59+RPR_LiveBaltic!D59+KPR_BBG!D59+LHEI_BBG!D59+ZPR_SDI4Apps!D59+VPR_SDI4Apps!D59</f>
        <v>0</v>
      </c>
    </row>
    <row r="60" spans="1:4" s="30" customFormat="1" ht="25.5" hidden="1">
      <c r="A60" s="1"/>
      <c r="B60" s="44" t="s">
        <v>29</v>
      </c>
      <c r="C60" s="15" t="s">
        <v>30</v>
      </c>
      <c r="D60" s="16">
        <f>VARAM_BALLOON_dot!D60+VARAM_BSRTaxl_dot!D60+RPR_BalticFlows!D60+RPR_LiveBaltic!D60+KPR_BBG!D60+LHEI_BBG!D60+ZPR_SDI4Apps!D60+VPR_SDI4Apps!D60</f>
        <v>0</v>
      </c>
    </row>
    <row r="61" spans="1:4" s="30" customFormat="1" ht="12.75" hidden="1">
      <c r="A61" s="1"/>
      <c r="B61" s="44" t="s">
        <v>31</v>
      </c>
      <c r="C61" s="15" t="s">
        <v>32</v>
      </c>
      <c r="D61" s="16">
        <f>SUM(D62:D64)</f>
        <v>0</v>
      </c>
    </row>
    <row r="62" spans="1:4" s="30" customFormat="1" ht="12.75" hidden="1">
      <c r="A62" s="1"/>
      <c r="B62" s="45" t="s">
        <v>33</v>
      </c>
      <c r="C62" s="15" t="s">
        <v>34</v>
      </c>
      <c r="D62" s="16">
        <f>VARAM_BALLOON_dot!D62+VARAM_BSRTaxl_dot!D62+RPR_BalticFlows!D62+RPR_LiveBaltic!D62+KPR_BBG!D62+LHEI_BBG!D62+ZPR_SDI4Apps!D62+VPR_SDI4Apps!D62</f>
        <v>0</v>
      </c>
    </row>
    <row r="63" spans="1:4" s="30" customFormat="1" ht="12.75" hidden="1">
      <c r="A63" s="1"/>
      <c r="B63" s="45" t="s">
        <v>35</v>
      </c>
      <c r="C63" s="15" t="s">
        <v>36</v>
      </c>
      <c r="D63" s="16">
        <f>VARAM_BALLOON_dot!D63+VARAM_BSRTaxl_dot!D63+RPR_BalticFlows!D63+RPR_LiveBaltic!D63+KPR_BBG!D63+LHEI_BBG!D63+ZPR_SDI4Apps!D63+VPR_SDI4Apps!D63</f>
        <v>0</v>
      </c>
    </row>
    <row r="64" spans="1:4" s="30" customFormat="1" ht="12.75" hidden="1">
      <c r="A64" s="1"/>
      <c r="B64" s="45" t="s">
        <v>37</v>
      </c>
      <c r="C64" s="15" t="s">
        <v>38</v>
      </c>
      <c r="D64" s="16">
        <f>VARAM_BALLOON_dot!D64+VARAM_BSRTaxl_dot!D64+RPR_BalticFlows!D64+RPR_LiveBaltic!D64+KPR_BBG!D64+LHEI_BBG!D64+ZPR_SDI4Apps!D64+VPR_SDI4Apps!D64</f>
        <v>0</v>
      </c>
    </row>
    <row r="65" spans="1:4" s="30" customFormat="1" ht="12.75" hidden="1">
      <c r="A65" s="1"/>
      <c r="B65" s="44" t="s">
        <v>39</v>
      </c>
      <c r="C65" s="15" t="s">
        <v>40</v>
      </c>
      <c r="D65" s="16">
        <f>VARAM_BALLOON_dot!D65+VARAM_BSRTaxl_dot!D65+RPR_BalticFlows!D65+RPR_LiveBaltic!D65+KPR_BBG!D65+LHEI_BBG!D65+ZPR_SDI4Apps!D65+VPR_SDI4Apps!D65</f>
        <v>0</v>
      </c>
    </row>
    <row r="66" spans="1:4" s="30" customFormat="1" ht="12.75" hidden="1">
      <c r="A66" s="1"/>
      <c r="B66" s="44" t="s">
        <v>41</v>
      </c>
      <c r="C66" s="15" t="s">
        <v>42</v>
      </c>
      <c r="D66" s="16">
        <f>SUM(D67:D68)</f>
        <v>0</v>
      </c>
    </row>
    <row r="67" spans="1:4" s="30" customFormat="1" ht="12.75" hidden="1">
      <c r="A67" s="1"/>
      <c r="B67" s="45" t="s">
        <v>43</v>
      </c>
      <c r="C67" s="15" t="s">
        <v>44</v>
      </c>
      <c r="D67" s="16">
        <f>VARAM_BALLOON_dot!D67+VARAM_BSRTaxl_dot!D67+RPR_BalticFlows!D67+RPR_LiveBaltic!D67+KPR_BBG!D67+LHEI_BBG!D67+ZPR_SDI4Apps!D67+VPR_SDI4Apps!D67</f>
        <v>0</v>
      </c>
    </row>
    <row r="68" spans="1:4" s="30" customFormat="1" ht="25.5" hidden="1">
      <c r="A68" s="1"/>
      <c r="B68" s="45" t="s">
        <v>45</v>
      </c>
      <c r="C68" s="15" t="s">
        <v>46</v>
      </c>
      <c r="D68" s="16">
        <f>VARAM_BALLOON_dot!D68+VARAM_BSRTaxl_dot!D68+RPR_BalticFlows!D68+RPR_LiveBaltic!D68+KPR_BBG!D68+LHEI_BBG!D68+ZPR_SDI4Apps!D68+VPR_SDI4Apps!D68</f>
        <v>0</v>
      </c>
    </row>
    <row r="69" spans="1:4" s="30" customFormat="1" ht="12.75" hidden="1">
      <c r="A69" s="1"/>
      <c r="B69" s="44" t="s">
        <v>47</v>
      </c>
      <c r="C69" s="15" t="s">
        <v>48</v>
      </c>
      <c r="D69" s="16">
        <f>SUM(D70:D74)</f>
        <v>0</v>
      </c>
    </row>
    <row r="70" spans="1:4" s="30" customFormat="1" ht="12.75" hidden="1">
      <c r="A70" s="1"/>
      <c r="B70" s="45" t="s">
        <v>49</v>
      </c>
      <c r="C70" s="15" t="s">
        <v>50</v>
      </c>
      <c r="D70" s="16">
        <f>VARAM_BALLOON_dot!D70+VARAM_BSRTaxl_dot!D70+RPR_BalticFlows!D70+RPR_LiveBaltic!D70+KPR_BBG!D70+LHEI_BBG!D70+ZPR_SDI4Apps!D70+VPR_SDI4Apps!D70</f>
        <v>0</v>
      </c>
    </row>
    <row r="71" spans="1:4" s="30" customFormat="1" ht="12.75" hidden="1">
      <c r="A71" s="1"/>
      <c r="B71" s="45" t="s">
        <v>51</v>
      </c>
      <c r="C71" s="15" t="s">
        <v>52</v>
      </c>
      <c r="D71" s="16">
        <f>VARAM_BALLOON_dot!D71+VARAM_BSRTaxl_dot!D71+RPR_BalticFlows!D71+RPR_LiveBaltic!D71+KPR_BBG!D71+LHEI_BBG!D71+ZPR_SDI4Apps!D71+VPR_SDI4Apps!D71</f>
        <v>0</v>
      </c>
    </row>
    <row r="72" spans="1:4" s="30" customFormat="1" ht="12.75" hidden="1">
      <c r="A72" s="1"/>
      <c r="B72" s="45" t="s">
        <v>53</v>
      </c>
      <c r="C72" s="15" t="s">
        <v>54</v>
      </c>
      <c r="D72" s="16">
        <f>VARAM_BALLOON_dot!D72+VARAM_BSRTaxl_dot!D72+RPR_BalticFlows!D72+RPR_LiveBaltic!D72+KPR_BBG!D72+LHEI_BBG!D72+ZPR_SDI4Apps!D72+VPR_SDI4Apps!D72</f>
        <v>0</v>
      </c>
    </row>
    <row r="73" spans="1:4" s="30" customFormat="1" ht="12.75" hidden="1">
      <c r="A73" s="1"/>
      <c r="B73" s="45" t="s">
        <v>55</v>
      </c>
      <c r="C73" s="15" t="s">
        <v>56</v>
      </c>
      <c r="D73" s="16">
        <f>VARAM_BALLOON_dot!D73+VARAM_BSRTaxl_dot!D73+RPR_BalticFlows!D73+RPR_LiveBaltic!D73+KPR_BBG!D73+LHEI_BBG!D73+ZPR_SDI4Apps!D73+VPR_SDI4Apps!D73</f>
        <v>0</v>
      </c>
    </row>
    <row r="74" spans="1:4" s="30" customFormat="1" ht="12.75" hidden="1">
      <c r="A74" s="1"/>
      <c r="B74" s="45" t="s">
        <v>57</v>
      </c>
      <c r="C74" s="15" t="s">
        <v>58</v>
      </c>
      <c r="D74" s="16">
        <f>VARAM_BALLOON_dot!D74+VARAM_BSRTaxl_dot!D74+RPR_BalticFlows!D74+RPR_LiveBaltic!D74+KPR_BBG!D74+LHEI_BBG!D74+ZPR_SDI4Apps!D74+VPR_SDI4Apps!D74</f>
        <v>0</v>
      </c>
    </row>
    <row r="75" spans="1:4" s="30" customFormat="1" ht="12.75" hidden="1">
      <c r="A75" s="1"/>
      <c r="B75" s="44" t="s">
        <v>59</v>
      </c>
      <c r="C75" s="15" t="s">
        <v>60</v>
      </c>
      <c r="D75" s="16">
        <f>SUM(D76:D83)</f>
        <v>0</v>
      </c>
    </row>
    <row r="76" spans="1:4" s="30" customFormat="1" ht="12.75" hidden="1">
      <c r="A76" s="1"/>
      <c r="B76" s="45" t="s">
        <v>61</v>
      </c>
      <c r="C76" s="15" t="s">
        <v>62</v>
      </c>
      <c r="D76" s="16">
        <f>VARAM_BALLOON_dot!D76+VARAM_BSRTaxl_dot!D76+RPR_BalticFlows!D76+RPR_LiveBaltic!D76+KPR_BBG!D76+LHEI_BBG!D76+ZPR_SDI4Apps!D76+VPR_SDI4Apps!D76</f>
        <v>0</v>
      </c>
    </row>
    <row r="77" spans="1:4" s="30" customFormat="1" ht="25.5" hidden="1">
      <c r="A77" s="1"/>
      <c r="B77" s="45" t="s">
        <v>63</v>
      </c>
      <c r="C77" s="15" t="s">
        <v>64</v>
      </c>
      <c r="D77" s="16">
        <f>VARAM_BALLOON_dot!D77+VARAM_BSRTaxl_dot!D77+RPR_BalticFlows!D77+RPR_LiveBaltic!D77+KPR_BBG!D77+LHEI_BBG!D77+ZPR_SDI4Apps!D77+VPR_SDI4Apps!D77</f>
        <v>0</v>
      </c>
    </row>
    <row r="78" spans="1:4" s="30" customFormat="1" ht="12.75" hidden="1">
      <c r="A78" s="1"/>
      <c r="B78" s="45" t="s">
        <v>65</v>
      </c>
      <c r="C78" s="15" t="s">
        <v>66</v>
      </c>
      <c r="D78" s="16">
        <f>VARAM_BALLOON_dot!D78+VARAM_BSRTaxl_dot!D78+RPR_BalticFlows!D78+RPR_LiveBaltic!D78+KPR_BBG!D78+LHEI_BBG!D78+ZPR_SDI4Apps!D78+VPR_SDI4Apps!D78</f>
        <v>0</v>
      </c>
    </row>
    <row r="79" spans="1:4" s="30" customFormat="1" ht="12.75" hidden="1">
      <c r="A79" s="1"/>
      <c r="B79" s="45" t="s">
        <v>67</v>
      </c>
      <c r="C79" s="15" t="s">
        <v>68</v>
      </c>
      <c r="D79" s="16">
        <f>VARAM_BALLOON_dot!D79+VARAM_BSRTaxl_dot!D79+RPR_BalticFlows!D79+RPR_LiveBaltic!D79+KPR_BBG!D79+LHEI_BBG!D79+ZPR_SDI4Apps!D79+VPR_SDI4Apps!D79</f>
        <v>0</v>
      </c>
    </row>
    <row r="80" spans="1:4" s="30" customFormat="1" ht="12.75" hidden="1">
      <c r="A80" s="1"/>
      <c r="B80" s="45" t="s">
        <v>69</v>
      </c>
      <c r="C80" s="15" t="s">
        <v>70</v>
      </c>
      <c r="D80" s="16">
        <f>VARAM_BALLOON_dot!D80+VARAM_BSRTaxl_dot!D80+RPR_BalticFlows!D80+RPR_LiveBaltic!D80+KPR_BBG!D80+LHEI_BBG!D80+ZPR_SDI4Apps!D80+VPR_SDI4Apps!D80</f>
        <v>0</v>
      </c>
    </row>
    <row r="81" spans="1:4" s="30" customFormat="1" ht="12.75" hidden="1">
      <c r="A81" s="1"/>
      <c r="B81" s="45" t="s">
        <v>71</v>
      </c>
      <c r="C81" s="15" t="s">
        <v>72</v>
      </c>
      <c r="D81" s="16">
        <f>VARAM_BALLOON_dot!D81+VARAM_BSRTaxl_dot!D81+RPR_BalticFlows!D81+RPR_LiveBaltic!D81+KPR_BBG!D81+LHEI_BBG!D81+ZPR_SDI4Apps!D81+VPR_SDI4Apps!D81</f>
        <v>0</v>
      </c>
    </row>
    <row r="82" spans="1:4" s="30" customFormat="1" ht="25.5" hidden="1">
      <c r="A82" s="1"/>
      <c r="B82" s="45">
        <v>21397</v>
      </c>
      <c r="C82" s="15" t="s">
        <v>73</v>
      </c>
      <c r="D82" s="16">
        <f>VARAM_BALLOON_dot!D82+VARAM_BSRTaxl_dot!D82+RPR_BalticFlows!D82+RPR_LiveBaltic!D82+KPR_BBG!D82+LHEI_BBG!D82+ZPR_SDI4Apps!D82+VPR_SDI4Apps!D82</f>
        <v>0</v>
      </c>
    </row>
    <row r="83" spans="1:4" s="30" customFormat="1" ht="12.75" hidden="1">
      <c r="A83" s="1"/>
      <c r="B83" s="45" t="s">
        <v>74</v>
      </c>
      <c r="C83" s="15" t="s">
        <v>75</v>
      </c>
      <c r="D83" s="16">
        <f>VARAM_BALLOON_dot!D83+VARAM_BSRTaxl_dot!D83+RPR_BalticFlows!D83+RPR_LiveBaltic!D83+KPR_BBG!D83+LHEI_BBG!D83+ZPR_SDI4Apps!D83+VPR_SDI4Apps!D83</f>
        <v>0</v>
      </c>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t="12.75" hidden="1">
      <c r="A86" s="1"/>
      <c r="B86" s="45" t="s">
        <v>78</v>
      </c>
      <c r="C86" s="15" t="s">
        <v>79</v>
      </c>
      <c r="D86" s="16">
        <f>VARAM_BALLOON_dot!D86+VARAM_BSRTaxl_dot!D86+RPR_BalticFlows!D86+RPR_LiveBaltic!D86+KPR_BBG!D86+LHEI_BBG!D86+ZPR_SDI4Apps!D86+VPR_SDI4Apps!D86</f>
        <v>0</v>
      </c>
    </row>
    <row r="87" spans="1:4" s="30" customFormat="1" ht="12.75" hidden="1">
      <c r="A87" s="1"/>
      <c r="B87" s="45" t="s">
        <v>80</v>
      </c>
      <c r="C87" s="15" t="s">
        <v>81</v>
      </c>
      <c r="D87" s="16">
        <f>VARAM_BALLOON_dot!D87+VARAM_BSRTaxl_dot!D87+RPR_BalticFlows!D87+RPR_LiveBaltic!D87+KPR_BBG!D87+LHEI_BBG!D87+ZPR_SDI4Apps!D87+VPR_SDI4Apps!D87</f>
        <v>0</v>
      </c>
    </row>
    <row r="88" spans="1:4" s="30" customFormat="1" ht="12.75" hidden="1">
      <c r="A88" s="1"/>
      <c r="B88" s="45" t="s">
        <v>82</v>
      </c>
      <c r="C88" s="15" t="s">
        <v>83</v>
      </c>
      <c r="D88" s="16">
        <f>VARAM_BALLOON_dot!D88+VARAM_BSRTaxl_dot!D88+RPR_BalticFlows!D88+RPR_LiveBaltic!D88+KPR_BBG!D88+LHEI_BBG!D88+ZPR_SDI4Apps!D88+VPR_SDI4Apps!D88</f>
        <v>0</v>
      </c>
    </row>
    <row r="89" spans="1:4" s="30" customFormat="1" ht="12.75" hidden="1">
      <c r="A89" s="1"/>
      <c r="B89" s="44">
        <v>21420</v>
      </c>
      <c r="C89" s="15" t="s">
        <v>84</v>
      </c>
      <c r="D89" s="16">
        <f>SUM(D90:D94)</f>
        <v>0</v>
      </c>
    </row>
    <row r="90" spans="1:4" s="30" customFormat="1" ht="25.5" hidden="1">
      <c r="A90" s="1"/>
      <c r="B90" s="45" t="s">
        <v>85</v>
      </c>
      <c r="C90" s="15" t="s">
        <v>86</v>
      </c>
      <c r="D90" s="16">
        <f>VARAM_BALLOON_dot!D90+VARAM_BSRTaxl_dot!D90+RPR_BalticFlows!D90+RPR_LiveBaltic!D90+KPR_BBG!D90+LHEI_BBG!D90+ZPR_SDI4Apps!D90+VPR_SDI4Apps!D90</f>
        <v>0</v>
      </c>
    </row>
    <row r="91" spans="1:4" s="30" customFormat="1" ht="12.75" hidden="1">
      <c r="A91" s="1"/>
      <c r="B91" s="45" t="s">
        <v>87</v>
      </c>
      <c r="C91" s="15" t="s">
        <v>88</v>
      </c>
      <c r="D91" s="16">
        <f>VARAM_BALLOON_dot!D91+VARAM_BSRTaxl_dot!D91+RPR_BalticFlows!D91+RPR_LiveBaltic!D91+KPR_BBG!D91+LHEI_BBG!D91+ZPR_SDI4Apps!D91+VPR_SDI4Apps!D91</f>
        <v>0</v>
      </c>
    </row>
    <row r="92" spans="1:4" s="30" customFormat="1" ht="25.5" hidden="1">
      <c r="A92" s="1"/>
      <c r="B92" s="45">
        <v>21424</v>
      </c>
      <c r="C92" s="15" t="s">
        <v>89</v>
      </c>
      <c r="D92" s="16">
        <f>VARAM_BALLOON_dot!D92+VARAM_BSRTaxl_dot!D92+RPR_BalticFlows!D92+RPR_LiveBaltic!D92+KPR_BBG!D92+LHEI_BBG!D92+ZPR_SDI4Apps!D92+VPR_SDI4Apps!D92</f>
        <v>0</v>
      </c>
    </row>
    <row r="93" spans="1:4" s="30" customFormat="1" ht="12.75" hidden="1">
      <c r="A93" s="1"/>
      <c r="B93" s="45">
        <v>21425</v>
      </c>
      <c r="C93" s="15" t="s">
        <v>90</v>
      </c>
      <c r="D93" s="16">
        <f>VARAM_BALLOON_dot!D93+VARAM_BSRTaxl_dot!D93+RPR_BalticFlows!D93+RPR_LiveBaltic!D93+KPR_BBG!D93+LHEI_BBG!D93+ZPR_SDI4Apps!D93+VPR_SDI4Apps!D93</f>
        <v>0</v>
      </c>
    </row>
    <row r="94" spans="1:4" s="30" customFormat="1" ht="12.75" hidden="1">
      <c r="A94" s="1"/>
      <c r="B94" s="45" t="s">
        <v>91</v>
      </c>
      <c r="C94" s="15" t="s">
        <v>92</v>
      </c>
      <c r="D94" s="16">
        <f>VARAM_BALLOON_dot!D94+VARAM_BSRTaxl_dot!D94+RPR_BalticFlows!D94+RPR_LiveBaltic!D94+KPR_BBG!D94+LHEI_BBG!D94+ZPR_SDI4Apps!D94+VPR_SDI4Apps!D94</f>
        <v>0</v>
      </c>
    </row>
    <row r="95" spans="1:4" s="30" customFormat="1" ht="12.75" hidden="1">
      <c r="A95" s="1"/>
      <c r="B95" s="44">
        <v>21490</v>
      </c>
      <c r="C95" s="15" t="s">
        <v>93</v>
      </c>
      <c r="D95" s="16">
        <f>SUM(D96:D97)</f>
        <v>0</v>
      </c>
    </row>
    <row r="96" spans="1:4" s="30" customFormat="1" ht="12.75" hidden="1">
      <c r="A96" s="1"/>
      <c r="B96" s="45" t="s">
        <v>94</v>
      </c>
      <c r="C96" s="15" t="s">
        <v>95</v>
      </c>
      <c r="D96" s="16">
        <f>VARAM_BALLOON_dot!D96+VARAM_BSRTaxl_dot!D96+RPR_BalticFlows!D96+RPR_LiveBaltic!D96+KPR_BBG!D96+LHEI_BBG!D96+ZPR_SDI4Apps!D96+VPR_SDI4Apps!D96</f>
        <v>0</v>
      </c>
    </row>
    <row r="97" spans="1:4" s="30" customFormat="1" ht="12.75" hidden="1">
      <c r="A97" s="1"/>
      <c r="B97" s="45" t="s">
        <v>96</v>
      </c>
      <c r="C97" s="15" t="s">
        <v>97</v>
      </c>
      <c r="D97" s="16">
        <f>VARAM_BALLOON_dot!D97+VARAM_BSRTaxl_dot!D97+RPR_BalticFlows!D97+RPR_LiveBaltic!D97+KPR_BBG!D97+LHEI_BBG!D97+ZPR_SDI4Apps!D97+VPR_SDI4Apps!D97</f>
        <v>0</v>
      </c>
    </row>
    <row r="98" spans="1:4" s="30" customFormat="1" ht="12.75" hidden="1">
      <c r="A98" s="1"/>
      <c r="B98" s="46" t="s">
        <v>98</v>
      </c>
      <c r="C98" s="47" t="s">
        <v>99</v>
      </c>
      <c r="D98" s="13">
        <f>D99+D111</f>
        <v>0</v>
      </c>
    </row>
    <row r="99" spans="1:4" s="30" customFormat="1" ht="12.75" hidden="1">
      <c r="A99" s="1"/>
      <c r="B99" s="14">
        <v>21100</v>
      </c>
      <c r="C99" s="15" t="s">
        <v>100</v>
      </c>
      <c r="D99" s="16">
        <f>D100+D101+D102+D103+D104+D105+D106</f>
        <v>0</v>
      </c>
    </row>
    <row r="100" spans="1:4" s="30" customFormat="1" ht="25.5" hidden="1">
      <c r="A100" s="1"/>
      <c r="B100" s="44" t="s">
        <v>101</v>
      </c>
      <c r="C100" s="15" t="s">
        <v>102</v>
      </c>
      <c r="D100" s="16">
        <f>VARAM_BALLOON_dot!D100+VARAM_BSRTaxl_dot!D100+RPR_BalticFlows!D100+RPR_LiveBaltic!D100+KPR_BBG!D100+LHEI_BBG!D100+ZPR_SDI4Apps!D100+VPR_SDI4Apps!D100</f>
        <v>0</v>
      </c>
    </row>
    <row r="101" spans="1:4" s="30" customFormat="1" ht="25.5" hidden="1">
      <c r="A101" s="1"/>
      <c r="B101" s="44" t="s">
        <v>103</v>
      </c>
      <c r="C101" s="15" t="s">
        <v>104</v>
      </c>
      <c r="D101" s="16">
        <f>VARAM_BALLOON_dot!D101+VARAM_BSRTaxl_dot!D101+RPR_BalticFlows!D101+RPR_LiveBaltic!D101+KPR_BBG!D101+LHEI_BBG!D101+ZPR_SDI4Apps!D101+VPR_SDI4Apps!D101</f>
        <v>0</v>
      </c>
    </row>
    <row r="102" spans="1:4" s="30" customFormat="1" ht="25.5" hidden="1">
      <c r="A102" s="1"/>
      <c r="B102" s="44" t="s">
        <v>105</v>
      </c>
      <c r="C102" s="15" t="s">
        <v>106</v>
      </c>
      <c r="D102" s="16">
        <f>VARAM_BALLOON_dot!D102+VARAM_BSRTaxl_dot!D102+RPR_BalticFlows!D102+RPR_LiveBaltic!D102+KPR_BBG!D102+LHEI_BBG!D102+ZPR_SDI4Apps!D102+VPR_SDI4Apps!D102</f>
        <v>0</v>
      </c>
    </row>
    <row r="103" spans="1:4" s="30" customFormat="1" ht="25.5" hidden="1">
      <c r="A103" s="1"/>
      <c r="B103" s="44" t="s">
        <v>107</v>
      </c>
      <c r="C103" s="15" t="s">
        <v>108</v>
      </c>
      <c r="D103" s="16">
        <f>VARAM_BALLOON_dot!D103+VARAM_BSRTaxl_dot!D103+RPR_BalticFlows!D103+RPR_LiveBaltic!D103+KPR_BBG!D103+LHEI_BBG!D103+ZPR_SDI4Apps!D103+VPR_SDI4Apps!D103</f>
        <v>0</v>
      </c>
    </row>
    <row r="104" spans="1:4" s="30" customFormat="1" ht="38.25" hidden="1">
      <c r="A104" s="1"/>
      <c r="B104" s="44" t="s">
        <v>109</v>
      </c>
      <c r="C104" s="15" t="s">
        <v>110</v>
      </c>
      <c r="D104" s="16">
        <f>VARAM_BALLOON_dot!D104+VARAM_BSRTaxl_dot!D104+RPR_BalticFlows!D104+RPR_LiveBaltic!D104+KPR_BBG!D104+LHEI_BBG!D104+ZPR_SDI4Apps!D104+VPR_SDI4Apps!D104</f>
        <v>0</v>
      </c>
    </row>
    <row r="105" spans="1:4" s="30" customFormat="1" ht="38.25" hidden="1">
      <c r="A105" s="1"/>
      <c r="B105" s="44" t="s">
        <v>111</v>
      </c>
      <c r="C105" s="15" t="s">
        <v>112</v>
      </c>
      <c r="D105" s="16">
        <f>VARAM_BALLOON_dot!D105+VARAM_BSRTaxl_dot!D105+RPR_BalticFlows!D105+RPR_LiveBaltic!D105+KPR_BBG!D105+LHEI_BBG!D105+ZPR_SDI4Apps!D105+VPR_SDI4Apps!D105</f>
        <v>0</v>
      </c>
    </row>
    <row r="106" spans="1:4" s="30" customFormat="1" ht="38.25" hidden="1">
      <c r="A106" s="1"/>
      <c r="B106" s="44" t="s">
        <v>113</v>
      </c>
      <c r="C106" s="15" t="s">
        <v>114</v>
      </c>
      <c r="D106" s="16">
        <f>SUM(D107:D110)</f>
        <v>0</v>
      </c>
    </row>
    <row r="107" spans="1:4" s="30" customFormat="1" ht="38.25" hidden="1">
      <c r="A107" s="1"/>
      <c r="B107" s="45">
        <v>21191</v>
      </c>
      <c r="C107" s="15" t="s">
        <v>115</v>
      </c>
      <c r="D107" s="16">
        <f>VARAM_BALLOON_dot!D107+VARAM_BSRTaxl_dot!D107+RPR_BalticFlows!D107+RPR_LiveBaltic!D107+KPR_BBG!D107+LHEI_BBG!D107+ZPR_SDI4Apps!D107+VPR_SDI4Apps!D107</f>
        <v>0</v>
      </c>
    </row>
    <row r="108" spans="1:4" s="30" customFormat="1" ht="12.75" hidden="1">
      <c r="A108" s="1"/>
      <c r="B108" s="45">
        <v>21192</v>
      </c>
      <c r="C108" s="15" t="s">
        <v>116</v>
      </c>
      <c r="D108" s="16">
        <f>VARAM_BALLOON_dot!D108+VARAM_BSRTaxl_dot!D108+RPR_BalticFlows!D108+RPR_LiveBaltic!D108+KPR_BBG!D108+LHEI_BBG!D108+ZPR_SDI4Apps!D108+VPR_SDI4Apps!D108</f>
        <v>0</v>
      </c>
    </row>
    <row r="109" spans="1:4" s="30" customFormat="1" ht="38.25" hidden="1">
      <c r="A109" s="1"/>
      <c r="B109" s="45">
        <v>21193</v>
      </c>
      <c r="C109" s="15" t="s">
        <v>117</v>
      </c>
      <c r="D109" s="16">
        <f>VARAM_BALLOON_dot!D109+VARAM_BSRTaxl_dot!D109+RPR_BalticFlows!D109+RPR_LiveBaltic!D109+KPR_BBG!D109+LHEI_BBG!D109+ZPR_SDI4Apps!D109+VPR_SDI4Apps!D109</f>
        <v>0</v>
      </c>
    </row>
    <row r="110" spans="1:4" s="30" customFormat="1" ht="25.5" hidden="1">
      <c r="A110" s="1"/>
      <c r="B110" s="45">
        <v>21194</v>
      </c>
      <c r="C110" s="15" t="s">
        <v>118</v>
      </c>
      <c r="D110" s="16">
        <f>VARAM_BALLOON_dot!D110+VARAM_BSRTaxl_dot!D110+RPR_BalticFlows!D110+RPR_LiveBaltic!D110+KPR_BBG!D110+LHEI_BBG!D110+ZPR_SDI4Apps!D110+VPR_SDI4Apps!D110</f>
        <v>0</v>
      </c>
    </row>
    <row r="111" spans="1:4" s="30" customFormat="1" ht="12.75" hidden="1">
      <c r="A111" s="1"/>
      <c r="B111" s="14">
        <v>21200</v>
      </c>
      <c r="C111" s="15" t="s">
        <v>119</v>
      </c>
      <c r="D111" s="16">
        <f>D112</f>
        <v>0</v>
      </c>
    </row>
    <row r="112" spans="1:4" s="30" customFormat="1" ht="12.75" hidden="1">
      <c r="A112" s="1"/>
      <c r="B112" s="44">
        <v>21210</v>
      </c>
      <c r="C112" s="15" t="s">
        <v>119</v>
      </c>
      <c r="D112" s="16">
        <f>VARAM_BALLOON_dot!D112+VARAM_BSRTaxl_dot!D112+RPR_BalticFlows!D112+RPR_LiveBaltic!D112+KPR_BBG!D112+LHEI_BBG!D112+ZPR_SDI4Apps!D112+VPR_SDI4Apps!D112</f>
        <v>0</v>
      </c>
    </row>
    <row r="113" spans="1:4" s="30" customFormat="1" ht="25.5" hidden="1">
      <c r="A113" s="1"/>
      <c r="B113" s="49" t="s">
        <v>120</v>
      </c>
      <c r="C113" s="47" t="s">
        <v>121</v>
      </c>
      <c r="D113" s="13">
        <f>D114+D121+D126</f>
        <v>0</v>
      </c>
    </row>
    <row r="114" spans="1:4" s="30" customFormat="1" ht="12.75" hidden="1">
      <c r="A114" s="1"/>
      <c r="B114" s="49">
        <v>18000</v>
      </c>
      <c r="C114" s="47" t="s">
        <v>122</v>
      </c>
      <c r="D114" s="13">
        <f>D115+D120</f>
        <v>0</v>
      </c>
    </row>
    <row r="115" spans="1:4" s="30" customFormat="1" ht="12.75" hidden="1">
      <c r="A115" s="1"/>
      <c r="B115" s="49" t="s">
        <v>123</v>
      </c>
      <c r="C115" s="47" t="s">
        <v>124</v>
      </c>
      <c r="D115" s="13">
        <f>D116</f>
        <v>0</v>
      </c>
    </row>
    <row r="116" spans="1:4" s="30" customFormat="1" ht="12.75" hidden="1">
      <c r="A116" s="1"/>
      <c r="B116" s="44" t="s">
        <v>125</v>
      </c>
      <c r="C116" s="15" t="s">
        <v>126</v>
      </c>
      <c r="D116" s="16">
        <f>SUM(D117:D119)</f>
        <v>0</v>
      </c>
    </row>
    <row r="117" spans="1:4" s="30" customFormat="1" ht="25.5" hidden="1">
      <c r="A117" s="1"/>
      <c r="B117" s="45" t="s">
        <v>127</v>
      </c>
      <c r="C117" s="15" t="s">
        <v>128</v>
      </c>
      <c r="D117" s="16">
        <f>VARAM_BALLOON_dot!D117+VARAM_BSRTaxl_dot!D117+RPR_BalticFlows!D117+RPR_LiveBaltic!D117+KPR_BBG!D117+LHEI_BBG!D117+ZPR_SDI4Apps!D117+VPR_SDI4Apps!D117</f>
        <v>0</v>
      </c>
    </row>
    <row r="118" spans="1:4" s="30" customFormat="1" ht="25.5" hidden="1">
      <c r="A118" s="1"/>
      <c r="B118" s="45" t="s">
        <v>129</v>
      </c>
      <c r="C118" s="15" t="s">
        <v>130</v>
      </c>
      <c r="D118" s="16">
        <f>VARAM_BALLOON_dot!D118+VARAM_BSRTaxl_dot!D118+RPR_BalticFlows!D118+RPR_LiveBaltic!D118+KPR_BBG!D118+LHEI_BBG!D118+ZPR_SDI4Apps!D118+VPR_SDI4Apps!D118</f>
        <v>0</v>
      </c>
    </row>
    <row r="119" spans="1:4" s="30" customFormat="1" ht="12.75" hidden="1">
      <c r="A119" s="1"/>
      <c r="B119" s="45">
        <v>18139</v>
      </c>
      <c r="C119" s="15" t="s">
        <v>131</v>
      </c>
      <c r="D119" s="16">
        <f>VARAM_BALLOON_dot!D119+VARAM_BSRTaxl_dot!D119+RPR_BalticFlows!D119+RPR_LiveBaltic!D119+KPR_BBG!D119+LHEI_BBG!D119+ZPR_SDI4Apps!D119+VPR_SDI4Apps!D119</f>
        <v>0</v>
      </c>
    </row>
    <row r="120" spans="1:4" s="30" customFormat="1" ht="12.75" hidden="1">
      <c r="A120" s="1"/>
      <c r="B120" s="14">
        <v>18400</v>
      </c>
      <c r="C120" s="15" t="s">
        <v>132</v>
      </c>
      <c r="D120" s="16">
        <f>VARAM_BALLOON_dot!D120+VARAM_BSRTaxl_dot!D120+RPR_BalticFlows!D120+RPR_LiveBaltic!D120+KPR_BBG!D120+LHEI_BBG!D120+ZPR_SDI4Apps!D120+VPR_SDI4Apps!D120</f>
        <v>0</v>
      </c>
    </row>
    <row r="121" spans="1:4" s="30" customFormat="1" ht="12.75" hidden="1">
      <c r="A121" s="1"/>
      <c r="B121" s="49">
        <v>19000</v>
      </c>
      <c r="C121" s="47" t="s">
        <v>133</v>
      </c>
      <c r="D121" s="13">
        <f>D122</f>
        <v>0</v>
      </c>
    </row>
    <row r="122" spans="1:4" s="30" customFormat="1" ht="12.75" hidden="1">
      <c r="A122" s="1"/>
      <c r="B122" s="49" t="s">
        <v>134</v>
      </c>
      <c r="C122" s="47" t="s">
        <v>135</v>
      </c>
      <c r="D122" s="13">
        <f>SUM(D123:D125)</f>
        <v>0</v>
      </c>
    </row>
    <row r="123" spans="1:4" s="30" customFormat="1" ht="12.75" hidden="1">
      <c r="A123" s="1"/>
      <c r="B123" s="44">
        <v>19550</v>
      </c>
      <c r="C123" s="15" t="s">
        <v>136</v>
      </c>
      <c r="D123" s="16">
        <f>VARAM_BALLOON_dot!D123+VARAM_BSRTaxl_dot!D123+RPR_BalticFlows!D123+RPR_LiveBaltic!D123+KPR_BBG!D123+LHEI_BBG!D123+ZPR_SDI4Apps!D123+VPR_SDI4Apps!D123</f>
        <v>0</v>
      </c>
    </row>
    <row r="124" spans="1:4" s="30" customFormat="1" ht="25.5" hidden="1">
      <c r="A124" s="1"/>
      <c r="B124" s="44">
        <v>19560</v>
      </c>
      <c r="C124" s="15" t="s">
        <v>137</v>
      </c>
      <c r="D124" s="16">
        <f>VARAM_BALLOON_dot!D124+VARAM_BSRTaxl_dot!D124+RPR_BalticFlows!D124+RPR_LiveBaltic!D124+KPR_BBG!D124+LHEI_BBG!D124+ZPR_SDI4Apps!D124+VPR_SDI4Apps!D124</f>
        <v>0</v>
      </c>
    </row>
    <row r="125" spans="1:4" s="30" customFormat="1" ht="38.25" hidden="1">
      <c r="A125" s="1"/>
      <c r="B125" s="44">
        <v>19570</v>
      </c>
      <c r="C125" s="15" t="s">
        <v>138</v>
      </c>
      <c r="D125" s="16">
        <f>VARAM_BALLOON_dot!D125+VARAM_BSRTaxl_dot!D125+RPR_BalticFlows!D125+RPR_LiveBaltic!D125+KPR_BBG!D125+LHEI_BBG!D125+ZPR_SDI4Apps!D125+VPR_SDI4Apps!D125</f>
        <v>0</v>
      </c>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f>VARAM_BALLOON_dot!D128+VARAM_BSRTaxl_dot!D128+RPR_BalticFlows!D128+RPR_LiveBaltic!D128+KPR_BBG!D128+LHEI_BBG!D128+ZPR_SDI4Apps!D128+VPR_SDI4Apps!D128</f>
        <v>0</v>
      </c>
    </row>
    <row r="129" spans="1:4" s="30" customFormat="1" ht="38.25" hidden="1">
      <c r="A129" s="1"/>
      <c r="B129" s="44">
        <v>17120</v>
      </c>
      <c r="C129" s="15" t="s">
        <v>142</v>
      </c>
      <c r="D129" s="16">
        <f>VARAM_BALLOON_dot!D129+VARAM_BSRTaxl_dot!D129+RPR_BalticFlows!D129+RPR_LiveBaltic!D129+KPR_BBG!D129+LHEI_BBG!D129+ZPR_SDI4Apps!D129+VPR_SDI4Apps!D129</f>
        <v>0</v>
      </c>
    </row>
    <row r="130" spans="1:4" s="30" customFormat="1" ht="63.75" hidden="1">
      <c r="A130" s="1"/>
      <c r="B130" s="44">
        <v>17130</v>
      </c>
      <c r="C130" s="15" t="s">
        <v>143</v>
      </c>
      <c r="D130" s="16">
        <f>VARAM_BALLOON_dot!D130+VARAM_BSRTaxl_dot!D130+RPR_BalticFlows!D130+RPR_LiveBaltic!D130+KPR_BBG!D130+LHEI_BBG!D130+ZPR_SDI4Apps!D130+VPR_SDI4Apps!D130</f>
        <v>0</v>
      </c>
    </row>
    <row r="131" spans="1:4" s="30" customFormat="1" ht="63.75" hidden="1">
      <c r="A131" s="1"/>
      <c r="B131" s="44">
        <v>17140</v>
      </c>
      <c r="C131" s="15" t="s">
        <v>144</v>
      </c>
      <c r="D131" s="16">
        <f>VARAM_BALLOON_dot!D131+VARAM_BSRTaxl_dot!D131+RPR_BalticFlows!D131+RPR_LiveBaltic!D131+KPR_BBG!D131+LHEI_BBG!D131+ZPR_SDI4Apps!D131+VPR_SDI4Apps!D131</f>
        <v>0</v>
      </c>
    </row>
    <row r="132" spans="1:4" s="30" customFormat="1" ht="12.75">
      <c r="A132" s="1"/>
      <c r="B132" s="49">
        <v>21700</v>
      </c>
      <c r="C132" s="47" t="s">
        <v>145</v>
      </c>
      <c r="D132" s="13">
        <f>D133+D134</f>
        <v>139009</v>
      </c>
    </row>
    <row r="133" spans="1:4" s="30" customFormat="1" ht="12.75">
      <c r="A133" s="1"/>
      <c r="B133" s="44">
        <v>21710</v>
      </c>
      <c r="C133" s="15" t="s">
        <v>146</v>
      </c>
      <c r="D133" s="16">
        <f>VARAM_BALLOON_dot!D133+VARAM_BSRTaxl_dot!D133+RPR_BalticFlows!D133+RPR_LiveBaltic!D133+KPR_BBG!D133+LHEI_BBG!D133+ZPR_SDI4Apps!D133+VPR_SDI4Apps!D133</f>
        <v>139009</v>
      </c>
    </row>
    <row r="134" spans="1:4" s="30" customFormat="1" ht="12.75" hidden="1">
      <c r="A134" s="1"/>
      <c r="B134" s="44">
        <v>21720</v>
      </c>
      <c r="C134" s="15" t="s">
        <v>147</v>
      </c>
      <c r="D134" s="16">
        <f>VARAM_BALLOON_dot!D134+VARAM_BSRTaxl_dot!D134+RPR_BalticFlows!D134+RPR_LiveBaltic!D134+KPR_BBG!D134+LHEI_BBG!D134+ZPR_SDI4Apps!D134+VPR_SDI4Apps!D134</f>
        <v>0</v>
      </c>
    </row>
    <row r="135" spans="1:4" s="30" customFormat="1" ht="12.75">
      <c r="A135" s="1"/>
      <c r="B135" s="51" t="s">
        <v>148</v>
      </c>
      <c r="C135" s="12" t="s">
        <v>149</v>
      </c>
      <c r="D135" s="13">
        <f>D136+D416</f>
        <v>139009</v>
      </c>
    </row>
    <row r="136" spans="1:4" s="30" customFormat="1" ht="27">
      <c r="A136" s="1"/>
      <c r="B136" s="53" t="s">
        <v>150</v>
      </c>
      <c r="C136" s="54" t="s">
        <v>151</v>
      </c>
      <c r="D136" s="106">
        <f>D137+D272+D290+D375+D394</f>
        <v>139009</v>
      </c>
    </row>
    <row r="137" spans="1:4" s="30" customFormat="1" ht="12.75">
      <c r="A137" s="1"/>
      <c r="B137" s="52" t="s">
        <v>152</v>
      </c>
      <c r="C137" s="47" t="s">
        <v>153</v>
      </c>
      <c r="D137" s="13">
        <f>D138+D172</f>
        <v>3145</v>
      </c>
    </row>
    <row r="138" spans="1:4" s="30" customFormat="1" ht="12.75">
      <c r="A138" s="1"/>
      <c r="B138" s="46" t="s">
        <v>154</v>
      </c>
      <c r="C138" s="47" t="s">
        <v>155</v>
      </c>
      <c r="D138" s="107">
        <f>D139+D160</f>
        <v>2175</v>
      </c>
    </row>
    <row r="139" spans="1:4" s="30" customFormat="1" ht="12.75">
      <c r="A139" s="1"/>
      <c r="B139" s="46" t="s">
        <v>156</v>
      </c>
      <c r="C139" s="47" t="s">
        <v>157</v>
      </c>
      <c r="D139" s="107">
        <f>D140+D148+D158+D159</f>
        <v>1760</v>
      </c>
    </row>
    <row r="140" spans="1:4" s="30" customFormat="1" ht="12.75" hidden="1">
      <c r="A140" s="1"/>
      <c r="B140" s="44" t="s">
        <v>158</v>
      </c>
      <c r="C140" s="15" t="s">
        <v>159</v>
      </c>
      <c r="D140" s="108">
        <f>SUM(D141:D147)</f>
        <v>0</v>
      </c>
    </row>
    <row r="141" spans="1:4" s="30" customFormat="1" ht="12.75" hidden="1">
      <c r="A141" s="1"/>
      <c r="B141" s="45" t="s">
        <v>160</v>
      </c>
      <c r="C141" s="15" t="s">
        <v>161</v>
      </c>
      <c r="D141" s="108">
        <f>VARAM_BALLOON_dot!D141+VARAM_BSRTaxl_dot!D141+RPR_BalticFlows!D141+RPR_LiveBaltic!D141+KPR_BBG!D141+LHEI_BBG!D141+ZPR_SDI4Apps!D141+VPR_SDI4Apps!D141</f>
        <v>0</v>
      </c>
    </row>
    <row r="142" spans="1:4" s="30" customFormat="1" ht="12.75" hidden="1">
      <c r="A142" s="1"/>
      <c r="B142" s="45" t="s">
        <v>162</v>
      </c>
      <c r="C142" s="15" t="s">
        <v>163</v>
      </c>
      <c r="D142" s="108">
        <f>VARAM_BALLOON_dot!D142+VARAM_BSRTaxl_dot!D142+RPR_BalticFlows!D142+RPR_LiveBaltic!D142+KPR_BBG!D142+LHEI_BBG!D142+ZPR_SDI4Apps!D142+VPR_SDI4Apps!D142</f>
        <v>0</v>
      </c>
    </row>
    <row r="143" spans="1:4" s="30" customFormat="1" ht="25.5" hidden="1">
      <c r="A143" s="1"/>
      <c r="B143" s="45" t="s">
        <v>164</v>
      </c>
      <c r="C143" s="15" t="s">
        <v>165</v>
      </c>
      <c r="D143" s="108">
        <f>VARAM_BALLOON_dot!D143+VARAM_BSRTaxl_dot!D143+RPR_BalticFlows!D143+RPR_LiveBaltic!D143+KPR_BBG!D143+LHEI_BBG!D143+ZPR_SDI4Apps!D143+VPR_SDI4Apps!D143</f>
        <v>0</v>
      </c>
    </row>
    <row r="144" spans="1:4" s="30" customFormat="1" ht="12.75" hidden="1">
      <c r="A144" s="1"/>
      <c r="B144" s="45" t="s">
        <v>166</v>
      </c>
      <c r="C144" s="15" t="s">
        <v>167</v>
      </c>
      <c r="D144" s="108">
        <f>VARAM_BALLOON_dot!D144+VARAM_BSRTaxl_dot!D144+RPR_BalticFlows!D144+RPR_LiveBaltic!D144+KPR_BBG!D144+LHEI_BBG!D144+ZPR_SDI4Apps!D144+VPR_SDI4Apps!D144</f>
        <v>0</v>
      </c>
    </row>
    <row r="145" spans="1:4" s="30" customFormat="1" ht="12.75" hidden="1">
      <c r="A145" s="1"/>
      <c r="B145" s="45" t="s">
        <v>168</v>
      </c>
      <c r="C145" s="15" t="s">
        <v>169</v>
      </c>
      <c r="D145" s="108">
        <f>VARAM_BALLOON_dot!D145+VARAM_BSRTaxl_dot!D145+RPR_BalticFlows!D145+RPR_LiveBaltic!D145+KPR_BBG!D145+LHEI_BBG!D145+ZPR_SDI4Apps!D145+VPR_SDI4Apps!D145</f>
        <v>0</v>
      </c>
    </row>
    <row r="146" spans="1:4" s="30" customFormat="1" ht="12.75" hidden="1">
      <c r="A146" s="1"/>
      <c r="B146" s="45">
        <v>1116</v>
      </c>
      <c r="C146" s="15" t="s">
        <v>170</v>
      </c>
      <c r="D146" s="108">
        <f>VARAM_BALLOON_dot!D146+VARAM_BSRTaxl_dot!D146+RPR_BalticFlows!D146+RPR_LiveBaltic!D146+KPR_BBG!D146+LHEI_BBG!D146+ZPR_SDI4Apps!D146+VPR_SDI4Apps!D146</f>
        <v>0</v>
      </c>
    </row>
    <row r="147" spans="1:4" s="30" customFormat="1" ht="12.75" hidden="1">
      <c r="A147" s="1"/>
      <c r="B147" s="45" t="s">
        <v>171</v>
      </c>
      <c r="C147" s="15" t="s">
        <v>172</v>
      </c>
      <c r="D147" s="108">
        <f>VARAM_BALLOON_dot!D147+VARAM_BSRTaxl_dot!D147+RPR_BalticFlows!D147+RPR_LiveBaltic!D147+KPR_BBG!D147+LHEI_BBG!D147+ZPR_SDI4Apps!D147+VPR_SDI4Apps!D147</f>
        <v>0</v>
      </c>
    </row>
    <row r="148" spans="1:4" s="30" customFormat="1" ht="12.75" hidden="1">
      <c r="A148" s="1"/>
      <c r="B148" s="44" t="s">
        <v>173</v>
      </c>
      <c r="C148" s="15" t="s">
        <v>174</v>
      </c>
      <c r="D148" s="108">
        <f>SUM(D149:D157)</f>
        <v>0</v>
      </c>
    </row>
    <row r="149" spans="1:4" s="30" customFormat="1" ht="12.75" hidden="1">
      <c r="A149" s="1"/>
      <c r="B149" s="45" t="s">
        <v>175</v>
      </c>
      <c r="C149" s="15" t="s">
        <v>176</v>
      </c>
      <c r="D149" s="108">
        <f>VARAM_BALLOON_dot!D149+VARAM_BSRTaxl_dot!D149+RPR_BalticFlows!D149+RPR_LiveBaltic!D149+KPR_BBG!D149+LHEI_BBG!D149+ZPR_SDI4Apps!D149+VPR_SDI4Apps!D149</f>
        <v>0</v>
      </c>
    </row>
    <row r="150" spans="1:4" s="30" customFormat="1" ht="12.75" hidden="1">
      <c r="A150" s="1"/>
      <c r="B150" s="45" t="s">
        <v>177</v>
      </c>
      <c r="C150" s="15" t="s">
        <v>178</v>
      </c>
      <c r="D150" s="108">
        <f>VARAM_BALLOON_dot!D150+VARAM_BSRTaxl_dot!D150+RPR_BalticFlows!D150+RPR_LiveBaltic!D150+KPR_BBG!D150+LHEI_BBG!D150+ZPR_SDI4Apps!D150+VPR_SDI4Apps!D150</f>
        <v>0</v>
      </c>
    </row>
    <row r="151" spans="1:4" s="30" customFormat="1" ht="12.75" hidden="1">
      <c r="A151" s="1"/>
      <c r="B151" s="45" t="s">
        <v>179</v>
      </c>
      <c r="C151" s="15" t="s">
        <v>180</v>
      </c>
      <c r="D151" s="108">
        <f>VARAM_BALLOON_dot!D151+VARAM_BSRTaxl_dot!D151+RPR_BalticFlows!D151+RPR_LiveBaltic!D151+KPR_BBG!D151+LHEI_BBG!D151+ZPR_SDI4Apps!D151+VPR_SDI4Apps!D151</f>
        <v>0</v>
      </c>
    </row>
    <row r="152" spans="1:4" s="30" customFormat="1" ht="12.75" hidden="1">
      <c r="A152" s="1"/>
      <c r="B152" s="45" t="s">
        <v>181</v>
      </c>
      <c r="C152" s="15" t="s">
        <v>182</v>
      </c>
      <c r="D152" s="108">
        <f>VARAM_BALLOON_dot!D152+VARAM_BSRTaxl_dot!D152+RPR_BalticFlows!D152+RPR_LiveBaltic!D152+KPR_BBG!D152+LHEI_BBG!D152+ZPR_SDI4Apps!D152+VPR_SDI4Apps!D152</f>
        <v>0</v>
      </c>
    </row>
    <row r="153" spans="1:4" s="30" customFormat="1" ht="12.75" hidden="1">
      <c r="A153" s="1"/>
      <c r="B153" s="45" t="s">
        <v>183</v>
      </c>
      <c r="C153" s="15" t="s">
        <v>184</v>
      </c>
      <c r="D153" s="108">
        <f>VARAM_BALLOON_dot!D153+VARAM_BSRTaxl_dot!D153+RPR_BalticFlows!D153+RPR_LiveBaltic!D153+KPR_BBG!D153+LHEI_BBG!D153+ZPR_SDI4Apps!D153+VPR_SDI4Apps!D153</f>
        <v>0</v>
      </c>
    </row>
    <row r="154" spans="1:4" s="30" customFormat="1" ht="12.75" hidden="1">
      <c r="A154" s="1"/>
      <c r="B154" s="45" t="s">
        <v>185</v>
      </c>
      <c r="C154" s="15" t="s">
        <v>186</v>
      </c>
      <c r="D154" s="108">
        <f>VARAM_BALLOON_dot!D154+VARAM_BSRTaxl_dot!D154+RPR_BalticFlows!D154+RPR_LiveBaltic!D154+KPR_BBG!D154+LHEI_BBG!D154+ZPR_SDI4Apps!D154+VPR_SDI4Apps!D154</f>
        <v>0</v>
      </c>
    </row>
    <row r="155" spans="1:4" s="30" customFormat="1" ht="12.75" hidden="1">
      <c r="A155" s="1"/>
      <c r="B155" s="45" t="s">
        <v>187</v>
      </c>
      <c r="C155" s="15" t="s">
        <v>188</v>
      </c>
      <c r="D155" s="108">
        <f>VARAM_BALLOON_dot!D155+VARAM_BSRTaxl_dot!D155+RPR_BalticFlows!D155+RPR_LiveBaltic!D155+KPR_BBG!D155+LHEI_BBG!D155+ZPR_SDI4Apps!D155+VPR_SDI4Apps!D155</f>
        <v>0</v>
      </c>
    </row>
    <row r="156" spans="1:4" s="30" customFormat="1" ht="12.75" hidden="1">
      <c r="A156" s="1"/>
      <c r="B156" s="45" t="s">
        <v>189</v>
      </c>
      <c r="C156" s="15" t="s">
        <v>190</v>
      </c>
      <c r="D156" s="108">
        <f>VARAM_BALLOON_dot!D156+VARAM_BSRTaxl_dot!D156+RPR_BalticFlows!D156+RPR_LiveBaltic!D156+KPR_BBG!D156+LHEI_BBG!D156+ZPR_SDI4Apps!D156+VPR_SDI4Apps!D156</f>
        <v>0</v>
      </c>
    </row>
    <row r="157" spans="1:4" s="30" customFormat="1" ht="12.75" hidden="1">
      <c r="A157" s="1"/>
      <c r="B157" s="45" t="s">
        <v>191</v>
      </c>
      <c r="C157" s="15" t="s">
        <v>192</v>
      </c>
      <c r="D157" s="108">
        <f>VARAM_BALLOON_dot!D157+VARAM_BSRTaxl_dot!D157+RPR_BalticFlows!D157+RPR_LiveBaltic!D157+KPR_BBG!D157+LHEI_BBG!D157+ZPR_SDI4Apps!D157+VPR_SDI4Apps!D157</f>
        <v>0</v>
      </c>
    </row>
    <row r="158" spans="1:4" s="30" customFormat="1" ht="25.5">
      <c r="A158" s="1"/>
      <c r="B158" s="44" t="s">
        <v>193</v>
      </c>
      <c r="C158" s="15" t="s">
        <v>194</v>
      </c>
      <c r="D158" s="108">
        <f>VARAM_BALLOON_dot!D158+VARAM_BSRTaxl_dot!D158+RPR_BalticFlows!D158+RPR_LiveBaltic!D158+KPR_BBG!D158+LHEI_BBG!D158+ZPR_SDI4Apps!D158+VPR_SDI4Apps!D158</f>
        <v>1760</v>
      </c>
    </row>
    <row r="159" spans="1:4" s="30" customFormat="1" ht="12.75" hidden="1">
      <c r="A159" s="1"/>
      <c r="B159" s="44" t="s">
        <v>195</v>
      </c>
      <c r="C159" s="15" t="s">
        <v>196</v>
      </c>
      <c r="D159" s="108">
        <f>VARAM_BALLOON_dot!D159+VARAM_BSRTaxl_dot!D159+RPR_BalticFlows!D159+RPR_LiveBaltic!D159+KPR_BBG!D159+LHEI_BBG!D159+ZPR_SDI4Apps!D159+VPR_SDI4Apps!D159</f>
        <v>0</v>
      </c>
    </row>
    <row r="160" spans="1:4" s="30" customFormat="1" ht="25.5">
      <c r="A160" s="1"/>
      <c r="B160" s="46" t="s">
        <v>197</v>
      </c>
      <c r="C160" s="47" t="s">
        <v>198</v>
      </c>
      <c r="D160" s="107">
        <f>D161+D162+D171</f>
        <v>415</v>
      </c>
    </row>
    <row r="161" spans="1:4" s="30" customFormat="1" ht="12.75">
      <c r="A161" s="1"/>
      <c r="B161" s="44" t="s">
        <v>199</v>
      </c>
      <c r="C161" s="15" t="s">
        <v>200</v>
      </c>
      <c r="D161" s="108">
        <f>VARAM_BALLOON_dot!D161+VARAM_BSRTaxl_dot!D161+RPR_BalticFlows!D161+RPR_LiveBaltic!D161+KPR_BBG!D161+LHEI_BBG!D161+ZPR_SDI4Apps!D161+VPR_SDI4Apps!D161</f>
        <v>415</v>
      </c>
    </row>
    <row r="162" spans="1:4" s="30" customFormat="1" ht="12.75" hidden="1">
      <c r="A162" s="1"/>
      <c r="B162" s="44" t="s">
        <v>201</v>
      </c>
      <c r="C162" s="15" t="s">
        <v>202</v>
      </c>
      <c r="D162" s="108">
        <f>SUM(D163:D170)</f>
        <v>0</v>
      </c>
    </row>
    <row r="163" spans="1:4" s="30" customFormat="1" ht="25.5" hidden="1">
      <c r="A163" s="1"/>
      <c r="B163" s="45" t="s">
        <v>203</v>
      </c>
      <c r="C163" s="15" t="s">
        <v>204</v>
      </c>
      <c r="D163" s="108">
        <f>VARAM_BALLOON_dot!D163+VARAM_BSRTaxl_dot!D163+RPR_BalticFlows!D163+RPR_LiveBaltic!D163+KPR_BBG!D163+LHEI_BBG!D163+ZPR_SDI4Apps!D163+VPR_SDI4Apps!D163</f>
        <v>0</v>
      </c>
    </row>
    <row r="164" spans="1:4" s="30" customFormat="1" ht="12.75" hidden="1">
      <c r="A164" s="1"/>
      <c r="B164" s="45" t="s">
        <v>205</v>
      </c>
      <c r="C164" s="15" t="s">
        <v>206</v>
      </c>
      <c r="D164" s="108">
        <f>VARAM_BALLOON_dot!D164+VARAM_BSRTaxl_dot!D164+RPR_BalticFlows!D164+RPR_LiveBaltic!D164+KPR_BBG!D164+LHEI_BBG!D164+ZPR_SDI4Apps!D164+VPR_SDI4Apps!D164</f>
        <v>0</v>
      </c>
    </row>
    <row r="165" spans="1:4" s="30" customFormat="1" ht="12.75" hidden="1">
      <c r="A165" s="1"/>
      <c r="B165" s="45" t="s">
        <v>207</v>
      </c>
      <c r="C165" s="15" t="s">
        <v>208</v>
      </c>
      <c r="D165" s="108">
        <f>VARAM_BALLOON_dot!D165+VARAM_BSRTaxl_dot!D165+RPR_BalticFlows!D165+RPR_LiveBaltic!D165+KPR_BBG!D165+LHEI_BBG!D165+ZPR_SDI4Apps!D165+VPR_SDI4Apps!D165</f>
        <v>0</v>
      </c>
    </row>
    <row r="166" spans="1:4" s="30" customFormat="1" ht="12.75" hidden="1">
      <c r="A166" s="1"/>
      <c r="B166" s="45" t="s">
        <v>209</v>
      </c>
      <c r="C166" s="15" t="s">
        <v>210</v>
      </c>
      <c r="D166" s="108">
        <f>VARAM_BALLOON_dot!D166+VARAM_BSRTaxl_dot!D166+RPR_BalticFlows!D166+RPR_LiveBaltic!D166+KPR_BBG!D166+LHEI_BBG!D166+ZPR_SDI4Apps!D166+VPR_SDI4Apps!D166</f>
        <v>0</v>
      </c>
    </row>
    <row r="167" spans="1:4" s="30" customFormat="1" ht="12.75" hidden="1">
      <c r="A167" s="1"/>
      <c r="B167" s="45" t="s">
        <v>211</v>
      </c>
      <c r="C167" s="15" t="s">
        <v>212</v>
      </c>
      <c r="D167" s="108">
        <f>VARAM_BALLOON_dot!D167+VARAM_BSRTaxl_dot!D167+RPR_BalticFlows!D167+RPR_LiveBaltic!D167+KPR_BBG!D167+LHEI_BBG!D167+ZPR_SDI4Apps!D167+VPR_SDI4Apps!D167</f>
        <v>0</v>
      </c>
    </row>
    <row r="168" spans="1:4" s="30" customFormat="1" ht="12.75" hidden="1">
      <c r="A168" s="1"/>
      <c r="B168" s="45" t="s">
        <v>213</v>
      </c>
      <c r="C168" s="15" t="s">
        <v>214</v>
      </c>
      <c r="D168" s="108">
        <f>VARAM_BALLOON_dot!D168+VARAM_BSRTaxl_dot!D168+RPR_BalticFlows!D168+RPR_LiveBaltic!D168+KPR_BBG!D168+LHEI_BBG!D168+ZPR_SDI4Apps!D168+VPR_SDI4Apps!D168</f>
        <v>0</v>
      </c>
    </row>
    <row r="169" spans="1:4" s="30" customFormat="1" ht="25.5" hidden="1">
      <c r="A169" s="1"/>
      <c r="B169" s="45" t="s">
        <v>215</v>
      </c>
      <c r="C169" s="15" t="s">
        <v>216</v>
      </c>
      <c r="D169" s="108">
        <f>VARAM_BALLOON_dot!D169+VARAM_BSRTaxl_dot!D169+RPR_BalticFlows!D169+RPR_LiveBaltic!D169+KPR_BBG!D169+LHEI_BBG!D169+ZPR_SDI4Apps!D169+VPR_SDI4Apps!D169</f>
        <v>0</v>
      </c>
    </row>
    <row r="170" spans="1:4" s="30" customFormat="1" ht="25.5" hidden="1">
      <c r="A170" s="1"/>
      <c r="B170" s="45" t="s">
        <v>217</v>
      </c>
      <c r="C170" s="15" t="s">
        <v>218</v>
      </c>
      <c r="D170" s="108">
        <f>VARAM_BALLOON_dot!D170+VARAM_BSRTaxl_dot!D170+RPR_BalticFlows!D170+RPR_LiveBaltic!D170+KPR_BBG!D170+LHEI_BBG!D170+ZPR_SDI4Apps!D170+VPR_SDI4Apps!D170</f>
        <v>0</v>
      </c>
    </row>
    <row r="171" spans="1:4" s="30" customFormat="1" ht="12.75" hidden="1">
      <c r="A171" s="1"/>
      <c r="B171" s="44" t="s">
        <v>219</v>
      </c>
      <c r="C171" s="15" t="s">
        <v>220</v>
      </c>
      <c r="D171" s="108">
        <f>VARAM_BALLOON_dot!D171+VARAM_BSRTaxl_dot!D171+RPR_BalticFlows!D171+RPR_LiveBaltic!D171+KPR_BBG!D171+LHEI_BBG!D171+ZPR_SDI4Apps!D171+VPR_SDI4Apps!D171</f>
        <v>0</v>
      </c>
    </row>
    <row r="172" spans="1:4" s="30" customFormat="1" ht="12.75">
      <c r="A172" s="1"/>
      <c r="B172" s="47" t="s">
        <v>221</v>
      </c>
      <c r="C172" s="47" t="s">
        <v>222</v>
      </c>
      <c r="D172" s="107">
        <f>D173+D180+D231+D261+D262+D271</f>
        <v>970</v>
      </c>
    </row>
    <row r="173" spans="1:4" s="30" customFormat="1" ht="12.75">
      <c r="A173" s="1"/>
      <c r="B173" s="46" t="s">
        <v>223</v>
      </c>
      <c r="C173" s="47" t="s">
        <v>224</v>
      </c>
      <c r="D173" s="107">
        <f>D174+D177</f>
        <v>970</v>
      </c>
    </row>
    <row r="174" spans="1:4" s="30" customFormat="1" ht="12.75" hidden="1">
      <c r="A174" s="1"/>
      <c r="B174" s="44" t="s">
        <v>225</v>
      </c>
      <c r="C174" s="15" t="s">
        <v>226</v>
      </c>
      <c r="D174" s="108">
        <f>SUM(D175:D176)</f>
        <v>0</v>
      </c>
    </row>
    <row r="175" spans="1:4" s="30" customFormat="1" ht="12.75" hidden="1">
      <c r="A175" s="1"/>
      <c r="B175" s="45" t="s">
        <v>227</v>
      </c>
      <c r="C175" s="15" t="s">
        <v>228</v>
      </c>
      <c r="D175" s="108">
        <f>VARAM_BALLOON_dot!D175+VARAM_BSRTaxl_dot!D175+RPR_BalticFlows!D175+RPR_LiveBaltic!D175+KPR_BBG!D175+LHEI_BBG!D175+ZPR_SDI4Apps!D175+VPR_SDI4Apps!D175</f>
        <v>0</v>
      </c>
    </row>
    <row r="176" spans="1:4" s="30" customFormat="1" ht="12.75" hidden="1">
      <c r="A176" s="1"/>
      <c r="B176" s="45" t="s">
        <v>229</v>
      </c>
      <c r="C176" s="15" t="s">
        <v>230</v>
      </c>
      <c r="D176" s="108">
        <f>VARAM_BALLOON_dot!D176+VARAM_BSRTaxl_dot!D176+RPR_BalticFlows!D176+RPR_LiveBaltic!D176+KPR_BBG!D176+LHEI_BBG!D176+ZPR_SDI4Apps!D176+VPR_SDI4Apps!D176</f>
        <v>0</v>
      </c>
    </row>
    <row r="177" spans="1:4" s="30" customFormat="1" ht="12.75">
      <c r="A177" s="1"/>
      <c r="B177" s="44" t="s">
        <v>231</v>
      </c>
      <c r="C177" s="15" t="s">
        <v>232</v>
      </c>
      <c r="D177" s="108">
        <f>SUM(D178:D179)</f>
        <v>970</v>
      </c>
    </row>
    <row r="178" spans="1:4" s="30" customFormat="1" ht="12.75">
      <c r="A178" s="1"/>
      <c r="B178" s="45" t="s">
        <v>233</v>
      </c>
      <c r="C178" s="15" t="s">
        <v>228</v>
      </c>
      <c r="D178" s="108">
        <f>VARAM_BALLOON_dot!D178+VARAM_BSRTaxl_dot!D178+RPR_BalticFlows!D178+RPR_LiveBaltic!D178+KPR_BBG!D178+LHEI_BBG!D178+ZPR_SDI4Apps!D178+VPR_SDI4Apps!D178</f>
        <v>80</v>
      </c>
    </row>
    <row r="179" spans="1:4" s="30" customFormat="1" ht="12.75">
      <c r="A179" s="1"/>
      <c r="B179" s="45" t="s">
        <v>234</v>
      </c>
      <c r="C179" s="15" t="s">
        <v>230</v>
      </c>
      <c r="D179" s="108">
        <f>VARAM_BALLOON_dot!D179+VARAM_BSRTaxl_dot!D179+RPR_BalticFlows!D179+RPR_LiveBaltic!D179+KPR_BBG!D179+LHEI_BBG!D179+ZPR_SDI4Apps!D179+VPR_SDI4Apps!D179</f>
        <v>890</v>
      </c>
    </row>
    <row r="180" spans="1:4" s="30" customFormat="1" ht="12.75" hidden="1">
      <c r="A180" s="1"/>
      <c r="B180" s="46" t="s">
        <v>235</v>
      </c>
      <c r="C180" s="47" t="s">
        <v>236</v>
      </c>
      <c r="D180" s="107">
        <f>D181+D184+D190+D200+D209+D213+D219+D226</f>
        <v>0</v>
      </c>
    </row>
    <row r="181" spans="1:4" s="30" customFormat="1" ht="12.75" hidden="1">
      <c r="A181" s="1"/>
      <c r="B181" s="44" t="s">
        <v>237</v>
      </c>
      <c r="C181" s="15" t="s">
        <v>238</v>
      </c>
      <c r="D181" s="108">
        <f>SUM(D182:D183)</f>
        <v>0</v>
      </c>
    </row>
    <row r="182" spans="1:4" s="30" customFormat="1" ht="25.5" hidden="1">
      <c r="A182" s="1"/>
      <c r="B182" s="45" t="s">
        <v>239</v>
      </c>
      <c r="C182" s="15" t="s">
        <v>240</v>
      </c>
      <c r="D182" s="108">
        <f>VARAM_BALLOON_dot!D182+VARAM_BSRTaxl_dot!D182+RPR_BalticFlows!D182+RPR_LiveBaltic!D182+KPR_BBG!D182+LHEI_BBG!D182+ZPR_SDI4Apps!D182+VPR_SDI4Apps!D182</f>
        <v>0</v>
      </c>
    </row>
    <row r="183" spans="1:4" s="30" customFormat="1" ht="12.75" hidden="1">
      <c r="A183" s="1"/>
      <c r="B183" s="45" t="s">
        <v>241</v>
      </c>
      <c r="C183" s="15" t="s">
        <v>242</v>
      </c>
      <c r="D183" s="108">
        <f>VARAM_BALLOON_dot!D183+VARAM_BSRTaxl_dot!D183+RPR_BalticFlows!D183+RPR_LiveBaltic!D183+KPR_BBG!D183+LHEI_BBG!D183+ZPR_SDI4Apps!D183+VPR_SDI4Apps!D183</f>
        <v>0</v>
      </c>
    </row>
    <row r="184" spans="1:4" s="30" customFormat="1" ht="12.75" hidden="1">
      <c r="A184" s="1"/>
      <c r="B184" s="44" t="s">
        <v>243</v>
      </c>
      <c r="C184" s="15" t="s">
        <v>244</v>
      </c>
      <c r="D184" s="108">
        <f>SUM(D185:D189)</f>
        <v>0</v>
      </c>
    </row>
    <row r="185" spans="1:4" s="30" customFormat="1" ht="12.75" hidden="1">
      <c r="A185" s="1"/>
      <c r="B185" s="45" t="s">
        <v>245</v>
      </c>
      <c r="C185" s="15" t="s">
        <v>246</v>
      </c>
      <c r="D185" s="108">
        <f>VARAM_BALLOON_dot!D185+VARAM_BSRTaxl_dot!D185+RPR_BalticFlows!D185+RPR_LiveBaltic!D185+KPR_BBG!D185+LHEI_BBG!D185+ZPR_SDI4Apps!D185+VPR_SDI4Apps!D185</f>
        <v>0</v>
      </c>
    </row>
    <row r="186" spans="1:4" s="30" customFormat="1" ht="12.75" hidden="1">
      <c r="A186" s="1"/>
      <c r="B186" s="45" t="s">
        <v>247</v>
      </c>
      <c r="C186" s="15" t="s">
        <v>248</v>
      </c>
      <c r="D186" s="108">
        <f>VARAM_BALLOON_dot!D186+VARAM_BSRTaxl_dot!D186+RPR_BalticFlows!D186+RPR_LiveBaltic!D186+KPR_BBG!D186+LHEI_BBG!D186+ZPR_SDI4Apps!D186+VPR_SDI4Apps!D186</f>
        <v>0</v>
      </c>
    </row>
    <row r="187" spans="1:4" s="30" customFormat="1" ht="12.75" hidden="1">
      <c r="A187" s="1"/>
      <c r="B187" s="45" t="s">
        <v>249</v>
      </c>
      <c r="C187" s="15" t="s">
        <v>250</v>
      </c>
      <c r="D187" s="108">
        <f>VARAM_BALLOON_dot!D187+VARAM_BSRTaxl_dot!D187+RPR_BalticFlows!D187+RPR_LiveBaltic!D187+KPR_BBG!D187+LHEI_BBG!D187+ZPR_SDI4Apps!D187+VPR_SDI4Apps!D187</f>
        <v>0</v>
      </c>
    </row>
    <row r="188" spans="1:4" s="30" customFormat="1" ht="25.5" hidden="1">
      <c r="A188" s="1"/>
      <c r="B188" s="45">
        <v>2224</v>
      </c>
      <c r="C188" s="15" t="s">
        <v>251</v>
      </c>
      <c r="D188" s="108">
        <f>VARAM_BALLOON_dot!D188+VARAM_BSRTaxl_dot!D188+RPR_BalticFlows!D188+RPR_LiveBaltic!D188+KPR_BBG!D188+LHEI_BBG!D188+ZPR_SDI4Apps!D188+VPR_SDI4Apps!D188</f>
        <v>0</v>
      </c>
    </row>
    <row r="189" spans="1:4" s="30" customFormat="1" ht="12.75" hidden="1">
      <c r="A189" s="1"/>
      <c r="B189" s="45" t="s">
        <v>252</v>
      </c>
      <c r="C189" s="15" t="s">
        <v>253</v>
      </c>
      <c r="D189" s="108">
        <f>VARAM_BALLOON_dot!D189+VARAM_BSRTaxl_dot!D189+RPR_BalticFlows!D189+RPR_LiveBaltic!D189+KPR_BBG!D189+LHEI_BBG!D189+ZPR_SDI4Apps!D189+VPR_SDI4Apps!D189</f>
        <v>0</v>
      </c>
    </row>
    <row r="190" spans="1:4" s="30" customFormat="1" ht="25.5" hidden="1">
      <c r="A190" s="1"/>
      <c r="B190" s="44" t="s">
        <v>254</v>
      </c>
      <c r="C190" s="15" t="s">
        <v>255</v>
      </c>
      <c r="D190" s="108">
        <f>SUM(D191:D199)</f>
        <v>0</v>
      </c>
    </row>
    <row r="191" spans="1:4" s="30" customFormat="1" ht="12.75" hidden="1">
      <c r="A191" s="1"/>
      <c r="B191" s="45" t="s">
        <v>256</v>
      </c>
      <c r="C191" s="15" t="s">
        <v>257</v>
      </c>
      <c r="D191" s="108">
        <f>VARAM_BALLOON_dot!D191+VARAM_BSRTaxl_dot!D191+RPR_BalticFlows!D191+RPR_LiveBaltic!D191+KPR_BBG!D191+LHEI_BBG!D191+ZPR_SDI4Apps!D191+VPR_SDI4Apps!D191</f>
        <v>0</v>
      </c>
    </row>
    <row r="192" spans="1:4" s="30" customFormat="1" ht="12.75" hidden="1">
      <c r="A192" s="1"/>
      <c r="B192" s="45">
        <v>2232</v>
      </c>
      <c r="C192" s="15" t="s">
        <v>258</v>
      </c>
      <c r="D192" s="108">
        <f>VARAM_BALLOON_dot!D192+VARAM_BSRTaxl_dot!D192+RPR_BalticFlows!D192+RPR_LiveBaltic!D192+KPR_BBG!D192+LHEI_BBG!D192+ZPR_SDI4Apps!D192+VPR_SDI4Apps!D192</f>
        <v>0</v>
      </c>
    </row>
    <row r="193" spans="1:4" s="30" customFormat="1" ht="12.75" hidden="1">
      <c r="A193" s="1"/>
      <c r="B193" s="45" t="s">
        <v>259</v>
      </c>
      <c r="C193" s="15" t="s">
        <v>260</v>
      </c>
      <c r="D193" s="108">
        <f>VARAM_BALLOON_dot!D193+VARAM_BSRTaxl_dot!D193+RPR_BalticFlows!D193+RPR_LiveBaltic!D193+KPR_BBG!D193+LHEI_BBG!D193+ZPR_SDI4Apps!D193+VPR_SDI4Apps!D193</f>
        <v>0</v>
      </c>
    </row>
    <row r="194" spans="1:4" s="30" customFormat="1" ht="25.5" hidden="1">
      <c r="A194" s="1"/>
      <c r="B194" s="45" t="s">
        <v>261</v>
      </c>
      <c r="C194" s="15" t="s">
        <v>262</v>
      </c>
      <c r="D194" s="108">
        <f>VARAM_BALLOON_dot!D194+VARAM_BSRTaxl_dot!D194+RPR_BalticFlows!D194+RPR_LiveBaltic!D194+KPR_BBG!D194+LHEI_BBG!D194+ZPR_SDI4Apps!D194+VPR_SDI4Apps!D194</f>
        <v>0</v>
      </c>
    </row>
    <row r="195" spans="1:4" s="30" customFormat="1" ht="12.75" hidden="1">
      <c r="A195" s="1"/>
      <c r="B195" s="45">
        <v>2235</v>
      </c>
      <c r="C195" s="15" t="s">
        <v>263</v>
      </c>
      <c r="D195" s="108">
        <f>VARAM_BALLOON_dot!D195+VARAM_BSRTaxl_dot!D195+RPR_BalticFlows!D195+RPR_LiveBaltic!D195+KPR_BBG!D195+LHEI_BBG!D195+ZPR_SDI4Apps!D195+VPR_SDI4Apps!D195</f>
        <v>0</v>
      </c>
    </row>
    <row r="196" spans="1:4" s="30" customFormat="1" ht="12.75" hidden="1">
      <c r="A196" s="1"/>
      <c r="B196" s="45" t="s">
        <v>264</v>
      </c>
      <c r="C196" s="15" t="s">
        <v>265</v>
      </c>
      <c r="D196" s="108">
        <f>VARAM_BALLOON_dot!D196+VARAM_BSRTaxl_dot!D196+RPR_BalticFlows!D196+RPR_LiveBaltic!D196+KPR_BBG!D196+LHEI_BBG!D196+ZPR_SDI4Apps!D196+VPR_SDI4Apps!D196</f>
        <v>0</v>
      </c>
    </row>
    <row r="197" spans="1:4" s="30" customFormat="1" ht="25.5" hidden="1">
      <c r="A197" s="1"/>
      <c r="B197" s="45" t="s">
        <v>266</v>
      </c>
      <c r="C197" s="15" t="s">
        <v>267</v>
      </c>
      <c r="D197" s="108">
        <f>VARAM_BALLOON_dot!D197+VARAM_BSRTaxl_dot!D197+RPR_BalticFlows!D197+RPR_LiveBaltic!D197+KPR_BBG!D197+LHEI_BBG!D197+ZPR_SDI4Apps!D197+VPR_SDI4Apps!D197</f>
        <v>0</v>
      </c>
    </row>
    <row r="198" spans="1:4" s="30" customFormat="1" ht="25.5" hidden="1">
      <c r="A198" s="1"/>
      <c r="B198" s="45" t="s">
        <v>268</v>
      </c>
      <c r="C198" s="15" t="s">
        <v>269</v>
      </c>
      <c r="D198" s="108">
        <f>VARAM_BALLOON_dot!D198+VARAM_BSRTaxl_dot!D198+RPR_BalticFlows!D198+RPR_LiveBaltic!D198+KPR_BBG!D198+LHEI_BBG!D198+ZPR_SDI4Apps!D198+VPR_SDI4Apps!D198</f>
        <v>0</v>
      </c>
    </row>
    <row r="199" spans="1:4" s="30" customFormat="1" ht="12.75" hidden="1">
      <c r="A199" s="1"/>
      <c r="B199" s="45" t="s">
        <v>270</v>
      </c>
      <c r="C199" s="15" t="s">
        <v>271</v>
      </c>
      <c r="D199" s="108">
        <f>VARAM_BALLOON_dot!D199+VARAM_BSRTaxl_dot!D199+RPR_BalticFlows!D199+RPR_LiveBaltic!D199+KPR_BBG!D199+LHEI_BBG!D199+ZPR_SDI4Apps!D199+VPR_SDI4Apps!D199</f>
        <v>0</v>
      </c>
    </row>
    <row r="200" spans="1:4" s="30" customFormat="1" ht="12.75" hidden="1">
      <c r="A200" s="1"/>
      <c r="B200" s="44" t="s">
        <v>272</v>
      </c>
      <c r="C200" s="15" t="s">
        <v>273</v>
      </c>
      <c r="D200" s="108">
        <f>SUM(D201:D208)</f>
        <v>0</v>
      </c>
    </row>
    <row r="201" spans="1:4" s="30" customFormat="1" ht="12.75" hidden="1">
      <c r="A201" s="1"/>
      <c r="B201" s="45" t="s">
        <v>274</v>
      </c>
      <c r="C201" s="15" t="s">
        <v>275</v>
      </c>
      <c r="D201" s="108">
        <f>VARAM_BALLOON_dot!D201+VARAM_BSRTaxl_dot!D201+RPR_BalticFlows!D201+RPR_LiveBaltic!D201+KPR_BBG!D201+LHEI_BBG!D201+ZPR_SDI4Apps!D201+VPR_SDI4Apps!D201</f>
        <v>0</v>
      </c>
    </row>
    <row r="202" spans="1:4" s="30" customFormat="1" ht="12.75" hidden="1">
      <c r="A202" s="1"/>
      <c r="B202" s="45" t="s">
        <v>276</v>
      </c>
      <c r="C202" s="15" t="s">
        <v>277</v>
      </c>
      <c r="D202" s="108">
        <f>VARAM_BALLOON_dot!D202+VARAM_BSRTaxl_dot!D202+RPR_BalticFlows!D202+RPR_LiveBaltic!D202+KPR_BBG!D202+LHEI_BBG!D202+ZPR_SDI4Apps!D202+VPR_SDI4Apps!D202</f>
        <v>0</v>
      </c>
    </row>
    <row r="203" spans="1:4" s="30" customFormat="1" ht="12.75" hidden="1">
      <c r="A203" s="1"/>
      <c r="B203" s="45" t="s">
        <v>278</v>
      </c>
      <c r="C203" s="15" t="s">
        <v>279</v>
      </c>
      <c r="D203" s="108">
        <f>VARAM_BALLOON_dot!D203+VARAM_BSRTaxl_dot!D203+RPR_BalticFlows!D203+RPR_LiveBaltic!D203+KPR_BBG!D203+LHEI_BBG!D203+ZPR_SDI4Apps!D203+VPR_SDI4Apps!D203</f>
        <v>0</v>
      </c>
    </row>
    <row r="204" spans="1:4" s="30" customFormat="1" ht="12.75" hidden="1">
      <c r="A204" s="1"/>
      <c r="B204" s="45" t="s">
        <v>280</v>
      </c>
      <c r="C204" s="15" t="s">
        <v>281</v>
      </c>
      <c r="D204" s="108">
        <f>VARAM_BALLOON_dot!D204+VARAM_BSRTaxl_dot!D204+RPR_BalticFlows!D204+RPR_LiveBaltic!D204+KPR_BBG!D204+LHEI_BBG!D204+ZPR_SDI4Apps!D204+VPR_SDI4Apps!D204</f>
        <v>0</v>
      </c>
    </row>
    <row r="205" spans="1:4" s="30" customFormat="1" ht="12.75" hidden="1">
      <c r="A205" s="1"/>
      <c r="B205" s="45" t="s">
        <v>282</v>
      </c>
      <c r="C205" s="15" t="s">
        <v>283</v>
      </c>
      <c r="D205" s="108">
        <f>VARAM_BALLOON_dot!D205+VARAM_BSRTaxl_dot!D205+RPR_BalticFlows!D205+RPR_LiveBaltic!D205+KPR_BBG!D205+LHEI_BBG!D205+ZPR_SDI4Apps!D205+VPR_SDI4Apps!D205</f>
        <v>0</v>
      </c>
    </row>
    <row r="206" spans="1:4" s="30" customFormat="1" ht="12.75" hidden="1">
      <c r="A206" s="1"/>
      <c r="B206" s="45">
        <v>2247</v>
      </c>
      <c r="C206" s="15" t="s">
        <v>284</v>
      </c>
      <c r="D206" s="108">
        <f>VARAM_BALLOON_dot!D206+VARAM_BSRTaxl_dot!D206+RPR_BalticFlows!D206+RPR_LiveBaltic!D206+KPR_BBG!D206+LHEI_BBG!D206+ZPR_SDI4Apps!D206+VPR_SDI4Apps!D206</f>
        <v>0</v>
      </c>
    </row>
    <row r="207" spans="1:4" s="30" customFormat="1" ht="12.75" hidden="1">
      <c r="A207" s="1"/>
      <c r="B207" s="45">
        <v>2248</v>
      </c>
      <c r="C207" s="15" t="s">
        <v>285</v>
      </c>
      <c r="D207" s="108">
        <f>VARAM_BALLOON_dot!D207+VARAM_BSRTaxl_dot!D207+RPR_BalticFlows!D207+RPR_LiveBaltic!D207+KPR_BBG!D207+LHEI_BBG!D207+ZPR_SDI4Apps!D207+VPR_SDI4Apps!D207</f>
        <v>0</v>
      </c>
    </row>
    <row r="208" spans="1:4" s="30" customFormat="1" ht="12.75" hidden="1">
      <c r="A208" s="1"/>
      <c r="B208" s="45" t="s">
        <v>286</v>
      </c>
      <c r="C208" s="15" t="s">
        <v>287</v>
      </c>
      <c r="D208" s="108">
        <f>VARAM_BALLOON_dot!D208+VARAM_BSRTaxl_dot!D208+RPR_BalticFlows!D208+RPR_LiveBaltic!D208+KPR_BBG!D208+LHEI_BBG!D208+ZPR_SDI4Apps!D208+VPR_SDI4Apps!D208</f>
        <v>0</v>
      </c>
    </row>
    <row r="209" spans="1:4" s="30" customFormat="1" ht="12.75" hidden="1">
      <c r="A209" s="1"/>
      <c r="B209" s="44" t="s">
        <v>288</v>
      </c>
      <c r="C209" s="15" t="s">
        <v>289</v>
      </c>
      <c r="D209" s="108">
        <f>SUM(D210:D212)</f>
        <v>0</v>
      </c>
    </row>
    <row r="210" spans="1:4" s="30" customFormat="1" ht="12.75" hidden="1">
      <c r="A210" s="1"/>
      <c r="B210" s="45">
        <v>2251</v>
      </c>
      <c r="C210" s="15" t="s">
        <v>290</v>
      </c>
      <c r="D210" s="108">
        <f>VARAM_BALLOON_dot!D210+VARAM_BSRTaxl_dot!D210+RPR_BalticFlows!D210+RPR_LiveBaltic!D210+KPR_BBG!D210+LHEI_BBG!D210+ZPR_SDI4Apps!D210+VPR_SDI4Apps!D210</f>
        <v>0</v>
      </c>
    </row>
    <row r="211" spans="1:4" s="30" customFormat="1" ht="12.75" hidden="1">
      <c r="A211" s="1"/>
      <c r="B211" s="45">
        <v>2252</v>
      </c>
      <c r="C211" s="15" t="s">
        <v>291</v>
      </c>
      <c r="D211" s="108">
        <f>VARAM_BALLOON_dot!D211+VARAM_BSRTaxl_dot!D211+RPR_BalticFlows!D211+RPR_LiveBaltic!D211+KPR_BBG!D211+LHEI_BBG!D211+ZPR_SDI4Apps!D211+VPR_SDI4Apps!D211</f>
        <v>0</v>
      </c>
    </row>
    <row r="212" spans="1:4" s="30" customFormat="1" ht="12.75" hidden="1">
      <c r="A212" s="1"/>
      <c r="B212" s="45">
        <v>2259</v>
      </c>
      <c r="C212" s="15" t="s">
        <v>292</v>
      </c>
      <c r="D212" s="108">
        <f>VARAM_BALLOON_dot!D212+VARAM_BSRTaxl_dot!D212+RPR_BalticFlows!D212+RPR_LiveBaltic!D212+KPR_BBG!D212+LHEI_BBG!D212+ZPR_SDI4Apps!D212+VPR_SDI4Apps!D212</f>
        <v>0</v>
      </c>
    </row>
    <row r="213" spans="1:4" s="30" customFormat="1" ht="12.75" hidden="1">
      <c r="A213" s="1"/>
      <c r="B213" s="44" t="s">
        <v>293</v>
      </c>
      <c r="C213" s="15" t="s">
        <v>294</v>
      </c>
      <c r="D213" s="108">
        <f>SUM(D214:D218)</f>
        <v>0</v>
      </c>
    </row>
    <row r="214" spans="1:4" s="30" customFormat="1" ht="12.75" hidden="1">
      <c r="A214" s="1"/>
      <c r="B214" s="45" t="s">
        <v>295</v>
      </c>
      <c r="C214" s="15" t="s">
        <v>296</v>
      </c>
      <c r="D214" s="108">
        <f>VARAM_BALLOON_dot!D214+VARAM_BSRTaxl_dot!D214+RPR_BalticFlows!D214+RPR_LiveBaltic!D214+KPR_BBG!D214+LHEI_BBG!D214+ZPR_SDI4Apps!D214+VPR_SDI4Apps!D214</f>
        <v>0</v>
      </c>
    </row>
    <row r="215" spans="1:4" s="30" customFormat="1" ht="12.75" hidden="1">
      <c r="A215" s="1"/>
      <c r="B215" s="45" t="s">
        <v>297</v>
      </c>
      <c r="C215" s="15" t="s">
        <v>298</v>
      </c>
      <c r="D215" s="108">
        <f>VARAM_BALLOON_dot!D215+VARAM_BSRTaxl_dot!D215+RPR_BalticFlows!D215+RPR_LiveBaltic!D215+KPR_BBG!D215+LHEI_BBG!D215+ZPR_SDI4Apps!D215+VPR_SDI4Apps!D215</f>
        <v>0</v>
      </c>
    </row>
    <row r="216" spans="1:4" s="30" customFormat="1" ht="12.75" hidden="1">
      <c r="A216" s="1"/>
      <c r="B216" s="45" t="s">
        <v>299</v>
      </c>
      <c r="C216" s="15" t="s">
        <v>300</v>
      </c>
      <c r="D216" s="108">
        <f>VARAM_BALLOON_dot!D216+VARAM_BSRTaxl_dot!D216+RPR_BalticFlows!D216+RPR_LiveBaltic!D216+KPR_BBG!D216+LHEI_BBG!D216+ZPR_SDI4Apps!D216+VPR_SDI4Apps!D216</f>
        <v>0</v>
      </c>
    </row>
    <row r="217" spans="1:4" s="30" customFormat="1" ht="12.75" hidden="1">
      <c r="A217" s="1"/>
      <c r="B217" s="45" t="s">
        <v>301</v>
      </c>
      <c r="C217" s="15" t="s">
        <v>302</v>
      </c>
      <c r="D217" s="108">
        <f>VARAM_BALLOON_dot!D217+VARAM_BSRTaxl_dot!D217+RPR_BalticFlows!D217+RPR_LiveBaltic!D217+KPR_BBG!D217+LHEI_BBG!D217+ZPR_SDI4Apps!D217+VPR_SDI4Apps!D217</f>
        <v>0</v>
      </c>
    </row>
    <row r="218" spans="1:4" s="30" customFormat="1" ht="12.75" hidden="1">
      <c r="A218" s="1"/>
      <c r="B218" s="45" t="s">
        <v>303</v>
      </c>
      <c r="C218" s="15" t="s">
        <v>304</v>
      </c>
      <c r="D218" s="108">
        <f>VARAM_BALLOON_dot!D218+VARAM_BSRTaxl_dot!D218+RPR_BalticFlows!D218+RPR_LiveBaltic!D218+KPR_BBG!D218+LHEI_BBG!D218+ZPR_SDI4Apps!D218+VPR_SDI4Apps!D218</f>
        <v>0</v>
      </c>
    </row>
    <row r="219" spans="1:4" s="30" customFormat="1" ht="12.75" hidden="1">
      <c r="A219" s="1"/>
      <c r="B219" s="44" t="s">
        <v>305</v>
      </c>
      <c r="C219" s="15" t="s">
        <v>306</v>
      </c>
      <c r="D219" s="108">
        <f>SUM(D220:D225)</f>
        <v>0</v>
      </c>
    </row>
    <row r="220" spans="1:4" s="30" customFormat="1" ht="12.75" hidden="1">
      <c r="A220" s="1"/>
      <c r="B220" s="45" t="s">
        <v>307</v>
      </c>
      <c r="C220" s="15" t="s">
        <v>308</v>
      </c>
      <c r="D220" s="108">
        <f>VARAM_BALLOON_dot!D220+VARAM_BSRTaxl_dot!D220+RPR_BalticFlows!D220+RPR_LiveBaltic!D220+KPR_BBG!D220+LHEI_BBG!D220+ZPR_SDI4Apps!D220+VPR_SDI4Apps!D220</f>
        <v>0</v>
      </c>
    </row>
    <row r="221" spans="1:4" s="30" customFormat="1" ht="12.75" hidden="1">
      <c r="A221" s="1"/>
      <c r="B221" s="45">
        <v>2272</v>
      </c>
      <c r="C221" s="15" t="s">
        <v>309</v>
      </c>
      <c r="D221" s="108">
        <f>VARAM_BALLOON_dot!D221+VARAM_BSRTaxl_dot!D221+RPR_BalticFlows!D221+RPR_LiveBaltic!D221+KPR_BBG!D221+LHEI_BBG!D221+ZPR_SDI4Apps!D221+VPR_SDI4Apps!D221</f>
        <v>0</v>
      </c>
    </row>
    <row r="222" spans="1:4" s="30" customFormat="1" ht="12.75" hidden="1">
      <c r="A222" s="1"/>
      <c r="B222" s="45" t="s">
        <v>310</v>
      </c>
      <c r="C222" s="15" t="s">
        <v>311</v>
      </c>
      <c r="D222" s="108">
        <f>VARAM_BALLOON_dot!D222+VARAM_BSRTaxl_dot!D222+RPR_BalticFlows!D222+RPR_LiveBaltic!D222+KPR_BBG!D222+LHEI_BBG!D222+ZPR_SDI4Apps!D222+VPR_SDI4Apps!D222</f>
        <v>0</v>
      </c>
    </row>
    <row r="223" spans="1:4" s="30" customFormat="1" ht="12.75" hidden="1">
      <c r="A223" s="1"/>
      <c r="B223" s="45" t="s">
        <v>312</v>
      </c>
      <c r="C223" s="15" t="s">
        <v>313</v>
      </c>
      <c r="D223" s="108">
        <f>VARAM_BALLOON_dot!D223+VARAM_BSRTaxl_dot!D223+RPR_BalticFlows!D223+RPR_LiveBaltic!D223+KPR_BBG!D223+LHEI_BBG!D223+ZPR_SDI4Apps!D223+VPR_SDI4Apps!D223</f>
        <v>0</v>
      </c>
    </row>
    <row r="224" spans="1:4" s="30" customFormat="1" ht="12.75" hidden="1">
      <c r="A224" s="1"/>
      <c r="B224" s="45">
        <v>2278</v>
      </c>
      <c r="C224" s="15" t="s">
        <v>314</v>
      </c>
      <c r="D224" s="108">
        <f>VARAM_BALLOON_dot!D224+VARAM_BSRTaxl_dot!D224+RPR_BalticFlows!D224+RPR_LiveBaltic!D224+KPR_BBG!D224+LHEI_BBG!D224+ZPR_SDI4Apps!D224+VPR_SDI4Apps!D224</f>
        <v>0</v>
      </c>
    </row>
    <row r="225" spans="1:4" s="30" customFormat="1" ht="12.75" hidden="1">
      <c r="A225" s="1"/>
      <c r="B225" s="45" t="s">
        <v>315</v>
      </c>
      <c r="C225" s="15" t="s">
        <v>316</v>
      </c>
      <c r="D225" s="108">
        <f>VARAM_BALLOON_dot!D225+VARAM_BSRTaxl_dot!D225+RPR_BalticFlows!D225+RPR_LiveBaltic!D225+KPR_BBG!D225+LHEI_BBG!D225+ZPR_SDI4Apps!D225+VPR_SDI4Apps!D225</f>
        <v>0</v>
      </c>
    </row>
    <row r="226" spans="1:4" s="30" customFormat="1" ht="12.75" hidden="1">
      <c r="A226" s="1"/>
      <c r="B226" s="44" t="s">
        <v>317</v>
      </c>
      <c r="C226" s="15" t="s">
        <v>318</v>
      </c>
      <c r="D226" s="108">
        <f>SUM(D227:D230)</f>
        <v>0</v>
      </c>
    </row>
    <row r="227" spans="1:4" s="30" customFormat="1" ht="12.75" hidden="1">
      <c r="A227" s="1"/>
      <c r="B227" s="45" t="s">
        <v>319</v>
      </c>
      <c r="C227" s="15" t="s">
        <v>320</v>
      </c>
      <c r="D227" s="108">
        <f>VARAM_BALLOON_dot!D227+VARAM_BSRTaxl_dot!D227+RPR_BalticFlows!D227+RPR_LiveBaltic!D227+KPR_BBG!D227+LHEI_BBG!D227+ZPR_SDI4Apps!D227+VPR_SDI4Apps!D227</f>
        <v>0</v>
      </c>
    </row>
    <row r="228" spans="1:4" s="30" customFormat="1" ht="12.75" hidden="1">
      <c r="A228" s="1"/>
      <c r="B228" s="45" t="s">
        <v>321</v>
      </c>
      <c r="C228" s="15" t="s">
        <v>322</v>
      </c>
      <c r="D228" s="108">
        <f>VARAM_BALLOON_dot!D228+VARAM_BSRTaxl_dot!D228+RPR_BalticFlows!D228+RPR_LiveBaltic!D228+KPR_BBG!D228+LHEI_BBG!D228+ZPR_SDI4Apps!D228+VPR_SDI4Apps!D228</f>
        <v>0</v>
      </c>
    </row>
    <row r="229" spans="1:4" s="30" customFormat="1" ht="12.75" hidden="1">
      <c r="A229" s="1"/>
      <c r="B229" s="45" t="s">
        <v>323</v>
      </c>
      <c r="C229" s="15" t="s">
        <v>324</v>
      </c>
      <c r="D229" s="108">
        <f>VARAM_BALLOON_dot!D229+VARAM_BSRTaxl_dot!D229+RPR_BalticFlows!D229+RPR_LiveBaltic!D229+KPR_BBG!D229+LHEI_BBG!D229+ZPR_SDI4Apps!D229+VPR_SDI4Apps!D229</f>
        <v>0</v>
      </c>
    </row>
    <row r="230" spans="1:4" s="30" customFormat="1" ht="25.5" hidden="1">
      <c r="A230" s="1"/>
      <c r="B230" s="45">
        <v>2284</v>
      </c>
      <c r="C230" s="15" t="s">
        <v>325</v>
      </c>
      <c r="D230" s="108">
        <f>VARAM_BALLOON_dot!D230+VARAM_BSRTaxl_dot!D230+RPR_BalticFlows!D230+RPR_LiveBaltic!D230+KPR_BBG!D230+LHEI_BBG!D230+ZPR_SDI4Apps!D230+VPR_SDI4Apps!D230</f>
        <v>0</v>
      </c>
    </row>
    <row r="231" spans="1:4" s="30" customFormat="1" ht="25.5" hidden="1">
      <c r="A231" s="1"/>
      <c r="B231" s="46" t="s">
        <v>326</v>
      </c>
      <c r="C231" s="47" t="s">
        <v>327</v>
      </c>
      <c r="D231" s="107">
        <f>D232+D237+D241+D242+D246+D247+D255+D256+D260</f>
        <v>0</v>
      </c>
    </row>
    <row r="232" spans="1:4" s="30" customFormat="1" ht="12.75" hidden="1">
      <c r="A232" s="1"/>
      <c r="B232" s="44" t="s">
        <v>328</v>
      </c>
      <c r="C232" s="15" t="s">
        <v>329</v>
      </c>
      <c r="D232" s="108">
        <f>SUM(D233:D236)</f>
        <v>0</v>
      </c>
    </row>
    <row r="233" spans="1:4" s="30" customFormat="1" ht="12.75" hidden="1">
      <c r="A233" s="1"/>
      <c r="B233" s="45" t="s">
        <v>330</v>
      </c>
      <c r="C233" s="15" t="s">
        <v>331</v>
      </c>
      <c r="D233" s="108">
        <f>VARAM_BALLOON_dot!D233+VARAM_BSRTaxl_dot!D233+RPR_BalticFlows!D233+RPR_LiveBaltic!D233+KPR_BBG!D233+LHEI_BBG!D233+ZPR_SDI4Apps!D233+VPR_SDI4Apps!D233</f>
        <v>0</v>
      </c>
    </row>
    <row r="234" spans="1:4" s="30" customFormat="1" ht="12.75" hidden="1">
      <c r="A234" s="1"/>
      <c r="B234" s="45" t="s">
        <v>332</v>
      </c>
      <c r="C234" s="15" t="s">
        <v>333</v>
      </c>
      <c r="D234" s="108">
        <f>VARAM_BALLOON_dot!D234+VARAM_BSRTaxl_dot!D234+RPR_BalticFlows!D234+RPR_LiveBaltic!D234+KPR_BBG!D234+LHEI_BBG!D234+ZPR_SDI4Apps!D234+VPR_SDI4Apps!D234</f>
        <v>0</v>
      </c>
    </row>
    <row r="235" spans="1:4" s="30" customFormat="1" ht="12.75" hidden="1">
      <c r="A235" s="1"/>
      <c r="B235" s="45" t="s">
        <v>334</v>
      </c>
      <c r="C235" s="15" t="s">
        <v>335</v>
      </c>
      <c r="D235" s="108">
        <f>VARAM_BALLOON_dot!D235+VARAM_BSRTaxl_dot!D235+RPR_BalticFlows!D235+RPR_LiveBaltic!D235+KPR_BBG!D235+LHEI_BBG!D235+ZPR_SDI4Apps!D235+VPR_SDI4Apps!D235</f>
        <v>0</v>
      </c>
    </row>
    <row r="236" spans="1:4" s="30" customFormat="1" ht="12.75" hidden="1">
      <c r="A236" s="1"/>
      <c r="B236" s="45" t="s">
        <v>336</v>
      </c>
      <c r="C236" s="15" t="s">
        <v>337</v>
      </c>
      <c r="D236" s="108">
        <f>VARAM_BALLOON_dot!D236+VARAM_BSRTaxl_dot!D236+RPR_BalticFlows!D236+RPR_LiveBaltic!D236+KPR_BBG!D236+LHEI_BBG!D236+ZPR_SDI4Apps!D236+VPR_SDI4Apps!D236</f>
        <v>0</v>
      </c>
    </row>
    <row r="237" spans="1:4" s="30" customFormat="1" ht="12.75" hidden="1">
      <c r="A237" s="1"/>
      <c r="B237" s="44" t="s">
        <v>338</v>
      </c>
      <c r="C237" s="15" t="s">
        <v>339</v>
      </c>
      <c r="D237" s="108">
        <f>SUM(D238:D240)</f>
        <v>0</v>
      </c>
    </row>
    <row r="238" spans="1:4" s="30" customFormat="1" ht="12.75" hidden="1">
      <c r="A238" s="1"/>
      <c r="B238" s="45" t="s">
        <v>340</v>
      </c>
      <c r="C238" s="15" t="s">
        <v>341</v>
      </c>
      <c r="D238" s="108">
        <f>VARAM_BALLOON_dot!D238+VARAM_BSRTaxl_dot!D238+RPR_BalticFlows!D238+RPR_LiveBaltic!D238+KPR_BBG!D238+LHEI_BBG!D238+ZPR_SDI4Apps!D238+VPR_SDI4Apps!D238</f>
        <v>0</v>
      </c>
    </row>
    <row r="239" spans="1:4" s="30" customFormat="1" ht="12.75" hidden="1">
      <c r="A239" s="1"/>
      <c r="B239" s="45" t="s">
        <v>342</v>
      </c>
      <c r="C239" s="15" t="s">
        <v>343</v>
      </c>
      <c r="D239" s="108">
        <f>VARAM_BALLOON_dot!D239+VARAM_BSRTaxl_dot!D239+RPR_BalticFlows!D239+RPR_LiveBaltic!D239+KPR_BBG!D239+LHEI_BBG!D239+ZPR_SDI4Apps!D239+VPR_SDI4Apps!D239</f>
        <v>0</v>
      </c>
    </row>
    <row r="240" spans="1:4" s="30" customFormat="1" ht="12.75" hidden="1">
      <c r="A240" s="1"/>
      <c r="B240" s="45" t="s">
        <v>344</v>
      </c>
      <c r="C240" s="15" t="s">
        <v>345</v>
      </c>
      <c r="D240" s="108">
        <f>VARAM_BALLOON_dot!D240+VARAM_BSRTaxl_dot!D240+RPR_BalticFlows!D240+RPR_LiveBaltic!D240+KPR_BBG!D240+LHEI_BBG!D240+ZPR_SDI4Apps!D240+VPR_SDI4Apps!D240</f>
        <v>0</v>
      </c>
    </row>
    <row r="241" spans="1:4" s="30" customFormat="1" ht="12.75" hidden="1">
      <c r="A241" s="1"/>
      <c r="B241" s="44" t="s">
        <v>346</v>
      </c>
      <c r="C241" s="15" t="s">
        <v>347</v>
      </c>
      <c r="D241" s="108">
        <f>VARAM_BALLOON_dot!D241+VARAM_BSRTaxl_dot!D241+RPR_BalticFlows!D241+RPR_LiveBaltic!D241+KPR_BBG!D241+LHEI_BBG!D241+ZPR_SDI4Apps!D241+VPR_SDI4Apps!D241</f>
        <v>0</v>
      </c>
    </row>
    <row r="242" spans="1:4" s="30" customFormat="1" ht="25.5" hidden="1">
      <c r="A242" s="1"/>
      <c r="B242" s="44" t="s">
        <v>348</v>
      </c>
      <c r="C242" s="15" t="s">
        <v>349</v>
      </c>
      <c r="D242" s="108">
        <f>SUM(D243:D245)</f>
        <v>0</v>
      </c>
    </row>
    <row r="243" spans="1:4" s="30" customFormat="1" ht="12.75" hidden="1">
      <c r="A243" s="1"/>
      <c r="B243" s="45" t="s">
        <v>350</v>
      </c>
      <c r="C243" s="15" t="s">
        <v>351</v>
      </c>
      <c r="D243" s="108">
        <f>VARAM_BALLOON_dot!D243+VARAM_BSRTaxl_dot!D243+RPR_BalticFlows!D243+RPR_LiveBaltic!D243+KPR_BBG!D243+LHEI_BBG!D243+ZPR_SDI4Apps!D243+VPR_SDI4Apps!D243</f>
        <v>0</v>
      </c>
    </row>
    <row r="244" spans="1:4" s="30" customFormat="1" ht="12.75" hidden="1">
      <c r="A244" s="1"/>
      <c r="B244" s="45" t="s">
        <v>352</v>
      </c>
      <c r="C244" s="15" t="s">
        <v>353</v>
      </c>
      <c r="D244" s="108">
        <f>VARAM_BALLOON_dot!D244+VARAM_BSRTaxl_dot!D244+RPR_BalticFlows!D244+RPR_LiveBaltic!D244+KPR_BBG!D244+LHEI_BBG!D244+ZPR_SDI4Apps!D244+VPR_SDI4Apps!D244</f>
        <v>0</v>
      </c>
    </row>
    <row r="245" spans="1:4" s="30" customFormat="1" ht="12.75" hidden="1">
      <c r="A245" s="1"/>
      <c r="B245" s="45" t="s">
        <v>354</v>
      </c>
      <c r="C245" s="15" t="s">
        <v>355</v>
      </c>
      <c r="D245" s="108">
        <f>VARAM_BALLOON_dot!D245+VARAM_BSRTaxl_dot!D245+RPR_BalticFlows!D245+RPR_LiveBaltic!D245+KPR_BBG!D245+LHEI_BBG!D245+ZPR_SDI4Apps!D245+VPR_SDI4Apps!D245</f>
        <v>0</v>
      </c>
    </row>
    <row r="246" spans="1:4" s="30" customFormat="1" ht="12.75" hidden="1">
      <c r="A246" s="1"/>
      <c r="B246" s="44" t="s">
        <v>356</v>
      </c>
      <c r="C246" s="15" t="s">
        <v>357</v>
      </c>
      <c r="D246" s="108">
        <f>VARAM_BALLOON_dot!D246+VARAM_BSRTaxl_dot!D246+RPR_BalticFlows!D246+RPR_LiveBaltic!D246+KPR_BBG!D246+LHEI_BBG!D246+ZPR_SDI4Apps!D246+VPR_SDI4Apps!D246</f>
        <v>0</v>
      </c>
    </row>
    <row r="247" spans="1:4" s="30" customFormat="1" ht="12.75" hidden="1">
      <c r="A247" s="1"/>
      <c r="B247" s="44" t="s">
        <v>358</v>
      </c>
      <c r="C247" s="15" t="s">
        <v>359</v>
      </c>
      <c r="D247" s="108">
        <f>SUM(D248:D254)</f>
        <v>0</v>
      </c>
    </row>
    <row r="248" spans="1:4" s="30" customFormat="1" ht="12.75" hidden="1">
      <c r="A248" s="1"/>
      <c r="B248" s="45" t="s">
        <v>360</v>
      </c>
      <c r="C248" s="15" t="s">
        <v>361</v>
      </c>
      <c r="D248" s="108">
        <f>VARAM_BALLOON_dot!D248+VARAM_BSRTaxl_dot!D248+RPR_BalticFlows!D248+RPR_LiveBaltic!D248+KPR_BBG!D248+LHEI_BBG!D248+ZPR_SDI4Apps!D248+VPR_SDI4Apps!D248</f>
        <v>0</v>
      </c>
    </row>
    <row r="249" spans="1:4" s="30" customFormat="1" ht="12.75" hidden="1">
      <c r="A249" s="1"/>
      <c r="B249" s="45" t="s">
        <v>362</v>
      </c>
      <c r="C249" s="15" t="s">
        <v>363</v>
      </c>
      <c r="D249" s="108">
        <f>VARAM_BALLOON_dot!D249+VARAM_BSRTaxl_dot!D249+RPR_BalticFlows!D249+RPR_LiveBaltic!D249+KPR_BBG!D249+LHEI_BBG!D249+ZPR_SDI4Apps!D249+VPR_SDI4Apps!D249</f>
        <v>0</v>
      </c>
    </row>
    <row r="250" spans="1:4" s="30" customFormat="1" ht="12.75" hidden="1">
      <c r="A250" s="1"/>
      <c r="B250" s="45" t="s">
        <v>364</v>
      </c>
      <c r="C250" s="15" t="s">
        <v>365</v>
      </c>
      <c r="D250" s="108">
        <f>VARAM_BALLOON_dot!D250+VARAM_BSRTaxl_dot!D250+RPR_BalticFlows!D250+RPR_LiveBaltic!D250+KPR_BBG!D250+LHEI_BBG!D250+ZPR_SDI4Apps!D250+VPR_SDI4Apps!D250</f>
        <v>0</v>
      </c>
    </row>
    <row r="251" spans="1:4" s="30" customFormat="1" ht="12.75" hidden="1">
      <c r="A251" s="1"/>
      <c r="B251" s="45" t="s">
        <v>366</v>
      </c>
      <c r="C251" s="15" t="s">
        <v>367</v>
      </c>
      <c r="D251" s="108">
        <f>VARAM_BALLOON_dot!D251+VARAM_BSRTaxl_dot!D251+RPR_BalticFlows!D251+RPR_LiveBaltic!D251+KPR_BBG!D251+LHEI_BBG!D251+ZPR_SDI4Apps!D251+VPR_SDI4Apps!D251</f>
        <v>0</v>
      </c>
    </row>
    <row r="252" spans="1:4" s="30" customFormat="1" ht="12.75" hidden="1">
      <c r="A252" s="1"/>
      <c r="B252" s="45" t="s">
        <v>368</v>
      </c>
      <c r="C252" s="15" t="s">
        <v>369</v>
      </c>
      <c r="D252" s="108">
        <f>VARAM_BALLOON_dot!D252+VARAM_BSRTaxl_dot!D252+RPR_BalticFlows!D252+RPR_LiveBaltic!D252+KPR_BBG!D252+LHEI_BBG!D252+ZPR_SDI4Apps!D252+VPR_SDI4Apps!D252</f>
        <v>0</v>
      </c>
    </row>
    <row r="253" spans="1:4" s="30" customFormat="1" ht="25.5" hidden="1">
      <c r="A253" s="1"/>
      <c r="B253" s="45">
        <v>2366</v>
      </c>
      <c r="C253" s="15" t="s">
        <v>370</v>
      </c>
      <c r="D253" s="108">
        <f>VARAM_BALLOON_dot!D253+VARAM_BSRTaxl_dot!D253+RPR_BalticFlows!D253+RPR_LiveBaltic!D253+KPR_BBG!D253+LHEI_BBG!D253+ZPR_SDI4Apps!D253+VPR_SDI4Apps!D253</f>
        <v>0</v>
      </c>
    </row>
    <row r="254" spans="1:4" s="30" customFormat="1" ht="25.5" hidden="1">
      <c r="A254" s="1"/>
      <c r="B254" s="45" t="s">
        <v>371</v>
      </c>
      <c r="C254" s="15" t="s">
        <v>372</v>
      </c>
      <c r="D254" s="108">
        <f>VARAM_BALLOON_dot!D254+VARAM_BSRTaxl_dot!D254+RPR_BalticFlows!D254+RPR_LiveBaltic!D254+KPR_BBG!D254+LHEI_BBG!D254+ZPR_SDI4Apps!D254+VPR_SDI4Apps!D254</f>
        <v>0</v>
      </c>
    </row>
    <row r="255" spans="1:4" s="30" customFormat="1" ht="12.75" hidden="1">
      <c r="A255" s="1"/>
      <c r="B255" s="44" t="s">
        <v>373</v>
      </c>
      <c r="C255" s="15" t="s">
        <v>374</v>
      </c>
      <c r="D255" s="108">
        <f>VARAM_BALLOON_dot!D255+VARAM_BSRTaxl_dot!D255+RPR_BalticFlows!D255+RPR_LiveBaltic!D255+KPR_BBG!D255+LHEI_BBG!D255+ZPR_SDI4Apps!D255+VPR_SDI4Apps!D255</f>
        <v>0</v>
      </c>
    </row>
    <row r="256" spans="1:4" s="30" customFormat="1" ht="12.75" hidden="1">
      <c r="A256" s="1"/>
      <c r="B256" s="44" t="s">
        <v>375</v>
      </c>
      <c r="C256" s="15" t="s">
        <v>376</v>
      </c>
      <c r="D256" s="108">
        <f>SUM(D257:D259)</f>
        <v>0</v>
      </c>
    </row>
    <row r="257" spans="1:4" s="30" customFormat="1" ht="12.75" hidden="1">
      <c r="A257" s="1"/>
      <c r="B257" s="45" t="s">
        <v>377</v>
      </c>
      <c r="C257" s="15" t="s">
        <v>378</v>
      </c>
      <c r="D257" s="108">
        <f>VARAM_BALLOON_dot!D257+VARAM_BSRTaxl_dot!D257+RPR_BalticFlows!D257+RPR_LiveBaltic!D257+KPR_BBG!D257+LHEI_BBG!D257+ZPR_SDI4Apps!D257+VPR_SDI4Apps!D257</f>
        <v>0</v>
      </c>
    </row>
    <row r="258" spans="1:4" s="30" customFormat="1" ht="12.75" hidden="1">
      <c r="A258" s="1"/>
      <c r="B258" s="45" t="s">
        <v>379</v>
      </c>
      <c r="C258" s="15" t="s">
        <v>380</v>
      </c>
      <c r="D258" s="108">
        <f>VARAM_BALLOON_dot!D258+VARAM_BSRTaxl_dot!D258+RPR_BalticFlows!D258+RPR_LiveBaltic!D258+KPR_BBG!D258+LHEI_BBG!D258+ZPR_SDI4Apps!D258+VPR_SDI4Apps!D258</f>
        <v>0</v>
      </c>
    </row>
    <row r="259" spans="1:4" s="30" customFormat="1" ht="12.75" hidden="1">
      <c r="A259" s="1"/>
      <c r="B259" s="45" t="s">
        <v>381</v>
      </c>
      <c r="C259" s="15" t="s">
        <v>382</v>
      </c>
      <c r="D259" s="108">
        <f>VARAM_BALLOON_dot!D259+VARAM_BSRTaxl_dot!D259+RPR_BalticFlows!D259+RPR_LiveBaltic!D259+KPR_BBG!D259+LHEI_BBG!D259+ZPR_SDI4Apps!D259+VPR_SDI4Apps!D259</f>
        <v>0</v>
      </c>
    </row>
    <row r="260" spans="1:4" s="30" customFormat="1" ht="12.75" hidden="1">
      <c r="A260" s="1"/>
      <c r="B260" s="44" t="s">
        <v>383</v>
      </c>
      <c r="C260" s="15" t="s">
        <v>384</v>
      </c>
      <c r="D260" s="108">
        <f>VARAM_BALLOON_dot!D260+VARAM_BSRTaxl_dot!D260+RPR_BalticFlows!D260+RPR_LiveBaltic!D260+KPR_BBG!D260+LHEI_BBG!D260+ZPR_SDI4Apps!D260+VPR_SDI4Apps!D260</f>
        <v>0</v>
      </c>
    </row>
    <row r="261" spans="1:4" s="30" customFormat="1" ht="12.75" hidden="1">
      <c r="A261" s="1"/>
      <c r="B261" s="46" t="s">
        <v>385</v>
      </c>
      <c r="C261" s="47" t="s">
        <v>386</v>
      </c>
      <c r="D261" s="107">
        <f>VARAM_BALLOON_dot!D261+VARAM_BSRTaxl_dot!D261+RPR_BalticFlows!D261+RPR_LiveBaltic!D261+KPR_BBG!D261+LHEI_BBG!D261+ZPR_SDI4Apps!D261+VPR_SDI4Apps!D261</f>
        <v>0</v>
      </c>
    </row>
    <row r="262" spans="1:4" s="30" customFormat="1" ht="12.75" hidden="1">
      <c r="A262" s="1"/>
      <c r="B262" s="46" t="s">
        <v>387</v>
      </c>
      <c r="C262" s="47" t="s">
        <v>388</v>
      </c>
      <c r="D262" s="107">
        <f>D263+D270</f>
        <v>0</v>
      </c>
    </row>
    <row r="263" spans="1:4" s="30" customFormat="1" ht="12.75" hidden="1">
      <c r="A263" s="1"/>
      <c r="B263" s="44" t="s">
        <v>389</v>
      </c>
      <c r="C263" s="15" t="s">
        <v>390</v>
      </c>
      <c r="D263" s="108">
        <f>SUM(D264:D269)</f>
        <v>0</v>
      </c>
    </row>
    <row r="264" spans="1:4" s="30" customFormat="1" ht="12.75" hidden="1">
      <c r="A264" s="1"/>
      <c r="B264" s="45" t="s">
        <v>391</v>
      </c>
      <c r="C264" s="15" t="s">
        <v>392</v>
      </c>
      <c r="D264" s="108">
        <f>VARAM_BALLOON_dot!D264+VARAM_BSRTaxl_dot!D264+RPR_BalticFlows!D264+RPR_LiveBaltic!D264+KPR_BBG!D264+LHEI_BBG!D264+ZPR_SDI4Apps!D264+VPR_SDI4Apps!D264</f>
        <v>0</v>
      </c>
    </row>
    <row r="265" spans="1:4" s="30" customFormat="1" ht="25.5" hidden="1">
      <c r="A265" s="1"/>
      <c r="B265" s="45" t="s">
        <v>393</v>
      </c>
      <c r="C265" s="15" t="s">
        <v>394</v>
      </c>
      <c r="D265" s="108">
        <f>VARAM_BALLOON_dot!D265+VARAM_BSRTaxl_dot!D265+RPR_BalticFlows!D265+RPR_LiveBaltic!D265+KPR_BBG!D265+LHEI_BBG!D265+ZPR_SDI4Apps!D265+VPR_SDI4Apps!D265</f>
        <v>0</v>
      </c>
    </row>
    <row r="266" spans="1:4" s="30" customFormat="1" ht="25.5" hidden="1">
      <c r="A266" s="1"/>
      <c r="B266" s="45" t="s">
        <v>395</v>
      </c>
      <c r="C266" s="15" t="s">
        <v>396</v>
      </c>
      <c r="D266" s="108">
        <f>VARAM_BALLOON_dot!D266+VARAM_BSRTaxl_dot!D266+RPR_BalticFlows!D266+RPR_LiveBaltic!D266+KPR_BBG!D266+LHEI_BBG!D266+ZPR_SDI4Apps!D266+VPR_SDI4Apps!D266</f>
        <v>0</v>
      </c>
    </row>
    <row r="267" spans="1:4" s="30" customFormat="1" ht="12.75" hidden="1">
      <c r="A267" s="1"/>
      <c r="B267" s="45" t="s">
        <v>397</v>
      </c>
      <c r="C267" s="15" t="s">
        <v>398</v>
      </c>
      <c r="D267" s="108">
        <f>VARAM_BALLOON_dot!D267+VARAM_BSRTaxl_dot!D267+RPR_BalticFlows!D267+RPR_LiveBaltic!D267+KPR_BBG!D267+LHEI_BBG!D267+ZPR_SDI4Apps!D267+VPR_SDI4Apps!D267</f>
        <v>0</v>
      </c>
    </row>
    <row r="268" spans="1:4" s="30" customFormat="1" ht="25.5" hidden="1">
      <c r="A268" s="1"/>
      <c r="B268" s="45">
        <v>2516</v>
      </c>
      <c r="C268" s="15" t="s">
        <v>399</v>
      </c>
      <c r="D268" s="108">
        <f>VARAM_BALLOON_dot!D268+VARAM_BSRTaxl_dot!D268+RPR_BalticFlows!D268+RPR_LiveBaltic!D268+KPR_BBG!D268+LHEI_BBG!D268+ZPR_SDI4Apps!D268+VPR_SDI4Apps!D268</f>
        <v>0</v>
      </c>
    </row>
    <row r="269" spans="1:4" s="30" customFormat="1" ht="12.75" hidden="1">
      <c r="A269" s="1"/>
      <c r="B269" s="45" t="s">
        <v>400</v>
      </c>
      <c r="C269" s="15" t="s">
        <v>401</v>
      </c>
      <c r="D269" s="108">
        <f>VARAM_BALLOON_dot!D269+VARAM_BSRTaxl_dot!D269+RPR_BalticFlows!D269+RPR_LiveBaltic!D269+KPR_BBG!D269+LHEI_BBG!D269+ZPR_SDI4Apps!D269+VPR_SDI4Apps!D269</f>
        <v>0</v>
      </c>
    </row>
    <row r="270" spans="1:4" s="30" customFormat="1" ht="12.75" hidden="1">
      <c r="A270" s="1"/>
      <c r="B270" s="44">
        <v>2520</v>
      </c>
      <c r="C270" s="15" t="s">
        <v>402</v>
      </c>
      <c r="D270" s="108">
        <f>VARAM_BALLOON_dot!D270+VARAM_BSRTaxl_dot!D270+RPR_BalticFlows!D270+RPR_LiveBaltic!D270+KPR_BBG!D270+LHEI_BBG!D270+ZPR_SDI4Apps!D270+VPR_SDI4Apps!D270</f>
        <v>0</v>
      </c>
    </row>
    <row r="271" spans="1:4" s="30" customFormat="1" ht="25.5" hidden="1">
      <c r="A271" s="1"/>
      <c r="B271" s="49">
        <v>2800</v>
      </c>
      <c r="C271" s="47" t="s">
        <v>403</v>
      </c>
      <c r="D271" s="107">
        <f>VARAM_BALLOON_dot!D271+VARAM_BSRTaxl_dot!D271+RPR_BalticFlows!D271+RPR_LiveBaltic!D271+KPR_BBG!D271+LHEI_BBG!D271+ZPR_SDI4Apps!D271+VPR_SDI4Apps!D271</f>
        <v>0</v>
      </c>
    </row>
    <row r="272" spans="1:4" s="30" customFormat="1" ht="12.75" hidden="1">
      <c r="A272" s="1"/>
      <c r="B272" s="49">
        <v>4000</v>
      </c>
      <c r="C272" s="47" t="s">
        <v>404</v>
      </c>
      <c r="D272" s="107">
        <f>D273+D276+D280</f>
        <v>0</v>
      </c>
    </row>
    <row r="273" spans="1:4" s="30" customFormat="1" ht="12.75" hidden="1">
      <c r="A273" s="1"/>
      <c r="B273" s="46" t="s">
        <v>405</v>
      </c>
      <c r="C273" s="47" t="s">
        <v>406</v>
      </c>
      <c r="D273" s="107">
        <f>D274+D275</f>
        <v>0</v>
      </c>
    </row>
    <row r="274" spans="1:4" s="30" customFormat="1" ht="25.5" hidden="1">
      <c r="A274" s="1"/>
      <c r="B274" s="44" t="s">
        <v>407</v>
      </c>
      <c r="C274" s="15" t="s">
        <v>408</v>
      </c>
      <c r="D274" s="108">
        <f>VARAM_BALLOON_dot!D274+VARAM_BSRTaxl_dot!D274+RPR_BalticFlows!D274+RPR_LiveBaltic!D274+KPR_BBG!D274+LHEI_BBG!D274+ZPR_SDI4Apps!D274+VPR_SDI4Apps!D274</f>
        <v>0</v>
      </c>
    </row>
    <row r="275" spans="1:4" s="30" customFormat="1" ht="25.5" hidden="1">
      <c r="A275" s="1"/>
      <c r="B275" s="44" t="s">
        <v>409</v>
      </c>
      <c r="C275" s="15" t="s">
        <v>410</v>
      </c>
      <c r="D275" s="108">
        <f>VARAM_BALLOON_dot!D275+VARAM_BSRTaxl_dot!D275+RPR_BalticFlows!D275+RPR_LiveBaltic!D275+KPR_BBG!D275+LHEI_BBG!D275+ZPR_SDI4Apps!D275+VPR_SDI4Apps!D275</f>
        <v>0</v>
      </c>
    </row>
    <row r="276" spans="1:4" s="30" customFormat="1" ht="12.75" hidden="1">
      <c r="A276" s="1"/>
      <c r="B276" s="46" t="s">
        <v>411</v>
      </c>
      <c r="C276" s="47" t="s">
        <v>412</v>
      </c>
      <c r="D276" s="107">
        <f>SUM(D277:D279)</f>
        <v>0</v>
      </c>
    </row>
    <row r="277" spans="1:4" s="30" customFormat="1" ht="25.5" hidden="1">
      <c r="A277" s="1"/>
      <c r="B277" s="44" t="s">
        <v>413</v>
      </c>
      <c r="C277" s="15" t="s">
        <v>414</v>
      </c>
      <c r="D277" s="108">
        <f>VARAM_BALLOON_dot!D277+VARAM_BSRTaxl_dot!D277+RPR_BalticFlows!D277+RPR_LiveBaltic!D277+KPR_BBG!D277+LHEI_BBG!D277+ZPR_SDI4Apps!D277+VPR_SDI4Apps!D277</f>
        <v>0</v>
      </c>
    </row>
    <row r="278" spans="1:4" s="30" customFormat="1" ht="25.5" hidden="1">
      <c r="A278" s="1"/>
      <c r="B278" s="44">
        <v>4240</v>
      </c>
      <c r="C278" s="15" t="s">
        <v>415</v>
      </c>
      <c r="D278" s="108">
        <f>VARAM_BALLOON_dot!D278+VARAM_BSRTaxl_dot!D278+RPR_BalticFlows!D278+RPR_LiveBaltic!D278+KPR_BBG!D278+LHEI_BBG!D278+ZPR_SDI4Apps!D278+VPR_SDI4Apps!D278</f>
        <v>0</v>
      </c>
    </row>
    <row r="279" spans="1:4" s="30" customFormat="1" ht="12.75" hidden="1">
      <c r="A279" s="1"/>
      <c r="B279" s="44">
        <v>4250</v>
      </c>
      <c r="C279" s="15" t="s">
        <v>416</v>
      </c>
      <c r="D279" s="108">
        <f>VARAM_BALLOON_dot!D279+VARAM_BSRTaxl_dot!D279+RPR_BalticFlows!D279+RPR_LiveBaltic!D279+KPR_BBG!D279+LHEI_BBG!D279+ZPR_SDI4Apps!D279+VPR_SDI4Apps!D279</f>
        <v>0</v>
      </c>
    </row>
    <row r="280" spans="1:4" s="30" customFormat="1" ht="12.75" hidden="1">
      <c r="A280" s="1"/>
      <c r="B280" s="46" t="s">
        <v>417</v>
      </c>
      <c r="C280" s="47" t="s">
        <v>418</v>
      </c>
      <c r="D280" s="107">
        <f>D281+D284</f>
        <v>0</v>
      </c>
    </row>
    <row r="281" spans="1:4" s="30" customFormat="1" ht="12.75" hidden="1">
      <c r="A281" s="1"/>
      <c r="B281" s="44" t="s">
        <v>419</v>
      </c>
      <c r="C281" s="15" t="s">
        <v>420</v>
      </c>
      <c r="D281" s="108">
        <f>SUM(D282:D283)</f>
        <v>0</v>
      </c>
    </row>
    <row r="282" spans="1:4" s="30" customFormat="1" ht="25.5" hidden="1">
      <c r="A282" s="1"/>
      <c r="B282" s="45" t="s">
        <v>421</v>
      </c>
      <c r="C282" s="15" t="s">
        <v>422</v>
      </c>
      <c r="D282" s="108">
        <f>VARAM_BALLOON_dot!D282+VARAM_BSRTaxl_dot!D282+RPR_BalticFlows!D282+RPR_LiveBaltic!D282+KPR_BBG!D282+LHEI_BBG!D282+ZPR_SDI4Apps!D282+VPR_SDI4Apps!D282</f>
        <v>0</v>
      </c>
    </row>
    <row r="283" spans="1:4" s="30" customFormat="1" ht="25.5" hidden="1">
      <c r="A283" s="1"/>
      <c r="B283" s="45" t="s">
        <v>423</v>
      </c>
      <c r="C283" s="15" t="s">
        <v>424</v>
      </c>
      <c r="D283" s="108">
        <f>VARAM_BALLOON_dot!D283+VARAM_BSRTaxl_dot!D283+RPR_BalticFlows!D283+RPR_LiveBaltic!D283+KPR_BBG!D283+LHEI_BBG!D283+ZPR_SDI4Apps!D283+VPR_SDI4Apps!D283</f>
        <v>0</v>
      </c>
    </row>
    <row r="284" spans="1:4" s="30" customFormat="1" ht="12.75" hidden="1">
      <c r="A284" s="1"/>
      <c r="B284" s="44" t="s">
        <v>425</v>
      </c>
      <c r="C284" s="15" t="s">
        <v>426</v>
      </c>
      <c r="D284" s="108">
        <f>SUM(D285:D289)</f>
        <v>0</v>
      </c>
    </row>
    <row r="285" spans="1:4" s="30" customFormat="1" ht="25.5" hidden="1">
      <c r="A285" s="1"/>
      <c r="B285" s="45">
        <v>4331</v>
      </c>
      <c r="C285" s="15" t="s">
        <v>427</v>
      </c>
      <c r="D285" s="108">
        <f>VARAM_BALLOON_dot!D285+VARAM_BSRTaxl_dot!D285+RPR_BalticFlows!D285+RPR_LiveBaltic!D285+KPR_BBG!D285+LHEI_BBG!D285+ZPR_SDI4Apps!D285+VPR_SDI4Apps!D285</f>
        <v>0</v>
      </c>
    </row>
    <row r="286" spans="1:4" s="30" customFormat="1" ht="25.5" hidden="1">
      <c r="A286" s="1"/>
      <c r="B286" s="45">
        <v>4332</v>
      </c>
      <c r="C286" s="15" t="s">
        <v>428</v>
      </c>
      <c r="D286" s="108">
        <f>VARAM_BALLOON_dot!D286+VARAM_BSRTaxl_dot!D286+RPR_BalticFlows!D286+RPR_LiveBaltic!D286+KPR_BBG!D286+LHEI_BBG!D286+ZPR_SDI4Apps!D286+VPR_SDI4Apps!D286</f>
        <v>0</v>
      </c>
    </row>
    <row r="287" spans="1:4" s="30" customFormat="1" ht="25.5" hidden="1">
      <c r="A287" s="1"/>
      <c r="B287" s="45">
        <v>4333</v>
      </c>
      <c r="C287" s="15" t="s">
        <v>429</v>
      </c>
      <c r="D287" s="108">
        <f>VARAM_BALLOON_dot!D287+VARAM_BSRTaxl_dot!D287+RPR_BalticFlows!D287+RPR_LiveBaltic!D287+KPR_BBG!D287+LHEI_BBG!D287+ZPR_SDI4Apps!D287+VPR_SDI4Apps!D287</f>
        <v>0</v>
      </c>
    </row>
    <row r="288" spans="1:4" s="30" customFormat="1" ht="25.5" hidden="1">
      <c r="A288" s="1"/>
      <c r="B288" s="45">
        <v>4334</v>
      </c>
      <c r="C288" s="15" t="s">
        <v>430</v>
      </c>
      <c r="D288" s="108">
        <f>VARAM_BALLOON_dot!D288+VARAM_BSRTaxl_dot!D288+RPR_BalticFlows!D288+RPR_LiveBaltic!D288+KPR_BBG!D288+LHEI_BBG!D288+ZPR_SDI4Apps!D288+VPR_SDI4Apps!D288</f>
        <v>0</v>
      </c>
    </row>
    <row r="289" spans="1:4" s="30" customFormat="1" ht="12.75" hidden="1">
      <c r="A289" s="1"/>
      <c r="B289" s="45">
        <v>4339</v>
      </c>
      <c r="C289" s="15" t="s">
        <v>431</v>
      </c>
      <c r="D289" s="108">
        <f>VARAM_BALLOON_dot!D289+VARAM_BSRTaxl_dot!D289+RPR_BalticFlows!D289+RPR_LiveBaltic!D289+KPR_BBG!D289+LHEI_BBG!D289+ZPR_SDI4Apps!D289+VPR_SDI4Apps!D289</f>
        <v>0</v>
      </c>
    </row>
    <row r="290" spans="1:4" s="30" customFormat="1" ht="12.75" hidden="1">
      <c r="A290" s="1"/>
      <c r="B290" s="49" t="s">
        <v>432</v>
      </c>
      <c r="C290" s="47" t="s">
        <v>433</v>
      </c>
      <c r="D290" s="107">
        <f>D291+D326</f>
        <v>0</v>
      </c>
    </row>
    <row r="291" spans="1:4" s="30" customFormat="1" ht="12.75" hidden="1">
      <c r="A291" s="1"/>
      <c r="B291" s="46" t="s">
        <v>434</v>
      </c>
      <c r="C291" s="47" t="s">
        <v>435</v>
      </c>
      <c r="D291" s="107">
        <f>D292+D300+D321+D324+D325</f>
        <v>0</v>
      </c>
    </row>
    <row r="292" spans="1:4" s="30" customFormat="1" ht="12.75" hidden="1">
      <c r="A292" s="1"/>
      <c r="B292" s="46" t="s">
        <v>436</v>
      </c>
      <c r="C292" s="47" t="s">
        <v>437</v>
      </c>
      <c r="D292" s="107">
        <f>D293+D296+D297</f>
        <v>0</v>
      </c>
    </row>
    <row r="293" spans="1:4" s="30" customFormat="1" ht="25.5" hidden="1">
      <c r="A293" s="1"/>
      <c r="B293" s="44" t="s">
        <v>438</v>
      </c>
      <c r="C293" s="15" t="s">
        <v>439</v>
      </c>
      <c r="D293" s="108">
        <f>SUM(D294:D295)</f>
        <v>0</v>
      </c>
    </row>
    <row r="294" spans="1:4" s="30" customFormat="1" ht="25.5" hidden="1">
      <c r="A294" s="1"/>
      <c r="B294" s="45">
        <v>3111</v>
      </c>
      <c r="C294" s="15" t="s">
        <v>440</v>
      </c>
      <c r="D294" s="108">
        <f>VARAM_BALLOON_dot!D294+VARAM_BSRTaxl_dot!D294+RPR_BalticFlows!D294+RPR_LiveBaltic!D294+KPR_BBG!D294+LHEI_BBG!D294+ZPR_SDI4Apps!D294+VPR_SDI4Apps!D294</f>
        <v>0</v>
      </c>
    </row>
    <row r="295" spans="1:4" s="30" customFormat="1" ht="25.5" hidden="1">
      <c r="A295" s="1"/>
      <c r="B295" s="45">
        <v>3112</v>
      </c>
      <c r="C295" s="15" t="s">
        <v>441</v>
      </c>
      <c r="D295" s="108">
        <f>VARAM_BALLOON_dot!D295+VARAM_BSRTaxl_dot!D295+RPR_BalticFlows!D295+RPR_LiveBaltic!D295+KPR_BBG!D295+LHEI_BBG!D295+ZPR_SDI4Apps!D295+VPR_SDI4Apps!D295</f>
        <v>0</v>
      </c>
    </row>
    <row r="296" spans="1:4" s="30" customFormat="1" ht="12.75" hidden="1">
      <c r="A296" s="1"/>
      <c r="B296" s="44">
        <v>3150</v>
      </c>
      <c r="C296" s="15" t="s">
        <v>442</v>
      </c>
      <c r="D296" s="108">
        <f>VARAM_BALLOON_dot!D296+VARAM_BSRTaxl_dot!D296+RPR_BalticFlows!D296+RPR_LiveBaltic!D296+KPR_BBG!D296+LHEI_BBG!D296+ZPR_SDI4Apps!D296+VPR_SDI4Apps!D296</f>
        <v>0</v>
      </c>
    </row>
    <row r="297" spans="1:4" s="30" customFormat="1" ht="25.5" hidden="1">
      <c r="A297" s="1"/>
      <c r="B297" s="44" t="s">
        <v>443</v>
      </c>
      <c r="C297" s="15" t="s">
        <v>444</v>
      </c>
      <c r="D297" s="108">
        <f>SUM(D298:D299)</f>
        <v>0</v>
      </c>
    </row>
    <row r="298" spans="1:4" s="30" customFormat="1" ht="12.75" hidden="1">
      <c r="A298" s="1"/>
      <c r="B298" s="45">
        <v>3191</v>
      </c>
      <c r="C298" s="15" t="s">
        <v>445</v>
      </c>
      <c r="D298" s="108">
        <f>VARAM_BALLOON_dot!D298+VARAM_BSRTaxl_dot!D298+RPR_BalticFlows!D298+RPR_LiveBaltic!D298+KPR_BBG!D298+LHEI_BBG!D298+ZPR_SDI4Apps!D298+VPR_SDI4Apps!D298</f>
        <v>0</v>
      </c>
    </row>
    <row r="299" spans="1:4" s="30" customFormat="1" ht="12.75" hidden="1">
      <c r="A299" s="1"/>
      <c r="B299" s="45">
        <v>3192</v>
      </c>
      <c r="C299" s="15" t="s">
        <v>446</v>
      </c>
      <c r="D299" s="108">
        <f>VARAM_BALLOON_dot!D299+VARAM_BSRTaxl_dot!D299+RPR_BalticFlows!D299+RPR_LiveBaltic!D299+KPR_BBG!D299+LHEI_BBG!D299+ZPR_SDI4Apps!D299+VPR_SDI4Apps!D299</f>
        <v>0</v>
      </c>
    </row>
    <row r="300" spans="1:4" s="30" customFormat="1" ht="12.75" hidden="1">
      <c r="A300" s="1"/>
      <c r="B300" s="46" t="s">
        <v>447</v>
      </c>
      <c r="C300" s="47" t="s">
        <v>448</v>
      </c>
      <c r="D300" s="107">
        <f>D301+D304+D307+D312+D315</f>
        <v>0</v>
      </c>
    </row>
    <row r="301" spans="1:4" s="30" customFormat="1" ht="25.5" hidden="1">
      <c r="A301" s="1"/>
      <c r="B301" s="44" t="s">
        <v>449</v>
      </c>
      <c r="C301" s="15" t="s">
        <v>450</v>
      </c>
      <c r="D301" s="108">
        <f>SUM(D302:D303)</f>
        <v>0</v>
      </c>
    </row>
    <row r="302" spans="1:4" s="30" customFormat="1" ht="12.75" hidden="1">
      <c r="A302" s="1"/>
      <c r="B302" s="45">
        <v>3211</v>
      </c>
      <c r="C302" s="15" t="s">
        <v>451</v>
      </c>
      <c r="D302" s="108">
        <f>VARAM_BALLOON_dot!D302+VARAM_BSRTaxl_dot!D302+RPR_BalticFlows!D302+RPR_LiveBaltic!D302+KPR_BBG!D302+LHEI_BBG!D302+ZPR_SDI4Apps!D302+VPR_SDI4Apps!D302</f>
        <v>0</v>
      </c>
    </row>
    <row r="303" spans="1:4" s="30" customFormat="1" ht="12.75" hidden="1">
      <c r="A303" s="1"/>
      <c r="B303" s="45">
        <v>3212</v>
      </c>
      <c r="C303" s="15" t="s">
        <v>452</v>
      </c>
      <c r="D303" s="108">
        <f>VARAM_BALLOON_dot!D303+VARAM_BSRTaxl_dot!D303+RPR_BalticFlows!D303+RPR_LiveBaltic!D303+KPR_BBG!D303+LHEI_BBG!D303+ZPR_SDI4Apps!D303+VPR_SDI4Apps!D303</f>
        <v>0</v>
      </c>
    </row>
    <row r="304" spans="1:4" s="30" customFormat="1" ht="12.75" hidden="1">
      <c r="A304" s="1"/>
      <c r="B304" s="44" t="s">
        <v>453</v>
      </c>
      <c r="C304" s="15" t="s">
        <v>454</v>
      </c>
      <c r="D304" s="108">
        <f>SUM(D305:D306)</f>
        <v>0</v>
      </c>
    </row>
    <row r="305" spans="1:4" s="30" customFormat="1" ht="12.75" hidden="1">
      <c r="A305" s="1"/>
      <c r="B305" s="45">
        <v>3231</v>
      </c>
      <c r="C305" s="15" t="s">
        <v>455</v>
      </c>
      <c r="D305" s="108">
        <f>VARAM_BALLOON_dot!D305+VARAM_BSRTaxl_dot!D305+RPR_BalticFlows!D305+RPR_LiveBaltic!D305+KPR_BBG!D305+LHEI_BBG!D305+ZPR_SDI4Apps!D305+VPR_SDI4Apps!D305</f>
        <v>0</v>
      </c>
    </row>
    <row r="306" spans="1:4" s="30" customFormat="1" ht="12.75" hidden="1">
      <c r="A306" s="1"/>
      <c r="B306" s="45">
        <v>3232</v>
      </c>
      <c r="C306" s="15" t="s">
        <v>456</v>
      </c>
      <c r="D306" s="108">
        <f>VARAM_BALLOON_dot!D306+VARAM_BSRTaxl_dot!D306+RPR_BalticFlows!D306+RPR_LiveBaltic!D306+KPR_BBG!D306+LHEI_BBG!D306+ZPR_SDI4Apps!D306+VPR_SDI4Apps!D306</f>
        <v>0</v>
      </c>
    </row>
    <row r="307" spans="1:4" s="30" customFormat="1" ht="25.5" hidden="1">
      <c r="A307" s="1"/>
      <c r="B307" s="44" t="s">
        <v>457</v>
      </c>
      <c r="C307" s="15" t="s">
        <v>458</v>
      </c>
      <c r="D307" s="108">
        <f>SUM(D308:D311)</f>
        <v>0</v>
      </c>
    </row>
    <row r="308" spans="1:4" s="30" customFormat="1" ht="12.75" hidden="1">
      <c r="A308" s="1"/>
      <c r="B308" s="45">
        <v>3261</v>
      </c>
      <c r="C308" s="15" t="s">
        <v>459</v>
      </c>
      <c r="D308" s="108">
        <f>VARAM_BALLOON_dot!D308+VARAM_BSRTaxl_dot!D308+RPR_BalticFlows!D308+RPR_LiveBaltic!D308+KPR_BBG!D308+LHEI_BBG!D308+ZPR_SDI4Apps!D308+VPR_SDI4Apps!D308</f>
        <v>0</v>
      </c>
    </row>
    <row r="309" spans="1:4" s="30" customFormat="1" ht="25.5" hidden="1">
      <c r="A309" s="1"/>
      <c r="B309" s="45">
        <v>3262</v>
      </c>
      <c r="C309" s="15" t="s">
        <v>460</v>
      </c>
      <c r="D309" s="108">
        <f>VARAM_BALLOON_dot!D309+VARAM_BSRTaxl_dot!D309+RPR_BalticFlows!D309+RPR_LiveBaltic!D309+KPR_BBG!D309+LHEI_BBG!D309+ZPR_SDI4Apps!D309+VPR_SDI4Apps!D309</f>
        <v>0</v>
      </c>
    </row>
    <row r="310" spans="1:4" s="30" customFormat="1" ht="12.75" hidden="1">
      <c r="A310" s="1"/>
      <c r="B310" s="45">
        <v>3263</v>
      </c>
      <c r="C310" s="15" t="s">
        <v>461</v>
      </c>
      <c r="D310" s="108">
        <f>VARAM_BALLOON_dot!D310+VARAM_BSRTaxl_dot!D310+RPR_BalticFlows!D310+RPR_LiveBaltic!D310+KPR_BBG!D310+LHEI_BBG!D310+ZPR_SDI4Apps!D310+VPR_SDI4Apps!D310</f>
        <v>0</v>
      </c>
    </row>
    <row r="311" spans="1:4" s="30" customFormat="1" ht="25.5" hidden="1">
      <c r="A311" s="1"/>
      <c r="B311" s="45">
        <v>3264</v>
      </c>
      <c r="C311" s="15" t="s">
        <v>462</v>
      </c>
      <c r="D311" s="108">
        <f>VARAM_BALLOON_dot!D311+VARAM_BSRTaxl_dot!D311+RPR_BalticFlows!D311+RPR_LiveBaltic!D311+KPR_BBG!D311+LHEI_BBG!D311+ZPR_SDI4Apps!D311+VPR_SDI4Apps!D311</f>
        <v>0</v>
      </c>
    </row>
    <row r="312" spans="1:4" s="30" customFormat="1" ht="12.75" hidden="1">
      <c r="A312" s="1"/>
      <c r="B312" s="44">
        <v>3280</v>
      </c>
      <c r="C312" s="15" t="s">
        <v>463</v>
      </c>
      <c r="D312" s="108">
        <f>SUM(D313:D314)</f>
        <v>0</v>
      </c>
    </row>
    <row r="313" spans="1:4" s="30" customFormat="1" ht="12.75" hidden="1">
      <c r="A313" s="1"/>
      <c r="B313" s="45">
        <v>3281</v>
      </c>
      <c r="C313" s="15" t="s">
        <v>464</v>
      </c>
      <c r="D313" s="108">
        <f>VARAM_BALLOON_dot!D313+VARAM_BSRTaxl_dot!D313+RPR_BalticFlows!D313+RPR_LiveBaltic!D313+KPR_BBG!D313+LHEI_BBG!D313+ZPR_SDI4Apps!D313+VPR_SDI4Apps!D313</f>
        <v>0</v>
      </c>
    </row>
    <row r="314" spans="1:4" s="30" customFormat="1" ht="12.75" hidden="1">
      <c r="A314" s="1"/>
      <c r="B314" s="45">
        <v>3282</v>
      </c>
      <c r="C314" s="15" t="s">
        <v>465</v>
      </c>
      <c r="D314" s="108">
        <f>VARAM_BALLOON_dot!D314+VARAM_BSRTaxl_dot!D314+RPR_BalticFlows!D314+RPR_LiveBaltic!D314+KPR_BBG!D314+LHEI_BBG!D314+ZPR_SDI4Apps!D314+VPR_SDI4Apps!D314</f>
        <v>0</v>
      </c>
    </row>
    <row r="315" spans="1:4" s="30" customFormat="1" ht="51" hidden="1">
      <c r="A315" s="1"/>
      <c r="B315" s="44">
        <v>3290</v>
      </c>
      <c r="C315" s="15" t="s">
        <v>466</v>
      </c>
      <c r="D315" s="108">
        <f>SUM(D316:D320)</f>
        <v>0</v>
      </c>
    </row>
    <row r="316" spans="1:4" s="30" customFormat="1" ht="38.25" hidden="1">
      <c r="A316" s="1"/>
      <c r="B316" s="45">
        <v>3291</v>
      </c>
      <c r="C316" s="15" t="s">
        <v>467</v>
      </c>
      <c r="D316" s="108">
        <f>VARAM_BALLOON_dot!D316+VARAM_BSRTaxl_dot!D316+RPR_BalticFlows!D316+RPR_LiveBaltic!D316+KPR_BBG!D316+LHEI_BBG!D316+ZPR_SDI4Apps!D316+VPR_SDI4Apps!D316</f>
        <v>0</v>
      </c>
    </row>
    <row r="317" spans="1:4" s="30" customFormat="1" ht="38.25" hidden="1">
      <c r="A317" s="1"/>
      <c r="B317" s="45">
        <v>3292</v>
      </c>
      <c r="C317" s="15" t="s">
        <v>468</v>
      </c>
      <c r="D317" s="108">
        <f>VARAM_BALLOON_dot!D317+VARAM_BSRTaxl_dot!D317+RPR_BalticFlows!D317+RPR_LiveBaltic!D317+KPR_BBG!D317+LHEI_BBG!D317+ZPR_SDI4Apps!D317+VPR_SDI4Apps!D317</f>
        <v>0</v>
      </c>
    </row>
    <row r="318" spans="1:4" s="30" customFormat="1" ht="38.25" hidden="1">
      <c r="A318" s="1"/>
      <c r="B318" s="45">
        <v>3293</v>
      </c>
      <c r="C318" s="15" t="s">
        <v>469</v>
      </c>
      <c r="D318" s="108">
        <f>VARAM_BALLOON_dot!D318+VARAM_BSRTaxl_dot!D318+RPR_BalticFlows!D318+RPR_LiveBaltic!D318+KPR_BBG!D318+LHEI_BBG!D318+ZPR_SDI4Apps!D318+VPR_SDI4Apps!D318</f>
        <v>0</v>
      </c>
    </row>
    <row r="319" spans="1:4" s="30" customFormat="1" ht="38.25" hidden="1">
      <c r="A319" s="1"/>
      <c r="B319" s="45">
        <v>3294</v>
      </c>
      <c r="C319" s="15" t="s">
        <v>470</v>
      </c>
      <c r="D319" s="108">
        <f>VARAM_BALLOON_dot!D319+VARAM_BSRTaxl_dot!D319+RPR_BalticFlows!D319+RPR_LiveBaltic!D319+KPR_BBG!D319+LHEI_BBG!D319+ZPR_SDI4Apps!D319+VPR_SDI4Apps!D319</f>
        <v>0</v>
      </c>
    </row>
    <row r="320" spans="1:4" s="30" customFormat="1" ht="38.25" hidden="1">
      <c r="A320" s="1"/>
      <c r="B320" s="45">
        <v>3295</v>
      </c>
      <c r="C320" s="15" t="s">
        <v>471</v>
      </c>
      <c r="D320" s="108">
        <f>VARAM_BALLOON_dot!D320+VARAM_BSRTaxl_dot!D320+RPR_BalticFlows!D320+RPR_LiveBaltic!D320+KPR_BBG!D320+LHEI_BBG!D320+ZPR_SDI4Apps!D320+VPR_SDI4Apps!D320</f>
        <v>0</v>
      </c>
    </row>
    <row r="321" spans="1:4" s="30" customFormat="1" ht="25.5" hidden="1">
      <c r="A321" s="1"/>
      <c r="B321" s="46" t="s">
        <v>472</v>
      </c>
      <c r="C321" s="47" t="s">
        <v>473</v>
      </c>
      <c r="D321" s="107">
        <f>SUM(D322:D323)</f>
        <v>0</v>
      </c>
    </row>
    <row r="322" spans="1:4" s="30" customFormat="1" ht="25.5" hidden="1">
      <c r="A322" s="1"/>
      <c r="B322" s="44">
        <v>3310</v>
      </c>
      <c r="C322" s="15" t="s">
        <v>474</v>
      </c>
      <c r="D322" s="108">
        <f>VARAM_BALLOON_dot!D322+VARAM_BSRTaxl_dot!D322+RPR_BalticFlows!D322+RPR_LiveBaltic!D322+KPR_BBG!D322+LHEI_BBG!D322+ZPR_SDI4Apps!D322+VPR_SDI4Apps!D322</f>
        <v>0</v>
      </c>
    </row>
    <row r="323" spans="1:4" s="30" customFormat="1" ht="25.5" hidden="1">
      <c r="A323" s="1"/>
      <c r="B323" s="44">
        <v>3320</v>
      </c>
      <c r="C323" s="15" t="s">
        <v>475</v>
      </c>
      <c r="D323" s="108">
        <f>VARAM_BALLOON_dot!D323+VARAM_BSRTaxl_dot!D323+RPR_BalticFlows!D323+RPR_LiveBaltic!D323+KPR_BBG!D323+LHEI_BBG!D323+ZPR_SDI4Apps!D323+VPR_SDI4Apps!D323</f>
        <v>0</v>
      </c>
    </row>
    <row r="324" spans="1:4" s="30" customFormat="1" ht="51" hidden="1">
      <c r="A324" s="1"/>
      <c r="B324" s="49">
        <v>3500</v>
      </c>
      <c r="C324" s="47" t="s">
        <v>476</v>
      </c>
      <c r="D324" s="107">
        <f>VARAM_BALLOON_dot!D324+VARAM_BSRTaxl_dot!D324+RPR_BalticFlows!D324+RPR_LiveBaltic!D324+KPR_BBG!D324+LHEI_BBG!D324+ZPR_SDI4Apps!D324+VPR_SDI4Apps!D324</f>
        <v>0</v>
      </c>
    </row>
    <row r="325" spans="1:4" s="30" customFormat="1" ht="25.5" hidden="1">
      <c r="A325" s="1"/>
      <c r="B325" s="46" t="s">
        <v>477</v>
      </c>
      <c r="C325" s="47" t="s">
        <v>478</v>
      </c>
      <c r="D325" s="107">
        <f>VARAM_BALLOON_dot!D325+VARAM_BSRTaxl_dot!D325+RPR_BalticFlows!D325+RPR_LiveBaltic!D325+KPR_BBG!D325+LHEI_BBG!D325+ZPR_SDI4Apps!D325+VPR_SDI4Apps!D325</f>
        <v>0</v>
      </c>
    </row>
    <row r="326" spans="1:4" s="30" customFormat="1" ht="12.75" hidden="1">
      <c r="A326" s="1"/>
      <c r="B326" s="46" t="s">
        <v>479</v>
      </c>
      <c r="C326" s="47" t="s">
        <v>480</v>
      </c>
      <c r="D326" s="107">
        <f>D327+D365+D368+D372</f>
        <v>0</v>
      </c>
    </row>
    <row r="327" spans="1:4" s="30" customFormat="1" ht="12.75" hidden="1">
      <c r="A327" s="1"/>
      <c r="B327" s="46" t="s">
        <v>481</v>
      </c>
      <c r="C327" s="47" t="s">
        <v>482</v>
      </c>
      <c r="D327" s="107">
        <f>D328+D335+D345+D354+D357</f>
        <v>0</v>
      </c>
    </row>
    <row r="328" spans="1:4" s="30" customFormat="1" ht="12.75" hidden="1">
      <c r="A328" s="1"/>
      <c r="B328" s="44" t="s">
        <v>483</v>
      </c>
      <c r="C328" s="15" t="s">
        <v>484</v>
      </c>
      <c r="D328" s="108">
        <f>SUM(D329:D334)</f>
        <v>0</v>
      </c>
    </row>
    <row r="329" spans="1:4" s="30" customFormat="1" ht="12.75" hidden="1">
      <c r="A329" s="1"/>
      <c r="B329" s="45" t="s">
        <v>485</v>
      </c>
      <c r="C329" s="15" t="s">
        <v>486</v>
      </c>
      <c r="D329" s="108">
        <f>VARAM_BALLOON_dot!D329+VARAM_BSRTaxl_dot!D329+RPR_BalticFlows!D329+RPR_LiveBaltic!D329+KPR_BBG!D329+LHEI_BBG!D329+ZPR_SDI4Apps!D329+VPR_SDI4Apps!D329</f>
        <v>0</v>
      </c>
    </row>
    <row r="330" spans="1:4" s="30" customFormat="1" ht="12.75" hidden="1">
      <c r="A330" s="1"/>
      <c r="B330" s="45" t="s">
        <v>487</v>
      </c>
      <c r="C330" s="15" t="s">
        <v>488</v>
      </c>
      <c r="D330" s="108">
        <f>VARAM_BALLOON_dot!D330+VARAM_BSRTaxl_dot!D330+RPR_BalticFlows!D330+RPR_LiveBaltic!D330+KPR_BBG!D330+LHEI_BBG!D330+ZPR_SDI4Apps!D330+VPR_SDI4Apps!D330</f>
        <v>0</v>
      </c>
    </row>
    <row r="331" spans="1:4" s="30" customFormat="1" ht="12.75" hidden="1">
      <c r="A331" s="1"/>
      <c r="B331" s="45" t="s">
        <v>489</v>
      </c>
      <c r="C331" s="15" t="s">
        <v>490</v>
      </c>
      <c r="D331" s="108">
        <f>VARAM_BALLOON_dot!D331+VARAM_BSRTaxl_dot!D331+RPR_BalticFlows!D331+RPR_LiveBaltic!D331+KPR_BBG!D331+LHEI_BBG!D331+ZPR_SDI4Apps!D331+VPR_SDI4Apps!D331</f>
        <v>0</v>
      </c>
    </row>
    <row r="332" spans="1:4" s="30" customFormat="1" ht="12.75" hidden="1">
      <c r="A332" s="1"/>
      <c r="B332" s="45" t="s">
        <v>491</v>
      </c>
      <c r="C332" s="15" t="s">
        <v>492</v>
      </c>
      <c r="D332" s="108">
        <f>VARAM_BALLOON_dot!D332+VARAM_BSRTaxl_dot!D332+RPR_BalticFlows!D332+RPR_LiveBaltic!D332+KPR_BBG!D332+LHEI_BBG!D332+ZPR_SDI4Apps!D332+VPR_SDI4Apps!D332</f>
        <v>0</v>
      </c>
    </row>
    <row r="333" spans="1:4" s="30" customFormat="1" ht="12.75" hidden="1">
      <c r="A333" s="1"/>
      <c r="B333" s="45" t="s">
        <v>493</v>
      </c>
      <c r="C333" s="15" t="s">
        <v>494</v>
      </c>
      <c r="D333" s="108">
        <f>VARAM_BALLOON_dot!D333+VARAM_BSRTaxl_dot!D333+RPR_BalticFlows!D333+RPR_LiveBaltic!D333+KPR_BBG!D333+LHEI_BBG!D333+ZPR_SDI4Apps!D333+VPR_SDI4Apps!D333</f>
        <v>0</v>
      </c>
    </row>
    <row r="334" spans="1:4" s="30" customFormat="1" ht="12.75" hidden="1">
      <c r="A334" s="1"/>
      <c r="B334" s="45" t="s">
        <v>495</v>
      </c>
      <c r="C334" s="15" t="s">
        <v>496</v>
      </c>
      <c r="D334" s="108">
        <f>VARAM_BALLOON_dot!D334+VARAM_BSRTaxl_dot!D334+RPR_BalticFlows!D334+RPR_LiveBaltic!D334+KPR_BBG!D334+LHEI_BBG!D334+ZPR_SDI4Apps!D334+VPR_SDI4Apps!D334</f>
        <v>0</v>
      </c>
    </row>
    <row r="335" spans="1:4" s="30" customFormat="1" ht="12.75" hidden="1">
      <c r="A335" s="1"/>
      <c r="B335" s="44" t="s">
        <v>497</v>
      </c>
      <c r="C335" s="15" t="s">
        <v>498</v>
      </c>
      <c r="D335" s="108">
        <f>SUM(D336:D344)</f>
        <v>0</v>
      </c>
    </row>
    <row r="336" spans="1:4" s="30" customFormat="1" ht="12.75" hidden="1">
      <c r="A336" s="1"/>
      <c r="B336" s="45" t="s">
        <v>499</v>
      </c>
      <c r="C336" s="15" t="s">
        <v>500</v>
      </c>
      <c r="D336" s="108">
        <f>VARAM_BALLOON_dot!D336+VARAM_BSRTaxl_dot!D336+RPR_BalticFlows!D336+RPR_LiveBaltic!D336+KPR_BBG!D336+LHEI_BBG!D336+ZPR_SDI4Apps!D336+VPR_SDI4Apps!D336</f>
        <v>0</v>
      </c>
    </row>
    <row r="337" spans="1:4" s="30" customFormat="1" ht="12.75" hidden="1">
      <c r="A337" s="1"/>
      <c r="B337" s="45" t="s">
        <v>501</v>
      </c>
      <c r="C337" s="15" t="s">
        <v>502</v>
      </c>
      <c r="D337" s="108">
        <f>VARAM_BALLOON_dot!D337+VARAM_BSRTaxl_dot!D337+RPR_BalticFlows!D337+RPR_LiveBaltic!D337+KPR_BBG!D337+LHEI_BBG!D337+ZPR_SDI4Apps!D337+VPR_SDI4Apps!D337</f>
        <v>0</v>
      </c>
    </row>
    <row r="338" spans="1:4" s="30" customFormat="1" ht="12.75" hidden="1">
      <c r="A338" s="1"/>
      <c r="B338" s="45" t="s">
        <v>503</v>
      </c>
      <c r="C338" s="15" t="s">
        <v>504</v>
      </c>
      <c r="D338" s="108">
        <f>VARAM_BALLOON_dot!D338+VARAM_BSRTaxl_dot!D338+RPR_BalticFlows!D338+RPR_LiveBaltic!D338+KPR_BBG!D338+LHEI_BBG!D338+ZPR_SDI4Apps!D338+VPR_SDI4Apps!D338</f>
        <v>0</v>
      </c>
    </row>
    <row r="339" spans="1:4" s="30" customFormat="1" ht="12.75" hidden="1">
      <c r="A339" s="1"/>
      <c r="B339" s="45" t="s">
        <v>505</v>
      </c>
      <c r="C339" s="15" t="s">
        <v>506</v>
      </c>
      <c r="D339" s="108">
        <f>VARAM_BALLOON_dot!D339+VARAM_BSRTaxl_dot!D339+RPR_BalticFlows!D339+RPR_LiveBaltic!D339+KPR_BBG!D339+LHEI_BBG!D339+ZPR_SDI4Apps!D339+VPR_SDI4Apps!D339</f>
        <v>0</v>
      </c>
    </row>
    <row r="340" spans="1:4" s="30" customFormat="1" ht="12.75" hidden="1">
      <c r="A340" s="1"/>
      <c r="B340" s="45" t="s">
        <v>507</v>
      </c>
      <c r="C340" s="15" t="s">
        <v>508</v>
      </c>
      <c r="D340" s="108">
        <f>VARAM_BALLOON_dot!D340+VARAM_BSRTaxl_dot!D340+RPR_BalticFlows!D340+RPR_LiveBaltic!D340+KPR_BBG!D340+LHEI_BBG!D340+ZPR_SDI4Apps!D340+VPR_SDI4Apps!D340</f>
        <v>0</v>
      </c>
    </row>
    <row r="341" spans="1:4" s="30" customFormat="1" ht="12.75" hidden="1">
      <c r="A341" s="1"/>
      <c r="B341" s="45" t="s">
        <v>509</v>
      </c>
      <c r="C341" s="15" t="s">
        <v>510</v>
      </c>
      <c r="D341" s="108">
        <f>VARAM_BALLOON_dot!D341+VARAM_BSRTaxl_dot!D341+RPR_BalticFlows!D341+RPR_LiveBaltic!D341+KPR_BBG!D341+LHEI_BBG!D341+ZPR_SDI4Apps!D341+VPR_SDI4Apps!D341</f>
        <v>0</v>
      </c>
    </row>
    <row r="342" spans="1:4" s="30" customFormat="1" ht="12.75" hidden="1">
      <c r="A342" s="1"/>
      <c r="B342" s="45" t="s">
        <v>511</v>
      </c>
      <c r="C342" s="15" t="s">
        <v>512</v>
      </c>
      <c r="D342" s="108">
        <f>VARAM_BALLOON_dot!D342+VARAM_BSRTaxl_dot!D342+RPR_BalticFlows!D342+RPR_LiveBaltic!D342+KPR_BBG!D342+LHEI_BBG!D342+ZPR_SDI4Apps!D342+VPR_SDI4Apps!D342</f>
        <v>0</v>
      </c>
    </row>
    <row r="343" spans="1:4" s="30" customFormat="1" ht="12.75" hidden="1">
      <c r="A343" s="1"/>
      <c r="B343" s="45" t="s">
        <v>513</v>
      </c>
      <c r="C343" s="15" t="s">
        <v>514</v>
      </c>
      <c r="D343" s="108">
        <f>VARAM_BALLOON_dot!D343+VARAM_BSRTaxl_dot!D343+RPR_BalticFlows!D343+RPR_LiveBaltic!D343+KPR_BBG!D343+LHEI_BBG!D343+ZPR_SDI4Apps!D343+VPR_SDI4Apps!D343</f>
        <v>0</v>
      </c>
    </row>
    <row r="344" spans="1:4" s="30" customFormat="1" ht="12.75" hidden="1">
      <c r="A344" s="1"/>
      <c r="B344" s="45">
        <v>6229</v>
      </c>
      <c r="C344" s="15" t="s">
        <v>515</v>
      </c>
      <c r="D344" s="108">
        <f>VARAM_BALLOON_dot!D344+VARAM_BSRTaxl_dot!D344+RPR_BalticFlows!D344+RPR_LiveBaltic!D344+KPR_BBG!D344+LHEI_BBG!D344+ZPR_SDI4Apps!D344+VPR_SDI4Apps!D344</f>
        <v>0</v>
      </c>
    </row>
    <row r="345" spans="1:4" s="30" customFormat="1" ht="12.75" hidden="1">
      <c r="A345" s="1"/>
      <c r="B345" s="44" t="s">
        <v>516</v>
      </c>
      <c r="C345" s="15" t="s">
        <v>517</v>
      </c>
      <c r="D345" s="108">
        <f>SUM(D346:D353)</f>
        <v>0</v>
      </c>
    </row>
    <row r="346" spans="1:4" s="30" customFormat="1" ht="12.75" hidden="1">
      <c r="A346" s="1"/>
      <c r="B346" s="45" t="s">
        <v>518</v>
      </c>
      <c r="C346" s="15" t="s">
        <v>519</v>
      </c>
      <c r="D346" s="108">
        <f>VARAM_BALLOON_dot!D346+VARAM_BSRTaxl_dot!D346+RPR_BalticFlows!D346+RPR_LiveBaltic!D346+KPR_BBG!D346+LHEI_BBG!D346+ZPR_SDI4Apps!D346+VPR_SDI4Apps!D346</f>
        <v>0</v>
      </c>
    </row>
    <row r="347" spans="1:4" s="30" customFormat="1" ht="12.75" hidden="1">
      <c r="A347" s="1"/>
      <c r="B347" s="45" t="s">
        <v>520</v>
      </c>
      <c r="C347" s="15" t="s">
        <v>521</v>
      </c>
      <c r="D347" s="108">
        <f>VARAM_BALLOON_dot!D347+VARAM_BSRTaxl_dot!D347+RPR_BalticFlows!D347+RPR_LiveBaltic!D347+KPR_BBG!D347+LHEI_BBG!D347+ZPR_SDI4Apps!D347+VPR_SDI4Apps!D347</f>
        <v>0</v>
      </c>
    </row>
    <row r="348" spans="1:4" s="30" customFormat="1" ht="12.75" hidden="1">
      <c r="A348" s="1"/>
      <c r="B348" s="45" t="s">
        <v>522</v>
      </c>
      <c r="C348" s="15" t="s">
        <v>523</v>
      </c>
      <c r="D348" s="108">
        <f>VARAM_BALLOON_dot!D348+VARAM_BSRTaxl_dot!D348+RPR_BalticFlows!D348+RPR_LiveBaltic!D348+KPR_BBG!D348+LHEI_BBG!D348+ZPR_SDI4Apps!D348+VPR_SDI4Apps!D348</f>
        <v>0</v>
      </c>
    </row>
    <row r="349" spans="1:4" s="30" customFormat="1" ht="12.75" hidden="1">
      <c r="A349" s="1"/>
      <c r="B349" s="45" t="s">
        <v>524</v>
      </c>
      <c r="C349" s="15" t="s">
        <v>525</v>
      </c>
      <c r="D349" s="108">
        <f>VARAM_BALLOON_dot!D349+VARAM_BSRTaxl_dot!D349+RPR_BalticFlows!D349+RPR_LiveBaltic!D349+KPR_BBG!D349+LHEI_BBG!D349+ZPR_SDI4Apps!D349+VPR_SDI4Apps!D349</f>
        <v>0</v>
      </c>
    </row>
    <row r="350" spans="1:4" s="30" customFormat="1" ht="12.75" hidden="1">
      <c r="A350" s="1"/>
      <c r="B350" s="45" t="s">
        <v>526</v>
      </c>
      <c r="C350" s="15" t="s">
        <v>527</v>
      </c>
      <c r="D350" s="108">
        <f>VARAM_BALLOON_dot!D350+VARAM_BSRTaxl_dot!D350+RPR_BalticFlows!D350+RPR_LiveBaltic!D350+KPR_BBG!D350+LHEI_BBG!D350+ZPR_SDI4Apps!D350+VPR_SDI4Apps!D350</f>
        <v>0</v>
      </c>
    </row>
    <row r="351" spans="1:4" s="30" customFormat="1" ht="12.75" hidden="1">
      <c r="A351" s="1"/>
      <c r="B351" s="45" t="s">
        <v>528</v>
      </c>
      <c r="C351" s="15" t="s">
        <v>529</v>
      </c>
      <c r="D351" s="108">
        <f>VARAM_BALLOON_dot!D351+VARAM_BSRTaxl_dot!D351+RPR_BalticFlows!D351+RPR_LiveBaltic!D351+KPR_BBG!D351+LHEI_BBG!D351+ZPR_SDI4Apps!D351+VPR_SDI4Apps!D351</f>
        <v>0</v>
      </c>
    </row>
    <row r="352" spans="1:4" s="30" customFormat="1" ht="12.75" hidden="1">
      <c r="A352" s="1"/>
      <c r="B352" s="45">
        <v>6238</v>
      </c>
      <c r="C352" s="15" t="s">
        <v>530</v>
      </c>
      <c r="D352" s="108">
        <f>VARAM_BALLOON_dot!D352+VARAM_BSRTaxl_dot!D352+RPR_BalticFlows!D352+RPR_LiveBaltic!D352+KPR_BBG!D352+LHEI_BBG!D352+ZPR_SDI4Apps!D352+VPR_SDI4Apps!D352</f>
        <v>0</v>
      </c>
    </row>
    <row r="353" spans="1:4" s="30" customFormat="1" ht="12.75" hidden="1">
      <c r="A353" s="1"/>
      <c r="B353" s="45" t="s">
        <v>531</v>
      </c>
      <c r="C353" s="15" t="s">
        <v>532</v>
      </c>
      <c r="D353" s="108">
        <f>VARAM_BALLOON_dot!D353+VARAM_BSRTaxl_dot!D353+RPR_BalticFlows!D353+RPR_LiveBaltic!D353+KPR_BBG!D353+LHEI_BBG!D353+ZPR_SDI4Apps!D353+VPR_SDI4Apps!D353</f>
        <v>0</v>
      </c>
    </row>
    <row r="354" spans="1:4" s="30" customFormat="1" ht="12.75" hidden="1">
      <c r="A354" s="1"/>
      <c r="B354" s="44" t="s">
        <v>533</v>
      </c>
      <c r="C354" s="15" t="s">
        <v>534</v>
      </c>
      <c r="D354" s="108">
        <f>SUM(D355:D356)</f>
        <v>0</v>
      </c>
    </row>
    <row r="355" spans="1:4" s="30" customFormat="1" ht="12.75" hidden="1">
      <c r="A355" s="1"/>
      <c r="B355" s="45" t="s">
        <v>535</v>
      </c>
      <c r="C355" s="15" t="s">
        <v>536</v>
      </c>
      <c r="D355" s="108">
        <f>VARAM_BALLOON_dot!D355+VARAM_BSRTaxl_dot!D355+RPR_BalticFlows!D355+RPR_LiveBaltic!D355+KPR_BBG!D355+LHEI_BBG!D355+ZPR_SDI4Apps!D355+VPR_SDI4Apps!D355</f>
        <v>0</v>
      </c>
    </row>
    <row r="356" spans="1:4" s="30" customFormat="1" ht="12.75" hidden="1">
      <c r="A356" s="1"/>
      <c r="B356" s="45" t="s">
        <v>537</v>
      </c>
      <c r="C356" s="15" t="s">
        <v>538</v>
      </c>
      <c r="D356" s="108">
        <f>VARAM_BALLOON_dot!D356+VARAM_BSRTaxl_dot!D356+RPR_BalticFlows!D356+RPR_LiveBaltic!D356+KPR_BBG!D356+LHEI_BBG!D356+ZPR_SDI4Apps!D356+VPR_SDI4Apps!D356</f>
        <v>0</v>
      </c>
    </row>
    <row r="357" spans="1:4" s="30" customFormat="1" ht="12.75" hidden="1">
      <c r="A357" s="1"/>
      <c r="B357" s="44" t="s">
        <v>539</v>
      </c>
      <c r="C357" s="15" t="s">
        <v>540</v>
      </c>
      <c r="D357" s="108">
        <f>SUM(D358:D364)</f>
        <v>0</v>
      </c>
    </row>
    <row r="358" spans="1:4" s="30" customFormat="1" ht="12.75" hidden="1">
      <c r="A358" s="1"/>
      <c r="B358" s="45" t="s">
        <v>541</v>
      </c>
      <c r="C358" s="15" t="s">
        <v>542</v>
      </c>
      <c r="D358" s="108">
        <f>VARAM_BALLOON_dot!D358+VARAM_BSRTaxl_dot!D358+RPR_BalticFlows!D358+RPR_LiveBaltic!D358+KPR_BBG!D358+LHEI_BBG!D358+ZPR_SDI4Apps!D358+VPR_SDI4Apps!D358</f>
        <v>0</v>
      </c>
    </row>
    <row r="359" spans="1:4" s="30" customFormat="1" ht="12.75" hidden="1">
      <c r="A359" s="1"/>
      <c r="B359" s="45" t="s">
        <v>543</v>
      </c>
      <c r="C359" s="15" t="s">
        <v>544</v>
      </c>
      <c r="D359" s="108">
        <f>VARAM_BALLOON_dot!D359+VARAM_BSRTaxl_dot!D359+RPR_BalticFlows!D359+RPR_LiveBaltic!D359+KPR_BBG!D359+LHEI_BBG!D359+ZPR_SDI4Apps!D359+VPR_SDI4Apps!D359</f>
        <v>0</v>
      </c>
    </row>
    <row r="360" spans="1:4" s="30" customFormat="1" ht="12.75" hidden="1">
      <c r="A360" s="1"/>
      <c r="B360" s="45" t="s">
        <v>545</v>
      </c>
      <c r="C360" s="15" t="s">
        <v>546</v>
      </c>
      <c r="D360" s="108">
        <f>VARAM_BALLOON_dot!D360+VARAM_BSRTaxl_dot!D360+RPR_BalticFlows!D360+RPR_LiveBaltic!D360+KPR_BBG!D360+LHEI_BBG!D360+ZPR_SDI4Apps!D360+VPR_SDI4Apps!D360</f>
        <v>0</v>
      </c>
    </row>
    <row r="361" spans="1:4" s="30" customFormat="1" ht="12.75" hidden="1">
      <c r="A361" s="1"/>
      <c r="B361" s="45" t="s">
        <v>547</v>
      </c>
      <c r="C361" s="15" t="s">
        <v>548</v>
      </c>
      <c r="D361" s="108">
        <f>VARAM_BALLOON_dot!D361+VARAM_BSRTaxl_dot!D361+RPR_BalticFlows!D361+RPR_LiveBaltic!D361+KPR_BBG!D361+LHEI_BBG!D361+ZPR_SDI4Apps!D361+VPR_SDI4Apps!D361</f>
        <v>0</v>
      </c>
    </row>
    <row r="362" spans="1:4" s="30" customFormat="1" ht="12.75" hidden="1">
      <c r="A362" s="1"/>
      <c r="B362" s="45">
        <v>6295</v>
      </c>
      <c r="C362" s="15" t="s">
        <v>549</v>
      </c>
      <c r="D362" s="108">
        <f>VARAM_BALLOON_dot!D362+VARAM_BSRTaxl_dot!D362+RPR_BalticFlows!D362+RPR_LiveBaltic!D362+KPR_BBG!D362+LHEI_BBG!D362+ZPR_SDI4Apps!D362+VPR_SDI4Apps!D362</f>
        <v>0</v>
      </c>
    </row>
    <row r="363" spans="1:4" s="30" customFormat="1" ht="38.25" hidden="1">
      <c r="A363" s="1"/>
      <c r="B363" s="45">
        <v>6296</v>
      </c>
      <c r="C363" s="15" t="s">
        <v>550</v>
      </c>
      <c r="D363" s="108">
        <f>VARAM_BALLOON_dot!D363+VARAM_BSRTaxl_dot!D363+RPR_BalticFlows!D363+RPR_LiveBaltic!D363+KPR_BBG!D363+LHEI_BBG!D363+ZPR_SDI4Apps!D363+VPR_SDI4Apps!D363</f>
        <v>0</v>
      </c>
    </row>
    <row r="364" spans="1:4" s="30" customFormat="1" ht="25.5" hidden="1">
      <c r="A364" s="1"/>
      <c r="B364" s="45" t="s">
        <v>551</v>
      </c>
      <c r="C364" s="15" t="s">
        <v>552</v>
      </c>
      <c r="D364" s="108">
        <f>VARAM_BALLOON_dot!D364+VARAM_BSRTaxl_dot!D364+RPR_BalticFlows!D364+RPR_LiveBaltic!D364+KPR_BBG!D364+LHEI_BBG!D364+ZPR_SDI4Apps!D364+VPR_SDI4Apps!D364</f>
        <v>0</v>
      </c>
    </row>
    <row r="365" spans="1:4" s="30" customFormat="1" ht="12.75" hidden="1">
      <c r="A365" s="1"/>
      <c r="B365" s="46" t="s">
        <v>553</v>
      </c>
      <c r="C365" s="47" t="s">
        <v>554</v>
      </c>
      <c r="D365" s="107">
        <f>SUM(D366:D367)</f>
        <v>0</v>
      </c>
    </row>
    <row r="366" spans="1:4" s="30" customFormat="1" ht="12.75" hidden="1">
      <c r="A366" s="1"/>
      <c r="B366" s="44" t="s">
        <v>555</v>
      </c>
      <c r="C366" s="15" t="s">
        <v>556</v>
      </c>
      <c r="D366" s="108">
        <f>VARAM_BALLOON_dot!D366+VARAM_BSRTaxl_dot!D366+RPR_BalticFlows!D366+RPR_LiveBaltic!D366+KPR_BBG!D366+LHEI_BBG!D366+ZPR_SDI4Apps!D366+VPR_SDI4Apps!D366</f>
        <v>0</v>
      </c>
    </row>
    <row r="367" spans="1:4" s="30" customFormat="1" ht="12.75" hidden="1">
      <c r="A367" s="1"/>
      <c r="B367" s="44" t="s">
        <v>557</v>
      </c>
      <c r="C367" s="15" t="s">
        <v>558</v>
      </c>
      <c r="D367" s="108">
        <f>VARAM_BALLOON_dot!D367+VARAM_BSRTaxl_dot!D367+RPR_BalticFlows!D367+RPR_LiveBaltic!D367+KPR_BBG!D367+LHEI_BBG!D367+ZPR_SDI4Apps!D367+VPR_SDI4Apps!D367</f>
        <v>0</v>
      </c>
    </row>
    <row r="368" spans="1:4" s="30" customFormat="1" ht="25.5" hidden="1">
      <c r="A368" s="1"/>
      <c r="B368" s="46" t="s">
        <v>559</v>
      </c>
      <c r="C368" s="47" t="s">
        <v>560</v>
      </c>
      <c r="D368" s="107">
        <f>SUM(D369)</f>
        <v>0</v>
      </c>
    </row>
    <row r="369" spans="1:4" s="30" customFormat="1" ht="25.5" hidden="1">
      <c r="A369" s="1"/>
      <c r="B369" s="44">
        <v>6420</v>
      </c>
      <c r="C369" s="15" t="s">
        <v>561</v>
      </c>
      <c r="D369" s="108">
        <f>SUM(D370:D371)</f>
        <v>0</v>
      </c>
    </row>
    <row r="370" spans="1:4" s="30" customFormat="1" ht="12.75" hidden="1">
      <c r="A370" s="1"/>
      <c r="B370" s="48">
        <v>6421</v>
      </c>
      <c r="C370" s="15" t="s">
        <v>562</v>
      </c>
      <c r="D370" s="108">
        <f>VARAM_BALLOON_dot!D370+VARAM_BSRTaxl_dot!D370+RPR_BalticFlows!D370+RPR_LiveBaltic!D370+KPR_BBG!D370+LHEI_BBG!D370+ZPR_SDI4Apps!D370+VPR_SDI4Apps!D370</f>
        <v>0</v>
      </c>
    </row>
    <row r="371" spans="1:4" s="30" customFormat="1" ht="12.75" hidden="1">
      <c r="A371" s="1"/>
      <c r="B371" s="48">
        <v>6422</v>
      </c>
      <c r="C371" s="15" t="s">
        <v>563</v>
      </c>
      <c r="D371" s="108">
        <f>VARAM_BALLOON_dot!D371+VARAM_BSRTaxl_dot!D371+RPR_BalticFlows!D371+RPR_LiveBaltic!D371+KPR_BBG!D371+LHEI_BBG!D371+ZPR_SDI4Apps!D371+VPR_SDI4Apps!D371</f>
        <v>0</v>
      </c>
    </row>
    <row r="372" spans="1:4" s="30" customFormat="1" ht="25.5" hidden="1">
      <c r="A372" s="1"/>
      <c r="B372" s="49">
        <v>6500</v>
      </c>
      <c r="C372" s="47" t="s">
        <v>564</v>
      </c>
      <c r="D372" s="107">
        <f>SUM(D373:D374)</f>
        <v>0</v>
      </c>
    </row>
    <row r="373" spans="1:4" s="30" customFormat="1" ht="25.5" hidden="1">
      <c r="A373" s="1"/>
      <c r="B373" s="44">
        <v>6510</v>
      </c>
      <c r="C373" s="15" t="s">
        <v>565</v>
      </c>
      <c r="D373" s="108">
        <f>VARAM_BALLOON_dot!D373+VARAM_BSRTaxl_dot!D373+RPR_BalticFlows!D373+RPR_LiveBaltic!D373+KPR_BBG!D373+LHEI_BBG!D373+ZPR_SDI4Apps!D373+VPR_SDI4Apps!D373</f>
        <v>0</v>
      </c>
    </row>
    <row r="374" spans="1:4" s="30" customFormat="1" ht="25.5" hidden="1">
      <c r="A374" s="1"/>
      <c r="B374" s="44">
        <v>6520</v>
      </c>
      <c r="C374" s="15" t="s">
        <v>566</v>
      </c>
      <c r="D374" s="108">
        <f>VARAM_BALLOON_dot!D374+VARAM_BSRTaxl_dot!D374+RPR_BalticFlows!D374+RPR_LiveBaltic!D374+KPR_BBG!D374+LHEI_BBG!D374+ZPR_SDI4Apps!D374+VPR_SDI4Apps!D374</f>
        <v>0</v>
      </c>
    </row>
    <row r="375" spans="1:4" s="30" customFormat="1" ht="12.75" hidden="1">
      <c r="A375" s="1"/>
      <c r="B375" s="46" t="s">
        <v>567</v>
      </c>
      <c r="C375" s="47" t="s">
        <v>568</v>
      </c>
      <c r="D375" s="107">
        <f>D376+D387</f>
        <v>0</v>
      </c>
    </row>
    <row r="376" spans="1:4" s="30" customFormat="1" ht="12.75" hidden="1">
      <c r="A376" s="1"/>
      <c r="B376" s="46" t="s">
        <v>569</v>
      </c>
      <c r="C376" s="47" t="s">
        <v>570</v>
      </c>
      <c r="D376" s="107">
        <f>D377+D378+D383</f>
        <v>0</v>
      </c>
    </row>
    <row r="377" spans="1:4" s="30" customFormat="1" ht="12.75" hidden="1">
      <c r="A377" s="1"/>
      <c r="B377" s="44" t="s">
        <v>571</v>
      </c>
      <c r="C377" s="15" t="s">
        <v>572</v>
      </c>
      <c r="D377" s="108">
        <f>VARAM_BALLOON_dot!D377+VARAM_BSRTaxl_dot!D377+RPR_BalticFlows!D377+RPR_LiveBaltic!D377+KPR_BBG!D377+LHEI_BBG!D377+ZPR_SDI4Apps!D377+VPR_SDI4Apps!D377</f>
        <v>0</v>
      </c>
    </row>
    <row r="378" spans="1:4" s="30" customFormat="1" ht="12.75" hidden="1">
      <c r="A378" s="1"/>
      <c r="B378" s="44" t="s">
        <v>573</v>
      </c>
      <c r="C378" s="15" t="s">
        <v>574</v>
      </c>
      <c r="D378" s="108">
        <f>SUM(D379:D382)</f>
        <v>0</v>
      </c>
    </row>
    <row r="379" spans="1:4" s="30" customFormat="1" ht="12.75" hidden="1">
      <c r="A379" s="1"/>
      <c r="B379" s="45" t="s">
        <v>575</v>
      </c>
      <c r="C379" s="15" t="s">
        <v>576</v>
      </c>
      <c r="D379" s="108">
        <f>VARAM_BALLOON_dot!D379+VARAM_BSRTaxl_dot!D379+RPR_BalticFlows!D379+RPR_LiveBaltic!D379+KPR_BBG!D379+LHEI_BBG!D379+ZPR_SDI4Apps!D379+VPR_SDI4Apps!D379</f>
        <v>0</v>
      </c>
    </row>
    <row r="380" spans="1:4" s="30" customFormat="1" ht="12.75" hidden="1">
      <c r="A380" s="1"/>
      <c r="B380" s="45" t="s">
        <v>577</v>
      </c>
      <c r="C380" s="15" t="s">
        <v>578</v>
      </c>
      <c r="D380" s="108">
        <f>VARAM_BALLOON_dot!D380+VARAM_BSRTaxl_dot!D380+RPR_BalticFlows!D380+RPR_LiveBaltic!D380+KPR_BBG!D380+LHEI_BBG!D380+ZPR_SDI4Apps!D380+VPR_SDI4Apps!D380</f>
        <v>0</v>
      </c>
    </row>
    <row r="381" spans="1:4" s="30" customFormat="1" ht="12.75" hidden="1">
      <c r="A381" s="1"/>
      <c r="B381" s="45" t="s">
        <v>579</v>
      </c>
      <c r="C381" s="15" t="s">
        <v>580</v>
      </c>
      <c r="D381" s="108">
        <f>VARAM_BALLOON_dot!D381+VARAM_BSRTaxl_dot!D381+RPR_BalticFlows!D381+RPR_LiveBaltic!D381+KPR_BBG!D381+LHEI_BBG!D381+ZPR_SDI4Apps!D381+VPR_SDI4Apps!D381</f>
        <v>0</v>
      </c>
    </row>
    <row r="382" spans="1:4" s="30" customFormat="1" ht="25.5" hidden="1">
      <c r="A382" s="1"/>
      <c r="B382" s="45" t="s">
        <v>581</v>
      </c>
      <c r="C382" s="15" t="s">
        <v>582</v>
      </c>
      <c r="D382" s="108">
        <f>VARAM_BALLOON_dot!D382+VARAM_BSRTaxl_dot!D382+RPR_BalticFlows!D382+RPR_LiveBaltic!D382+KPR_BBG!D382+LHEI_BBG!D382+ZPR_SDI4Apps!D382+VPR_SDI4Apps!D382</f>
        <v>0</v>
      </c>
    </row>
    <row r="383" spans="1:4" s="30" customFormat="1" ht="12.75" hidden="1">
      <c r="A383" s="1"/>
      <c r="B383" s="44">
        <v>7630</v>
      </c>
      <c r="C383" s="15" t="s">
        <v>583</v>
      </c>
      <c r="D383" s="108">
        <f>SUM(D384:D386)</f>
        <v>0</v>
      </c>
    </row>
    <row r="384" spans="1:4" s="30" customFormat="1" ht="12.75" hidden="1">
      <c r="A384" s="1"/>
      <c r="B384" s="45">
        <v>7631</v>
      </c>
      <c r="C384" s="15" t="s">
        <v>584</v>
      </c>
      <c r="D384" s="108">
        <f>VARAM_BALLOON_dot!D384+VARAM_BSRTaxl_dot!D384+RPR_BalticFlows!D384+RPR_LiveBaltic!D384+KPR_BBG!D384+LHEI_BBG!D384+ZPR_SDI4Apps!D384+VPR_SDI4Apps!D384</f>
        <v>0</v>
      </c>
    </row>
    <row r="385" spans="1:4" s="30" customFormat="1" ht="25.5" hidden="1">
      <c r="A385" s="1"/>
      <c r="B385" s="45">
        <v>7632</v>
      </c>
      <c r="C385" s="15" t="s">
        <v>585</v>
      </c>
      <c r="D385" s="108">
        <f>VARAM_BALLOON_dot!D385+VARAM_BSRTaxl_dot!D385+RPR_BalticFlows!D385+RPR_LiveBaltic!D385+KPR_BBG!D385+LHEI_BBG!D385+ZPR_SDI4Apps!D385+VPR_SDI4Apps!D385</f>
        <v>0</v>
      </c>
    </row>
    <row r="386" spans="1:4" s="30" customFormat="1" ht="25.5" hidden="1">
      <c r="A386" s="1"/>
      <c r="B386" s="45">
        <v>7639</v>
      </c>
      <c r="C386" s="15" t="s">
        <v>586</v>
      </c>
      <c r="D386" s="108">
        <f>VARAM_BALLOON_dot!D386+VARAM_BSRTaxl_dot!D386+RPR_BalticFlows!D386+RPR_LiveBaltic!D386+KPR_BBG!D386+LHEI_BBG!D386+ZPR_SDI4Apps!D386+VPR_SDI4Apps!D386</f>
        <v>0</v>
      </c>
    </row>
    <row r="387" spans="1:4" s="30" customFormat="1" ht="12.75" hidden="1">
      <c r="A387" s="1"/>
      <c r="B387" s="46" t="s">
        <v>587</v>
      </c>
      <c r="C387" s="47" t="s">
        <v>588</v>
      </c>
      <c r="D387" s="107">
        <f>D388+D392+D393</f>
        <v>0</v>
      </c>
    </row>
    <row r="388" spans="1:4" s="30" customFormat="1" ht="12.75" hidden="1">
      <c r="A388" s="1"/>
      <c r="B388" s="44" t="s">
        <v>589</v>
      </c>
      <c r="C388" s="15" t="s">
        <v>590</v>
      </c>
      <c r="D388" s="108">
        <f>SUM(D389:D391)</f>
        <v>0</v>
      </c>
    </row>
    <row r="389" spans="1:4" s="30" customFormat="1" ht="12.75" hidden="1">
      <c r="A389" s="1"/>
      <c r="B389" s="45" t="s">
        <v>591</v>
      </c>
      <c r="C389" s="15" t="s">
        <v>592</v>
      </c>
      <c r="D389" s="108">
        <f>VARAM_BALLOON_dot!D389+VARAM_BSRTaxl_dot!D389+RPR_BalticFlows!D389+RPR_LiveBaltic!D389+KPR_BBG!D389+LHEI_BBG!D389+ZPR_SDI4Apps!D389+VPR_SDI4Apps!D389</f>
        <v>0</v>
      </c>
    </row>
    <row r="390" spans="1:4" s="30" customFormat="1" ht="12.75" hidden="1">
      <c r="A390" s="1"/>
      <c r="B390" s="45" t="s">
        <v>593</v>
      </c>
      <c r="C390" s="15" t="s">
        <v>594</v>
      </c>
      <c r="D390" s="108">
        <f>VARAM_BALLOON_dot!D390+VARAM_BSRTaxl_dot!D390+RPR_BalticFlows!D390+RPR_LiveBaltic!D390+KPR_BBG!D390+LHEI_BBG!D390+ZPR_SDI4Apps!D390+VPR_SDI4Apps!D390</f>
        <v>0</v>
      </c>
    </row>
    <row r="391" spans="1:4" s="30" customFormat="1" ht="12.75" hidden="1">
      <c r="A391" s="1"/>
      <c r="B391" s="45" t="s">
        <v>595</v>
      </c>
      <c r="C391" s="15" t="s">
        <v>596</v>
      </c>
      <c r="D391" s="108">
        <f>VARAM_BALLOON_dot!D391+VARAM_BSRTaxl_dot!D391+RPR_BalticFlows!D391+RPR_LiveBaltic!D391+KPR_BBG!D391+LHEI_BBG!D391+ZPR_SDI4Apps!D391+VPR_SDI4Apps!D391</f>
        <v>0</v>
      </c>
    </row>
    <row r="392" spans="1:4" s="30" customFormat="1" ht="12.75" hidden="1">
      <c r="A392" s="1"/>
      <c r="B392" s="44" t="s">
        <v>597</v>
      </c>
      <c r="C392" s="15" t="s">
        <v>598</v>
      </c>
      <c r="D392" s="108">
        <f>VARAM_BALLOON_dot!D392+VARAM_BSRTaxl_dot!D392+RPR_BalticFlows!D392+RPR_LiveBaltic!D392+KPR_BBG!D392+LHEI_BBG!D392+ZPR_SDI4Apps!D392+VPR_SDI4Apps!D392</f>
        <v>0</v>
      </c>
    </row>
    <row r="393" spans="1:4" s="30" customFormat="1" ht="12.75" hidden="1">
      <c r="A393" s="1"/>
      <c r="B393" s="44">
        <v>7730</v>
      </c>
      <c r="C393" s="15" t="s">
        <v>599</v>
      </c>
      <c r="D393" s="108">
        <f>VARAM_BALLOON_dot!D393+VARAM_BSRTaxl_dot!D393+RPR_BalticFlows!D393+RPR_LiveBaltic!D393+KPR_BBG!D393+LHEI_BBG!D393+ZPR_SDI4Apps!D393+VPR_SDI4Apps!D393</f>
        <v>0</v>
      </c>
    </row>
    <row r="394" spans="1:4" s="30" customFormat="1" ht="12.75">
      <c r="A394" s="1"/>
      <c r="B394" s="46" t="s">
        <v>600</v>
      </c>
      <c r="C394" s="47" t="s">
        <v>601</v>
      </c>
      <c r="D394" s="107">
        <f>D395+D401+D409+D414</f>
        <v>135864</v>
      </c>
    </row>
    <row r="395" spans="1:4" s="30" customFormat="1" ht="12.75" hidden="1">
      <c r="A395" s="1"/>
      <c r="B395" s="46" t="s">
        <v>602</v>
      </c>
      <c r="C395" s="47" t="s">
        <v>603</v>
      </c>
      <c r="D395" s="107">
        <f>D396+D397</f>
        <v>0</v>
      </c>
    </row>
    <row r="396" spans="1:4" s="30" customFormat="1" ht="25.5" hidden="1">
      <c r="A396" s="1"/>
      <c r="B396" s="44" t="s">
        <v>604</v>
      </c>
      <c r="C396" s="15" t="s">
        <v>605</v>
      </c>
      <c r="D396" s="108">
        <f>VARAM_BALLOON_dot!D396+VARAM_BSRTaxl_dot!D396+RPR_BalticFlows!D396+RPR_LiveBaltic!D396+KPR_BBG!D396+LHEI_BBG!D396+ZPR_SDI4Apps!D396+VPR_SDI4Apps!D396</f>
        <v>0</v>
      </c>
    </row>
    <row r="397" spans="1:4" s="30" customFormat="1" ht="25.5" hidden="1">
      <c r="A397" s="1"/>
      <c r="B397" s="44" t="s">
        <v>606</v>
      </c>
      <c r="C397" s="15" t="s">
        <v>607</v>
      </c>
      <c r="D397" s="108">
        <f>SUM(D398:D400)</f>
        <v>0</v>
      </c>
    </row>
    <row r="398" spans="1:4" s="30" customFormat="1" ht="25.5" hidden="1">
      <c r="A398" s="1"/>
      <c r="B398" s="45" t="s">
        <v>608</v>
      </c>
      <c r="C398" s="15" t="s">
        <v>609</v>
      </c>
      <c r="D398" s="108">
        <f>VARAM_BALLOON_dot!D398+VARAM_BSRTaxl_dot!D398+RPR_BalticFlows!D398+RPR_LiveBaltic!D398+KPR_BBG!D398+LHEI_BBG!D398+ZPR_SDI4Apps!D398+VPR_SDI4Apps!D398</f>
        <v>0</v>
      </c>
    </row>
    <row r="399" spans="1:4" s="30" customFormat="1" ht="25.5" hidden="1">
      <c r="A399" s="1"/>
      <c r="B399" s="45" t="s">
        <v>610</v>
      </c>
      <c r="C399" s="15" t="s">
        <v>611</v>
      </c>
      <c r="D399" s="108">
        <f>VARAM_BALLOON_dot!D399+VARAM_BSRTaxl_dot!D399+RPR_BalticFlows!D399+RPR_LiveBaltic!D399+KPR_BBG!D399+LHEI_BBG!D399+ZPR_SDI4Apps!D399+VPR_SDI4Apps!D399</f>
        <v>0</v>
      </c>
    </row>
    <row r="400" spans="1:4" s="30" customFormat="1" ht="25.5" hidden="1">
      <c r="A400" s="1"/>
      <c r="B400" s="45" t="s">
        <v>612</v>
      </c>
      <c r="C400" s="15" t="s">
        <v>613</v>
      </c>
      <c r="D400" s="108">
        <f>VARAM_BALLOON_dot!D400+VARAM_BSRTaxl_dot!D400+RPR_BalticFlows!D400+RPR_LiveBaltic!D400+KPR_BBG!D400+LHEI_BBG!D400+ZPR_SDI4Apps!D400+VPR_SDI4Apps!D400</f>
        <v>0</v>
      </c>
    </row>
    <row r="401" spans="1:4" s="30" customFormat="1" ht="25.5">
      <c r="A401" s="1"/>
      <c r="B401" s="46" t="s">
        <v>614</v>
      </c>
      <c r="C401" s="47" t="s">
        <v>615</v>
      </c>
      <c r="D401" s="107">
        <f>D402+D403+D404</f>
        <v>135864</v>
      </c>
    </row>
    <row r="402" spans="1:4" s="30" customFormat="1" ht="25.5" hidden="1">
      <c r="A402" s="1"/>
      <c r="B402" s="44" t="s">
        <v>616</v>
      </c>
      <c r="C402" s="15" t="s">
        <v>617</v>
      </c>
      <c r="D402" s="108">
        <f>VARAM_BALLOON_dot!D402+VARAM_BSRTaxl_dot!D402+RPR_BalticFlows!D402+RPR_LiveBaltic!D402+KPR_BBG!D402+LHEI_BBG!D402+ZPR_SDI4Apps!D402+VPR_SDI4Apps!D402</f>
        <v>0</v>
      </c>
    </row>
    <row r="403" spans="1:4" s="30" customFormat="1" ht="38.25" hidden="1">
      <c r="A403" s="1"/>
      <c r="B403" s="44" t="s">
        <v>618</v>
      </c>
      <c r="C403" s="15" t="s">
        <v>619</v>
      </c>
      <c r="D403" s="108">
        <f>VARAM_BALLOON_dot!D403+VARAM_BSRTaxl_dot!D403+RPR_BalticFlows!D403+RPR_LiveBaltic!D403+KPR_BBG!D403+LHEI_BBG!D403+ZPR_SDI4Apps!D403+VPR_SDI4Apps!D403</f>
        <v>0</v>
      </c>
    </row>
    <row r="404" spans="1:4" s="30" customFormat="1" ht="25.5">
      <c r="A404" s="1"/>
      <c r="B404" s="44">
        <v>7350</v>
      </c>
      <c r="C404" s="15" t="s">
        <v>620</v>
      </c>
      <c r="D404" s="108">
        <f>SUM(D405:D408)</f>
        <v>135864</v>
      </c>
    </row>
    <row r="405" spans="1:4" s="30" customFormat="1" ht="51" hidden="1">
      <c r="A405" s="1"/>
      <c r="B405" s="45">
        <v>7351</v>
      </c>
      <c r="C405" s="15" t="s">
        <v>621</v>
      </c>
      <c r="D405" s="108">
        <f>VARAM_BALLOON_dot!D405+VARAM_BSRTaxl_dot!D405+RPR_BalticFlows!D405+RPR_LiveBaltic!D405+KPR_BBG!D405+LHEI_BBG!D405+ZPR_SDI4Apps!D405+VPR_SDI4Apps!D405</f>
        <v>0</v>
      </c>
    </row>
    <row r="406" spans="1:4" s="30" customFormat="1" ht="51" hidden="1">
      <c r="A406" s="1"/>
      <c r="B406" s="45">
        <v>7352</v>
      </c>
      <c r="C406" s="15" t="s">
        <v>622</v>
      </c>
      <c r="D406" s="108">
        <f>VARAM_BALLOON_dot!D406+VARAM_BSRTaxl_dot!D406+RPR_BalticFlows!D406+RPR_LiveBaltic!D406+KPR_BBG!D406+LHEI_BBG!D406+ZPR_SDI4Apps!D406+VPR_SDI4Apps!D406</f>
        <v>0</v>
      </c>
    </row>
    <row r="407" spans="1:4" s="30" customFormat="1" ht="63.75">
      <c r="A407" s="1"/>
      <c r="B407" s="45">
        <v>7353</v>
      </c>
      <c r="C407" s="15" t="s">
        <v>623</v>
      </c>
      <c r="D407" s="108">
        <f>VARAM_BALLOON_dot!D407+VARAM_BSRTaxl_dot!D407+RPR_BalticFlows!D407+RPR_LiveBaltic!D407+KPR_BBG!D407+LHEI_BBG!D407+ZPR_SDI4Apps!D407+VPR_SDI4Apps!D407</f>
        <v>135864</v>
      </c>
    </row>
    <row r="408" spans="1:4" s="30" customFormat="1" ht="63.75" hidden="1">
      <c r="A408" s="1"/>
      <c r="B408" s="45">
        <v>7354</v>
      </c>
      <c r="C408" s="15" t="s">
        <v>624</v>
      </c>
      <c r="D408" s="108">
        <f>VARAM_BALLOON_dot!D408+VARAM_BSRTaxl_dot!D408+RPR_BalticFlows!D408+RPR_LiveBaltic!D408+KPR_BBG!D408+LHEI_BBG!D408+ZPR_SDI4Apps!D408+VPR_SDI4Apps!D408</f>
        <v>0</v>
      </c>
    </row>
    <row r="409" spans="1:4" s="30" customFormat="1" ht="12.75" hidden="1">
      <c r="A409" s="1"/>
      <c r="B409" s="46" t="s">
        <v>625</v>
      </c>
      <c r="C409" s="47" t="s">
        <v>626</v>
      </c>
      <c r="D409" s="107">
        <f>D410+D411</f>
        <v>0</v>
      </c>
    </row>
    <row r="410" spans="1:4" s="30" customFormat="1" ht="12.75" hidden="1">
      <c r="A410" s="1"/>
      <c r="B410" s="44">
        <v>7460</v>
      </c>
      <c r="C410" s="15" t="s">
        <v>627</v>
      </c>
      <c r="D410" s="108">
        <f>VARAM_BALLOON_dot!D410+VARAM_BSRTaxl_dot!D410+RPR_BalticFlows!D410+RPR_LiveBaltic!D410+KPR_BBG!D410+LHEI_BBG!D410+ZPR_SDI4Apps!D410+VPR_SDI4Apps!D410</f>
        <v>0</v>
      </c>
    </row>
    <row r="411" spans="1:4" s="30" customFormat="1" ht="38.25" hidden="1">
      <c r="A411" s="1"/>
      <c r="B411" s="44">
        <v>7470</v>
      </c>
      <c r="C411" s="15" t="s">
        <v>628</v>
      </c>
      <c r="D411" s="108">
        <f>SUM(D412:D413)</f>
        <v>0</v>
      </c>
    </row>
    <row r="412" spans="1:4" s="30" customFormat="1" ht="38.25" hidden="1">
      <c r="A412" s="1"/>
      <c r="B412" s="45">
        <v>7471</v>
      </c>
      <c r="C412" s="15" t="s">
        <v>629</v>
      </c>
      <c r="D412" s="108">
        <f>VARAM_BALLOON_dot!D412+VARAM_BSRTaxl_dot!D412+RPR_BalticFlows!D412+RPR_LiveBaltic!D412+KPR_BBG!D412+LHEI_BBG!D412+ZPR_SDI4Apps!D412+VPR_SDI4Apps!D412</f>
        <v>0</v>
      </c>
    </row>
    <row r="413" spans="1:4" s="30" customFormat="1" ht="38.25" hidden="1">
      <c r="A413" s="1"/>
      <c r="B413" s="45">
        <v>7472</v>
      </c>
      <c r="C413" s="15" t="s">
        <v>630</v>
      </c>
      <c r="D413" s="108">
        <f>VARAM_BALLOON_dot!D413+VARAM_BSRTaxl_dot!D413+RPR_BalticFlows!D413+RPR_LiveBaltic!D413+KPR_BBG!D413+LHEI_BBG!D413+ZPR_SDI4Apps!D413+VPR_SDI4Apps!D413</f>
        <v>0</v>
      </c>
    </row>
    <row r="414" spans="1:4" s="30" customFormat="1" ht="12.75" hidden="1">
      <c r="A414" s="1"/>
      <c r="B414" s="46" t="s">
        <v>631</v>
      </c>
      <c r="C414" s="47" t="s">
        <v>632</v>
      </c>
      <c r="D414" s="107">
        <f>D415</f>
        <v>0</v>
      </c>
    </row>
    <row r="415" spans="1:4" s="30" customFormat="1" ht="38.25" hidden="1">
      <c r="A415" s="1"/>
      <c r="B415" s="44" t="s">
        <v>633</v>
      </c>
      <c r="C415" s="15" t="s">
        <v>634</v>
      </c>
      <c r="D415" s="108">
        <f>VARAM_BALLOON_dot!D415+VARAM_BSRTaxl_dot!D415+RPR_BalticFlows!D415+RPR_LiveBaltic!D415+KPR_BBG!D415+LHEI_BBG!D415+ZPR_SDI4Apps!D415+VPR_SDI4Apps!D415</f>
        <v>0</v>
      </c>
    </row>
    <row r="416" spans="1:4" s="30" customFormat="1" ht="13.5" hidden="1">
      <c r="A416" s="1"/>
      <c r="B416" s="55" t="s">
        <v>635</v>
      </c>
      <c r="C416" s="54" t="s">
        <v>636</v>
      </c>
      <c r="D416" s="109">
        <f>D417+D456</f>
        <v>0</v>
      </c>
    </row>
    <row r="417" spans="1:4" s="30" customFormat="1" ht="12.75" hidden="1">
      <c r="A417" s="1"/>
      <c r="B417" s="49">
        <v>5000</v>
      </c>
      <c r="C417" s="47" t="s">
        <v>637</v>
      </c>
      <c r="D417" s="107">
        <f>D418+D427</f>
        <v>0</v>
      </c>
    </row>
    <row r="418" spans="1:4" s="30" customFormat="1" ht="12.75" hidden="1">
      <c r="A418" s="1"/>
      <c r="B418" s="46" t="s">
        <v>638</v>
      </c>
      <c r="C418" s="47" t="s">
        <v>639</v>
      </c>
      <c r="D418" s="107">
        <f>D419+D420+D423+D424+D425+D426</f>
        <v>0</v>
      </c>
    </row>
    <row r="419" spans="1:4" s="30" customFormat="1" ht="12.75" hidden="1">
      <c r="A419" s="1"/>
      <c r="B419" s="44" t="s">
        <v>640</v>
      </c>
      <c r="C419" s="15" t="s">
        <v>641</v>
      </c>
      <c r="D419" s="108">
        <f>VARAM_BALLOON_dot!D419+VARAM_BSRTaxl_dot!D419+RPR_BalticFlows!D419+RPR_LiveBaltic!D419+KPR_BBG!D419+LHEI_BBG!D419+ZPR_SDI4Apps!D419+VPR_SDI4Apps!D419</f>
        <v>0</v>
      </c>
    </row>
    <row r="420" spans="1:4" s="30" customFormat="1" ht="12.75" hidden="1">
      <c r="A420" s="1"/>
      <c r="B420" s="44">
        <v>5120</v>
      </c>
      <c r="C420" s="15" t="s">
        <v>642</v>
      </c>
      <c r="D420" s="108">
        <f>SUM(D421:D422)</f>
        <v>0</v>
      </c>
    </row>
    <row r="421" spans="1:4" s="30" customFormat="1" ht="12.75" hidden="1">
      <c r="A421" s="1"/>
      <c r="B421" s="45" t="s">
        <v>643</v>
      </c>
      <c r="C421" s="15" t="s">
        <v>644</v>
      </c>
      <c r="D421" s="108">
        <f>VARAM_BALLOON_dot!D421+VARAM_BSRTaxl_dot!D421+RPR_BalticFlows!D421+RPR_LiveBaltic!D421+KPR_BBG!D421+LHEI_BBG!D421+ZPR_SDI4Apps!D421+VPR_SDI4Apps!D421</f>
        <v>0</v>
      </c>
    </row>
    <row r="422" spans="1:4" s="30" customFormat="1" ht="12.75" hidden="1">
      <c r="A422" s="1"/>
      <c r="B422" s="45" t="s">
        <v>645</v>
      </c>
      <c r="C422" s="15" t="s">
        <v>646</v>
      </c>
      <c r="D422" s="108">
        <f>VARAM_BALLOON_dot!D422+VARAM_BSRTaxl_dot!D422+RPR_BalticFlows!D422+RPR_LiveBaltic!D422+KPR_BBG!D422+LHEI_BBG!D422+ZPR_SDI4Apps!D422+VPR_SDI4Apps!D422</f>
        <v>0</v>
      </c>
    </row>
    <row r="423" spans="1:4" s="30" customFormat="1" ht="12.75" hidden="1">
      <c r="A423" s="1"/>
      <c r="B423" s="44" t="s">
        <v>647</v>
      </c>
      <c r="C423" s="15" t="s">
        <v>648</v>
      </c>
      <c r="D423" s="108">
        <f>VARAM_BALLOON_dot!D423+VARAM_BSRTaxl_dot!D423+RPR_BalticFlows!D423+RPR_LiveBaltic!D423+KPR_BBG!D423+LHEI_BBG!D423+ZPR_SDI4Apps!D423+VPR_SDI4Apps!D423</f>
        <v>0</v>
      </c>
    </row>
    <row r="424" spans="1:4" s="30" customFormat="1" ht="12.75" hidden="1">
      <c r="A424" s="1"/>
      <c r="B424" s="44" t="s">
        <v>649</v>
      </c>
      <c r="C424" s="15" t="s">
        <v>650</v>
      </c>
      <c r="D424" s="108">
        <f>VARAM_BALLOON_dot!D424+VARAM_BSRTaxl_dot!D424+RPR_BalticFlows!D424+RPR_LiveBaltic!D424+KPR_BBG!D424+LHEI_BBG!D424+ZPR_SDI4Apps!D424+VPR_SDI4Apps!D424</f>
        <v>0</v>
      </c>
    </row>
    <row r="425" spans="1:4" s="30" customFormat="1" ht="12.75" hidden="1">
      <c r="A425" s="1"/>
      <c r="B425" s="44" t="s">
        <v>651</v>
      </c>
      <c r="C425" s="15" t="s">
        <v>652</v>
      </c>
      <c r="D425" s="108">
        <f>VARAM_BALLOON_dot!D425+VARAM_BSRTaxl_dot!D425+RPR_BalticFlows!D425+RPR_LiveBaltic!D425+KPR_BBG!D425+LHEI_BBG!D425+ZPR_SDI4Apps!D425+VPR_SDI4Apps!D425</f>
        <v>0</v>
      </c>
    </row>
    <row r="426" spans="1:4" s="30" customFormat="1" ht="12.75" hidden="1">
      <c r="A426" s="1"/>
      <c r="B426" s="44" t="s">
        <v>653</v>
      </c>
      <c r="C426" s="15" t="s">
        <v>654</v>
      </c>
      <c r="D426" s="108">
        <f>VARAM_BALLOON_dot!D426+VARAM_BSRTaxl_dot!D426+RPR_BalticFlows!D426+RPR_LiveBaltic!D426+KPR_BBG!D426+LHEI_BBG!D426+ZPR_SDI4Apps!D426+VPR_SDI4Apps!D426</f>
        <v>0</v>
      </c>
    </row>
    <row r="427" spans="1:4" s="30" customFormat="1" ht="12.75" hidden="1">
      <c r="A427" s="1"/>
      <c r="B427" s="46" t="s">
        <v>655</v>
      </c>
      <c r="C427" s="47" t="s">
        <v>656</v>
      </c>
      <c r="D427" s="107">
        <f>D428+D438+D439+D449+D450+D451+D455</f>
        <v>0</v>
      </c>
    </row>
    <row r="428" spans="1:4" s="30" customFormat="1" ht="12.75" hidden="1">
      <c r="A428" s="1"/>
      <c r="B428" s="44" t="s">
        <v>657</v>
      </c>
      <c r="C428" s="15" t="s">
        <v>658</v>
      </c>
      <c r="D428" s="108">
        <f>SUM(D429:D437)</f>
        <v>0</v>
      </c>
    </row>
    <row r="429" spans="1:4" s="30" customFormat="1" ht="12.75" hidden="1">
      <c r="A429" s="1"/>
      <c r="B429" s="45" t="s">
        <v>659</v>
      </c>
      <c r="C429" s="15" t="s">
        <v>660</v>
      </c>
      <c r="D429" s="108">
        <f>VARAM_BALLOON_dot!D429+VARAM_BSRTaxl_dot!D429+RPR_BalticFlows!D429+RPR_LiveBaltic!D429+KPR_BBG!D429+LHEI_BBG!D429+ZPR_SDI4Apps!D429+VPR_SDI4Apps!D429</f>
        <v>0</v>
      </c>
    </row>
    <row r="430" spans="1:4" s="30" customFormat="1" ht="12.75" hidden="1">
      <c r="A430" s="1"/>
      <c r="B430" s="45" t="s">
        <v>661</v>
      </c>
      <c r="C430" s="15" t="s">
        <v>662</v>
      </c>
      <c r="D430" s="108">
        <f>VARAM_BALLOON_dot!D430+VARAM_BSRTaxl_dot!D430+RPR_BalticFlows!D430+RPR_LiveBaltic!D430+KPR_BBG!D430+LHEI_BBG!D430+ZPR_SDI4Apps!D430+VPR_SDI4Apps!D430</f>
        <v>0</v>
      </c>
    </row>
    <row r="431" spans="1:4" s="30" customFormat="1" ht="12.75" hidden="1">
      <c r="A431" s="1"/>
      <c r="B431" s="45" t="s">
        <v>663</v>
      </c>
      <c r="C431" s="15" t="s">
        <v>664</v>
      </c>
      <c r="D431" s="108">
        <f>VARAM_BALLOON_dot!D431+VARAM_BSRTaxl_dot!D431+RPR_BalticFlows!D431+RPR_LiveBaltic!D431+KPR_BBG!D431+LHEI_BBG!D431+ZPR_SDI4Apps!D431+VPR_SDI4Apps!D431</f>
        <v>0</v>
      </c>
    </row>
    <row r="432" spans="1:4" s="30" customFormat="1" ht="12.75" hidden="1">
      <c r="A432" s="1"/>
      <c r="B432" s="45" t="s">
        <v>665</v>
      </c>
      <c r="C432" s="15" t="s">
        <v>666</v>
      </c>
      <c r="D432" s="108">
        <f>VARAM_BALLOON_dot!D432+VARAM_BSRTaxl_dot!D432+RPR_BalticFlows!D432+RPR_LiveBaltic!D432+KPR_BBG!D432+LHEI_BBG!D432+ZPR_SDI4Apps!D432+VPR_SDI4Apps!D432</f>
        <v>0</v>
      </c>
    </row>
    <row r="433" spans="1:4" s="30" customFormat="1" ht="12.75" hidden="1">
      <c r="A433" s="1"/>
      <c r="B433" s="45" t="s">
        <v>667</v>
      </c>
      <c r="C433" s="15" t="s">
        <v>668</v>
      </c>
      <c r="D433" s="108">
        <f>VARAM_BALLOON_dot!D433+VARAM_BSRTaxl_dot!D433+RPR_BalticFlows!D433+RPR_LiveBaltic!D433+KPR_BBG!D433+LHEI_BBG!D433+ZPR_SDI4Apps!D433+VPR_SDI4Apps!D433</f>
        <v>0</v>
      </c>
    </row>
    <row r="434" spans="1:4" s="30" customFormat="1" ht="12.75" hidden="1">
      <c r="A434" s="1"/>
      <c r="B434" s="45" t="s">
        <v>669</v>
      </c>
      <c r="C434" s="15" t="s">
        <v>670</v>
      </c>
      <c r="D434" s="108">
        <f>VARAM_BALLOON_dot!D434+VARAM_BSRTaxl_dot!D434+RPR_BalticFlows!D434+RPR_LiveBaltic!D434+KPR_BBG!D434+LHEI_BBG!D434+ZPR_SDI4Apps!D434+VPR_SDI4Apps!D434</f>
        <v>0</v>
      </c>
    </row>
    <row r="435" spans="1:4" s="30" customFormat="1" ht="12.75" hidden="1">
      <c r="A435" s="1"/>
      <c r="B435" s="45" t="s">
        <v>671</v>
      </c>
      <c r="C435" s="15" t="s">
        <v>672</v>
      </c>
      <c r="D435" s="108">
        <f>VARAM_BALLOON_dot!D435+VARAM_BSRTaxl_dot!D435+RPR_BalticFlows!D435+RPR_LiveBaltic!D435+KPR_BBG!D435+LHEI_BBG!D435+ZPR_SDI4Apps!D435+VPR_SDI4Apps!D435</f>
        <v>0</v>
      </c>
    </row>
    <row r="436" spans="1:4" s="30" customFormat="1" ht="12.75" hidden="1">
      <c r="A436" s="1"/>
      <c r="B436" s="45" t="s">
        <v>673</v>
      </c>
      <c r="C436" s="15" t="s">
        <v>674</v>
      </c>
      <c r="D436" s="108">
        <f>VARAM_BALLOON_dot!D436+VARAM_BSRTaxl_dot!D436+RPR_BalticFlows!D436+RPR_LiveBaltic!D436+KPR_BBG!D436+LHEI_BBG!D436+ZPR_SDI4Apps!D436+VPR_SDI4Apps!D436</f>
        <v>0</v>
      </c>
    </row>
    <row r="437" spans="1:4" s="30" customFormat="1" ht="12.75" hidden="1">
      <c r="A437" s="1"/>
      <c r="B437" s="45" t="s">
        <v>675</v>
      </c>
      <c r="C437" s="15" t="s">
        <v>676</v>
      </c>
      <c r="D437" s="108">
        <f>VARAM_BALLOON_dot!D437+VARAM_BSRTaxl_dot!D437+RPR_BalticFlows!D437+RPR_LiveBaltic!D437+KPR_BBG!D437+LHEI_BBG!D437+ZPR_SDI4Apps!D437+VPR_SDI4Apps!D437</f>
        <v>0</v>
      </c>
    </row>
    <row r="438" spans="1:4" s="30" customFormat="1" ht="12.75" hidden="1">
      <c r="A438" s="1"/>
      <c r="B438" s="44" t="s">
        <v>677</v>
      </c>
      <c r="C438" s="15" t="s">
        <v>678</v>
      </c>
      <c r="D438" s="108">
        <f>VARAM_BALLOON_dot!D438+VARAM_BSRTaxl_dot!D438+RPR_BalticFlows!D438+RPR_LiveBaltic!D438+KPR_BBG!D438+LHEI_BBG!D438+ZPR_SDI4Apps!D438+VPR_SDI4Apps!D438</f>
        <v>0</v>
      </c>
    </row>
    <row r="439" spans="1:4" s="30" customFormat="1" ht="12.75" hidden="1">
      <c r="A439" s="1"/>
      <c r="B439" s="44" t="s">
        <v>679</v>
      </c>
      <c r="C439" s="15" t="s">
        <v>680</v>
      </c>
      <c r="D439" s="108">
        <f>SUM(D440:D448)</f>
        <v>0</v>
      </c>
    </row>
    <row r="440" spans="1:4" s="30" customFormat="1" ht="12.75" hidden="1">
      <c r="A440" s="1"/>
      <c r="B440" s="45" t="s">
        <v>681</v>
      </c>
      <c r="C440" s="15" t="s">
        <v>682</v>
      </c>
      <c r="D440" s="108">
        <f>VARAM_BALLOON_dot!D440+VARAM_BSRTaxl_dot!D440+RPR_BalticFlows!D440+RPR_LiveBaltic!D440+KPR_BBG!D440+LHEI_BBG!D440+ZPR_SDI4Apps!D440+VPR_SDI4Apps!D440</f>
        <v>0</v>
      </c>
    </row>
    <row r="441" spans="1:4" s="30" customFormat="1" ht="12.75" hidden="1">
      <c r="A441" s="1"/>
      <c r="B441" s="45">
        <v>5232</v>
      </c>
      <c r="C441" s="15" t="s">
        <v>683</v>
      </c>
      <c r="D441" s="108">
        <f>VARAM_BALLOON_dot!D441+VARAM_BSRTaxl_dot!D441+RPR_BalticFlows!D441+RPR_LiveBaltic!D441+KPR_BBG!D441+LHEI_BBG!D441+ZPR_SDI4Apps!D441+VPR_SDI4Apps!D441</f>
        <v>0</v>
      </c>
    </row>
    <row r="442" spans="1:4" s="30" customFormat="1" ht="12.75" hidden="1">
      <c r="A442" s="1"/>
      <c r="B442" s="45" t="s">
        <v>684</v>
      </c>
      <c r="C442" s="15" t="s">
        <v>685</v>
      </c>
      <c r="D442" s="108">
        <f>VARAM_BALLOON_dot!D442+VARAM_BSRTaxl_dot!D442+RPR_BalticFlows!D442+RPR_LiveBaltic!D442+KPR_BBG!D442+LHEI_BBG!D442+ZPR_SDI4Apps!D442+VPR_SDI4Apps!D442</f>
        <v>0</v>
      </c>
    </row>
    <row r="443" spans="1:4" s="30" customFormat="1" ht="12.75" hidden="1">
      <c r="A443" s="1"/>
      <c r="B443" s="45" t="s">
        <v>686</v>
      </c>
      <c r="C443" s="15" t="s">
        <v>687</v>
      </c>
      <c r="D443" s="108">
        <f>VARAM_BALLOON_dot!D443+VARAM_BSRTaxl_dot!D443+RPR_BalticFlows!D443+RPR_LiveBaltic!D443+KPR_BBG!D443+LHEI_BBG!D443+ZPR_SDI4Apps!D443+VPR_SDI4Apps!D443</f>
        <v>0</v>
      </c>
    </row>
    <row r="444" spans="1:4" s="30" customFormat="1" ht="12.75" hidden="1">
      <c r="A444" s="1"/>
      <c r="B444" s="45" t="s">
        <v>688</v>
      </c>
      <c r="C444" s="15" t="s">
        <v>689</v>
      </c>
      <c r="D444" s="108">
        <f>VARAM_BALLOON_dot!D444+VARAM_BSRTaxl_dot!D444+RPR_BalticFlows!D444+RPR_LiveBaltic!D444+KPR_BBG!D444+LHEI_BBG!D444+ZPR_SDI4Apps!D444+VPR_SDI4Apps!D444</f>
        <v>0</v>
      </c>
    </row>
    <row r="445" spans="1:4" s="30" customFormat="1" ht="12.75" hidden="1">
      <c r="A445" s="1"/>
      <c r="B445" s="45" t="s">
        <v>690</v>
      </c>
      <c r="C445" s="15" t="s">
        <v>691</v>
      </c>
      <c r="D445" s="108">
        <f>VARAM_BALLOON_dot!D445+VARAM_BSRTaxl_dot!D445+RPR_BalticFlows!D445+RPR_LiveBaltic!D445+KPR_BBG!D445+LHEI_BBG!D445+ZPR_SDI4Apps!D445+VPR_SDI4Apps!D445</f>
        <v>0</v>
      </c>
    </row>
    <row r="446" spans="1:4" s="30" customFormat="1" ht="12.75" hidden="1">
      <c r="A446" s="1"/>
      <c r="B446" s="45" t="s">
        <v>692</v>
      </c>
      <c r="C446" s="15" t="s">
        <v>693</v>
      </c>
      <c r="D446" s="108">
        <f>VARAM_BALLOON_dot!D446+VARAM_BSRTaxl_dot!D446+RPR_BalticFlows!D446+RPR_LiveBaltic!D446+KPR_BBG!D446+LHEI_BBG!D446+ZPR_SDI4Apps!D446+VPR_SDI4Apps!D446</f>
        <v>0</v>
      </c>
    </row>
    <row r="447" spans="1:4" s="30" customFormat="1" ht="12.75" hidden="1">
      <c r="A447" s="1"/>
      <c r="B447" s="45" t="s">
        <v>694</v>
      </c>
      <c r="C447" s="15" t="s">
        <v>695</v>
      </c>
      <c r="D447" s="108">
        <f>VARAM_BALLOON_dot!D447+VARAM_BSRTaxl_dot!D447+RPR_BalticFlows!D447+RPR_LiveBaltic!D447+KPR_BBG!D447+LHEI_BBG!D447+ZPR_SDI4Apps!D447+VPR_SDI4Apps!D447</f>
        <v>0</v>
      </c>
    </row>
    <row r="448" spans="1:4" s="30" customFormat="1" ht="12.75" hidden="1">
      <c r="A448" s="1"/>
      <c r="B448" s="45" t="s">
        <v>696</v>
      </c>
      <c r="C448" s="15" t="s">
        <v>697</v>
      </c>
      <c r="D448" s="108">
        <f>VARAM_BALLOON_dot!D448+VARAM_BSRTaxl_dot!D448+RPR_BalticFlows!D448+RPR_LiveBaltic!D448+KPR_BBG!D448+LHEI_BBG!D448+ZPR_SDI4Apps!D448+VPR_SDI4Apps!D448</f>
        <v>0</v>
      </c>
    </row>
    <row r="449" spans="1:4" s="30" customFormat="1" ht="12.75" hidden="1">
      <c r="A449" s="1"/>
      <c r="B449" s="44" t="s">
        <v>698</v>
      </c>
      <c r="C449" s="15" t="s">
        <v>699</v>
      </c>
      <c r="D449" s="108">
        <f>VARAM_BALLOON_dot!D449+VARAM_BSRTaxl_dot!D449+RPR_BalticFlows!D449+RPR_LiveBaltic!D449+KPR_BBG!D449+LHEI_BBG!D449+ZPR_SDI4Apps!D449+VPR_SDI4Apps!D449</f>
        <v>0</v>
      </c>
    </row>
    <row r="450" spans="1:4" s="30" customFormat="1" ht="12.75" hidden="1">
      <c r="A450" s="1"/>
      <c r="B450" s="44" t="s">
        <v>700</v>
      </c>
      <c r="C450" s="15" t="s">
        <v>701</v>
      </c>
      <c r="D450" s="108">
        <f>VARAM_BALLOON_dot!D450+VARAM_BSRTaxl_dot!D450+RPR_BalticFlows!D450+RPR_LiveBaltic!D450+KPR_BBG!D450+LHEI_BBG!D450+ZPR_SDI4Apps!D450+VPR_SDI4Apps!D450</f>
        <v>0</v>
      </c>
    </row>
    <row r="451" spans="1:4" s="30" customFormat="1" ht="12.75" hidden="1">
      <c r="A451" s="1"/>
      <c r="B451" s="44" t="s">
        <v>702</v>
      </c>
      <c r="C451" s="15" t="s">
        <v>703</v>
      </c>
      <c r="D451" s="108">
        <f>SUM(D452:D454)</f>
        <v>0</v>
      </c>
    </row>
    <row r="452" spans="1:4" s="30" customFormat="1" ht="12.75" hidden="1">
      <c r="A452" s="1"/>
      <c r="B452" s="45" t="s">
        <v>704</v>
      </c>
      <c r="C452" s="15" t="s">
        <v>705</v>
      </c>
      <c r="D452" s="108">
        <f>VARAM_BALLOON_dot!D452+VARAM_BSRTaxl_dot!D452+RPR_BalticFlows!D452+RPR_LiveBaltic!D452+KPR_BBG!D452+LHEI_BBG!D452+ZPR_SDI4Apps!D452+VPR_SDI4Apps!D452</f>
        <v>0</v>
      </c>
    </row>
    <row r="453" spans="1:4" s="30" customFormat="1" ht="12.75" hidden="1">
      <c r="A453" s="1"/>
      <c r="B453" s="45" t="s">
        <v>706</v>
      </c>
      <c r="C453" s="15" t="s">
        <v>707</v>
      </c>
      <c r="D453" s="108">
        <f>VARAM_BALLOON_dot!D453+VARAM_BSRTaxl_dot!D453+RPR_BalticFlows!D453+RPR_LiveBaltic!D453+KPR_BBG!D453+LHEI_BBG!D453+ZPR_SDI4Apps!D453+VPR_SDI4Apps!D453</f>
        <v>0</v>
      </c>
    </row>
    <row r="454" spans="1:4" s="30" customFormat="1" ht="12.75" hidden="1">
      <c r="A454" s="1"/>
      <c r="B454" s="45" t="s">
        <v>708</v>
      </c>
      <c r="C454" s="15" t="s">
        <v>709</v>
      </c>
      <c r="D454" s="108">
        <f>VARAM_BALLOON_dot!D454+VARAM_BSRTaxl_dot!D454+RPR_BalticFlows!D454+RPR_LiveBaltic!D454+KPR_BBG!D454+LHEI_BBG!D454+ZPR_SDI4Apps!D454+VPR_SDI4Apps!D454</f>
        <v>0</v>
      </c>
    </row>
    <row r="455" spans="1:4" s="30" customFormat="1" ht="12.75" hidden="1">
      <c r="A455" s="1"/>
      <c r="B455" s="44" t="s">
        <v>710</v>
      </c>
      <c r="C455" s="15" t="s">
        <v>711</v>
      </c>
      <c r="D455" s="108">
        <f>VARAM_BALLOON_dot!D455+VARAM_BSRTaxl_dot!D455+RPR_BalticFlows!D455+RPR_LiveBaltic!D455+KPR_BBG!D455+LHEI_BBG!D455+ZPR_SDI4Apps!D455+VPR_SDI4Apps!D455</f>
        <v>0</v>
      </c>
    </row>
    <row r="456" spans="1:4" s="30" customFormat="1" ht="12.75" hidden="1">
      <c r="A456" s="1"/>
      <c r="B456" s="49">
        <v>9000</v>
      </c>
      <c r="C456" s="47" t="s">
        <v>712</v>
      </c>
      <c r="D456" s="107">
        <f>D457+D463+D476+D471</f>
        <v>0</v>
      </c>
    </row>
    <row r="457" spans="1:4" s="30" customFormat="1" ht="12.75" hidden="1">
      <c r="A457" s="1"/>
      <c r="B457" s="46" t="s">
        <v>713</v>
      </c>
      <c r="C457" s="47" t="s">
        <v>714</v>
      </c>
      <c r="D457" s="107">
        <f>D458+D459</f>
        <v>0</v>
      </c>
    </row>
    <row r="458" spans="1:4" s="30" customFormat="1" ht="25.5" hidden="1">
      <c r="A458" s="1"/>
      <c r="B458" s="44" t="s">
        <v>715</v>
      </c>
      <c r="C458" s="15" t="s">
        <v>716</v>
      </c>
      <c r="D458" s="108">
        <f>VARAM_BALLOON_dot!D458+VARAM_BSRTaxl_dot!D458+RPR_BalticFlows!D458+RPR_LiveBaltic!D458+KPR_BBG!D458+LHEI_BBG!D458+ZPR_SDI4Apps!D458+VPR_SDI4Apps!D458</f>
        <v>0</v>
      </c>
    </row>
    <row r="459" spans="1:4" s="30" customFormat="1" ht="25.5" hidden="1">
      <c r="A459" s="1"/>
      <c r="B459" s="44" t="s">
        <v>717</v>
      </c>
      <c r="C459" s="15" t="s">
        <v>718</v>
      </c>
      <c r="D459" s="108">
        <f>SUM(D460:D462)</f>
        <v>0</v>
      </c>
    </row>
    <row r="460" spans="1:4" s="30" customFormat="1" ht="25.5" hidden="1">
      <c r="A460" s="1"/>
      <c r="B460" s="45">
        <v>9141</v>
      </c>
      <c r="C460" s="15" t="s">
        <v>719</v>
      </c>
      <c r="D460" s="108">
        <f>VARAM_BALLOON_dot!D460+VARAM_BSRTaxl_dot!D460+RPR_BalticFlows!D460+RPR_LiveBaltic!D460+KPR_BBG!D460+LHEI_BBG!D460+ZPR_SDI4Apps!D460+VPR_SDI4Apps!D460</f>
        <v>0</v>
      </c>
    </row>
    <row r="461" spans="1:4" s="30" customFormat="1" ht="25.5" hidden="1">
      <c r="A461" s="1"/>
      <c r="B461" s="45">
        <v>9142</v>
      </c>
      <c r="C461" s="15" t="s">
        <v>720</v>
      </c>
      <c r="D461" s="108">
        <f>VARAM_BALLOON_dot!D461+VARAM_BSRTaxl_dot!D461+RPR_BalticFlows!D461+RPR_LiveBaltic!D461+KPR_BBG!D461+LHEI_BBG!D461+ZPR_SDI4Apps!D461+VPR_SDI4Apps!D461</f>
        <v>0</v>
      </c>
    </row>
    <row r="462" spans="1:4" s="30" customFormat="1" ht="25.5" hidden="1">
      <c r="A462" s="1"/>
      <c r="B462" s="45">
        <v>9149</v>
      </c>
      <c r="C462" s="15" t="s">
        <v>721</v>
      </c>
      <c r="D462" s="108">
        <f>VARAM_BALLOON_dot!D462+VARAM_BSRTaxl_dot!D462+RPR_BalticFlows!D462+RPR_LiveBaltic!D462+KPR_BBG!D462+LHEI_BBG!D462+ZPR_SDI4Apps!D462+VPR_SDI4Apps!D462</f>
        <v>0</v>
      </c>
    </row>
    <row r="463" spans="1:4" s="30" customFormat="1" ht="25.5" hidden="1">
      <c r="A463" s="1"/>
      <c r="B463" s="46" t="s">
        <v>722</v>
      </c>
      <c r="C463" s="47" t="s">
        <v>723</v>
      </c>
      <c r="D463" s="107">
        <f>D464+D465+D466</f>
        <v>0</v>
      </c>
    </row>
    <row r="464" spans="1:4" s="30" customFormat="1" ht="12.75" hidden="1">
      <c r="A464" s="1"/>
      <c r="B464" s="44" t="s">
        <v>724</v>
      </c>
      <c r="C464" s="15" t="s">
        <v>725</v>
      </c>
      <c r="D464" s="108">
        <f>VARAM_BALLOON_dot!D464+VARAM_BSRTaxl_dot!D464+RPR_BalticFlows!D464+RPR_LiveBaltic!D464+KPR_BBG!D464+LHEI_BBG!D464+ZPR_SDI4Apps!D464+VPR_SDI4Apps!D464</f>
        <v>0</v>
      </c>
    </row>
    <row r="465" spans="1:4" s="30" customFormat="1" ht="38.25" hidden="1">
      <c r="A465" s="1"/>
      <c r="B465" s="44">
        <v>9580</v>
      </c>
      <c r="C465" s="15" t="s">
        <v>726</v>
      </c>
      <c r="D465" s="108">
        <f>VARAM_BALLOON_dot!D465+VARAM_BSRTaxl_dot!D465+RPR_BalticFlows!D465+RPR_LiveBaltic!D465+KPR_BBG!D465+LHEI_BBG!D465+ZPR_SDI4Apps!D465+VPR_SDI4Apps!D465</f>
        <v>0</v>
      </c>
    </row>
    <row r="466" spans="1:4" s="30" customFormat="1" ht="38.25" hidden="1">
      <c r="A466" s="1"/>
      <c r="B466" s="44">
        <v>9590</v>
      </c>
      <c r="C466" s="15" t="s">
        <v>727</v>
      </c>
      <c r="D466" s="108">
        <f>SUM(D467:D470)</f>
        <v>0</v>
      </c>
    </row>
    <row r="467" spans="1:4" s="30" customFormat="1" ht="51" hidden="1">
      <c r="A467" s="1"/>
      <c r="B467" s="45">
        <v>9591</v>
      </c>
      <c r="C467" s="15" t="s">
        <v>728</v>
      </c>
      <c r="D467" s="108">
        <f>VARAM_BALLOON_dot!D467+VARAM_BSRTaxl_dot!D467+RPR_BalticFlows!D467+RPR_LiveBaltic!D467+KPR_BBG!D467+LHEI_BBG!D467+ZPR_SDI4Apps!D467+VPR_SDI4Apps!D467</f>
        <v>0</v>
      </c>
    </row>
    <row r="468" spans="1:4" s="30" customFormat="1" ht="51" hidden="1">
      <c r="A468" s="1"/>
      <c r="B468" s="45">
        <v>9592</v>
      </c>
      <c r="C468" s="15" t="s">
        <v>729</v>
      </c>
      <c r="D468" s="108">
        <f>VARAM_BALLOON_dot!D468+VARAM_BSRTaxl_dot!D468+RPR_BalticFlows!D468+RPR_LiveBaltic!D468+KPR_BBG!D468+LHEI_BBG!D468+ZPR_SDI4Apps!D468+VPR_SDI4Apps!D468</f>
        <v>0</v>
      </c>
    </row>
    <row r="469" spans="1:4" s="30" customFormat="1" ht="63.75" hidden="1">
      <c r="A469" s="1"/>
      <c r="B469" s="45">
        <v>9593</v>
      </c>
      <c r="C469" s="15" t="s">
        <v>730</v>
      </c>
      <c r="D469" s="108">
        <f>VARAM_BALLOON_dot!D469+VARAM_BSRTaxl_dot!D469+RPR_BalticFlows!D469+RPR_LiveBaltic!D469+KPR_BBG!D469+LHEI_BBG!D469+ZPR_SDI4Apps!D469+VPR_SDI4Apps!D469</f>
        <v>0</v>
      </c>
    </row>
    <row r="470" spans="1:4" s="30" customFormat="1" ht="63.75" hidden="1">
      <c r="A470" s="1"/>
      <c r="B470" s="45">
        <v>9594</v>
      </c>
      <c r="C470" s="15" t="s">
        <v>731</v>
      </c>
      <c r="D470" s="108">
        <f>VARAM_BALLOON_dot!D470+VARAM_BSRTaxl_dot!D470+RPR_BalticFlows!D470+RPR_LiveBaltic!D470+KPR_BBG!D470+LHEI_BBG!D470+ZPR_SDI4Apps!D470+VPR_SDI4Apps!D470</f>
        <v>0</v>
      </c>
    </row>
    <row r="471" spans="1:4" s="30" customFormat="1" ht="12.75" hidden="1">
      <c r="A471" s="1"/>
      <c r="B471" s="49">
        <v>9700</v>
      </c>
      <c r="C471" s="47" t="s">
        <v>732</v>
      </c>
      <c r="D471" s="107">
        <f>D472+D473</f>
        <v>0</v>
      </c>
    </row>
    <row r="472" spans="1:4" s="30" customFormat="1" ht="12.75" hidden="1">
      <c r="A472" s="1"/>
      <c r="B472" s="44">
        <v>9710</v>
      </c>
      <c r="C472" s="15" t="s">
        <v>733</v>
      </c>
      <c r="D472" s="108">
        <f>VARAM_BALLOON_dot!D472+VARAM_BSRTaxl_dot!D472+RPR_BalticFlows!D472+RPR_LiveBaltic!D472+KPR_BBG!D472+LHEI_BBG!D472+ZPR_SDI4Apps!D472+VPR_SDI4Apps!D472</f>
        <v>0</v>
      </c>
    </row>
    <row r="473" spans="1:4" s="30" customFormat="1" ht="38.25" hidden="1">
      <c r="A473" s="1"/>
      <c r="B473" s="42">
        <v>9720</v>
      </c>
      <c r="C473" s="15" t="s">
        <v>734</v>
      </c>
      <c r="D473" s="108">
        <f>SUM(D474:D475)</f>
        <v>0</v>
      </c>
    </row>
    <row r="474" spans="1:4" s="30" customFormat="1" ht="38.25" hidden="1">
      <c r="A474" s="1"/>
      <c r="B474" s="45">
        <v>9721</v>
      </c>
      <c r="C474" s="15" t="s">
        <v>735</v>
      </c>
      <c r="D474" s="108">
        <f>VARAM_BALLOON_dot!D474+VARAM_BSRTaxl_dot!D474+RPR_BalticFlows!D474+RPR_LiveBaltic!D474+KPR_BBG!D474+LHEI_BBG!D474+ZPR_SDI4Apps!D474+VPR_SDI4Apps!D474</f>
        <v>0</v>
      </c>
    </row>
    <row r="475" spans="1:4" s="30" customFormat="1" ht="38.25" hidden="1">
      <c r="A475" s="1"/>
      <c r="B475" s="45">
        <v>9722</v>
      </c>
      <c r="C475" s="15" t="s">
        <v>736</v>
      </c>
      <c r="D475" s="108">
        <f>VARAM_BALLOON_dot!D475+VARAM_BSRTaxl_dot!D475+RPR_BalticFlows!D475+RPR_LiveBaltic!D475+KPR_BBG!D475+LHEI_BBG!D475+ZPR_SDI4Apps!D475+VPR_SDI4Apps!D475</f>
        <v>0</v>
      </c>
    </row>
    <row r="476" spans="1:4" s="30" customFormat="1" ht="12.75" hidden="1">
      <c r="A476" s="1"/>
      <c r="B476" s="46" t="s">
        <v>737</v>
      </c>
      <c r="C476" s="47" t="s">
        <v>738</v>
      </c>
      <c r="D476" s="107">
        <f>D477</f>
        <v>0</v>
      </c>
    </row>
    <row r="477" spans="1:4" s="30" customFormat="1" ht="38.25" hidden="1">
      <c r="A477" s="1"/>
      <c r="B477" s="44" t="s">
        <v>739</v>
      </c>
      <c r="C477" s="15" t="s">
        <v>740</v>
      </c>
      <c r="D477" s="108">
        <f>VARAM_BALLOON_dot!D477+VARAM_BSRTaxl_dot!D477+RPR_BalticFlows!D477+RPR_LiveBaltic!D477+KPR_BBG!D477+LHEI_BBG!D477+ZPR_SDI4Apps!D477+VPR_SDI4Apps!D477</f>
        <v>0</v>
      </c>
    </row>
    <row r="478" spans="1:4" s="30" customFormat="1" ht="25.5">
      <c r="A478" s="1"/>
      <c r="B478" s="11" t="s">
        <v>741</v>
      </c>
      <c r="C478" s="12" t="s">
        <v>742</v>
      </c>
      <c r="D478" s="13">
        <f>D55-D135</f>
        <v>0</v>
      </c>
    </row>
    <row r="479" spans="1:4" s="30" customFormat="1" ht="12.75" hidden="1">
      <c r="A479" s="1"/>
      <c r="B479" s="11" t="s">
        <v>743</v>
      </c>
      <c r="C479" s="12" t="s">
        <v>744</v>
      </c>
      <c r="D479" s="13">
        <f>D480+D483+D486+D490</f>
        <v>0</v>
      </c>
    </row>
    <row r="480" spans="1:4" s="30" customFormat="1" ht="12.75" hidden="1">
      <c r="A480" s="1"/>
      <c r="B480" s="14" t="s">
        <v>745</v>
      </c>
      <c r="C480" s="15" t="s">
        <v>746</v>
      </c>
      <c r="D480" s="16">
        <f>SUM(D481:D482)</f>
        <v>0</v>
      </c>
    </row>
    <row r="481" spans="1:4" s="30" customFormat="1" ht="12.75" hidden="1">
      <c r="A481" s="1"/>
      <c r="B481" s="14" t="s">
        <v>747</v>
      </c>
      <c r="C481" s="15" t="s">
        <v>748</v>
      </c>
      <c r="D481" s="16">
        <f>VARAM_BALLOON_dot!D481+VARAM_BSRTaxl_dot!D481+RPR_BalticFlows!D481+RPR_LiveBaltic!D481+KPR_BBG!D481+LHEI_BBG!D481+ZPR_SDI4Apps!D481+VPR_SDI4Apps!D481</f>
        <v>0</v>
      </c>
    </row>
    <row r="482" spans="1:4" s="30" customFormat="1" ht="12.75" hidden="1">
      <c r="A482" s="1"/>
      <c r="B482" s="14" t="s">
        <v>749</v>
      </c>
      <c r="C482" s="15" t="s">
        <v>750</v>
      </c>
      <c r="D482" s="16">
        <f>VARAM_BALLOON_dot!D482+VARAM_BSRTaxl_dot!D482+RPR_BalticFlows!D482+RPR_LiveBaltic!D482+KPR_BBG!D482+LHEI_BBG!D482+ZPR_SDI4Apps!D482+VPR_SDI4Apps!D482</f>
        <v>0</v>
      </c>
    </row>
    <row r="483" spans="1:4" s="30" customFormat="1" ht="12.75" hidden="1">
      <c r="A483" s="1"/>
      <c r="B483" s="14" t="s">
        <v>751</v>
      </c>
      <c r="C483" s="15" t="s">
        <v>752</v>
      </c>
      <c r="D483" s="16">
        <f>SUM(D484:D485)</f>
        <v>0</v>
      </c>
    </row>
    <row r="484" spans="1:4" s="30" customFormat="1" ht="12.75" hidden="1">
      <c r="A484" s="1"/>
      <c r="B484" s="14" t="s">
        <v>753</v>
      </c>
      <c r="C484" s="15" t="s">
        <v>754</v>
      </c>
      <c r="D484" s="16">
        <f>VARAM_BALLOON_dot!D484+VARAM_BSRTaxl_dot!D484+RPR_BalticFlows!D484+RPR_LiveBaltic!D484+KPR_BBG!D484+LHEI_BBG!D484+ZPR_SDI4Apps!D484+VPR_SDI4Apps!D484</f>
        <v>0</v>
      </c>
    </row>
    <row r="485" spans="1:4" s="30" customFormat="1" ht="12.75" hidden="1">
      <c r="A485" s="1"/>
      <c r="B485" s="14" t="s">
        <v>755</v>
      </c>
      <c r="C485" s="15" t="s">
        <v>756</v>
      </c>
      <c r="D485" s="16">
        <f>VARAM_BALLOON_dot!D485+VARAM_BSRTaxl_dot!D485+RPR_BalticFlows!D485+RPR_LiveBaltic!D485+KPR_BBG!D485+LHEI_BBG!D485+ZPR_SDI4Apps!D485+VPR_SDI4Apps!D485</f>
        <v>0</v>
      </c>
    </row>
    <row r="486" spans="1:4" s="30" customFormat="1" ht="12.75" hidden="1">
      <c r="A486" s="1"/>
      <c r="B486" s="17" t="s">
        <v>757</v>
      </c>
      <c r="C486" s="18" t="s">
        <v>758</v>
      </c>
      <c r="D486" s="16">
        <f>SUM(D487:D489)</f>
        <v>0</v>
      </c>
    </row>
    <row r="487" spans="1:4" s="30" customFormat="1" ht="25.5" hidden="1">
      <c r="A487" s="1"/>
      <c r="B487" s="17" t="s">
        <v>759</v>
      </c>
      <c r="C487" s="19" t="s">
        <v>760</v>
      </c>
      <c r="D487" s="16">
        <f>VARAM_BALLOON_dot!D487+VARAM_BSRTaxl_dot!D487+RPR_BalticFlows!D487+RPR_LiveBaltic!D487+KPR_BBG!D487+LHEI_BBG!D487+ZPR_SDI4Apps!D487+VPR_SDI4Apps!D487</f>
        <v>0</v>
      </c>
    </row>
    <row r="488" spans="1:4" s="30" customFormat="1" ht="25.5" hidden="1">
      <c r="A488" s="1"/>
      <c r="B488" s="17" t="s">
        <v>761</v>
      </c>
      <c r="C488" s="19" t="s">
        <v>762</v>
      </c>
      <c r="D488" s="16">
        <f>VARAM_BALLOON_dot!D488+VARAM_BSRTaxl_dot!D488+RPR_BalticFlows!D488+RPR_LiveBaltic!D488+KPR_BBG!D488+LHEI_BBG!D488+ZPR_SDI4Apps!D488+VPR_SDI4Apps!D488</f>
        <v>0</v>
      </c>
    </row>
    <row r="489" spans="1:4" s="30" customFormat="1" ht="25.5" hidden="1">
      <c r="A489" s="1"/>
      <c r="B489" s="17" t="s">
        <v>763</v>
      </c>
      <c r="C489" s="19" t="s">
        <v>764</v>
      </c>
      <c r="D489" s="16">
        <f>VARAM_BALLOON_dot!D489+VARAM_BSRTaxl_dot!D489+RPR_BalticFlows!D489+RPR_LiveBaltic!D489+KPR_BBG!D489+LHEI_BBG!D489+ZPR_SDI4Apps!D489+VPR_SDI4Apps!D489</f>
        <v>0</v>
      </c>
    </row>
    <row r="490" spans="1:4" s="30" customFormat="1" ht="12.75" hidden="1">
      <c r="A490" s="1"/>
      <c r="B490" s="14" t="s">
        <v>765</v>
      </c>
      <c r="C490" s="15" t="s">
        <v>766</v>
      </c>
      <c r="D490" s="16">
        <f>VARAM_BALLOON_dot!D490+VARAM_BSRTaxl_dot!D490+RPR_BalticFlows!D490+RPR_LiveBaltic!D490+KPR_BBG!D490+LHEI_BBG!D490+ZPR_SDI4Apps!D490+VPR_SDI4Apps!D490</f>
        <v>0</v>
      </c>
    </row>
    <row r="491" spans="1:4">
      <c r="B491" s="20"/>
    </row>
    <row r="492" spans="1:4" s="30" customFormat="1" ht="12.75">
      <c r="A492" s="1"/>
      <c r="B492" s="90" t="s">
        <v>850</v>
      </c>
      <c r="C492" s="1"/>
      <c r="D492" s="1"/>
    </row>
    <row r="493" spans="1:4" s="30" customFormat="1" ht="12.75">
      <c r="A493" s="1"/>
      <c r="B493" s="90" t="s">
        <v>851</v>
      </c>
      <c r="C493" s="2"/>
      <c r="D493" s="1"/>
    </row>
    <row r="494" spans="1:4" s="30" customFormat="1" ht="12.75">
      <c r="A494" s="1"/>
      <c r="B494" s="21"/>
      <c r="C494" s="2"/>
      <c r="D494" s="1"/>
    </row>
    <row r="495" spans="1:4" s="30" customFormat="1" ht="12.75">
      <c r="A495" s="1"/>
      <c r="B495" s="36" t="s">
        <v>852</v>
      </c>
      <c r="C495" s="36" t="s">
        <v>774</v>
      </c>
      <c r="D495" s="1"/>
    </row>
    <row r="496" spans="1:4" s="30" customFormat="1" ht="12.75">
      <c r="A496" s="1"/>
      <c r="B496" s="6" t="s">
        <v>784</v>
      </c>
      <c r="C496" s="6" t="s">
        <v>6</v>
      </c>
      <c r="D496" s="1"/>
    </row>
    <row r="497" spans="1:4" s="30" customFormat="1" ht="12.75">
      <c r="A497" s="1"/>
      <c r="B497" s="6"/>
      <c r="C497" s="1"/>
      <c r="D497" s="1"/>
    </row>
    <row r="498" spans="1:4" s="30" customFormat="1" ht="12.75">
      <c r="A498" s="1"/>
      <c r="B498" s="36" t="s">
        <v>1034</v>
      </c>
      <c r="C498" s="1"/>
      <c r="D498" s="1"/>
    </row>
    <row r="499" spans="1:4" s="30" customFormat="1" ht="12.75">
      <c r="A499" s="1"/>
      <c r="B499" s="6" t="s">
        <v>8</v>
      </c>
      <c r="C499" s="1"/>
      <c r="D499" s="1"/>
    </row>
    <row r="500" spans="1:4" s="30" customFormat="1" ht="12.75">
      <c r="A500" s="1"/>
      <c r="B500" s="1"/>
      <c r="C500" s="1"/>
      <c r="D500" s="1"/>
    </row>
    <row r="501" spans="1:4" s="30" customFormat="1" ht="12.75">
      <c r="A501" s="1"/>
      <c r="B501" s="127" t="s">
        <v>767</v>
      </c>
      <c r="C501" s="128"/>
      <c r="D501" s="128"/>
    </row>
    <row r="502" spans="1:4" s="30" customFormat="1" ht="12.75">
      <c r="A502" s="1"/>
      <c r="B502" s="128"/>
      <c r="C502" s="128"/>
      <c r="D502" s="128"/>
    </row>
    <row r="503" spans="1:4" s="30" customFormat="1" ht="12.75">
      <c r="A503" s="1"/>
      <c r="B503" s="56"/>
      <c r="C503" s="56"/>
      <c r="D503" s="56"/>
    </row>
    <row r="504" spans="1:4" s="30" customFormat="1" ht="12.75">
      <c r="A504" s="1"/>
      <c r="B504" s="57"/>
      <c r="C504" s="57"/>
      <c r="D504" s="57"/>
    </row>
    <row r="505" spans="1:4" s="30" customFormat="1" ht="12.75">
      <c r="A505" s="1"/>
      <c r="B505" s="56"/>
      <c r="C505" s="56"/>
      <c r="D505" s="56"/>
    </row>
    <row r="506" spans="1:4" ht="15.75">
      <c r="B506" s="24"/>
      <c r="C506" s="24"/>
      <c r="D506" s="24"/>
    </row>
    <row r="507" spans="1:4" ht="15.75">
      <c r="B507" s="24"/>
      <c r="C507" s="24"/>
      <c r="D507" s="24"/>
    </row>
    <row r="508" spans="1:4" ht="15.75">
      <c r="B508" s="24"/>
      <c r="C508" s="25"/>
      <c r="D508" s="24"/>
    </row>
    <row r="509" spans="1:4" ht="15.75">
      <c r="B509" s="24"/>
      <c r="C509" s="25"/>
      <c r="D509" s="24"/>
    </row>
    <row r="510" spans="1:4" ht="15.75">
      <c r="B510" s="24"/>
      <c r="C510" s="26"/>
      <c r="D510" s="24"/>
    </row>
    <row r="511" spans="1:4" ht="15.75">
      <c r="B511" s="27"/>
      <c r="C511" s="28"/>
      <c r="D511" s="24"/>
    </row>
    <row r="720" spans="1:4" ht="15.75">
      <c r="A720" s="28"/>
      <c r="B720"/>
      <c r="C720"/>
      <c r="D720"/>
    </row>
    <row r="721" spans="1:4" ht="15.75">
      <c r="A721" s="28"/>
      <c r="B721"/>
      <c r="C721"/>
      <c r="D721"/>
    </row>
    <row r="722" spans="1:4" ht="15.75">
      <c r="A722" s="28"/>
      <c r="B722"/>
      <c r="C722"/>
      <c r="D722"/>
    </row>
    <row r="723" spans="1:4" ht="15.75">
      <c r="A723" s="28"/>
      <c r="B723"/>
      <c r="C723"/>
      <c r="D723"/>
    </row>
    <row r="724" spans="1:4" ht="15.75">
      <c r="A724" s="28"/>
      <c r="B724"/>
      <c r="C724"/>
      <c r="D724"/>
    </row>
    <row r="725" spans="1:4" ht="15.75">
      <c r="A725" s="28"/>
      <c r="B725"/>
      <c r="C725"/>
      <c r="D725"/>
    </row>
    <row r="726" spans="1:4" ht="15.75">
      <c r="A726" s="28"/>
      <c r="B726"/>
      <c r="C726"/>
      <c r="D726"/>
    </row>
    <row r="727" spans="1:4" ht="15.75">
      <c r="A727" s="28"/>
      <c r="B727"/>
      <c r="C727"/>
      <c r="D727"/>
    </row>
    <row r="728" spans="1:4" ht="15.75">
      <c r="A728" s="28"/>
      <c r="B728"/>
      <c r="C728"/>
      <c r="D728"/>
    </row>
    <row r="729" spans="1:4" ht="15.75">
      <c r="A729" s="28"/>
      <c r="B729"/>
      <c r="C729"/>
      <c r="D729"/>
    </row>
  </sheetData>
  <mergeCells count="11">
    <mergeCell ref="C42:D42"/>
    <mergeCell ref="B501:D502"/>
    <mergeCell ref="B22:D22"/>
    <mergeCell ref="B23:D23"/>
    <mergeCell ref="B24:D24"/>
    <mergeCell ref="B36:C36"/>
    <mergeCell ref="C37:D37"/>
    <mergeCell ref="C39:D39"/>
    <mergeCell ref="C38:D38"/>
    <mergeCell ref="C40:D40"/>
    <mergeCell ref="C41:D41"/>
  </mergeCells>
  <conditionalFormatting sqref="C31:C32">
    <cfRule type="cellIs" dxfId="4" priority="3" stopIfTrue="1" operator="equal">
      <formula>0</formula>
    </cfRule>
  </conditionalFormatting>
  <conditionalFormatting sqref="C29">
    <cfRule type="cellIs" dxfId="3" priority="2" stopIfTrue="1" operator="equal">
      <formula>0</formula>
    </cfRule>
  </conditionalFormatting>
  <conditionalFormatting sqref="C30">
    <cfRule type="cellIs" dxfId="2" priority="1" stopIfTrue="1" operator="equal">
      <formula>0</formula>
    </cfRule>
  </conditionalFormatting>
  <pageMargins left="0.51181102362204722" right="0.51181102362204722" top="0.74803149606299213" bottom="0.74803149606299213" header="0.31496062992125984" footer="0.31496062992125984"/>
  <pageSetup paperSize="9" scale="97" fitToHeight="0" orientation="portrait" verticalDpi="0" r:id="rId1"/>
  <headerFooter differentFirst="1">
    <oddFooter>&amp;C&amp;P</oddFooter>
  </headerFooter>
  <rowBreaks count="1" manualBreakCount="1">
    <brk id="50" max="3" man="1"/>
  </rowBreaks>
  <colBreaks count="1" manualBreakCount="1">
    <brk id="4" max="1048575" man="1"/>
  </colBreaks>
</worksheet>
</file>

<file path=xl/worksheets/sheet43.xml><?xml version="1.0" encoding="utf-8"?>
<worksheet xmlns="http://schemas.openxmlformats.org/spreadsheetml/2006/main" xmlns:r="http://schemas.openxmlformats.org/officeDocument/2006/relationships">
  <sheetPr>
    <tabColor rgb="FFFFFF00"/>
    <pageSetUpPr fitToPage="1"/>
  </sheetPr>
  <dimension ref="A1:D728"/>
  <sheetViews>
    <sheetView zoomScaleNormal="100" zoomScaleSheetLayoutView="100" workbookViewId="0">
      <selection activeCell="A492" sqref="A492:XFD493"/>
    </sheetView>
  </sheetViews>
  <sheetFormatPr defaultRowHeight="15"/>
  <cols>
    <col min="1" max="1" width="4.7109375" style="1" customWidth="1"/>
    <col min="2" max="2" width="16.42578125" style="1" customWidth="1"/>
    <col min="3" max="3" width="59.85546875" style="2" customWidth="1"/>
    <col min="4" max="4" width="12" style="1" customWidth="1"/>
  </cols>
  <sheetData>
    <row r="1" spans="1:4" s="30" customFormat="1" ht="12.75">
      <c r="A1" s="1"/>
      <c r="B1" s="1"/>
      <c r="C1" s="2"/>
      <c r="D1" s="29" t="s">
        <v>0</v>
      </c>
    </row>
    <row r="2" spans="1:4" s="30" customFormat="1" ht="12.75">
      <c r="A2" s="1"/>
      <c r="B2" s="1"/>
      <c r="C2" s="2"/>
      <c r="D2" s="29" t="s">
        <v>1</v>
      </c>
    </row>
    <row r="3" spans="1:4" s="30" customFormat="1" ht="12.75">
      <c r="A3" s="1"/>
      <c r="B3" s="1"/>
      <c r="C3" s="2"/>
      <c r="D3" s="29" t="s">
        <v>2</v>
      </c>
    </row>
    <row r="4" spans="1:4" s="30" customFormat="1" ht="12.75">
      <c r="A4" s="1"/>
      <c r="B4" s="1"/>
      <c r="C4" s="2"/>
      <c r="D4" s="29" t="s">
        <v>3</v>
      </c>
    </row>
    <row r="5" spans="1:4" s="30" customFormat="1" ht="12.75">
      <c r="A5" s="1"/>
      <c r="B5" s="29"/>
      <c r="C5" s="2"/>
      <c r="D5" s="1"/>
    </row>
    <row r="6" spans="1:4" s="30" customFormat="1" ht="12.75">
      <c r="A6" s="1"/>
      <c r="B6" s="29"/>
      <c r="C6" s="3"/>
      <c r="D6" s="1"/>
    </row>
    <row r="7" spans="1:4" s="33" customFormat="1" ht="15.75">
      <c r="A7" s="31"/>
      <c r="B7" s="4"/>
      <c r="C7" s="32"/>
      <c r="D7" s="4" t="s">
        <v>4</v>
      </c>
    </row>
    <row r="8" spans="1:4" s="30" customFormat="1" ht="12.75">
      <c r="A8" s="1"/>
      <c r="B8" s="29"/>
      <c r="C8" s="1"/>
      <c r="D8" s="1"/>
    </row>
    <row r="9" spans="1:4" s="30" customFormat="1" ht="12.75">
      <c r="A9" s="1"/>
      <c r="B9" s="29"/>
      <c r="C9" s="1"/>
      <c r="D9" s="1"/>
    </row>
    <row r="10" spans="1:4" s="30" customFormat="1" ht="12.75">
      <c r="A10" s="1"/>
      <c r="B10" s="29"/>
      <c r="C10" s="1"/>
      <c r="D10" s="89" t="s">
        <v>1005</v>
      </c>
    </row>
    <row r="11" spans="1:4" s="30" customFormat="1" ht="12.75">
      <c r="A11" s="1"/>
      <c r="B11" s="29"/>
      <c r="C11" s="1"/>
      <c r="D11" s="6" t="s">
        <v>5</v>
      </c>
    </row>
    <row r="12" spans="1:4" s="30" customFormat="1" ht="12.75">
      <c r="A12" s="1"/>
      <c r="B12" s="29"/>
      <c r="C12" s="1"/>
      <c r="D12" s="6"/>
    </row>
    <row r="13" spans="1:4" s="30" customFormat="1" ht="12.75">
      <c r="A13" s="1"/>
      <c r="B13" s="29"/>
      <c r="C13" s="1"/>
      <c r="D13" s="6"/>
    </row>
    <row r="14" spans="1:4" s="30" customFormat="1" ht="12.75">
      <c r="A14" s="1"/>
      <c r="B14" s="29"/>
      <c r="C14" s="36" t="s">
        <v>1006</v>
      </c>
      <c r="D14" s="35" t="s">
        <v>769</v>
      </c>
    </row>
    <row r="15" spans="1:4" s="30" customFormat="1" ht="12.75">
      <c r="A15" s="1"/>
      <c r="B15" s="29"/>
      <c r="C15" s="1" t="s">
        <v>770</v>
      </c>
      <c r="D15" s="6" t="s">
        <v>6</v>
      </c>
    </row>
    <row r="16" spans="1:4" s="30" customFormat="1" ht="12.75">
      <c r="A16" s="1"/>
      <c r="B16" s="29"/>
      <c r="C16" s="1"/>
      <c r="D16" s="6"/>
    </row>
    <row r="17" spans="1:4" s="30" customFormat="1" ht="12.75">
      <c r="A17" s="1"/>
      <c r="B17" s="29"/>
      <c r="C17" s="1"/>
      <c r="D17" s="6"/>
    </row>
    <row r="18" spans="1:4" s="30" customFormat="1" ht="12.75">
      <c r="A18" s="1"/>
      <c r="B18" s="29"/>
      <c r="C18" s="1"/>
      <c r="D18" s="89" t="s">
        <v>1034</v>
      </c>
    </row>
    <row r="19" spans="1:4" s="30" customFormat="1" ht="12.75">
      <c r="A19" s="1"/>
      <c r="B19" s="29"/>
      <c r="C19" s="34" t="s">
        <v>7</v>
      </c>
      <c r="D19" s="6" t="s">
        <v>8</v>
      </c>
    </row>
    <row r="20" spans="1:4" s="30" customFormat="1" ht="12.75">
      <c r="A20" s="1"/>
      <c r="B20" s="29"/>
      <c r="C20" s="1"/>
      <c r="D20" s="29"/>
    </row>
    <row r="21" spans="1:4" s="30" customFormat="1" ht="12.75">
      <c r="A21" s="1"/>
      <c r="B21" s="29"/>
      <c r="C21" s="1"/>
      <c r="D21" s="29"/>
    </row>
    <row r="22" spans="1:4" s="33" customFormat="1" ht="15" customHeight="1">
      <c r="A22" s="31"/>
      <c r="B22" s="129" t="s">
        <v>9</v>
      </c>
      <c r="C22" s="129"/>
      <c r="D22" s="129"/>
    </row>
    <row r="23" spans="1:4" s="33" customFormat="1" ht="15" customHeight="1">
      <c r="A23" s="31"/>
      <c r="B23" s="129" t="s">
        <v>10</v>
      </c>
      <c r="C23" s="129"/>
      <c r="D23" s="129"/>
    </row>
    <row r="24" spans="1:4" s="33" customFormat="1" ht="15" customHeight="1">
      <c r="A24" s="31"/>
      <c r="B24" s="129" t="s">
        <v>768</v>
      </c>
      <c r="C24" s="129"/>
      <c r="D24" s="129"/>
    </row>
    <row r="25" spans="1:4" s="30" customFormat="1" ht="12.75">
      <c r="A25" s="1"/>
      <c r="B25" s="37"/>
      <c r="C25" s="37"/>
      <c r="D25" s="37"/>
    </row>
    <row r="26" spans="1:4" s="30" customFormat="1" ht="12.75">
      <c r="A26" s="1"/>
      <c r="B26" s="1"/>
      <c r="C26" s="2"/>
      <c r="D26" s="1"/>
    </row>
    <row r="27" spans="1:4" s="30" customFormat="1" ht="12.75">
      <c r="A27" s="1"/>
      <c r="B27" s="1"/>
      <c r="C27" s="2"/>
      <c r="D27" s="38" t="s">
        <v>11</v>
      </c>
    </row>
    <row r="28" spans="1:4" s="30" customFormat="1" ht="12.75">
      <c r="A28" s="1"/>
      <c r="B28" s="1"/>
      <c r="C28" s="2"/>
      <c r="D28" s="1"/>
    </row>
    <row r="29" spans="1:4" s="30" customFormat="1" ht="25.5">
      <c r="A29" s="1"/>
      <c r="B29" s="84" t="s">
        <v>12</v>
      </c>
      <c r="C29" s="75" t="s">
        <v>1004</v>
      </c>
      <c r="D29" s="75" t="s">
        <v>786</v>
      </c>
    </row>
    <row r="30" spans="1:4" s="30" customFormat="1" ht="25.5">
      <c r="A30" s="1"/>
      <c r="B30" s="87" t="s">
        <v>13</v>
      </c>
      <c r="C30" s="79" t="s">
        <v>998</v>
      </c>
      <c r="D30" s="63" t="s">
        <v>1000</v>
      </c>
    </row>
    <row r="31" spans="1:4" s="30" customFormat="1" ht="12.75">
      <c r="A31" s="1"/>
      <c r="B31" s="43" t="s">
        <v>14</v>
      </c>
      <c r="C31" s="61" t="s">
        <v>775</v>
      </c>
      <c r="D31" s="64" t="s">
        <v>776</v>
      </c>
    </row>
    <row r="32" spans="1:4" s="30" customFormat="1" ht="12.75">
      <c r="A32" s="1"/>
      <c r="B32" s="43" t="s">
        <v>15</v>
      </c>
      <c r="C32" s="61" t="s">
        <v>777</v>
      </c>
      <c r="D32" s="64">
        <v>21</v>
      </c>
    </row>
    <row r="33" spans="1:4" s="30" customFormat="1" ht="12.75">
      <c r="A33" s="1"/>
      <c r="B33" s="39"/>
      <c r="C33" s="40"/>
      <c r="D33" s="2"/>
    </row>
    <row r="34" spans="1:4" s="30" customFormat="1" ht="12.75">
      <c r="A34" s="1"/>
      <c r="B34" s="39"/>
      <c r="C34" s="40"/>
      <c r="D34" s="2"/>
    </row>
    <row r="35" spans="1:4" s="30" customFormat="1" ht="12.75">
      <c r="A35" s="1"/>
      <c r="B35" s="1"/>
      <c r="C35" s="2"/>
      <c r="D35" s="1"/>
    </row>
    <row r="36" spans="1:4" s="30" customFormat="1" ht="12.75">
      <c r="A36" s="1"/>
      <c r="B36" s="126" t="s">
        <v>16</v>
      </c>
      <c r="C36" s="126"/>
      <c r="D36" s="1"/>
    </row>
    <row r="37" spans="1:4" s="30" customFormat="1" ht="12.75">
      <c r="A37" s="5"/>
      <c r="B37" s="9"/>
      <c r="C37" s="130" t="s">
        <v>1003</v>
      </c>
      <c r="D37" s="130"/>
    </row>
    <row r="38" spans="1:4" s="30" customFormat="1" ht="12.75">
      <c r="A38" s="5"/>
      <c r="B38" s="9"/>
      <c r="C38" s="130"/>
      <c r="D38" s="130"/>
    </row>
    <row r="39" spans="1:4" s="30" customFormat="1" ht="12.75">
      <c r="A39" s="1"/>
      <c r="B39" s="29"/>
      <c r="C39" s="1"/>
      <c r="D39" s="6"/>
    </row>
    <row r="40" spans="1:4" s="30" customFormat="1" ht="12.75">
      <c r="A40" s="5"/>
      <c r="B40" s="8"/>
      <c r="C40" s="130"/>
      <c r="D40" s="130"/>
    </row>
    <row r="41" spans="1:4" s="30" customFormat="1" ht="12.75">
      <c r="A41" s="5"/>
      <c r="B41" s="8"/>
      <c r="C41" s="8"/>
      <c r="D41" s="5"/>
    </row>
    <row r="42" spans="1:4" s="30" customFormat="1" ht="12.75">
      <c r="A42" s="5"/>
      <c r="B42" s="8"/>
      <c r="C42" s="8"/>
      <c r="D42" s="5"/>
    </row>
    <row r="43" spans="1:4" s="30" customFormat="1" ht="12.75">
      <c r="A43" s="5"/>
      <c r="B43" s="8"/>
      <c r="C43" s="8"/>
      <c r="D43" s="5"/>
    </row>
    <row r="44" spans="1:4" s="30" customFormat="1" ht="12.75">
      <c r="A44" s="1"/>
      <c r="B44" s="29"/>
      <c r="C44" s="1"/>
      <c r="D44" s="29"/>
    </row>
    <row r="45" spans="1:4" s="30" customFormat="1" ht="12.75">
      <c r="A45" s="1"/>
      <c r="B45" s="29"/>
      <c r="C45" s="2"/>
      <c r="D45" s="1"/>
    </row>
    <row r="46" spans="1:4" s="30" customFormat="1" ht="12.75">
      <c r="A46" s="5"/>
      <c r="B46" s="8"/>
      <c r="C46" s="8"/>
      <c r="D46" s="5"/>
    </row>
    <row r="47" spans="1:4" s="30" customFormat="1" ht="12.75">
      <c r="A47" s="5"/>
      <c r="B47" s="8"/>
      <c r="C47" s="8"/>
      <c r="D47" s="5"/>
    </row>
    <row r="48" spans="1:4" s="30" customFormat="1" ht="12.75">
      <c r="A48" s="5"/>
      <c r="B48" s="41"/>
      <c r="C48" s="9"/>
      <c r="D48" s="5"/>
    </row>
    <row r="49" spans="1:4" s="30" customFormat="1" ht="12.75">
      <c r="A49" s="5"/>
      <c r="B49" s="1"/>
      <c r="C49" s="2"/>
      <c r="D49" s="1"/>
    </row>
    <row r="50" spans="1:4" s="30" customFormat="1" ht="12.75">
      <c r="A50" s="1"/>
      <c r="B50" s="1"/>
      <c r="C50" s="37"/>
      <c r="D50" s="1"/>
    </row>
    <row r="51" spans="1:4">
      <c r="C51" s="10" t="s">
        <v>17</v>
      </c>
    </row>
    <row r="52" spans="1:4" s="30" customFormat="1" ht="12.75">
      <c r="A52" s="1"/>
      <c r="B52" s="1"/>
      <c r="C52" s="2"/>
      <c r="D52" s="1"/>
    </row>
    <row r="53" spans="1:4" s="1" customFormat="1" ht="51">
      <c r="B53" s="42" t="s">
        <v>18</v>
      </c>
      <c r="C53" s="42" t="s">
        <v>19</v>
      </c>
      <c r="D53" s="42" t="s">
        <v>772</v>
      </c>
    </row>
    <row r="54" spans="1:4" s="1" customFormat="1" ht="12.75">
      <c r="B54" s="44">
        <v>1</v>
      </c>
      <c r="C54" s="44">
        <v>2</v>
      </c>
      <c r="D54" s="44">
        <v>3</v>
      </c>
    </row>
    <row r="55" spans="1:4" s="30" customFormat="1" ht="12.75">
      <c r="A55" s="1"/>
      <c r="B55" s="50" t="s">
        <v>20</v>
      </c>
      <c r="C55" s="12" t="s">
        <v>21</v>
      </c>
      <c r="D55" s="13">
        <f>D56+D98+D113+D132</f>
        <v>139546</v>
      </c>
    </row>
    <row r="56" spans="1:4" s="30" customFormat="1" ht="12.75" hidden="1">
      <c r="A56" s="1"/>
      <c r="B56" s="46" t="s">
        <v>22</v>
      </c>
      <c r="C56" s="47" t="s">
        <v>23</v>
      </c>
      <c r="D56" s="13">
        <f>D57+D84</f>
        <v>0</v>
      </c>
    </row>
    <row r="57" spans="1:4" s="30" customFormat="1" ht="25.5" hidden="1">
      <c r="A57" s="1"/>
      <c r="B57" s="14">
        <v>21300</v>
      </c>
      <c r="C57" s="15" t="s">
        <v>773</v>
      </c>
      <c r="D57" s="16">
        <f>D58+D59+D60+D61+D65+D66+D69+D75</f>
        <v>0</v>
      </c>
    </row>
    <row r="58" spans="1:4" s="30" customFormat="1" ht="25.5" hidden="1">
      <c r="A58" s="1"/>
      <c r="B58" s="44" t="s">
        <v>25</v>
      </c>
      <c r="C58" s="15" t="s">
        <v>26</v>
      </c>
      <c r="D58" s="16">
        <f>VARAM_Ceļa_izd!D58</f>
        <v>0</v>
      </c>
    </row>
    <row r="59" spans="1:4" s="30" customFormat="1" ht="25.5" hidden="1">
      <c r="A59" s="1"/>
      <c r="B59" s="44" t="s">
        <v>27</v>
      </c>
      <c r="C59" s="15" t="s">
        <v>28</v>
      </c>
      <c r="D59" s="16">
        <f>VARAM_Ceļa_izd!D59</f>
        <v>0</v>
      </c>
    </row>
    <row r="60" spans="1:4" s="30" customFormat="1" ht="25.5" hidden="1">
      <c r="A60" s="1"/>
      <c r="B60" s="44" t="s">
        <v>29</v>
      </c>
      <c r="C60" s="15" t="s">
        <v>30</v>
      </c>
      <c r="D60" s="16">
        <f>VARAM_Ceļa_izd!D60</f>
        <v>0</v>
      </c>
    </row>
    <row r="61" spans="1:4" s="30" customFormat="1" ht="12.75" hidden="1">
      <c r="A61" s="1"/>
      <c r="B61" s="44" t="s">
        <v>31</v>
      </c>
      <c r="C61" s="15" t="s">
        <v>32</v>
      </c>
      <c r="D61" s="16">
        <f>SUM(D62:D64)</f>
        <v>0</v>
      </c>
    </row>
    <row r="62" spans="1:4" s="30" customFormat="1" ht="12.75" hidden="1">
      <c r="A62" s="1"/>
      <c r="B62" s="45" t="s">
        <v>33</v>
      </c>
      <c r="C62" s="15" t="s">
        <v>34</v>
      </c>
      <c r="D62" s="16">
        <f>VARAM_Ceļa_izd!D62</f>
        <v>0</v>
      </c>
    </row>
    <row r="63" spans="1:4" s="30" customFormat="1" ht="12.75" hidden="1">
      <c r="A63" s="1"/>
      <c r="B63" s="45" t="s">
        <v>35</v>
      </c>
      <c r="C63" s="15" t="s">
        <v>36</v>
      </c>
      <c r="D63" s="16">
        <f>VARAM_Ceļa_izd!D63</f>
        <v>0</v>
      </c>
    </row>
    <row r="64" spans="1:4" s="30" customFormat="1" ht="12.75" hidden="1">
      <c r="A64" s="1"/>
      <c r="B64" s="45" t="s">
        <v>37</v>
      </c>
      <c r="C64" s="15" t="s">
        <v>38</v>
      </c>
      <c r="D64" s="16">
        <f>VARAM_Ceļa_izd!D64</f>
        <v>0</v>
      </c>
    </row>
    <row r="65" spans="1:4" s="30" customFormat="1" ht="12.75" hidden="1">
      <c r="A65" s="1"/>
      <c r="B65" s="44" t="s">
        <v>39</v>
      </c>
      <c r="C65" s="15" t="s">
        <v>40</v>
      </c>
      <c r="D65" s="16">
        <f>VARAM_Ceļa_izd!D65</f>
        <v>0</v>
      </c>
    </row>
    <row r="66" spans="1:4" s="30" customFormat="1" ht="12.75" hidden="1">
      <c r="A66" s="1"/>
      <c r="B66" s="44" t="s">
        <v>41</v>
      </c>
      <c r="C66" s="15" t="s">
        <v>42</v>
      </c>
      <c r="D66" s="16">
        <f>SUM(D67:D68)</f>
        <v>0</v>
      </c>
    </row>
    <row r="67" spans="1:4" s="30" customFormat="1" ht="12.75" hidden="1">
      <c r="A67" s="1"/>
      <c r="B67" s="45" t="s">
        <v>43</v>
      </c>
      <c r="C67" s="15" t="s">
        <v>44</v>
      </c>
      <c r="D67" s="16">
        <f>VARAM_Ceļa_izd!D67</f>
        <v>0</v>
      </c>
    </row>
    <row r="68" spans="1:4" s="30" customFormat="1" ht="25.5" hidden="1">
      <c r="A68" s="1"/>
      <c r="B68" s="45" t="s">
        <v>45</v>
      </c>
      <c r="C68" s="15" t="s">
        <v>46</v>
      </c>
      <c r="D68" s="16">
        <f>VARAM_Ceļa_izd!D68</f>
        <v>0</v>
      </c>
    </row>
    <row r="69" spans="1:4" s="30" customFormat="1" ht="12.75" hidden="1">
      <c r="A69" s="1"/>
      <c r="B69" s="44" t="s">
        <v>47</v>
      </c>
      <c r="C69" s="15" t="s">
        <v>48</v>
      </c>
      <c r="D69" s="16">
        <f>SUM(D70:D74)</f>
        <v>0</v>
      </c>
    </row>
    <row r="70" spans="1:4" s="30" customFormat="1" ht="12.75" hidden="1">
      <c r="A70" s="1"/>
      <c r="B70" s="45" t="s">
        <v>49</v>
      </c>
      <c r="C70" s="15" t="s">
        <v>50</v>
      </c>
      <c r="D70" s="16">
        <f>VARAM_Ceļa_izd!D70</f>
        <v>0</v>
      </c>
    </row>
    <row r="71" spans="1:4" s="30" customFormat="1" ht="12.75" hidden="1">
      <c r="A71" s="1"/>
      <c r="B71" s="45" t="s">
        <v>51</v>
      </c>
      <c r="C71" s="15" t="s">
        <v>52</v>
      </c>
      <c r="D71" s="16">
        <f>VARAM_Ceļa_izd!D71</f>
        <v>0</v>
      </c>
    </row>
    <row r="72" spans="1:4" s="30" customFormat="1" ht="12.75" hidden="1">
      <c r="A72" s="1"/>
      <c r="B72" s="45" t="s">
        <v>53</v>
      </c>
      <c r="C72" s="15" t="s">
        <v>54</v>
      </c>
      <c r="D72" s="16">
        <f>VARAM_Ceļa_izd!D72</f>
        <v>0</v>
      </c>
    </row>
    <row r="73" spans="1:4" s="30" customFormat="1" ht="12.75" hidden="1">
      <c r="A73" s="1"/>
      <c r="B73" s="45" t="s">
        <v>55</v>
      </c>
      <c r="C73" s="15" t="s">
        <v>56</v>
      </c>
      <c r="D73" s="16">
        <f>VARAM_Ceļa_izd!D73</f>
        <v>0</v>
      </c>
    </row>
    <row r="74" spans="1:4" s="30" customFormat="1" ht="12.75" hidden="1">
      <c r="A74" s="1"/>
      <c r="B74" s="45" t="s">
        <v>57</v>
      </c>
      <c r="C74" s="15" t="s">
        <v>58</v>
      </c>
      <c r="D74" s="16">
        <f>VARAM_Ceļa_izd!D74</f>
        <v>0</v>
      </c>
    </row>
    <row r="75" spans="1:4" s="30" customFormat="1" ht="12.75" hidden="1">
      <c r="A75" s="1"/>
      <c r="B75" s="44" t="s">
        <v>59</v>
      </c>
      <c r="C75" s="15" t="s">
        <v>60</v>
      </c>
      <c r="D75" s="16">
        <f>SUM(D76:D83)</f>
        <v>0</v>
      </c>
    </row>
    <row r="76" spans="1:4" s="30" customFormat="1" ht="12.75" hidden="1">
      <c r="A76" s="1"/>
      <c r="B76" s="45" t="s">
        <v>61</v>
      </c>
      <c r="C76" s="15" t="s">
        <v>62</v>
      </c>
      <c r="D76" s="16">
        <f>VARAM_Ceļa_izd!D76</f>
        <v>0</v>
      </c>
    </row>
    <row r="77" spans="1:4" s="30" customFormat="1" ht="25.5" hidden="1">
      <c r="A77" s="1"/>
      <c r="B77" s="45" t="s">
        <v>63</v>
      </c>
      <c r="C77" s="15" t="s">
        <v>64</v>
      </c>
      <c r="D77" s="16">
        <f>VARAM_Ceļa_izd!D77</f>
        <v>0</v>
      </c>
    </row>
    <row r="78" spans="1:4" s="30" customFormat="1" ht="12.75" hidden="1">
      <c r="A78" s="1"/>
      <c r="B78" s="45" t="s">
        <v>65</v>
      </c>
      <c r="C78" s="15" t="s">
        <v>66</v>
      </c>
      <c r="D78" s="16">
        <f>VARAM_Ceļa_izd!D78</f>
        <v>0</v>
      </c>
    </row>
    <row r="79" spans="1:4" s="30" customFormat="1" ht="12.75" hidden="1">
      <c r="A79" s="1"/>
      <c r="B79" s="45" t="s">
        <v>67</v>
      </c>
      <c r="C79" s="15" t="s">
        <v>68</v>
      </c>
      <c r="D79" s="16">
        <f>VARAM_Ceļa_izd!D79</f>
        <v>0</v>
      </c>
    </row>
    <row r="80" spans="1:4" s="30" customFormat="1" ht="12.75" hidden="1">
      <c r="A80" s="1"/>
      <c r="B80" s="45" t="s">
        <v>69</v>
      </c>
      <c r="C80" s="15" t="s">
        <v>70</v>
      </c>
      <c r="D80" s="16">
        <f>VARAM_Ceļa_izd!D80</f>
        <v>0</v>
      </c>
    </row>
    <row r="81" spans="1:4" s="30" customFormat="1" ht="12.75" hidden="1">
      <c r="A81" s="1"/>
      <c r="B81" s="45" t="s">
        <v>71</v>
      </c>
      <c r="C81" s="15" t="s">
        <v>72</v>
      </c>
      <c r="D81" s="16">
        <f>VARAM_Ceļa_izd!D81</f>
        <v>0</v>
      </c>
    </row>
    <row r="82" spans="1:4" s="30" customFormat="1" ht="38.25" hidden="1">
      <c r="A82" s="1"/>
      <c r="B82" s="45">
        <v>21397</v>
      </c>
      <c r="C82" s="15" t="s">
        <v>73</v>
      </c>
      <c r="D82" s="16">
        <f>VARAM_Ceļa_izd!D82</f>
        <v>0</v>
      </c>
    </row>
    <row r="83" spans="1:4" s="30" customFormat="1" ht="12.75" hidden="1">
      <c r="A83" s="1"/>
      <c r="B83" s="45" t="s">
        <v>74</v>
      </c>
      <c r="C83" s="15" t="s">
        <v>75</v>
      </c>
      <c r="D83" s="16">
        <f>VARAM_Ceļa_izd!D83</f>
        <v>0</v>
      </c>
    </row>
    <row r="84" spans="1:4" s="30" customFormat="1" ht="25.5" hidden="1">
      <c r="A84" s="1"/>
      <c r="B84" s="14">
        <v>21400</v>
      </c>
      <c r="C84" s="15" t="s">
        <v>76</v>
      </c>
      <c r="D84" s="16">
        <f>D85+D89+D95</f>
        <v>0</v>
      </c>
    </row>
    <row r="85" spans="1:4" s="30" customFormat="1" ht="25.5" hidden="1">
      <c r="A85" s="1"/>
      <c r="B85" s="44">
        <v>21410</v>
      </c>
      <c r="C85" s="15" t="s">
        <v>77</v>
      </c>
      <c r="D85" s="16">
        <f>SUM(D86:D88)</f>
        <v>0</v>
      </c>
    </row>
    <row r="86" spans="1:4" s="30" customFormat="1" ht="12.75" hidden="1">
      <c r="A86" s="1"/>
      <c r="B86" s="45" t="s">
        <v>78</v>
      </c>
      <c r="C86" s="15" t="s">
        <v>79</v>
      </c>
      <c r="D86" s="16">
        <f>VARAM_Ceļa_izd!D86</f>
        <v>0</v>
      </c>
    </row>
    <row r="87" spans="1:4" s="30" customFormat="1" ht="12.75" hidden="1">
      <c r="A87" s="1"/>
      <c r="B87" s="45" t="s">
        <v>80</v>
      </c>
      <c r="C87" s="15" t="s">
        <v>81</v>
      </c>
      <c r="D87" s="16">
        <f>VARAM_Ceļa_izd!D87</f>
        <v>0</v>
      </c>
    </row>
    <row r="88" spans="1:4" s="30" customFormat="1" ht="12.75" hidden="1">
      <c r="A88" s="1"/>
      <c r="B88" s="45" t="s">
        <v>82</v>
      </c>
      <c r="C88" s="15" t="s">
        <v>83</v>
      </c>
      <c r="D88" s="16">
        <f>VARAM_Ceļa_izd!D88</f>
        <v>0</v>
      </c>
    </row>
    <row r="89" spans="1:4" s="30" customFormat="1" ht="12.75" hidden="1">
      <c r="A89" s="1"/>
      <c r="B89" s="44">
        <v>21420</v>
      </c>
      <c r="C89" s="15" t="s">
        <v>84</v>
      </c>
      <c r="D89" s="16">
        <f>SUM(D90:D94)</f>
        <v>0</v>
      </c>
    </row>
    <row r="90" spans="1:4" s="30" customFormat="1" ht="25.5" hidden="1">
      <c r="A90" s="1"/>
      <c r="B90" s="45" t="s">
        <v>85</v>
      </c>
      <c r="C90" s="15" t="s">
        <v>86</v>
      </c>
      <c r="D90" s="16">
        <f>VARAM_Ceļa_izd!D90</f>
        <v>0</v>
      </c>
    </row>
    <row r="91" spans="1:4" s="30" customFormat="1" ht="12.75" hidden="1">
      <c r="A91" s="1"/>
      <c r="B91" s="45" t="s">
        <v>87</v>
      </c>
      <c r="C91" s="15" t="s">
        <v>88</v>
      </c>
      <c r="D91" s="16">
        <f>VARAM_Ceļa_izd!D91</f>
        <v>0</v>
      </c>
    </row>
    <row r="92" spans="1:4" s="30" customFormat="1" ht="25.5" hidden="1">
      <c r="A92" s="1"/>
      <c r="B92" s="45">
        <v>21424</v>
      </c>
      <c r="C92" s="15" t="s">
        <v>89</v>
      </c>
      <c r="D92" s="16">
        <f>VARAM_Ceļa_izd!D92</f>
        <v>0</v>
      </c>
    </row>
    <row r="93" spans="1:4" s="30" customFormat="1" ht="12.75" hidden="1">
      <c r="A93" s="1"/>
      <c r="B93" s="45">
        <v>21425</v>
      </c>
      <c r="C93" s="15" t="s">
        <v>90</v>
      </c>
      <c r="D93" s="16">
        <f>VARAM_Ceļa_izd!D93</f>
        <v>0</v>
      </c>
    </row>
    <row r="94" spans="1:4" s="30" customFormat="1" ht="12.75" hidden="1">
      <c r="A94" s="1"/>
      <c r="B94" s="45" t="s">
        <v>91</v>
      </c>
      <c r="C94" s="15" t="s">
        <v>92</v>
      </c>
      <c r="D94" s="16">
        <f>VARAM_Ceļa_izd!D94</f>
        <v>0</v>
      </c>
    </row>
    <row r="95" spans="1:4" s="30" customFormat="1" ht="12.75" hidden="1">
      <c r="A95" s="1"/>
      <c r="B95" s="44">
        <v>21490</v>
      </c>
      <c r="C95" s="15" t="s">
        <v>93</v>
      </c>
      <c r="D95" s="16">
        <f>SUM(D96:D97)</f>
        <v>0</v>
      </c>
    </row>
    <row r="96" spans="1:4" s="30" customFormat="1" ht="12.75" hidden="1">
      <c r="A96" s="1"/>
      <c r="B96" s="45" t="s">
        <v>94</v>
      </c>
      <c r="C96" s="15" t="s">
        <v>95</v>
      </c>
      <c r="D96" s="16">
        <f>VARAM_Ceļa_izd!D96</f>
        <v>0</v>
      </c>
    </row>
    <row r="97" spans="1:4" s="30" customFormat="1" ht="12.75" hidden="1">
      <c r="A97" s="1"/>
      <c r="B97" s="45" t="s">
        <v>96</v>
      </c>
      <c r="C97" s="15" t="s">
        <v>97</v>
      </c>
      <c r="D97" s="16">
        <f>VARAM_Ceļa_izd!D97</f>
        <v>0</v>
      </c>
    </row>
    <row r="98" spans="1:4" s="30" customFormat="1" ht="12.75" hidden="1">
      <c r="A98" s="1"/>
      <c r="B98" s="46" t="s">
        <v>98</v>
      </c>
      <c r="C98" s="47" t="s">
        <v>99</v>
      </c>
      <c r="D98" s="13">
        <f>D99+D111</f>
        <v>0</v>
      </c>
    </row>
    <row r="99" spans="1:4" s="30" customFormat="1" ht="12.75" hidden="1">
      <c r="A99" s="1"/>
      <c r="B99" s="14">
        <v>21100</v>
      </c>
      <c r="C99" s="15" t="s">
        <v>100</v>
      </c>
      <c r="D99" s="16">
        <f>D100+D101+D102+D103+D104+D105+D106</f>
        <v>0</v>
      </c>
    </row>
    <row r="100" spans="1:4" s="30" customFormat="1" ht="25.5" hidden="1">
      <c r="A100" s="1"/>
      <c r="B100" s="44" t="s">
        <v>101</v>
      </c>
      <c r="C100" s="15" t="s">
        <v>102</v>
      </c>
      <c r="D100" s="16">
        <f>VARAM_Ceļa_izd!D100</f>
        <v>0</v>
      </c>
    </row>
    <row r="101" spans="1:4" s="30" customFormat="1" ht="25.5" hidden="1">
      <c r="A101" s="1"/>
      <c r="B101" s="44" t="s">
        <v>103</v>
      </c>
      <c r="C101" s="15" t="s">
        <v>104</v>
      </c>
      <c r="D101" s="16">
        <f>VARAM_Ceļa_izd!D101</f>
        <v>0</v>
      </c>
    </row>
    <row r="102" spans="1:4" s="30" customFormat="1" ht="25.5" hidden="1">
      <c r="A102" s="1"/>
      <c r="B102" s="44" t="s">
        <v>105</v>
      </c>
      <c r="C102" s="15" t="s">
        <v>106</v>
      </c>
      <c r="D102" s="16">
        <f>VARAM_Ceļa_izd!D102</f>
        <v>0</v>
      </c>
    </row>
    <row r="103" spans="1:4" s="30" customFormat="1" ht="25.5" hidden="1">
      <c r="A103" s="1"/>
      <c r="B103" s="44" t="s">
        <v>107</v>
      </c>
      <c r="C103" s="15" t="s">
        <v>108</v>
      </c>
      <c r="D103" s="16">
        <f>VARAM_Ceļa_izd!D103</f>
        <v>0</v>
      </c>
    </row>
    <row r="104" spans="1:4" s="30" customFormat="1" ht="38.25" hidden="1">
      <c r="A104" s="1"/>
      <c r="B104" s="44" t="s">
        <v>109</v>
      </c>
      <c r="C104" s="15" t="s">
        <v>110</v>
      </c>
      <c r="D104" s="16">
        <f>VARAM_Ceļa_izd!D104</f>
        <v>0</v>
      </c>
    </row>
    <row r="105" spans="1:4" s="30" customFormat="1" ht="38.25" hidden="1">
      <c r="A105" s="1"/>
      <c r="B105" s="44" t="s">
        <v>111</v>
      </c>
      <c r="C105" s="15" t="s">
        <v>112</v>
      </c>
      <c r="D105" s="16">
        <f>VARAM_Ceļa_izd!D105</f>
        <v>0</v>
      </c>
    </row>
    <row r="106" spans="1:4" s="30" customFormat="1" ht="38.25" hidden="1">
      <c r="A106" s="1"/>
      <c r="B106" s="44" t="s">
        <v>113</v>
      </c>
      <c r="C106" s="15" t="s">
        <v>114</v>
      </c>
      <c r="D106" s="16">
        <f>SUM(D107:D110)</f>
        <v>0</v>
      </c>
    </row>
    <row r="107" spans="1:4" s="30" customFormat="1" ht="38.25" hidden="1">
      <c r="A107" s="1"/>
      <c r="B107" s="45">
        <v>21191</v>
      </c>
      <c r="C107" s="15" t="s">
        <v>115</v>
      </c>
      <c r="D107" s="16">
        <f>VARAM_Ceļa_izd!D107</f>
        <v>0</v>
      </c>
    </row>
    <row r="108" spans="1:4" s="30" customFormat="1" ht="12.75" hidden="1">
      <c r="A108" s="1"/>
      <c r="B108" s="45">
        <v>21192</v>
      </c>
      <c r="C108" s="15" t="s">
        <v>116</v>
      </c>
      <c r="D108" s="16">
        <f>VARAM_Ceļa_izd!D108</f>
        <v>0</v>
      </c>
    </row>
    <row r="109" spans="1:4" s="30" customFormat="1" ht="38.25" hidden="1">
      <c r="A109" s="1"/>
      <c r="B109" s="45">
        <v>21193</v>
      </c>
      <c r="C109" s="15" t="s">
        <v>117</v>
      </c>
      <c r="D109" s="16">
        <f>VARAM_Ceļa_izd!D109</f>
        <v>0</v>
      </c>
    </row>
    <row r="110" spans="1:4" s="30" customFormat="1" ht="25.5" hidden="1">
      <c r="A110" s="1"/>
      <c r="B110" s="45">
        <v>21194</v>
      </c>
      <c r="C110" s="15" t="s">
        <v>118</v>
      </c>
      <c r="D110" s="16">
        <f>VARAM_Ceļa_izd!D110</f>
        <v>0</v>
      </c>
    </row>
    <row r="111" spans="1:4" s="30" customFormat="1" ht="12.75" hidden="1">
      <c r="A111" s="1"/>
      <c r="B111" s="14">
        <v>21200</v>
      </c>
      <c r="C111" s="15" t="s">
        <v>119</v>
      </c>
      <c r="D111" s="16">
        <f>D112</f>
        <v>0</v>
      </c>
    </row>
    <row r="112" spans="1:4" s="30" customFormat="1" ht="12.75" hidden="1">
      <c r="A112" s="1"/>
      <c r="B112" s="44">
        <v>21210</v>
      </c>
      <c r="C112" s="15" t="s">
        <v>119</v>
      </c>
      <c r="D112" s="16">
        <f>VARAM_Ceļa_izd!D112</f>
        <v>0</v>
      </c>
    </row>
    <row r="113" spans="1:4" s="30" customFormat="1" ht="25.5">
      <c r="A113" s="1"/>
      <c r="B113" s="49" t="s">
        <v>120</v>
      </c>
      <c r="C113" s="47" t="s">
        <v>121</v>
      </c>
      <c r="D113" s="13">
        <f>D114+D121+D126</f>
        <v>139546</v>
      </c>
    </row>
    <row r="114" spans="1:4" s="30" customFormat="1" ht="12.75">
      <c r="A114" s="1"/>
      <c r="B114" s="49">
        <v>18000</v>
      </c>
      <c r="C114" s="47" t="s">
        <v>122</v>
      </c>
      <c r="D114" s="13">
        <f>D115+D120</f>
        <v>139546</v>
      </c>
    </row>
    <row r="115" spans="1:4" s="30" customFormat="1" ht="12.75">
      <c r="A115" s="1"/>
      <c r="B115" s="49" t="s">
        <v>123</v>
      </c>
      <c r="C115" s="47" t="s">
        <v>124</v>
      </c>
      <c r="D115" s="13">
        <f>D116</f>
        <v>139546</v>
      </c>
    </row>
    <row r="116" spans="1:4" s="30" customFormat="1" ht="12.75">
      <c r="A116" s="1"/>
      <c r="B116" s="44" t="s">
        <v>125</v>
      </c>
      <c r="C116" s="15" t="s">
        <v>126</v>
      </c>
      <c r="D116" s="16">
        <f>SUM(D117:D119)</f>
        <v>139546</v>
      </c>
    </row>
    <row r="117" spans="1:4" s="30" customFormat="1" ht="25.5" hidden="1">
      <c r="A117" s="1"/>
      <c r="B117" s="45" t="s">
        <v>127</v>
      </c>
      <c r="C117" s="15" t="s">
        <v>128</v>
      </c>
      <c r="D117" s="16">
        <f>VARAM_Ceļa_izd!D117</f>
        <v>0</v>
      </c>
    </row>
    <row r="118" spans="1:4" s="30" customFormat="1" ht="25.5">
      <c r="A118" s="1"/>
      <c r="B118" s="45" t="s">
        <v>129</v>
      </c>
      <c r="C118" s="15" t="s">
        <v>130</v>
      </c>
      <c r="D118" s="16">
        <f>VARAM_Ceļa_izd!D118</f>
        <v>139546</v>
      </c>
    </row>
    <row r="119" spans="1:4" s="30" customFormat="1" ht="12.75" hidden="1">
      <c r="A119" s="1"/>
      <c r="B119" s="45">
        <v>18139</v>
      </c>
      <c r="C119" s="15" t="s">
        <v>131</v>
      </c>
      <c r="D119" s="16">
        <f>VARAM_Ceļa_izd!D119</f>
        <v>0</v>
      </c>
    </row>
    <row r="120" spans="1:4" s="30" customFormat="1" ht="12.75" hidden="1">
      <c r="A120" s="1"/>
      <c r="B120" s="14">
        <v>18400</v>
      </c>
      <c r="C120" s="15" t="s">
        <v>132</v>
      </c>
      <c r="D120" s="16">
        <f>VARAM_Ceļa_izd!D120</f>
        <v>0</v>
      </c>
    </row>
    <row r="121" spans="1:4" s="30" customFormat="1" ht="12.75" hidden="1">
      <c r="A121" s="1"/>
      <c r="B121" s="49">
        <v>19000</v>
      </c>
      <c r="C121" s="47" t="s">
        <v>133</v>
      </c>
      <c r="D121" s="13">
        <f>D122</f>
        <v>0</v>
      </c>
    </row>
    <row r="122" spans="1:4" s="30" customFormat="1" ht="12.75" hidden="1">
      <c r="A122" s="1"/>
      <c r="B122" s="49" t="s">
        <v>134</v>
      </c>
      <c r="C122" s="47" t="s">
        <v>135</v>
      </c>
      <c r="D122" s="13">
        <f>SUM(D123:D125)</f>
        <v>0</v>
      </c>
    </row>
    <row r="123" spans="1:4" s="30" customFormat="1" ht="25.5" hidden="1">
      <c r="A123" s="1"/>
      <c r="B123" s="44">
        <v>19550</v>
      </c>
      <c r="C123" s="15" t="s">
        <v>136</v>
      </c>
      <c r="D123" s="16">
        <f>VARAM_Ceļa_izd!D123</f>
        <v>0</v>
      </c>
    </row>
    <row r="124" spans="1:4" s="30" customFormat="1" ht="25.5" hidden="1">
      <c r="A124" s="1"/>
      <c r="B124" s="44">
        <v>19560</v>
      </c>
      <c r="C124" s="15" t="s">
        <v>137</v>
      </c>
      <c r="D124" s="16">
        <f>VARAM_Ceļa_izd!D124</f>
        <v>0</v>
      </c>
    </row>
    <row r="125" spans="1:4" s="30" customFormat="1" ht="38.25" hidden="1">
      <c r="A125" s="1"/>
      <c r="B125" s="44">
        <v>19570</v>
      </c>
      <c r="C125" s="15" t="s">
        <v>138</v>
      </c>
      <c r="D125" s="16">
        <f>VARAM_Ceļa_izd!D125</f>
        <v>0</v>
      </c>
    </row>
    <row r="126" spans="1:4" s="30" customFormat="1" ht="25.5" hidden="1">
      <c r="A126" s="1"/>
      <c r="B126" s="49">
        <v>17000</v>
      </c>
      <c r="C126" s="47" t="s">
        <v>139</v>
      </c>
      <c r="D126" s="13">
        <f>SUM(D127)</f>
        <v>0</v>
      </c>
    </row>
    <row r="127" spans="1:4" s="30" customFormat="1" ht="38.25" hidden="1">
      <c r="A127" s="1"/>
      <c r="B127" s="49">
        <v>17100</v>
      </c>
      <c r="C127" s="47" t="s">
        <v>140</v>
      </c>
      <c r="D127" s="13">
        <f>SUM(D128:D131)</f>
        <v>0</v>
      </c>
    </row>
    <row r="128" spans="1:4" s="30" customFormat="1" ht="38.25" hidden="1">
      <c r="A128" s="1"/>
      <c r="B128" s="44">
        <v>17110</v>
      </c>
      <c r="C128" s="15" t="s">
        <v>141</v>
      </c>
      <c r="D128" s="16">
        <f>VARAM_Ceļa_izd!D128</f>
        <v>0</v>
      </c>
    </row>
    <row r="129" spans="1:4" s="30" customFormat="1" ht="38.25" hidden="1">
      <c r="A129" s="1"/>
      <c r="B129" s="44">
        <v>17120</v>
      </c>
      <c r="C129" s="15" t="s">
        <v>142</v>
      </c>
      <c r="D129" s="16">
        <f>VARAM_Ceļa_izd!D129</f>
        <v>0</v>
      </c>
    </row>
    <row r="130" spans="1:4" s="30" customFormat="1" ht="76.5" hidden="1">
      <c r="A130" s="1"/>
      <c r="B130" s="44">
        <v>17130</v>
      </c>
      <c r="C130" s="15" t="s">
        <v>143</v>
      </c>
      <c r="D130" s="16">
        <f>VARAM_Ceļa_izd!D130</f>
        <v>0</v>
      </c>
    </row>
    <row r="131" spans="1:4" s="30" customFormat="1" ht="76.5" hidden="1">
      <c r="A131" s="1"/>
      <c r="B131" s="44">
        <v>17140</v>
      </c>
      <c r="C131" s="15" t="s">
        <v>144</v>
      </c>
      <c r="D131" s="16">
        <f>VARAM_Ceļa_izd!D131</f>
        <v>0</v>
      </c>
    </row>
    <row r="132" spans="1:4" s="30" customFormat="1" ht="12.75" hidden="1">
      <c r="A132" s="1"/>
      <c r="B132" s="49">
        <v>21700</v>
      </c>
      <c r="C132" s="47" t="s">
        <v>145</v>
      </c>
      <c r="D132" s="13">
        <f>D133+D134</f>
        <v>0</v>
      </c>
    </row>
    <row r="133" spans="1:4" s="30" customFormat="1" ht="12.75" hidden="1">
      <c r="A133" s="1"/>
      <c r="B133" s="44">
        <v>21710</v>
      </c>
      <c r="C133" s="15" t="s">
        <v>146</v>
      </c>
      <c r="D133" s="16">
        <f>VARAM_Ceļa_izd!D133</f>
        <v>0</v>
      </c>
    </row>
    <row r="134" spans="1:4" s="30" customFormat="1" ht="12.75" hidden="1">
      <c r="A134" s="1"/>
      <c r="B134" s="44">
        <v>21720</v>
      </c>
      <c r="C134" s="15" t="s">
        <v>147</v>
      </c>
      <c r="D134" s="16">
        <f>VARAM_Ceļa_izd!D134</f>
        <v>0</v>
      </c>
    </row>
    <row r="135" spans="1:4" s="30" customFormat="1" ht="12.75">
      <c r="A135" s="1"/>
      <c r="B135" s="51" t="s">
        <v>148</v>
      </c>
      <c r="C135" s="12" t="s">
        <v>149</v>
      </c>
      <c r="D135" s="13">
        <f>D136+D416</f>
        <v>139546</v>
      </c>
    </row>
    <row r="136" spans="1:4" s="30" customFormat="1" ht="27">
      <c r="A136" s="1"/>
      <c r="B136" s="53" t="s">
        <v>150</v>
      </c>
      <c r="C136" s="54" t="s">
        <v>151</v>
      </c>
      <c r="D136" s="106">
        <f>D137+D272+D290+D375+D394</f>
        <v>139546</v>
      </c>
    </row>
    <row r="137" spans="1:4" s="30" customFormat="1" ht="12.75">
      <c r="A137" s="1"/>
      <c r="B137" s="52" t="s">
        <v>152</v>
      </c>
      <c r="C137" s="47" t="s">
        <v>153</v>
      </c>
      <c r="D137" s="13">
        <f>D138+D172</f>
        <v>139546</v>
      </c>
    </row>
    <row r="138" spans="1:4" s="30" customFormat="1" ht="12.75" hidden="1">
      <c r="A138" s="1"/>
      <c r="B138" s="46" t="s">
        <v>154</v>
      </c>
      <c r="C138" s="47" t="s">
        <v>155</v>
      </c>
      <c r="D138" s="107">
        <f>D139+D160</f>
        <v>0</v>
      </c>
    </row>
    <row r="139" spans="1:4" s="30" customFormat="1" ht="12.75" hidden="1">
      <c r="A139" s="1"/>
      <c r="B139" s="46" t="s">
        <v>156</v>
      </c>
      <c r="C139" s="47" t="s">
        <v>157</v>
      </c>
      <c r="D139" s="107">
        <f>D140+D148+D158+D159</f>
        <v>0</v>
      </c>
    </row>
    <row r="140" spans="1:4" s="30" customFormat="1" ht="12.75" hidden="1">
      <c r="A140" s="1"/>
      <c r="B140" s="44" t="s">
        <v>158</v>
      </c>
      <c r="C140" s="15" t="s">
        <v>159</v>
      </c>
      <c r="D140" s="108">
        <f>SUM(D141:D147)</f>
        <v>0</v>
      </c>
    </row>
    <row r="141" spans="1:4" s="30" customFormat="1" ht="12.75" hidden="1">
      <c r="A141" s="1"/>
      <c r="B141" s="45" t="s">
        <v>160</v>
      </c>
      <c r="C141" s="15" t="s">
        <v>161</v>
      </c>
      <c r="D141" s="108">
        <f>VARAM_Ceļa_izd!D141</f>
        <v>0</v>
      </c>
    </row>
    <row r="142" spans="1:4" s="30" customFormat="1" ht="12.75" hidden="1">
      <c r="A142" s="1"/>
      <c r="B142" s="45" t="s">
        <v>162</v>
      </c>
      <c r="C142" s="15" t="s">
        <v>163</v>
      </c>
      <c r="D142" s="108">
        <f>VARAM_Ceļa_izd!D142</f>
        <v>0</v>
      </c>
    </row>
    <row r="143" spans="1:4" s="30" customFormat="1" ht="25.5" hidden="1">
      <c r="A143" s="1"/>
      <c r="B143" s="45" t="s">
        <v>164</v>
      </c>
      <c r="C143" s="15" t="s">
        <v>165</v>
      </c>
      <c r="D143" s="108">
        <f>VARAM_Ceļa_izd!D143</f>
        <v>0</v>
      </c>
    </row>
    <row r="144" spans="1:4" s="30" customFormat="1" ht="12.75" hidden="1">
      <c r="A144" s="1"/>
      <c r="B144" s="45" t="s">
        <v>166</v>
      </c>
      <c r="C144" s="15" t="s">
        <v>167</v>
      </c>
      <c r="D144" s="108">
        <f>VARAM_Ceļa_izd!D144</f>
        <v>0</v>
      </c>
    </row>
    <row r="145" spans="1:4" s="30" customFormat="1" ht="12.75" hidden="1">
      <c r="A145" s="1"/>
      <c r="B145" s="45" t="s">
        <v>168</v>
      </c>
      <c r="C145" s="15" t="s">
        <v>169</v>
      </c>
      <c r="D145" s="108">
        <f>VARAM_Ceļa_izd!D145</f>
        <v>0</v>
      </c>
    </row>
    <row r="146" spans="1:4" s="30" customFormat="1" ht="12.75" hidden="1">
      <c r="A146" s="1"/>
      <c r="B146" s="45">
        <v>1116</v>
      </c>
      <c r="C146" s="15" t="s">
        <v>170</v>
      </c>
      <c r="D146" s="108">
        <f>VARAM_Ceļa_izd!D146</f>
        <v>0</v>
      </c>
    </row>
    <row r="147" spans="1:4" s="30" customFormat="1" ht="12.75" hidden="1">
      <c r="A147" s="1"/>
      <c r="B147" s="45" t="s">
        <v>171</v>
      </c>
      <c r="C147" s="15" t="s">
        <v>172</v>
      </c>
      <c r="D147" s="108">
        <f>VARAM_Ceļa_izd!D147</f>
        <v>0</v>
      </c>
    </row>
    <row r="148" spans="1:4" s="30" customFormat="1" ht="12.75" hidden="1">
      <c r="A148" s="1"/>
      <c r="B148" s="44" t="s">
        <v>173</v>
      </c>
      <c r="C148" s="15" t="s">
        <v>174</v>
      </c>
      <c r="D148" s="108">
        <f>SUM(D149:D157)</f>
        <v>0</v>
      </c>
    </row>
    <row r="149" spans="1:4" s="30" customFormat="1" ht="12.75" hidden="1">
      <c r="A149" s="1"/>
      <c r="B149" s="45" t="s">
        <v>175</v>
      </c>
      <c r="C149" s="15" t="s">
        <v>176</v>
      </c>
      <c r="D149" s="108">
        <f>VARAM_Ceļa_izd!D149</f>
        <v>0</v>
      </c>
    </row>
    <row r="150" spans="1:4" s="30" customFormat="1" ht="12.75" hidden="1">
      <c r="A150" s="1"/>
      <c r="B150" s="45" t="s">
        <v>177</v>
      </c>
      <c r="C150" s="15" t="s">
        <v>178</v>
      </c>
      <c r="D150" s="108">
        <f>VARAM_Ceļa_izd!D150</f>
        <v>0</v>
      </c>
    </row>
    <row r="151" spans="1:4" s="30" customFormat="1" ht="12.75" hidden="1">
      <c r="A151" s="1"/>
      <c r="B151" s="45" t="s">
        <v>179</v>
      </c>
      <c r="C151" s="15" t="s">
        <v>180</v>
      </c>
      <c r="D151" s="108">
        <f>VARAM_Ceļa_izd!D151</f>
        <v>0</v>
      </c>
    </row>
    <row r="152" spans="1:4" s="30" customFormat="1" ht="12.75" hidden="1">
      <c r="A152" s="1"/>
      <c r="B152" s="45" t="s">
        <v>181</v>
      </c>
      <c r="C152" s="15" t="s">
        <v>182</v>
      </c>
      <c r="D152" s="108">
        <f>VARAM_Ceļa_izd!D152</f>
        <v>0</v>
      </c>
    </row>
    <row r="153" spans="1:4" s="30" customFormat="1" ht="12.75" hidden="1">
      <c r="A153" s="1"/>
      <c r="B153" s="45" t="s">
        <v>183</v>
      </c>
      <c r="C153" s="15" t="s">
        <v>184</v>
      </c>
      <c r="D153" s="108">
        <f>VARAM_Ceļa_izd!D153</f>
        <v>0</v>
      </c>
    </row>
    <row r="154" spans="1:4" s="30" customFormat="1" ht="12.75" hidden="1">
      <c r="A154" s="1"/>
      <c r="B154" s="45" t="s">
        <v>185</v>
      </c>
      <c r="C154" s="15" t="s">
        <v>186</v>
      </c>
      <c r="D154" s="108">
        <f>VARAM_Ceļa_izd!D154</f>
        <v>0</v>
      </c>
    </row>
    <row r="155" spans="1:4" s="30" customFormat="1" ht="12.75" hidden="1">
      <c r="A155" s="1"/>
      <c r="B155" s="45" t="s">
        <v>187</v>
      </c>
      <c r="C155" s="15" t="s">
        <v>188</v>
      </c>
      <c r="D155" s="108">
        <f>VARAM_Ceļa_izd!D155</f>
        <v>0</v>
      </c>
    </row>
    <row r="156" spans="1:4" s="30" customFormat="1" ht="12.75" hidden="1">
      <c r="A156" s="1"/>
      <c r="B156" s="45" t="s">
        <v>189</v>
      </c>
      <c r="C156" s="15" t="s">
        <v>190</v>
      </c>
      <c r="D156" s="108">
        <f>VARAM_Ceļa_izd!D156</f>
        <v>0</v>
      </c>
    </row>
    <row r="157" spans="1:4" s="30" customFormat="1" ht="12.75" hidden="1">
      <c r="A157" s="1"/>
      <c r="B157" s="45" t="s">
        <v>191</v>
      </c>
      <c r="C157" s="15" t="s">
        <v>192</v>
      </c>
      <c r="D157" s="108">
        <f>VARAM_Ceļa_izd!D157</f>
        <v>0</v>
      </c>
    </row>
    <row r="158" spans="1:4" s="30" customFormat="1" ht="25.5" hidden="1">
      <c r="A158" s="1"/>
      <c r="B158" s="44" t="s">
        <v>193</v>
      </c>
      <c r="C158" s="15" t="s">
        <v>194</v>
      </c>
      <c r="D158" s="108">
        <f>VARAM_Ceļa_izd!D158</f>
        <v>0</v>
      </c>
    </row>
    <row r="159" spans="1:4" s="30" customFormat="1" ht="12.75" hidden="1">
      <c r="A159" s="1"/>
      <c r="B159" s="44" t="s">
        <v>195</v>
      </c>
      <c r="C159" s="15" t="s">
        <v>196</v>
      </c>
      <c r="D159" s="108">
        <f>VARAM_Ceļa_izd!D159</f>
        <v>0</v>
      </c>
    </row>
    <row r="160" spans="1:4" s="30" customFormat="1" ht="25.5" hidden="1">
      <c r="A160" s="1"/>
      <c r="B160" s="46" t="s">
        <v>197</v>
      </c>
      <c r="C160" s="47" t="s">
        <v>198</v>
      </c>
      <c r="D160" s="107">
        <f>D161+D162+D171</f>
        <v>0</v>
      </c>
    </row>
    <row r="161" spans="1:4" s="30" customFormat="1" ht="12.75" hidden="1">
      <c r="A161" s="1"/>
      <c r="B161" s="44" t="s">
        <v>199</v>
      </c>
      <c r="C161" s="15" t="s">
        <v>200</v>
      </c>
      <c r="D161" s="108">
        <f>VARAM_Ceļa_izd!D161</f>
        <v>0</v>
      </c>
    </row>
    <row r="162" spans="1:4" s="30" customFormat="1" ht="12.75" hidden="1">
      <c r="A162" s="1"/>
      <c r="B162" s="44" t="s">
        <v>201</v>
      </c>
      <c r="C162" s="15" t="s">
        <v>202</v>
      </c>
      <c r="D162" s="108">
        <f>SUM(D163:D170)</f>
        <v>0</v>
      </c>
    </row>
    <row r="163" spans="1:4" s="30" customFormat="1" ht="25.5" hidden="1">
      <c r="A163" s="1"/>
      <c r="B163" s="45" t="s">
        <v>203</v>
      </c>
      <c r="C163" s="15" t="s">
        <v>204</v>
      </c>
      <c r="D163" s="108">
        <f>VARAM_Ceļa_izd!D163</f>
        <v>0</v>
      </c>
    </row>
    <row r="164" spans="1:4" s="30" customFormat="1" ht="12.75" hidden="1">
      <c r="A164" s="1"/>
      <c r="B164" s="45" t="s">
        <v>205</v>
      </c>
      <c r="C164" s="15" t="s">
        <v>206</v>
      </c>
      <c r="D164" s="108">
        <f>VARAM_Ceļa_izd!D164</f>
        <v>0</v>
      </c>
    </row>
    <row r="165" spans="1:4" s="30" customFormat="1" ht="12.75" hidden="1">
      <c r="A165" s="1"/>
      <c r="B165" s="45" t="s">
        <v>207</v>
      </c>
      <c r="C165" s="15" t="s">
        <v>208</v>
      </c>
      <c r="D165" s="108">
        <f>VARAM_Ceļa_izd!D165</f>
        <v>0</v>
      </c>
    </row>
    <row r="166" spans="1:4" s="30" customFormat="1" ht="12.75" hidden="1">
      <c r="A166" s="1"/>
      <c r="B166" s="45" t="s">
        <v>209</v>
      </c>
      <c r="C166" s="15" t="s">
        <v>210</v>
      </c>
      <c r="D166" s="108">
        <f>VARAM_Ceļa_izd!D166</f>
        <v>0</v>
      </c>
    </row>
    <row r="167" spans="1:4" s="30" customFormat="1" ht="12.75" hidden="1">
      <c r="A167" s="1"/>
      <c r="B167" s="45" t="s">
        <v>211</v>
      </c>
      <c r="C167" s="15" t="s">
        <v>212</v>
      </c>
      <c r="D167" s="108">
        <f>VARAM_Ceļa_izd!D167</f>
        <v>0</v>
      </c>
    </row>
    <row r="168" spans="1:4" s="30" customFormat="1" ht="12.75" hidden="1">
      <c r="A168" s="1"/>
      <c r="B168" s="45" t="s">
        <v>213</v>
      </c>
      <c r="C168" s="15" t="s">
        <v>214</v>
      </c>
      <c r="D168" s="108">
        <f>VARAM_Ceļa_izd!D168</f>
        <v>0</v>
      </c>
    </row>
    <row r="169" spans="1:4" s="30" customFormat="1" ht="25.5" hidden="1">
      <c r="A169" s="1"/>
      <c r="B169" s="45" t="s">
        <v>215</v>
      </c>
      <c r="C169" s="15" t="s">
        <v>216</v>
      </c>
      <c r="D169" s="108">
        <f>VARAM_Ceļa_izd!D169</f>
        <v>0</v>
      </c>
    </row>
    <row r="170" spans="1:4" s="30" customFormat="1" ht="25.5" hidden="1">
      <c r="A170" s="1"/>
      <c r="B170" s="45" t="s">
        <v>217</v>
      </c>
      <c r="C170" s="15" t="s">
        <v>218</v>
      </c>
      <c r="D170" s="108">
        <f>VARAM_Ceļa_izd!D170</f>
        <v>0</v>
      </c>
    </row>
    <row r="171" spans="1:4" s="30" customFormat="1" ht="12.75" hidden="1">
      <c r="A171" s="1"/>
      <c r="B171" s="44" t="s">
        <v>219</v>
      </c>
      <c r="C171" s="15" t="s">
        <v>220</v>
      </c>
      <c r="D171" s="108">
        <f>VARAM_Ceļa_izd!D171</f>
        <v>0</v>
      </c>
    </row>
    <row r="172" spans="1:4" s="30" customFormat="1" ht="12.75">
      <c r="A172" s="1"/>
      <c r="B172" s="47" t="s">
        <v>221</v>
      </c>
      <c r="C172" s="47" t="s">
        <v>222</v>
      </c>
      <c r="D172" s="107">
        <f>D173+D180+D231+D261+D262+D271</f>
        <v>139546</v>
      </c>
    </row>
    <row r="173" spans="1:4" s="30" customFormat="1" ht="12.75">
      <c r="A173" s="1"/>
      <c r="B173" s="46" t="s">
        <v>223</v>
      </c>
      <c r="C173" s="47" t="s">
        <v>224</v>
      </c>
      <c r="D173" s="107">
        <f>D174+D177</f>
        <v>139546</v>
      </c>
    </row>
    <row r="174" spans="1:4" s="30" customFormat="1" ht="12.75" hidden="1">
      <c r="A174" s="1"/>
      <c r="B174" s="44" t="s">
        <v>225</v>
      </c>
      <c r="C174" s="15" t="s">
        <v>226</v>
      </c>
      <c r="D174" s="108">
        <f>SUM(D175:D176)</f>
        <v>0</v>
      </c>
    </row>
    <row r="175" spans="1:4" s="30" customFormat="1" ht="12.75" hidden="1">
      <c r="A175" s="1"/>
      <c r="B175" s="45" t="s">
        <v>227</v>
      </c>
      <c r="C175" s="15" t="s">
        <v>228</v>
      </c>
      <c r="D175" s="108">
        <f>VARAM_Ceļa_izd!D175</f>
        <v>0</v>
      </c>
    </row>
    <row r="176" spans="1:4" s="30" customFormat="1" ht="12.75" hidden="1">
      <c r="A176" s="1"/>
      <c r="B176" s="45" t="s">
        <v>229</v>
      </c>
      <c r="C176" s="15" t="s">
        <v>230</v>
      </c>
      <c r="D176" s="108">
        <f>VARAM_Ceļa_izd!D176</f>
        <v>0</v>
      </c>
    </row>
    <row r="177" spans="1:4" s="30" customFormat="1" ht="12.75">
      <c r="A177" s="1"/>
      <c r="B177" s="44" t="s">
        <v>231</v>
      </c>
      <c r="C177" s="15" t="s">
        <v>232</v>
      </c>
      <c r="D177" s="108">
        <f>SUM(D178:D179)</f>
        <v>139546</v>
      </c>
    </row>
    <row r="178" spans="1:4" s="30" customFormat="1" ht="12.75" hidden="1">
      <c r="A178" s="1"/>
      <c r="B178" s="45" t="s">
        <v>233</v>
      </c>
      <c r="C178" s="15" t="s">
        <v>228</v>
      </c>
      <c r="D178" s="108">
        <f>VARAM_Ceļa_izd!D178</f>
        <v>0</v>
      </c>
    </row>
    <row r="179" spans="1:4" s="30" customFormat="1" ht="12.75">
      <c r="A179" s="1"/>
      <c r="B179" s="45" t="s">
        <v>234</v>
      </c>
      <c r="C179" s="15" t="s">
        <v>230</v>
      </c>
      <c r="D179" s="108">
        <f>VARAM_Ceļa_izd!D179</f>
        <v>139546</v>
      </c>
    </row>
    <row r="180" spans="1:4" s="30" customFormat="1" ht="12.75" hidden="1">
      <c r="A180" s="1"/>
      <c r="B180" s="46" t="s">
        <v>235</v>
      </c>
      <c r="C180" s="47" t="s">
        <v>236</v>
      </c>
      <c r="D180" s="107">
        <f>D181+D184+D190+D200+D209+D213+D219+D226</f>
        <v>0</v>
      </c>
    </row>
    <row r="181" spans="1:4" s="30" customFormat="1" ht="12.75" hidden="1">
      <c r="A181" s="1"/>
      <c r="B181" s="44" t="s">
        <v>237</v>
      </c>
      <c r="C181" s="15" t="s">
        <v>238</v>
      </c>
      <c r="D181" s="108">
        <f>SUM(D182:D183)</f>
        <v>0</v>
      </c>
    </row>
    <row r="182" spans="1:4" s="30" customFormat="1" ht="25.5" hidden="1">
      <c r="A182" s="1"/>
      <c r="B182" s="45" t="s">
        <v>239</v>
      </c>
      <c r="C182" s="15" t="s">
        <v>240</v>
      </c>
      <c r="D182" s="108">
        <f>VARAM_Ceļa_izd!D182</f>
        <v>0</v>
      </c>
    </row>
    <row r="183" spans="1:4" s="30" customFormat="1" ht="12.75" hidden="1">
      <c r="A183" s="1"/>
      <c r="B183" s="45" t="s">
        <v>241</v>
      </c>
      <c r="C183" s="15" t="s">
        <v>242</v>
      </c>
      <c r="D183" s="108">
        <f>VARAM_Ceļa_izd!D183</f>
        <v>0</v>
      </c>
    </row>
    <row r="184" spans="1:4" s="30" customFormat="1" ht="12.75" hidden="1">
      <c r="A184" s="1"/>
      <c r="B184" s="44" t="s">
        <v>243</v>
      </c>
      <c r="C184" s="15" t="s">
        <v>244</v>
      </c>
      <c r="D184" s="108">
        <f>SUM(D185:D189)</f>
        <v>0</v>
      </c>
    </row>
    <row r="185" spans="1:4" s="30" customFormat="1" ht="12.75" hidden="1">
      <c r="A185" s="1"/>
      <c r="B185" s="45" t="s">
        <v>245</v>
      </c>
      <c r="C185" s="15" t="s">
        <v>246</v>
      </c>
      <c r="D185" s="108">
        <f>VARAM_Ceļa_izd!D185</f>
        <v>0</v>
      </c>
    </row>
    <row r="186" spans="1:4" s="30" customFormat="1" ht="12.75" hidden="1">
      <c r="A186" s="1"/>
      <c r="B186" s="45" t="s">
        <v>247</v>
      </c>
      <c r="C186" s="15" t="s">
        <v>248</v>
      </c>
      <c r="D186" s="108">
        <f>VARAM_Ceļa_izd!D186</f>
        <v>0</v>
      </c>
    </row>
    <row r="187" spans="1:4" s="30" customFormat="1" ht="12.75" hidden="1">
      <c r="A187" s="1"/>
      <c r="B187" s="45" t="s">
        <v>249</v>
      </c>
      <c r="C187" s="15" t="s">
        <v>250</v>
      </c>
      <c r="D187" s="108">
        <f>VARAM_Ceļa_izd!D187</f>
        <v>0</v>
      </c>
    </row>
    <row r="188" spans="1:4" s="30" customFormat="1" ht="25.5" hidden="1">
      <c r="A188" s="1"/>
      <c r="B188" s="45">
        <v>2224</v>
      </c>
      <c r="C188" s="15" t="s">
        <v>251</v>
      </c>
      <c r="D188" s="108">
        <f>VARAM_Ceļa_izd!D188</f>
        <v>0</v>
      </c>
    </row>
    <row r="189" spans="1:4" s="30" customFormat="1" ht="12.75" hidden="1">
      <c r="A189" s="1"/>
      <c r="B189" s="45" t="s">
        <v>252</v>
      </c>
      <c r="C189" s="15" t="s">
        <v>253</v>
      </c>
      <c r="D189" s="108">
        <f>VARAM_Ceļa_izd!D189</f>
        <v>0</v>
      </c>
    </row>
    <row r="190" spans="1:4" s="30" customFormat="1" ht="25.5" hidden="1">
      <c r="A190" s="1"/>
      <c r="B190" s="44" t="s">
        <v>254</v>
      </c>
      <c r="C190" s="15" t="s">
        <v>255</v>
      </c>
      <c r="D190" s="108">
        <f>SUM(D191:D199)</f>
        <v>0</v>
      </c>
    </row>
    <row r="191" spans="1:4" s="30" customFormat="1" ht="12.75" hidden="1">
      <c r="A191" s="1"/>
      <c r="B191" s="45" t="s">
        <v>256</v>
      </c>
      <c r="C191" s="15" t="s">
        <v>257</v>
      </c>
      <c r="D191" s="108">
        <f>VARAM_Ceļa_izd!D191</f>
        <v>0</v>
      </c>
    </row>
    <row r="192" spans="1:4" s="30" customFormat="1" ht="12.75" hidden="1">
      <c r="A192" s="1"/>
      <c r="B192" s="45">
        <v>2232</v>
      </c>
      <c r="C192" s="15" t="s">
        <v>258</v>
      </c>
      <c r="D192" s="108">
        <f>VARAM_Ceļa_izd!D192</f>
        <v>0</v>
      </c>
    </row>
    <row r="193" spans="1:4" s="30" customFormat="1" ht="12.75" hidden="1">
      <c r="A193" s="1"/>
      <c r="B193" s="45" t="s">
        <v>259</v>
      </c>
      <c r="C193" s="15" t="s">
        <v>260</v>
      </c>
      <c r="D193" s="108">
        <f>VARAM_Ceļa_izd!D193</f>
        <v>0</v>
      </c>
    </row>
    <row r="194" spans="1:4" s="30" customFormat="1" ht="25.5" hidden="1">
      <c r="A194" s="1"/>
      <c r="B194" s="45" t="s">
        <v>261</v>
      </c>
      <c r="C194" s="15" t="s">
        <v>262</v>
      </c>
      <c r="D194" s="108">
        <f>VARAM_Ceļa_izd!D194</f>
        <v>0</v>
      </c>
    </row>
    <row r="195" spans="1:4" s="30" customFormat="1" ht="12.75" hidden="1">
      <c r="A195" s="1"/>
      <c r="B195" s="45">
        <v>2235</v>
      </c>
      <c r="C195" s="15" t="s">
        <v>263</v>
      </c>
      <c r="D195" s="108">
        <f>VARAM_Ceļa_izd!D195</f>
        <v>0</v>
      </c>
    </row>
    <row r="196" spans="1:4" s="30" customFormat="1" ht="12.75" hidden="1">
      <c r="A196" s="1"/>
      <c r="B196" s="45" t="s">
        <v>264</v>
      </c>
      <c r="C196" s="15" t="s">
        <v>265</v>
      </c>
      <c r="D196" s="108">
        <f>VARAM_Ceļa_izd!D196</f>
        <v>0</v>
      </c>
    </row>
    <row r="197" spans="1:4" s="30" customFormat="1" ht="25.5" hidden="1">
      <c r="A197" s="1"/>
      <c r="B197" s="45" t="s">
        <v>266</v>
      </c>
      <c r="C197" s="15" t="s">
        <v>267</v>
      </c>
      <c r="D197" s="108">
        <f>VARAM_Ceļa_izd!D197</f>
        <v>0</v>
      </c>
    </row>
    <row r="198" spans="1:4" s="30" customFormat="1" ht="25.5" hidden="1">
      <c r="A198" s="1"/>
      <c r="B198" s="45" t="s">
        <v>268</v>
      </c>
      <c r="C198" s="15" t="s">
        <v>269</v>
      </c>
      <c r="D198" s="108">
        <f>VARAM_Ceļa_izd!D198</f>
        <v>0</v>
      </c>
    </row>
    <row r="199" spans="1:4" s="30" customFormat="1" ht="12.75" hidden="1">
      <c r="A199" s="1"/>
      <c r="B199" s="45" t="s">
        <v>270</v>
      </c>
      <c r="C199" s="15" t="s">
        <v>271</v>
      </c>
      <c r="D199" s="108">
        <f>VARAM_Ceļa_izd!D199</f>
        <v>0</v>
      </c>
    </row>
    <row r="200" spans="1:4" s="30" customFormat="1" ht="25.5" hidden="1">
      <c r="A200" s="1"/>
      <c r="B200" s="44" t="s">
        <v>272</v>
      </c>
      <c r="C200" s="15" t="s">
        <v>273</v>
      </c>
      <c r="D200" s="108">
        <f>SUM(D201:D208)</f>
        <v>0</v>
      </c>
    </row>
    <row r="201" spans="1:4" s="30" customFormat="1" ht="12.75" hidden="1">
      <c r="A201" s="1"/>
      <c r="B201" s="45" t="s">
        <v>274</v>
      </c>
      <c r="C201" s="15" t="s">
        <v>275</v>
      </c>
      <c r="D201" s="108">
        <f>VARAM_Ceļa_izd!D201</f>
        <v>0</v>
      </c>
    </row>
    <row r="202" spans="1:4" s="30" customFormat="1" ht="12.75" hidden="1">
      <c r="A202" s="1"/>
      <c r="B202" s="45" t="s">
        <v>276</v>
      </c>
      <c r="C202" s="15" t="s">
        <v>277</v>
      </c>
      <c r="D202" s="108">
        <f>VARAM_Ceļa_izd!D202</f>
        <v>0</v>
      </c>
    </row>
    <row r="203" spans="1:4" s="30" customFormat="1" ht="12.75" hidden="1">
      <c r="A203" s="1"/>
      <c r="B203" s="45" t="s">
        <v>278</v>
      </c>
      <c r="C203" s="15" t="s">
        <v>279</v>
      </c>
      <c r="D203" s="108">
        <f>VARAM_Ceļa_izd!D203</f>
        <v>0</v>
      </c>
    </row>
    <row r="204" spans="1:4" s="30" customFormat="1" ht="12.75" hidden="1">
      <c r="A204" s="1"/>
      <c r="B204" s="45" t="s">
        <v>280</v>
      </c>
      <c r="C204" s="15" t="s">
        <v>281</v>
      </c>
      <c r="D204" s="108">
        <f>VARAM_Ceļa_izd!D204</f>
        <v>0</v>
      </c>
    </row>
    <row r="205" spans="1:4" s="30" customFormat="1" ht="12.75" hidden="1">
      <c r="A205" s="1"/>
      <c r="B205" s="45" t="s">
        <v>282</v>
      </c>
      <c r="C205" s="15" t="s">
        <v>283</v>
      </c>
      <c r="D205" s="108">
        <f>VARAM_Ceļa_izd!D205</f>
        <v>0</v>
      </c>
    </row>
    <row r="206" spans="1:4" s="30" customFormat="1" ht="12.75" hidden="1">
      <c r="A206" s="1"/>
      <c r="B206" s="45">
        <v>2247</v>
      </c>
      <c r="C206" s="15" t="s">
        <v>284</v>
      </c>
      <c r="D206" s="108">
        <f>VARAM_Ceļa_izd!D206</f>
        <v>0</v>
      </c>
    </row>
    <row r="207" spans="1:4" s="30" customFormat="1" ht="12.75" hidden="1">
      <c r="A207" s="1"/>
      <c r="B207" s="45">
        <v>2248</v>
      </c>
      <c r="C207" s="15" t="s">
        <v>285</v>
      </c>
      <c r="D207" s="108">
        <f>VARAM_Ceļa_izd!D207</f>
        <v>0</v>
      </c>
    </row>
    <row r="208" spans="1:4" s="30" customFormat="1" ht="12.75" hidden="1">
      <c r="A208" s="1"/>
      <c r="B208" s="45" t="s">
        <v>286</v>
      </c>
      <c r="C208" s="15" t="s">
        <v>287</v>
      </c>
      <c r="D208" s="108">
        <f>VARAM_Ceļa_izd!D208</f>
        <v>0</v>
      </c>
    </row>
    <row r="209" spans="1:4" s="30" customFormat="1" ht="12.75" hidden="1">
      <c r="A209" s="1"/>
      <c r="B209" s="44" t="s">
        <v>288</v>
      </c>
      <c r="C209" s="15" t="s">
        <v>289</v>
      </c>
      <c r="D209" s="108">
        <f>SUM(D210:D212)</f>
        <v>0</v>
      </c>
    </row>
    <row r="210" spans="1:4" s="30" customFormat="1" ht="12.75" hidden="1">
      <c r="A210" s="1"/>
      <c r="B210" s="45">
        <v>2251</v>
      </c>
      <c r="C210" s="15" t="s">
        <v>290</v>
      </c>
      <c r="D210" s="108">
        <f>VARAM_Ceļa_izd!D210</f>
        <v>0</v>
      </c>
    </row>
    <row r="211" spans="1:4" s="30" customFormat="1" ht="12.75" hidden="1">
      <c r="A211" s="1"/>
      <c r="B211" s="45">
        <v>2252</v>
      </c>
      <c r="C211" s="15" t="s">
        <v>291</v>
      </c>
      <c r="D211" s="108">
        <f>VARAM_Ceļa_izd!D211</f>
        <v>0</v>
      </c>
    </row>
    <row r="212" spans="1:4" s="30" customFormat="1" ht="12.75" hidden="1">
      <c r="A212" s="1"/>
      <c r="B212" s="45">
        <v>2259</v>
      </c>
      <c r="C212" s="15" t="s">
        <v>292</v>
      </c>
      <c r="D212" s="108">
        <f>VARAM_Ceļa_izd!D212</f>
        <v>0</v>
      </c>
    </row>
    <row r="213" spans="1:4" s="30" customFormat="1" ht="12.75" hidden="1">
      <c r="A213" s="1"/>
      <c r="B213" s="44" t="s">
        <v>293</v>
      </c>
      <c r="C213" s="15" t="s">
        <v>294</v>
      </c>
      <c r="D213" s="108">
        <f>SUM(D214:D218)</f>
        <v>0</v>
      </c>
    </row>
    <row r="214" spans="1:4" s="30" customFormat="1" ht="12.75" hidden="1">
      <c r="A214" s="1"/>
      <c r="B214" s="45" t="s">
        <v>295</v>
      </c>
      <c r="C214" s="15" t="s">
        <v>296</v>
      </c>
      <c r="D214" s="108">
        <f>VARAM_Ceļa_izd!D214</f>
        <v>0</v>
      </c>
    </row>
    <row r="215" spans="1:4" s="30" customFormat="1" ht="12.75" hidden="1">
      <c r="A215" s="1"/>
      <c r="B215" s="45" t="s">
        <v>297</v>
      </c>
      <c r="C215" s="15" t="s">
        <v>298</v>
      </c>
      <c r="D215" s="108">
        <f>VARAM_Ceļa_izd!D215</f>
        <v>0</v>
      </c>
    </row>
    <row r="216" spans="1:4" s="30" customFormat="1" ht="12.75" hidden="1">
      <c r="A216" s="1"/>
      <c r="B216" s="45" t="s">
        <v>299</v>
      </c>
      <c r="C216" s="15" t="s">
        <v>300</v>
      </c>
      <c r="D216" s="108">
        <f>VARAM_Ceļa_izd!D216</f>
        <v>0</v>
      </c>
    </row>
    <row r="217" spans="1:4" s="30" customFormat="1" ht="12.75" hidden="1">
      <c r="A217" s="1"/>
      <c r="B217" s="45" t="s">
        <v>301</v>
      </c>
      <c r="C217" s="15" t="s">
        <v>302</v>
      </c>
      <c r="D217" s="108">
        <f>VARAM_Ceļa_izd!D217</f>
        <v>0</v>
      </c>
    </row>
    <row r="218" spans="1:4" s="30" customFormat="1" ht="12.75" hidden="1">
      <c r="A218" s="1"/>
      <c r="B218" s="45" t="s">
        <v>303</v>
      </c>
      <c r="C218" s="15" t="s">
        <v>304</v>
      </c>
      <c r="D218" s="108">
        <f>VARAM_Ceļa_izd!D218</f>
        <v>0</v>
      </c>
    </row>
    <row r="219" spans="1:4" s="30" customFormat="1" ht="12.75" hidden="1">
      <c r="A219" s="1"/>
      <c r="B219" s="44" t="s">
        <v>305</v>
      </c>
      <c r="C219" s="15" t="s">
        <v>306</v>
      </c>
      <c r="D219" s="108">
        <f>SUM(D220:D225)</f>
        <v>0</v>
      </c>
    </row>
    <row r="220" spans="1:4" s="30" customFormat="1" ht="12.75" hidden="1">
      <c r="A220" s="1"/>
      <c r="B220" s="45" t="s">
        <v>307</v>
      </c>
      <c r="C220" s="15" t="s">
        <v>308</v>
      </c>
      <c r="D220" s="108">
        <f>VARAM_Ceļa_izd!D220</f>
        <v>0</v>
      </c>
    </row>
    <row r="221" spans="1:4" s="30" customFormat="1" ht="12.75" hidden="1">
      <c r="A221" s="1"/>
      <c r="B221" s="45">
        <v>2272</v>
      </c>
      <c r="C221" s="15" t="s">
        <v>309</v>
      </c>
      <c r="D221" s="108">
        <f>VARAM_Ceļa_izd!D221</f>
        <v>0</v>
      </c>
    </row>
    <row r="222" spans="1:4" s="30" customFormat="1" ht="12.75" hidden="1">
      <c r="A222" s="1"/>
      <c r="B222" s="45" t="s">
        <v>310</v>
      </c>
      <c r="C222" s="15" t="s">
        <v>311</v>
      </c>
      <c r="D222" s="108">
        <f>VARAM_Ceļa_izd!D222</f>
        <v>0</v>
      </c>
    </row>
    <row r="223" spans="1:4" s="30" customFormat="1" ht="12.75" hidden="1">
      <c r="A223" s="1"/>
      <c r="B223" s="45" t="s">
        <v>312</v>
      </c>
      <c r="C223" s="15" t="s">
        <v>313</v>
      </c>
      <c r="D223" s="108">
        <f>VARAM_Ceļa_izd!D223</f>
        <v>0</v>
      </c>
    </row>
    <row r="224" spans="1:4" s="30" customFormat="1" ht="12.75" hidden="1">
      <c r="A224" s="1"/>
      <c r="B224" s="45">
        <v>2278</v>
      </c>
      <c r="C224" s="15" t="s">
        <v>314</v>
      </c>
      <c r="D224" s="108">
        <f>VARAM_Ceļa_izd!D224</f>
        <v>0</v>
      </c>
    </row>
    <row r="225" spans="1:4" s="30" customFormat="1" ht="12.75" hidden="1">
      <c r="A225" s="1"/>
      <c r="B225" s="45" t="s">
        <v>315</v>
      </c>
      <c r="C225" s="15" t="s">
        <v>316</v>
      </c>
      <c r="D225" s="108">
        <f>VARAM_Ceļa_izd!D225</f>
        <v>0</v>
      </c>
    </row>
    <row r="226" spans="1:4" s="30" customFormat="1" ht="12.75" hidden="1">
      <c r="A226" s="1"/>
      <c r="B226" s="44" t="s">
        <v>317</v>
      </c>
      <c r="C226" s="15" t="s">
        <v>318</v>
      </c>
      <c r="D226" s="108">
        <f>SUM(D227:D230)</f>
        <v>0</v>
      </c>
    </row>
    <row r="227" spans="1:4" s="30" customFormat="1" ht="12.75" hidden="1">
      <c r="A227" s="1"/>
      <c r="B227" s="45" t="s">
        <v>319</v>
      </c>
      <c r="C227" s="15" t="s">
        <v>320</v>
      </c>
      <c r="D227" s="108">
        <f>VARAM_Ceļa_izd!D227</f>
        <v>0</v>
      </c>
    </row>
    <row r="228" spans="1:4" s="30" customFormat="1" ht="12.75" hidden="1">
      <c r="A228" s="1"/>
      <c r="B228" s="45" t="s">
        <v>321</v>
      </c>
      <c r="C228" s="15" t="s">
        <v>322</v>
      </c>
      <c r="D228" s="108">
        <f>VARAM_Ceļa_izd!D228</f>
        <v>0</v>
      </c>
    </row>
    <row r="229" spans="1:4" s="30" customFormat="1" ht="12.75" hidden="1">
      <c r="A229" s="1"/>
      <c r="B229" s="45" t="s">
        <v>323</v>
      </c>
      <c r="C229" s="15" t="s">
        <v>324</v>
      </c>
      <c r="D229" s="108">
        <f>VARAM_Ceļa_izd!D229</f>
        <v>0</v>
      </c>
    </row>
    <row r="230" spans="1:4" s="30" customFormat="1" ht="25.5" hidden="1">
      <c r="A230" s="1"/>
      <c r="B230" s="45">
        <v>2284</v>
      </c>
      <c r="C230" s="15" t="s">
        <v>325</v>
      </c>
      <c r="D230" s="108">
        <f>VARAM_Ceļa_izd!D230</f>
        <v>0</v>
      </c>
    </row>
    <row r="231" spans="1:4" s="30" customFormat="1" ht="25.5" hidden="1">
      <c r="A231" s="1"/>
      <c r="B231" s="46" t="s">
        <v>326</v>
      </c>
      <c r="C231" s="47" t="s">
        <v>327</v>
      </c>
      <c r="D231" s="107">
        <f>D232+D237+D241+D242+D246+D247+D255+D256+D260</f>
        <v>0</v>
      </c>
    </row>
    <row r="232" spans="1:4" s="30" customFormat="1" ht="12.75" hidden="1">
      <c r="A232" s="1"/>
      <c r="B232" s="44" t="s">
        <v>328</v>
      </c>
      <c r="C232" s="15" t="s">
        <v>329</v>
      </c>
      <c r="D232" s="108">
        <f>SUM(D233:D236)</f>
        <v>0</v>
      </c>
    </row>
    <row r="233" spans="1:4" s="30" customFormat="1" ht="12.75" hidden="1">
      <c r="A233" s="1"/>
      <c r="B233" s="45" t="s">
        <v>330</v>
      </c>
      <c r="C233" s="15" t="s">
        <v>331</v>
      </c>
      <c r="D233" s="108">
        <f>VARAM_Ceļa_izd!D233</f>
        <v>0</v>
      </c>
    </row>
    <row r="234" spans="1:4" s="30" customFormat="1" ht="12.75" hidden="1">
      <c r="A234" s="1"/>
      <c r="B234" s="45" t="s">
        <v>332</v>
      </c>
      <c r="C234" s="15" t="s">
        <v>333</v>
      </c>
      <c r="D234" s="108">
        <f>VARAM_Ceļa_izd!D234</f>
        <v>0</v>
      </c>
    </row>
    <row r="235" spans="1:4" s="30" customFormat="1" ht="12.75" hidden="1">
      <c r="A235" s="1"/>
      <c r="B235" s="45" t="s">
        <v>334</v>
      </c>
      <c r="C235" s="15" t="s">
        <v>335</v>
      </c>
      <c r="D235" s="108">
        <f>VARAM_Ceļa_izd!D235</f>
        <v>0</v>
      </c>
    </row>
    <row r="236" spans="1:4" s="30" customFormat="1" ht="12.75" hidden="1">
      <c r="A236" s="1"/>
      <c r="B236" s="45" t="s">
        <v>336</v>
      </c>
      <c r="C236" s="15" t="s">
        <v>337</v>
      </c>
      <c r="D236" s="108">
        <f>VARAM_Ceļa_izd!D236</f>
        <v>0</v>
      </c>
    </row>
    <row r="237" spans="1:4" s="30" customFormat="1" ht="12.75" hidden="1">
      <c r="A237" s="1"/>
      <c r="B237" s="44" t="s">
        <v>338</v>
      </c>
      <c r="C237" s="15" t="s">
        <v>339</v>
      </c>
      <c r="D237" s="108">
        <f>SUM(D238:D240)</f>
        <v>0</v>
      </c>
    </row>
    <row r="238" spans="1:4" s="30" customFormat="1" ht="12.75" hidden="1">
      <c r="A238" s="1"/>
      <c r="B238" s="45" t="s">
        <v>340</v>
      </c>
      <c r="C238" s="15" t="s">
        <v>341</v>
      </c>
      <c r="D238" s="108">
        <f>VARAM_Ceļa_izd!D238</f>
        <v>0</v>
      </c>
    </row>
    <row r="239" spans="1:4" s="30" customFormat="1" ht="12.75" hidden="1">
      <c r="A239" s="1"/>
      <c r="B239" s="45" t="s">
        <v>342</v>
      </c>
      <c r="C239" s="15" t="s">
        <v>343</v>
      </c>
      <c r="D239" s="108">
        <f>VARAM_Ceļa_izd!D239</f>
        <v>0</v>
      </c>
    </row>
    <row r="240" spans="1:4" s="30" customFormat="1" ht="12.75" hidden="1">
      <c r="A240" s="1"/>
      <c r="B240" s="45" t="s">
        <v>344</v>
      </c>
      <c r="C240" s="15" t="s">
        <v>345</v>
      </c>
      <c r="D240" s="108">
        <f>VARAM_Ceļa_izd!D240</f>
        <v>0</v>
      </c>
    </row>
    <row r="241" spans="1:4" s="30" customFormat="1" ht="12.75" hidden="1">
      <c r="A241" s="1"/>
      <c r="B241" s="44" t="s">
        <v>346</v>
      </c>
      <c r="C241" s="15" t="s">
        <v>347</v>
      </c>
      <c r="D241" s="108">
        <f>VARAM_Ceļa_izd!D241</f>
        <v>0</v>
      </c>
    </row>
    <row r="242" spans="1:4" s="30" customFormat="1" ht="25.5" hidden="1">
      <c r="A242" s="1"/>
      <c r="B242" s="44" t="s">
        <v>348</v>
      </c>
      <c r="C242" s="15" t="s">
        <v>349</v>
      </c>
      <c r="D242" s="108">
        <f>SUM(D243:D245)</f>
        <v>0</v>
      </c>
    </row>
    <row r="243" spans="1:4" s="30" customFormat="1" ht="12.75" hidden="1">
      <c r="A243" s="1"/>
      <c r="B243" s="45" t="s">
        <v>350</v>
      </c>
      <c r="C243" s="15" t="s">
        <v>351</v>
      </c>
      <c r="D243" s="108">
        <f>VARAM_Ceļa_izd!D243</f>
        <v>0</v>
      </c>
    </row>
    <row r="244" spans="1:4" s="30" customFormat="1" ht="12.75" hidden="1">
      <c r="A244" s="1"/>
      <c r="B244" s="45" t="s">
        <v>352</v>
      </c>
      <c r="C244" s="15" t="s">
        <v>353</v>
      </c>
      <c r="D244" s="108">
        <f>VARAM_Ceļa_izd!D244</f>
        <v>0</v>
      </c>
    </row>
    <row r="245" spans="1:4" s="30" customFormat="1" ht="12.75" hidden="1">
      <c r="A245" s="1"/>
      <c r="B245" s="45" t="s">
        <v>354</v>
      </c>
      <c r="C245" s="15" t="s">
        <v>355</v>
      </c>
      <c r="D245" s="108">
        <f>VARAM_Ceļa_izd!D245</f>
        <v>0</v>
      </c>
    </row>
    <row r="246" spans="1:4" s="30" customFormat="1" ht="12.75" hidden="1">
      <c r="A246" s="1"/>
      <c r="B246" s="44" t="s">
        <v>356</v>
      </c>
      <c r="C246" s="15" t="s">
        <v>357</v>
      </c>
      <c r="D246" s="108">
        <f>VARAM_Ceļa_izd!D246</f>
        <v>0</v>
      </c>
    </row>
    <row r="247" spans="1:4" s="30" customFormat="1" ht="12.75" hidden="1">
      <c r="A247" s="1"/>
      <c r="B247" s="44" t="s">
        <v>358</v>
      </c>
      <c r="C247" s="15" t="s">
        <v>359</v>
      </c>
      <c r="D247" s="108">
        <f>SUM(D248:D254)</f>
        <v>0</v>
      </c>
    </row>
    <row r="248" spans="1:4" s="30" customFormat="1" ht="12.75" hidden="1">
      <c r="A248" s="1"/>
      <c r="B248" s="45" t="s">
        <v>360</v>
      </c>
      <c r="C248" s="15" t="s">
        <v>361</v>
      </c>
      <c r="D248" s="108">
        <f>VARAM_Ceļa_izd!D248</f>
        <v>0</v>
      </c>
    </row>
    <row r="249" spans="1:4" s="30" customFormat="1" ht="12.75" hidden="1">
      <c r="A249" s="1"/>
      <c r="B249" s="45" t="s">
        <v>362</v>
      </c>
      <c r="C249" s="15" t="s">
        <v>363</v>
      </c>
      <c r="D249" s="108">
        <f>VARAM_Ceļa_izd!D249</f>
        <v>0</v>
      </c>
    </row>
    <row r="250" spans="1:4" s="30" customFormat="1" ht="12.75" hidden="1">
      <c r="A250" s="1"/>
      <c r="B250" s="45" t="s">
        <v>364</v>
      </c>
      <c r="C250" s="15" t="s">
        <v>365</v>
      </c>
      <c r="D250" s="108">
        <f>VARAM_Ceļa_izd!D250</f>
        <v>0</v>
      </c>
    </row>
    <row r="251" spans="1:4" s="30" customFormat="1" ht="12.75" hidden="1">
      <c r="A251" s="1"/>
      <c r="B251" s="45" t="s">
        <v>366</v>
      </c>
      <c r="C251" s="15" t="s">
        <v>367</v>
      </c>
      <c r="D251" s="108">
        <f>VARAM_Ceļa_izd!D251</f>
        <v>0</v>
      </c>
    </row>
    <row r="252" spans="1:4" s="30" customFormat="1" ht="12.75" hidden="1">
      <c r="A252" s="1"/>
      <c r="B252" s="45" t="s">
        <v>368</v>
      </c>
      <c r="C252" s="15" t="s">
        <v>369</v>
      </c>
      <c r="D252" s="108">
        <f>VARAM_Ceļa_izd!D252</f>
        <v>0</v>
      </c>
    </row>
    <row r="253" spans="1:4" s="30" customFormat="1" ht="25.5" hidden="1">
      <c r="A253" s="1"/>
      <c r="B253" s="45">
        <v>2366</v>
      </c>
      <c r="C253" s="15" t="s">
        <v>370</v>
      </c>
      <c r="D253" s="108">
        <f>VARAM_Ceļa_izd!D253</f>
        <v>0</v>
      </c>
    </row>
    <row r="254" spans="1:4" s="30" customFormat="1" ht="25.5" hidden="1">
      <c r="A254" s="1"/>
      <c r="B254" s="45" t="s">
        <v>371</v>
      </c>
      <c r="C254" s="15" t="s">
        <v>372</v>
      </c>
      <c r="D254" s="108">
        <f>VARAM_Ceļa_izd!D254</f>
        <v>0</v>
      </c>
    </row>
    <row r="255" spans="1:4" s="30" customFormat="1" ht="12.75" hidden="1">
      <c r="A255" s="1"/>
      <c r="B255" s="44" t="s">
        <v>373</v>
      </c>
      <c r="C255" s="15" t="s">
        <v>374</v>
      </c>
      <c r="D255" s="108">
        <f>VARAM_Ceļa_izd!D255</f>
        <v>0</v>
      </c>
    </row>
    <row r="256" spans="1:4" s="30" customFormat="1" ht="12.75" hidden="1">
      <c r="A256" s="1"/>
      <c r="B256" s="44" t="s">
        <v>375</v>
      </c>
      <c r="C256" s="15" t="s">
        <v>376</v>
      </c>
      <c r="D256" s="108">
        <f>SUM(D257:D259)</f>
        <v>0</v>
      </c>
    </row>
    <row r="257" spans="1:4" s="30" customFormat="1" ht="12.75" hidden="1">
      <c r="A257" s="1"/>
      <c r="B257" s="45" t="s">
        <v>377</v>
      </c>
      <c r="C257" s="15" t="s">
        <v>378</v>
      </c>
      <c r="D257" s="108">
        <f>VARAM_Ceļa_izd!D257</f>
        <v>0</v>
      </c>
    </row>
    <row r="258" spans="1:4" s="30" customFormat="1" ht="12.75" hidden="1">
      <c r="A258" s="1"/>
      <c r="B258" s="45" t="s">
        <v>379</v>
      </c>
      <c r="C258" s="15" t="s">
        <v>380</v>
      </c>
      <c r="D258" s="108">
        <f>VARAM_Ceļa_izd!D258</f>
        <v>0</v>
      </c>
    </row>
    <row r="259" spans="1:4" s="30" customFormat="1" ht="12.75" hidden="1">
      <c r="A259" s="1"/>
      <c r="B259" s="45" t="s">
        <v>381</v>
      </c>
      <c r="C259" s="15" t="s">
        <v>382</v>
      </c>
      <c r="D259" s="108">
        <f>VARAM_Ceļa_izd!D259</f>
        <v>0</v>
      </c>
    </row>
    <row r="260" spans="1:4" s="30" customFormat="1" ht="12.75" hidden="1">
      <c r="A260" s="1"/>
      <c r="B260" s="44" t="s">
        <v>383</v>
      </c>
      <c r="C260" s="15" t="s">
        <v>384</v>
      </c>
      <c r="D260" s="108">
        <f>VARAM_Ceļa_izd!D260</f>
        <v>0</v>
      </c>
    </row>
    <row r="261" spans="1:4" s="30" customFormat="1" ht="12.75" hidden="1">
      <c r="A261" s="1"/>
      <c r="B261" s="46" t="s">
        <v>385</v>
      </c>
      <c r="C261" s="47" t="s">
        <v>386</v>
      </c>
      <c r="D261" s="107">
        <f>VARAM_Ceļa_izd!D261</f>
        <v>0</v>
      </c>
    </row>
    <row r="262" spans="1:4" s="30" customFormat="1" ht="12.75" hidden="1">
      <c r="A262" s="1"/>
      <c r="B262" s="46" t="s">
        <v>387</v>
      </c>
      <c r="C262" s="47" t="s">
        <v>388</v>
      </c>
      <c r="D262" s="107">
        <f>D263+D270</f>
        <v>0</v>
      </c>
    </row>
    <row r="263" spans="1:4" s="30" customFormat="1" ht="12.75" hidden="1">
      <c r="A263" s="1"/>
      <c r="B263" s="44" t="s">
        <v>389</v>
      </c>
      <c r="C263" s="15" t="s">
        <v>390</v>
      </c>
      <c r="D263" s="108">
        <f>SUM(D264:D269)</f>
        <v>0</v>
      </c>
    </row>
    <row r="264" spans="1:4" s="30" customFormat="1" ht="12.75" hidden="1">
      <c r="A264" s="1"/>
      <c r="B264" s="45" t="s">
        <v>391</v>
      </c>
      <c r="C264" s="15" t="s">
        <v>392</v>
      </c>
      <c r="D264" s="108">
        <f>VARAM_Ceļa_izd!D264</f>
        <v>0</v>
      </c>
    </row>
    <row r="265" spans="1:4" s="30" customFormat="1" ht="25.5" hidden="1">
      <c r="A265" s="1"/>
      <c r="B265" s="45" t="s">
        <v>393</v>
      </c>
      <c r="C265" s="15" t="s">
        <v>394</v>
      </c>
      <c r="D265" s="108">
        <f>VARAM_Ceļa_izd!D265</f>
        <v>0</v>
      </c>
    </row>
    <row r="266" spans="1:4" s="30" customFormat="1" ht="25.5" hidden="1">
      <c r="A266" s="1"/>
      <c r="B266" s="45" t="s">
        <v>395</v>
      </c>
      <c r="C266" s="15" t="s">
        <v>396</v>
      </c>
      <c r="D266" s="108">
        <f>VARAM_Ceļa_izd!D266</f>
        <v>0</v>
      </c>
    </row>
    <row r="267" spans="1:4" s="30" customFormat="1" ht="12.75" hidden="1">
      <c r="A267" s="1"/>
      <c r="B267" s="45" t="s">
        <v>397</v>
      </c>
      <c r="C267" s="15" t="s">
        <v>398</v>
      </c>
      <c r="D267" s="108">
        <f>VARAM_Ceļa_izd!D267</f>
        <v>0</v>
      </c>
    </row>
    <row r="268" spans="1:4" s="30" customFormat="1" ht="25.5" hidden="1">
      <c r="A268" s="1"/>
      <c r="B268" s="45">
        <v>2516</v>
      </c>
      <c r="C268" s="15" t="s">
        <v>399</v>
      </c>
      <c r="D268" s="108">
        <f>VARAM_Ceļa_izd!D268</f>
        <v>0</v>
      </c>
    </row>
    <row r="269" spans="1:4" s="30" customFormat="1" ht="12.75" hidden="1">
      <c r="A269" s="1"/>
      <c r="B269" s="45" t="s">
        <v>400</v>
      </c>
      <c r="C269" s="15" t="s">
        <v>401</v>
      </c>
      <c r="D269" s="108">
        <f>VARAM_Ceļa_izd!D269</f>
        <v>0</v>
      </c>
    </row>
    <row r="270" spans="1:4" s="30" customFormat="1" ht="12.75" hidden="1">
      <c r="A270" s="1"/>
      <c r="B270" s="44">
        <v>2520</v>
      </c>
      <c r="C270" s="15" t="s">
        <v>402</v>
      </c>
      <c r="D270" s="108">
        <f>VARAM_Ceļa_izd!D270</f>
        <v>0</v>
      </c>
    </row>
    <row r="271" spans="1:4" s="30" customFormat="1" ht="25.5" hidden="1">
      <c r="A271" s="1"/>
      <c r="B271" s="49">
        <v>2800</v>
      </c>
      <c r="C271" s="47" t="s">
        <v>403</v>
      </c>
      <c r="D271" s="107">
        <f>VARAM_Ceļa_izd!D271</f>
        <v>0</v>
      </c>
    </row>
    <row r="272" spans="1:4" s="30" customFormat="1" ht="12.75" hidden="1">
      <c r="A272" s="1"/>
      <c r="B272" s="49">
        <v>4000</v>
      </c>
      <c r="C272" s="47" t="s">
        <v>404</v>
      </c>
      <c r="D272" s="107">
        <f>D273+D276+D280</f>
        <v>0</v>
      </c>
    </row>
    <row r="273" spans="1:4" s="30" customFormat="1" ht="12.75" hidden="1">
      <c r="A273" s="1"/>
      <c r="B273" s="46" t="s">
        <v>405</v>
      </c>
      <c r="C273" s="47" t="s">
        <v>406</v>
      </c>
      <c r="D273" s="107">
        <f>D274+D275</f>
        <v>0</v>
      </c>
    </row>
    <row r="274" spans="1:4" s="30" customFormat="1" ht="25.5" hidden="1">
      <c r="A274" s="1"/>
      <c r="B274" s="44" t="s">
        <v>407</v>
      </c>
      <c r="C274" s="15" t="s">
        <v>408</v>
      </c>
      <c r="D274" s="108">
        <f>VARAM_Ceļa_izd!D274</f>
        <v>0</v>
      </c>
    </row>
    <row r="275" spans="1:4" s="30" customFormat="1" ht="25.5" hidden="1">
      <c r="A275" s="1"/>
      <c r="B275" s="44" t="s">
        <v>409</v>
      </c>
      <c r="C275" s="15" t="s">
        <v>410</v>
      </c>
      <c r="D275" s="108">
        <f>VARAM_Ceļa_izd!D275</f>
        <v>0</v>
      </c>
    </row>
    <row r="276" spans="1:4" s="30" customFormat="1" ht="12.75" hidden="1">
      <c r="A276" s="1"/>
      <c r="B276" s="46" t="s">
        <v>411</v>
      </c>
      <c r="C276" s="47" t="s">
        <v>412</v>
      </c>
      <c r="D276" s="107">
        <f>SUM(D277:D279)</f>
        <v>0</v>
      </c>
    </row>
    <row r="277" spans="1:4" s="30" customFormat="1" ht="25.5" hidden="1">
      <c r="A277" s="1"/>
      <c r="B277" s="44" t="s">
        <v>413</v>
      </c>
      <c r="C277" s="15" t="s">
        <v>414</v>
      </c>
      <c r="D277" s="108">
        <f>VARAM_Ceļa_izd!D277</f>
        <v>0</v>
      </c>
    </row>
    <row r="278" spans="1:4" s="30" customFormat="1" ht="25.5" hidden="1">
      <c r="A278" s="1"/>
      <c r="B278" s="44">
        <v>4240</v>
      </c>
      <c r="C278" s="15" t="s">
        <v>415</v>
      </c>
      <c r="D278" s="108">
        <f>VARAM_Ceļa_izd!D278</f>
        <v>0</v>
      </c>
    </row>
    <row r="279" spans="1:4" s="30" customFormat="1" ht="12.75" hidden="1">
      <c r="A279" s="1"/>
      <c r="B279" s="44">
        <v>4250</v>
      </c>
      <c r="C279" s="15" t="s">
        <v>416</v>
      </c>
      <c r="D279" s="108">
        <f>VARAM_Ceļa_izd!D279</f>
        <v>0</v>
      </c>
    </row>
    <row r="280" spans="1:4" s="30" customFormat="1" ht="12.75" hidden="1">
      <c r="A280" s="1"/>
      <c r="B280" s="46" t="s">
        <v>417</v>
      </c>
      <c r="C280" s="47" t="s">
        <v>418</v>
      </c>
      <c r="D280" s="107">
        <f>D281+D284</f>
        <v>0</v>
      </c>
    </row>
    <row r="281" spans="1:4" s="30" customFormat="1" ht="12.75" hidden="1">
      <c r="A281" s="1"/>
      <c r="B281" s="44" t="s">
        <v>419</v>
      </c>
      <c r="C281" s="15" t="s">
        <v>420</v>
      </c>
      <c r="D281" s="108">
        <f>SUM(D282:D283)</f>
        <v>0</v>
      </c>
    </row>
    <row r="282" spans="1:4" s="30" customFormat="1" ht="25.5" hidden="1">
      <c r="A282" s="1"/>
      <c r="B282" s="45" t="s">
        <v>421</v>
      </c>
      <c r="C282" s="15" t="s">
        <v>422</v>
      </c>
      <c r="D282" s="108">
        <f>VARAM_Ceļa_izd!D282</f>
        <v>0</v>
      </c>
    </row>
    <row r="283" spans="1:4" s="30" customFormat="1" ht="25.5" hidden="1">
      <c r="A283" s="1"/>
      <c r="B283" s="45" t="s">
        <v>423</v>
      </c>
      <c r="C283" s="15" t="s">
        <v>424</v>
      </c>
      <c r="D283" s="108">
        <f>VARAM_Ceļa_izd!D283</f>
        <v>0</v>
      </c>
    </row>
    <row r="284" spans="1:4" s="30" customFormat="1" ht="12.75" hidden="1">
      <c r="A284" s="1"/>
      <c r="B284" s="44" t="s">
        <v>425</v>
      </c>
      <c r="C284" s="15" t="s">
        <v>426</v>
      </c>
      <c r="D284" s="108">
        <f>SUM(D285:D289)</f>
        <v>0</v>
      </c>
    </row>
    <row r="285" spans="1:4" s="30" customFormat="1" ht="25.5" hidden="1">
      <c r="A285" s="1"/>
      <c r="B285" s="45">
        <v>4331</v>
      </c>
      <c r="C285" s="15" t="s">
        <v>427</v>
      </c>
      <c r="D285" s="108">
        <f>VARAM_Ceļa_izd!D285</f>
        <v>0</v>
      </c>
    </row>
    <row r="286" spans="1:4" s="30" customFormat="1" ht="25.5" hidden="1">
      <c r="A286" s="1"/>
      <c r="B286" s="45">
        <v>4332</v>
      </c>
      <c r="C286" s="15" t="s">
        <v>428</v>
      </c>
      <c r="D286" s="108">
        <f>VARAM_Ceļa_izd!D286</f>
        <v>0</v>
      </c>
    </row>
    <row r="287" spans="1:4" s="30" customFormat="1" ht="25.5" hidden="1">
      <c r="A287" s="1"/>
      <c r="B287" s="45">
        <v>4333</v>
      </c>
      <c r="C287" s="15" t="s">
        <v>429</v>
      </c>
      <c r="D287" s="108">
        <f>VARAM_Ceļa_izd!D287</f>
        <v>0</v>
      </c>
    </row>
    <row r="288" spans="1:4" s="30" customFormat="1" ht="25.5" hidden="1">
      <c r="A288" s="1"/>
      <c r="B288" s="45">
        <v>4334</v>
      </c>
      <c r="C288" s="15" t="s">
        <v>430</v>
      </c>
      <c r="D288" s="108">
        <f>VARAM_Ceļa_izd!D288</f>
        <v>0</v>
      </c>
    </row>
    <row r="289" spans="1:4" s="30" customFormat="1" ht="12.75" hidden="1">
      <c r="A289" s="1"/>
      <c r="B289" s="45">
        <v>4339</v>
      </c>
      <c r="C289" s="15" t="s">
        <v>431</v>
      </c>
      <c r="D289" s="108">
        <f>VARAM_Ceļa_izd!D289</f>
        <v>0</v>
      </c>
    </row>
    <row r="290" spans="1:4" s="30" customFormat="1" ht="12.75" hidden="1">
      <c r="A290" s="1"/>
      <c r="B290" s="49" t="s">
        <v>432</v>
      </c>
      <c r="C290" s="47" t="s">
        <v>433</v>
      </c>
      <c r="D290" s="107">
        <f>D291+D326</f>
        <v>0</v>
      </c>
    </row>
    <row r="291" spans="1:4" s="30" customFormat="1" ht="12.75" hidden="1">
      <c r="A291" s="1"/>
      <c r="B291" s="46" t="s">
        <v>434</v>
      </c>
      <c r="C291" s="47" t="s">
        <v>435</v>
      </c>
      <c r="D291" s="107">
        <f>D292+D300+D321+D324+D325</f>
        <v>0</v>
      </c>
    </row>
    <row r="292" spans="1:4" s="30" customFormat="1" ht="12.75" hidden="1">
      <c r="A292" s="1"/>
      <c r="B292" s="46" t="s">
        <v>436</v>
      </c>
      <c r="C292" s="47" t="s">
        <v>437</v>
      </c>
      <c r="D292" s="107">
        <f>D293+D296+D297</f>
        <v>0</v>
      </c>
    </row>
    <row r="293" spans="1:4" s="30" customFormat="1" ht="25.5" hidden="1">
      <c r="A293" s="1"/>
      <c r="B293" s="44" t="s">
        <v>438</v>
      </c>
      <c r="C293" s="15" t="s">
        <v>439</v>
      </c>
      <c r="D293" s="108">
        <f>SUM(D294:D295)</f>
        <v>0</v>
      </c>
    </row>
    <row r="294" spans="1:4" s="30" customFormat="1" ht="25.5" hidden="1">
      <c r="A294" s="1"/>
      <c r="B294" s="45">
        <v>3111</v>
      </c>
      <c r="C294" s="15" t="s">
        <v>440</v>
      </c>
      <c r="D294" s="108">
        <f>VARAM_Ceļa_izd!D294</f>
        <v>0</v>
      </c>
    </row>
    <row r="295" spans="1:4" s="30" customFormat="1" ht="25.5" hidden="1">
      <c r="A295" s="1"/>
      <c r="B295" s="45">
        <v>3112</v>
      </c>
      <c r="C295" s="15" t="s">
        <v>441</v>
      </c>
      <c r="D295" s="108">
        <f>VARAM_Ceļa_izd!D295</f>
        <v>0</v>
      </c>
    </row>
    <row r="296" spans="1:4" s="30" customFormat="1" ht="12.75" hidden="1">
      <c r="A296" s="1"/>
      <c r="B296" s="44">
        <v>3150</v>
      </c>
      <c r="C296" s="15" t="s">
        <v>442</v>
      </c>
      <c r="D296" s="108">
        <f>VARAM_Ceļa_izd!D296</f>
        <v>0</v>
      </c>
    </row>
    <row r="297" spans="1:4" s="30" customFormat="1" ht="25.5" hidden="1">
      <c r="A297" s="1"/>
      <c r="B297" s="44" t="s">
        <v>443</v>
      </c>
      <c r="C297" s="15" t="s">
        <v>444</v>
      </c>
      <c r="D297" s="108">
        <f>SUM(D298:D299)</f>
        <v>0</v>
      </c>
    </row>
    <row r="298" spans="1:4" s="30" customFormat="1" ht="12.75" hidden="1">
      <c r="A298" s="1"/>
      <c r="B298" s="45">
        <v>3191</v>
      </c>
      <c r="C298" s="15" t="s">
        <v>445</v>
      </c>
      <c r="D298" s="108">
        <f>VARAM_Ceļa_izd!D298</f>
        <v>0</v>
      </c>
    </row>
    <row r="299" spans="1:4" s="30" customFormat="1" ht="12.75" hidden="1">
      <c r="A299" s="1"/>
      <c r="B299" s="45">
        <v>3192</v>
      </c>
      <c r="C299" s="15" t="s">
        <v>446</v>
      </c>
      <c r="D299" s="108">
        <f>VARAM_Ceļa_izd!D299</f>
        <v>0</v>
      </c>
    </row>
    <row r="300" spans="1:4" s="30" customFormat="1" ht="12.75" hidden="1">
      <c r="A300" s="1"/>
      <c r="B300" s="46" t="s">
        <v>447</v>
      </c>
      <c r="C300" s="47" t="s">
        <v>448</v>
      </c>
      <c r="D300" s="107">
        <f>D301+D304+D307+D312+D315</f>
        <v>0</v>
      </c>
    </row>
    <row r="301" spans="1:4" s="30" customFormat="1" ht="25.5" hidden="1">
      <c r="A301" s="1"/>
      <c r="B301" s="44" t="s">
        <v>449</v>
      </c>
      <c r="C301" s="15" t="s">
        <v>450</v>
      </c>
      <c r="D301" s="108">
        <f>SUM(D302:D303)</f>
        <v>0</v>
      </c>
    </row>
    <row r="302" spans="1:4" s="30" customFormat="1" ht="12.75" hidden="1">
      <c r="A302" s="1"/>
      <c r="B302" s="45">
        <v>3211</v>
      </c>
      <c r="C302" s="15" t="s">
        <v>451</v>
      </c>
      <c r="D302" s="108">
        <f>VARAM_Ceļa_izd!D302</f>
        <v>0</v>
      </c>
    </row>
    <row r="303" spans="1:4" s="30" customFormat="1" ht="12.75" hidden="1">
      <c r="A303" s="1"/>
      <c r="B303" s="45">
        <v>3212</v>
      </c>
      <c r="C303" s="15" t="s">
        <v>452</v>
      </c>
      <c r="D303" s="108">
        <f>VARAM_Ceļa_izd!D303</f>
        <v>0</v>
      </c>
    </row>
    <row r="304" spans="1:4" s="30" customFormat="1" ht="12.75" hidden="1">
      <c r="A304" s="1"/>
      <c r="B304" s="44" t="s">
        <v>453</v>
      </c>
      <c r="C304" s="15" t="s">
        <v>454</v>
      </c>
      <c r="D304" s="108">
        <f>SUM(D305:D306)</f>
        <v>0</v>
      </c>
    </row>
    <row r="305" spans="1:4" s="30" customFormat="1" ht="12.75" hidden="1">
      <c r="A305" s="1"/>
      <c r="B305" s="45">
        <v>3231</v>
      </c>
      <c r="C305" s="15" t="s">
        <v>455</v>
      </c>
      <c r="D305" s="108">
        <f>VARAM_Ceļa_izd!D305</f>
        <v>0</v>
      </c>
    </row>
    <row r="306" spans="1:4" s="30" customFormat="1" ht="12.75" hidden="1">
      <c r="A306" s="1"/>
      <c r="B306" s="45">
        <v>3232</v>
      </c>
      <c r="C306" s="15" t="s">
        <v>456</v>
      </c>
      <c r="D306" s="108">
        <f>VARAM_Ceļa_izd!D306</f>
        <v>0</v>
      </c>
    </row>
    <row r="307" spans="1:4" s="30" customFormat="1" ht="25.5" hidden="1">
      <c r="A307" s="1"/>
      <c r="B307" s="44" t="s">
        <v>457</v>
      </c>
      <c r="C307" s="15" t="s">
        <v>458</v>
      </c>
      <c r="D307" s="108">
        <f>SUM(D308:D311)</f>
        <v>0</v>
      </c>
    </row>
    <row r="308" spans="1:4" s="30" customFormat="1" ht="12.75" hidden="1">
      <c r="A308" s="1"/>
      <c r="B308" s="45">
        <v>3261</v>
      </c>
      <c r="C308" s="15" t="s">
        <v>459</v>
      </c>
      <c r="D308" s="108">
        <f>VARAM_Ceļa_izd!D308</f>
        <v>0</v>
      </c>
    </row>
    <row r="309" spans="1:4" s="30" customFormat="1" ht="25.5" hidden="1">
      <c r="A309" s="1"/>
      <c r="B309" s="45">
        <v>3262</v>
      </c>
      <c r="C309" s="15" t="s">
        <v>460</v>
      </c>
      <c r="D309" s="108">
        <f>VARAM_Ceļa_izd!D309</f>
        <v>0</v>
      </c>
    </row>
    <row r="310" spans="1:4" s="30" customFormat="1" ht="12.75" hidden="1">
      <c r="A310" s="1"/>
      <c r="B310" s="45">
        <v>3263</v>
      </c>
      <c r="C310" s="15" t="s">
        <v>461</v>
      </c>
      <c r="D310" s="108">
        <f>VARAM_Ceļa_izd!D310</f>
        <v>0</v>
      </c>
    </row>
    <row r="311" spans="1:4" s="30" customFormat="1" ht="25.5" hidden="1">
      <c r="A311" s="1"/>
      <c r="B311" s="45">
        <v>3264</v>
      </c>
      <c r="C311" s="15" t="s">
        <v>462</v>
      </c>
      <c r="D311" s="108">
        <f>VARAM_Ceļa_izd!D311</f>
        <v>0</v>
      </c>
    </row>
    <row r="312" spans="1:4" s="30" customFormat="1" ht="12.75" hidden="1">
      <c r="A312" s="1"/>
      <c r="B312" s="44">
        <v>3280</v>
      </c>
      <c r="C312" s="15" t="s">
        <v>463</v>
      </c>
      <c r="D312" s="108">
        <f>SUM(D313:D314)</f>
        <v>0</v>
      </c>
    </row>
    <row r="313" spans="1:4" s="30" customFormat="1" ht="12.75" hidden="1">
      <c r="A313" s="1"/>
      <c r="B313" s="45">
        <v>3281</v>
      </c>
      <c r="C313" s="15" t="s">
        <v>464</v>
      </c>
      <c r="D313" s="108">
        <f>VARAM_Ceļa_izd!D313</f>
        <v>0</v>
      </c>
    </row>
    <row r="314" spans="1:4" s="30" customFormat="1" ht="12.75" hidden="1">
      <c r="A314" s="1"/>
      <c r="B314" s="45">
        <v>3282</v>
      </c>
      <c r="C314" s="15" t="s">
        <v>465</v>
      </c>
      <c r="D314" s="108">
        <f>VARAM_Ceļa_izd!D314</f>
        <v>0</v>
      </c>
    </row>
    <row r="315" spans="1:4" s="30" customFormat="1" ht="51" hidden="1">
      <c r="A315" s="1"/>
      <c r="B315" s="44">
        <v>3290</v>
      </c>
      <c r="C315" s="15" t="s">
        <v>466</v>
      </c>
      <c r="D315" s="108">
        <f>SUM(D316:D320)</f>
        <v>0</v>
      </c>
    </row>
    <row r="316" spans="1:4" s="30" customFormat="1" ht="38.25" hidden="1">
      <c r="A316" s="1"/>
      <c r="B316" s="45">
        <v>3291</v>
      </c>
      <c r="C316" s="15" t="s">
        <v>467</v>
      </c>
      <c r="D316" s="108">
        <f>VARAM_Ceļa_izd!D316</f>
        <v>0</v>
      </c>
    </row>
    <row r="317" spans="1:4" s="30" customFormat="1" ht="38.25" hidden="1">
      <c r="A317" s="1"/>
      <c r="B317" s="45">
        <v>3292</v>
      </c>
      <c r="C317" s="15" t="s">
        <v>468</v>
      </c>
      <c r="D317" s="108">
        <f>VARAM_Ceļa_izd!D317</f>
        <v>0</v>
      </c>
    </row>
    <row r="318" spans="1:4" s="30" customFormat="1" ht="38.25" hidden="1">
      <c r="A318" s="1"/>
      <c r="B318" s="45">
        <v>3293</v>
      </c>
      <c r="C318" s="15" t="s">
        <v>469</v>
      </c>
      <c r="D318" s="108">
        <f>VARAM_Ceļa_izd!D318</f>
        <v>0</v>
      </c>
    </row>
    <row r="319" spans="1:4" s="30" customFormat="1" ht="38.25" hidden="1">
      <c r="A319" s="1"/>
      <c r="B319" s="45">
        <v>3294</v>
      </c>
      <c r="C319" s="15" t="s">
        <v>470</v>
      </c>
      <c r="D319" s="108">
        <f>VARAM_Ceļa_izd!D319</f>
        <v>0</v>
      </c>
    </row>
    <row r="320" spans="1:4" s="30" customFormat="1" ht="38.25" hidden="1">
      <c r="A320" s="1"/>
      <c r="B320" s="45">
        <v>3295</v>
      </c>
      <c r="C320" s="15" t="s">
        <v>471</v>
      </c>
      <c r="D320" s="108">
        <f>VARAM_Ceļa_izd!D320</f>
        <v>0</v>
      </c>
    </row>
    <row r="321" spans="1:4" s="30" customFormat="1" ht="25.5" hidden="1">
      <c r="A321" s="1"/>
      <c r="B321" s="46" t="s">
        <v>472</v>
      </c>
      <c r="C321" s="47" t="s">
        <v>473</v>
      </c>
      <c r="D321" s="107">
        <f>SUM(D322:D323)</f>
        <v>0</v>
      </c>
    </row>
    <row r="322" spans="1:4" s="30" customFormat="1" ht="25.5" hidden="1">
      <c r="A322" s="1"/>
      <c r="B322" s="44">
        <v>3310</v>
      </c>
      <c r="C322" s="15" t="s">
        <v>474</v>
      </c>
      <c r="D322" s="108">
        <f>VARAM_Ceļa_izd!D322</f>
        <v>0</v>
      </c>
    </row>
    <row r="323" spans="1:4" s="30" customFormat="1" ht="25.5" hidden="1">
      <c r="A323" s="1"/>
      <c r="B323" s="44">
        <v>3320</v>
      </c>
      <c r="C323" s="15" t="s">
        <v>475</v>
      </c>
      <c r="D323" s="108">
        <f>VARAM_Ceļa_izd!D323</f>
        <v>0</v>
      </c>
    </row>
    <row r="324" spans="1:4" s="30" customFormat="1" ht="51" hidden="1">
      <c r="A324" s="1"/>
      <c r="B324" s="49">
        <v>3500</v>
      </c>
      <c r="C324" s="47" t="s">
        <v>476</v>
      </c>
      <c r="D324" s="107">
        <f>VARAM_Ceļa_izd!D324</f>
        <v>0</v>
      </c>
    </row>
    <row r="325" spans="1:4" s="30" customFormat="1" ht="25.5" hidden="1">
      <c r="A325" s="1"/>
      <c r="B325" s="46" t="s">
        <v>477</v>
      </c>
      <c r="C325" s="47" t="s">
        <v>478</v>
      </c>
      <c r="D325" s="107">
        <f>VARAM_Ceļa_izd!D325</f>
        <v>0</v>
      </c>
    </row>
    <row r="326" spans="1:4" s="30" customFormat="1" ht="12.75" hidden="1">
      <c r="A326" s="1"/>
      <c r="B326" s="46" t="s">
        <v>479</v>
      </c>
      <c r="C326" s="47" t="s">
        <v>480</v>
      </c>
      <c r="D326" s="107">
        <f>D327+D365+D368+D372</f>
        <v>0</v>
      </c>
    </row>
    <row r="327" spans="1:4" s="30" customFormat="1" ht="12.75" hidden="1">
      <c r="A327" s="1"/>
      <c r="B327" s="46" t="s">
        <v>481</v>
      </c>
      <c r="C327" s="47" t="s">
        <v>482</v>
      </c>
      <c r="D327" s="107">
        <f>D328+D335+D345+D354+D357</f>
        <v>0</v>
      </c>
    </row>
    <row r="328" spans="1:4" s="30" customFormat="1" ht="12.75" hidden="1">
      <c r="A328" s="1"/>
      <c r="B328" s="44" t="s">
        <v>483</v>
      </c>
      <c r="C328" s="15" t="s">
        <v>484</v>
      </c>
      <c r="D328" s="108">
        <f>SUM(D329:D334)</f>
        <v>0</v>
      </c>
    </row>
    <row r="329" spans="1:4" s="30" customFormat="1" ht="12.75" hidden="1">
      <c r="A329" s="1"/>
      <c r="B329" s="45" t="s">
        <v>485</v>
      </c>
      <c r="C329" s="15" t="s">
        <v>486</v>
      </c>
      <c r="D329" s="108">
        <f>VARAM_Ceļa_izd!D329</f>
        <v>0</v>
      </c>
    </row>
    <row r="330" spans="1:4" s="30" customFormat="1" ht="12.75" hidden="1">
      <c r="A330" s="1"/>
      <c r="B330" s="45" t="s">
        <v>487</v>
      </c>
      <c r="C330" s="15" t="s">
        <v>488</v>
      </c>
      <c r="D330" s="108">
        <f>VARAM_Ceļa_izd!D330</f>
        <v>0</v>
      </c>
    </row>
    <row r="331" spans="1:4" s="30" customFormat="1" ht="12.75" hidden="1">
      <c r="A331" s="1"/>
      <c r="B331" s="45" t="s">
        <v>489</v>
      </c>
      <c r="C331" s="15" t="s">
        <v>490</v>
      </c>
      <c r="D331" s="108">
        <f>VARAM_Ceļa_izd!D331</f>
        <v>0</v>
      </c>
    </row>
    <row r="332" spans="1:4" s="30" customFormat="1" ht="12.75" hidden="1">
      <c r="A332" s="1"/>
      <c r="B332" s="45" t="s">
        <v>491</v>
      </c>
      <c r="C332" s="15" t="s">
        <v>492</v>
      </c>
      <c r="D332" s="108">
        <f>VARAM_Ceļa_izd!D332</f>
        <v>0</v>
      </c>
    </row>
    <row r="333" spans="1:4" s="30" customFormat="1" ht="12.75" hidden="1">
      <c r="A333" s="1"/>
      <c r="B333" s="45" t="s">
        <v>493</v>
      </c>
      <c r="C333" s="15" t="s">
        <v>494</v>
      </c>
      <c r="D333" s="108">
        <f>VARAM_Ceļa_izd!D333</f>
        <v>0</v>
      </c>
    </row>
    <row r="334" spans="1:4" s="30" customFormat="1" ht="12.75" hidden="1">
      <c r="A334" s="1"/>
      <c r="B334" s="45" t="s">
        <v>495</v>
      </c>
      <c r="C334" s="15" t="s">
        <v>496</v>
      </c>
      <c r="D334" s="108">
        <f>VARAM_Ceļa_izd!D334</f>
        <v>0</v>
      </c>
    </row>
    <row r="335" spans="1:4" s="30" customFormat="1" ht="12.75" hidden="1">
      <c r="A335" s="1"/>
      <c r="B335" s="44" t="s">
        <v>497</v>
      </c>
      <c r="C335" s="15" t="s">
        <v>498</v>
      </c>
      <c r="D335" s="108">
        <f>SUM(D336:D344)</f>
        <v>0</v>
      </c>
    </row>
    <row r="336" spans="1:4" s="30" customFormat="1" ht="12.75" hidden="1">
      <c r="A336" s="1"/>
      <c r="B336" s="45" t="s">
        <v>499</v>
      </c>
      <c r="C336" s="15" t="s">
        <v>500</v>
      </c>
      <c r="D336" s="108">
        <f>VARAM_Ceļa_izd!D336</f>
        <v>0</v>
      </c>
    </row>
    <row r="337" spans="1:4" s="30" customFormat="1" ht="12.75" hidden="1">
      <c r="A337" s="1"/>
      <c r="B337" s="45" t="s">
        <v>501</v>
      </c>
      <c r="C337" s="15" t="s">
        <v>502</v>
      </c>
      <c r="D337" s="108">
        <f>VARAM_Ceļa_izd!D337</f>
        <v>0</v>
      </c>
    </row>
    <row r="338" spans="1:4" s="30" customFormat="1" ht="12.75" hidden="1">
      <c r="A338" s="1"/>
      <c r="B338" s="45" t="s">
        <v>503</v>
      </c>
      <c r="C338" s="15" t="s">
        <v>504</v>
      </c>
      <c r="D338" s="108">
        <f>VARAM_Ceļa_izd!D338</f>
        <v>0</v>
      </c>
    </row>
    <row r="339" spans="1:4" s="30" customFormat="1" ht="12.75" hidden="1">
      <c r="A339" s="1"/>
      <c r="B339" s="45" t="s">
        <v>505</v>
      </c>
      <c r="C339" s="15" t="s">
        <v>506</v>
      </c>
      <c r="D339" s="108">
        <f>VARAM_Ceļa_izd!D339</f>
        <v>0</v>
      </c>
    </row>
    <row r="340" spans="1:4" s="30" customFormat="1" ht="12.75" hidden="1">
      <c r="A340" s="1"/>
      <c r="B340" s="45" t="s">
        <v>507</v>
      </c>
      <c r="C340" s="15" t="s">
        <v>508</v>
      </c>
      <c r="D340" s="108">
        <f>VARAM_Ceļa_izd!D340</f>
        <v>0</v>
      </c>
    </row>
    <row r="341" spans="1:4" s="30" customFormat="1" ht="12.75" hidden="1">
      <c r="A341" s="1"/>
      <c r="B341" s="45" t="s">
        <v>509</v>
      </c>
      <c r="C341" s="15" t="s">
        <v>510</v>
      </c>
      <c r="D341" s="108">
        <f>VARAM_Ceļa_izd!D341</f>
        <v>0</v>
      </c>
    </row>
    <row r="342" spans="1:4" s="30" customFormat="1" ht="12.75" hidden="1">
      <c r="A342" s="1"/>
      <c r="B342" s="45" t="s">
        <v>511</v>
      </c>
      <c r="C342" s="15" t="s">
        <v>512</v>
      </c>
      <c r="D342" s="108">
        <f>VARAM_Ceļa_izd!D342</f>
        <v>0</v>
      </c>
    </row>
    <row r="343" spans="1:4" s="30" customFormat="1" ht="12.75" hidden="1">
      <c r="A343" s="1"/>
      <c r="B343" s="45" t="s">
        <v>513</v>
      </c>
      <c r="C343" s="15" t="s">
        <v>514</v>
      </c>
      <c r="D343" s="108">
        <f>VARAM_Ceļa_izd!D343</f>
        <v>0</v>
      </c>
    </row>
    <row r="344" spans="1:4" s="30" customFormat="1" ht="12.75" hidden="1">
      <c r="A344" s="1"/>
      <c r="B344" s="45">
        <v>6229</v>
      </c>
      <c r="C344" s="15" t="s">
        <v>515</v>
      </c>
      <c r="D344" s="108">
        <f>VARAM_Ceļa_izd!D344</f>
        <v>0</v>
      </c>
    </row>
    <row r="345" spans="1:4" s="30" customFormat="1" ht="12.75" hidden="1">
      <c r="A345" s="1"/>
      <c r="B345" s="44" t="s">
        <v>516</v>
      </c>
      <c r="C345" s="15" t="s">
        <v>517</v>
      </c>
      <c r="D345" s="108">
        <f>SUM(D346:D353)</f>
        <v>0</v>
      </c>
    </row>
    <row r="346" spans="1:4" s="30" customFormat="1" ht="12.75" hidden="1">
      <c r="A346" s="1"/>
      <c r="B346" s="45" t="s">
        <v>518</v>
      </c>
      <c r="C346" s="15" t="s">
        <v>519</v>
      </c>
      <c r="D346" s="108">
        <f>VARAM_Ceļa_izd!D346</f>
        <v>0</v>
      </c>
    </row>
    <row r="347" spans="1:4" s="30" customFormat="1" ht="12.75" hidden="1">
      <c r="A347" s="1"/>
      <c r="B347" s="45" t="s">
        <v>520</v>
      </c>
      <c r="C347" s="15" t="s">
        <v>521</v>
      </c>
      <c r="D347" s="108">
        <f>VARAM_Ceļa_izd!D347</f>
        <v>0</v>
      </c>
    </row>
    <row r="348" spans="1:4" s="30" customFormat="1" ht="12.75" hidden="1">
      <c r="A348" s="1"/>
      <c r="B348" s="45" t="s">
        <v>522</v>
      </c>
      <c r="C348" s="15" t="s">
        <v>523</v>
      </c>
      <c r="D348" s="108">
        <f>VARAM_Ceļa_izd!D348</f>
        <v>0</v>
      </c>
    </row>
    <row r="349" spans="1:4" s="30" customFormat="1" ht="12.75" hidden="1">
      <c r="A349" s="1"/>
      <c r="B349" s="45" t="s">
        <v>524</v>
      </c>
      <c r="C349" s="15" t="s">
        <v>525</v>
      </c>
      <c r="D349" s="108">
        <f>VARAM_Ceļa_izd!D349</f>
        <v>0</v>
      </c>
    </row>
    <row r="350" spans="1:4" s="30" customFormat="1" ht="12.75" hidden="1">
      <c r="A350" s="1"/>
      <c r="B350" s="45" t="s">
        <v>526</v>
      </c>
      <c r="C350" s="15" t="s">
        <v>527</v>
      </c>
      <c r="D350" s="108">
        <f>VARAM_Ceļa_izd!D350</f>
        <v>0</v>
      </c>
    </row>
    <row r="351" spans="1:4" s="30" customFormat="1" ht="12.75" hidden="1">
      <c r="A351" s="1"/>
      <c r="B351" s="45" t="s">
        <v>528</v>
      </c>
      <c r="C351" s="15" t="s">
        <v>529</v>
      </c>
      <c r="D351" s="108">
        <f>VARAM_Ceļa_izd!D351</f>
        <v>0</v>
      </c>
    </row>
    <row r="352" spans="1:4" s="30" customFormat="1" ht="12.75" hidden="1">
      <c r="A352" s="1"/>
      <c r="B352" s="45">
        <v>6238</v>
      </c>
      <c r="C352" s="15" t="s">
        <v>530</v>
      </c>
      <c r="D352" s="108">
        <f>VARAM_Ceļa_izd!D352</f>
        <v>0</v>
      </c>
    </row>
    <row r="353" spans="1:4" s="30" customFormat="1" ht="12.75" hidden="1">
      <c r="A353" s="1"/>
      <c r="B353" s="45" t="s">
        <v>531</v>
      </c>
      <c r="C353" s="15" t="s">
        <v>532</v>
      </c>
      <c r="D353" s="108">
        <f>VARAM_Ceļa_izd!D353</f>
        <v>0</v>
      </c>
    </row>
    <row r="354" spans="1:4" s="30" customFormat="1" ht="12.75" hidden="1">
      <c r="A354" s="1"/>
      <c r="B354" s="44" t="s">
        <v>533</v>
      </c>
      <c r="C354" s="15" t="s">
        <v>534</v>
      </c>
      <c r="D354" s="108">
        <f>SUM(D355:D356)</f>
        <v>0</v>
      </c>
    </row>
    <row r="355" spans="1:4" s="30" customFormat="1" ht="12.75" hidden="1">
      <c r="A355" s="1"/>
      <c r="B355" s="45" t="s">
        <v>535</v>
      </c>
      <c r="C355" s="15" t="s">
        <v>536</v>
      </c>
      <c r="D355" s="108">
        <f>VARAM_Ceļa_izd!D355</f>
        <v>0</v>
      </c>
    </row>
    <row r="356" spans="1:4" s="30" customFormat="1" ht="12.75" hidden="1">
      <c r="A356" s="1"/>
      <c r="B356" s="45" t="s">
        <v>537</v>
      </c>
      <c r="C356" s="15" t="s">
        <v>538</v>
      </c>
      <c r="D356" s="108">
        <f>VARAM_Ceļa_izd!D356</f>
        <v>0</v>
      </c>
    </row>
    <row r="357" spans="1:4" s="30" customFormat="1" ht="12.75" hidden="1">
      <c r="A357" s="1"/>
      <c r="B357" s="44" t="s">
        <v>539</v>
      </c>
      <c r="C357" s="15" t="s">
        <v>540</v>
      </c>
      <c r="D357" s="108">
        <f>SUM(D358:D364)</f>
        <v>0</v>
      </c>
    </row>
    <row r="358" spans="1:4" s="30" customFormat="1" ht="12.75" hidden="1">
      <c r="A358" s="1"/>
      <c r="B358" s="45" t="s">
        <v>541</v>
      </c>
      <c r="C358" s="15" t="s">
        <v>542</v>
      </c>
      <c r="D358" s="108">
        <f>VARAM_Ceļa_izd!D358</f>
        <v>0</v>
      </c>
    </row>
    <row r="359" spans="1:4" s="30" customFormat="1" ht="12.75" hidden="1">
      <c r="A359" s="1"/>
      <c r="B359" s="45" t="s">
        <v>543</v>
      </c>
      <c r="C359" s="15" t="s">
        <v>544</v>
      </c>
      <c r="D359" s="108">
        <f>VARAM_Ceļa_izd!D359</f>
        <v>0</v>
      </c>
    </row>
    <row r="360" spans="1:4" s="30" customFormat="1" ht="12.75" hidden="1">
      <c r="A360" s="1"/>
      <c r="B360" s="45" t="s">
        <v>545</v>
      </c>
      <c r="C360" s="15" t="s">
        <v>546</v>
      </c>
      <c r="D360" s="108">
        <f>VARAM_Ceļa_izd!D360</f>
        <v>0</v>
      </c>
    </row>
    <row r="361" spans="1:4" s="30" customFormat="1" ht="12.75" hidden="1">
      <c r="A361" s="1"/>
      <c r="B361" s="45" t="s">
        <v>547</v>
      </c>
      <c r="C361" s="15" t="s">
        <v>548</v>
      </c>
      <c r="D361" s="108">
        <f>VARAM_Ceļa_izd!D361</f>
        <v>0</v>
      </c>
    </row>
    <row r="362" spans="1:4" s="30" customFormat="1" ht="12.75" hidden="1">
      <c r="A362" s="1"/>
      <c r="B362" s="45">
        <v>6295</v>
      </c>
      <c r="C362" s="15" t="s">
        <v>549</v>
      </c>
      <c r="D362" s="108">
        <f>VARAM_Ceļa_izd!D362</f>
        <v>0</v>
      </c>
    </row>
    <row r="363" spans="1:4" s="30" customFormat="1" ht="38.25" hidden="1">
      <c r="A363" s="1"/>
      <c r="B363" s="45">
        <v>6296</v>
      </c>
      <c r="C363" s="15" t="s">
        <v>550</v>
      </c>
      <c r="D363" s="108">
        <f>VARAM_Ceļa_izd!D363</f>
        <v>0</v>
      </c>
    </row>
    <row r="364" spans="1:4" s="30" customFormat="1" ht="25.5" hidden="1">
      <c r="A364" s="1"/>
      <c r="B364" s="45" t="s">
        <v>551</v>
      </c>
      <c r="C364" s="15" t="s">
        <v>552</v>
      </c>
      <c r="D364" s="108">
        <f>VARAM_Ceļa_izd!D364</f>
        <v>0</v>
      </c>
    </row>
    <row r="365" spans="1:4" s="30" customFormat="1" ht="12.75" hidden="1">
      <c r="A365" s="1"/>
      <c r="B365" s="46" t="s">
        <v>553</v>
      </c>
      <c r="C365" s="47" t="s">
        <v>554</v>
      </c>
      <c r="D365" s="107">
        <f>SUM(D366:D367)</f>
        <v>0</v>
      </c>
    </row>
    <row r="366" spans="1:4" s="30" customFormat="1" ht="12.75" hidden="1">
      <c r="A366" s="1"/>
      <c r="B366" s="44" t="s">
        <v>555</v>
      </c>
      <c r="C366" s="15" t="s">
        <v>556</v>
      </c>
      <c r="D366" s="108">
        <f>VARAM_Ceļa_izd!D366</f>
        <v>0</v>
      </c>
    </row>
    <row r="367" spans="1:4" s="30" customFormat="1" ht="12.75" hidden="1">
      <c r="A367" s="1"/>
      <c r="B367" s="44" t="s">
        <v>557</v>
      </c>
      <c r="C367" s="15" t="s">
        <v>558</v>
      </c>
      <c r="D367" s="108">
        <f>VARAM_Ceļa_izd!D367</f>
        <v>0</v>
      </c>
    </row>
    <row r="368" spans="1:4" s="30" customFormat="1" ht="25.5" hidden="1">
      <c r="A368" s="1"/>
      <c r="B368" s="46" t="s">
        <v>559</v>
      </c>
      <c r="C368" s="47" t="s">
        <v>560</v>
      </c>
      <c r="D368" s="107">
        <f>SUM(D369)</f>
        <v>0</v>
      </c>
    </row>
    <row r="369" spans="1:4" s="30" customFormat="1" ht="25.5" hidden="1">
      <c r="A369" s="1"/>
      <c r="B369" s="44">
        <v>6420</v>
      </c>
      <c r="C369" s="15" t="s">
        <v>561</v>
      </c>
      <c r="D369" s="108">
        <f>SUM(D370:D371)</f>
        <v>0</v>
      </c>
    </row>
    <row r="370" spans="1:4" s="30" customFormat="1" ht="12.75" hidden="1">
      <c r="A370" s="1"/>
      <c r="B370" s="48">
        <v>6421</v>
      </c>
      <c r="C370" s="15" t="s">
        <v>562</v>
      </c>
      <c r="D370" s="108">
        <f>VARAM_Ceļa_izd!D370</f>
        <v>0</v>
      </c>
    </row>
    <row r="371" spans="1:4" s="30" customFormat="1" ht="12.75" hidden="1">
      <c r="A371" s="1"/>
      <c r="B371" s="48">
        <v>6422</v>
      </c>
      <c r="C371" s="15" t="s">
        <v>563</v>
      </c>
      <c r="D371" s="108">
        <f>VARAM_Ceļa_izd!D371</f>
        <v>0</v>
      </c>
    </row>
    <row r="372" spans="1:4" s="30" customFormat="1" ht="25.5" hidden="1">
      <c r="A372" s="1"/>
      <c r="B372" s="49">
        <v>6500</v>
      </c>
      <c r="C372" s="47" t="s">
        <v>564</v>
      </c>
      <c r="D372" s="107">
        <f>SUM(D373:D374)</f>
        <v>0</v>
      </c>
    </row>
    <row r="373" spans="1:4" s="30" customFormat="1" ht="25.5" hidden="1">
      <c r="A373" s="1"/>
      <c r="B373" s="44">
        <v>6510</v>
      </c>
      <c r="C373" s="15" t="s">
        <v>565</v>
      </c>
      <c r="D373" s="108">
        <f>VARAM_Ceļa_izd!D373</f>
        <v>0</v>
      </c>
    </row>
    <row r="374" spans="1:4" s="30" customFormat="1" ht="25.5" hidden="1">
      <c r="A374" s="1"/>
      <c r="B374" s="44">
        <v>6520</v>
      </c>
      <c r="C374" s="15" t="s">
        <v>566</v>
      </c>
      <c r="D374" s="108">
        <f>VARAM_Ceļa_izd!D374</f>
        <v>0</v>
      </c>
    </row>
    <row r="375" spans="1:4" s="30" customFormat="1" ht="25.5" hidden="1">
      <c r="A375" s="1"/>
      <c r="B375" s="46" t="s">
        <v>567</v>
      </c>
      <c r="C375" s="47" t="s">
        <v>568</v>
      </c>
      <c r="D375" s="107">
        <f>D376+D387</f>
        <v>0</v>
      </c>
    </row>
    <row r="376" spans="1:4" s="30" customFormat="1" ht="12.75" hidden="1">
      <c r="A376" s="1"/>
      <c r="B376" s="46" t="s">
        <v>569</v>
      </c>
      <c r="C376" s="47" t="s">
        <v>570</v>
      </c>
      <c r="D376" s="107">
        <f>D377+D378+D383</f>
        <v>0</v>
      </c>
    </row>
    <row r="377" spans="1:4" s="30" customFormat="1" ht="12.75" hidden="1">
      <c r="A377" s="1"/>
      <c r="B377" s="44" t="s">
        <v>571</v>
      </c>
      <c r="C377" s="15" t="s">
        <v>572</v>
      </c>
      <c r="D377" s="108">
        <f>VARAM_Ceļa_izd!D377</f>
        <v>0</v>
      </c>
    </row>
    <row r="378" spans="1:4" s="30" customFormat="1" ht="12.75" hidden="1">
      <c r="A378" s="1"/>
      <c r="B378" s="44" t="s">
        <v>573</v>
      </c>
      <c r="C378" s="15" t="s">
        <v>574</v>
      </c>
      <c r="D378" s="108">
        <f>SUM(D379:D382)</f>
        <v>0</v>
      </c>
    </row>
    <row r="379" spans="1:4" s="30" customFormat="1" ht="12.75" hidden="1">
      <c r="A379" s="1"/>
      <c r="B379" s="45" t="s">
        <v>575</v>
      </c>
      <c r="C379" s="15" t="s">
        <v>576</v>
      </c>
      <c r="D379" s="108">
        <f>VARAM_Ceļa_izd!D379</f>
        <v>0</v>
      </c>
    </row>
    <row r="380" spans="1:4" s="30" customFormat="1" ht="12.75" hidden="1">
      <c r="A380" s="1"/>
      <c r="B380" s="45" t="s">
        <v>577</v>
      </c>
      <c r="C380" s="15" t="s">
        <v>578</v>
      </c>
      <c r="D380" s="108">
        <f>VARAM_Ceļa_izd!D380</f>
        <v>0</v>
      </c>
    </row>
    <row r="381" spans="1:4" s="30" customFormat="1" ht="12.75" hidden="1">
      <c r="A381" s="1"/>
      <c r="B381" s="45" t="s">
        <v>579</v>
      </c>
      <c r="C381" s="15" t="s">
        <v>580</v>
      </c>
      <c r="D381" s="108">
        <f>VARAM_Ceļa_izd!D381</f>
        <v>0</v>
      </c>
    </row>
    <row r="382" spans="1:4" s="30" customFormat="1" ht="25.5" hidden="1">
      <c r="A382" s="1"/>
      <c r="B382" s="45" t="s">
        <v>581</v>
      </c>
      <c r="C382" s="15" t="s">
        <v>582</v>
      </c>
      <c r="D382" s="108">
        <f>VARAM_Ceļa_izd!D382</f>
        <v>0</v>
      </c>
    </row>
    <row r="383" spans="1:4" s="30" customFormat="1" ht="12.75" hidden="1">
      <c r="A383" s="1"/>
      <c r="B383" s="44">
        <v>7630</v>
      </c>
      <c r="C383" s="15" t="s">
        <v>583</v>
      </c>
      <c r="D383" s="108">
        <f>SUM(D384:D386)</f>
        <v>0</v>
      </c>
    </row>
    <row r="384" spans="1:4" s="30" customFormat="1" ht="25.5" hidden="1">
      <c r="A384" s="1"/>
      <c r="B384" s="45">
        <v>7631</v>
      </c>
      <c r="C384" s="15" t="s">
        <v>584</v>
      </c>
      <c r="D384" s="108">
        <f>VARAM_Ceļa_izd!D384</f>
        <v>0</v>
      </c>
    </row>
    <row r="385" spans="1:4" s="30" customFormat="1" ht="25.5" hidden="1">
      <c r="A385" s="1"/>
      <c r="B385" s="45">
        <v>7632</v>
      </c>
      <c r="C385" s="15" t="s">
        <v>585</v>
      </c>
      <c r="D385" s="108">
        <f>VARAM_Ceļa_izd!D385</f>
        <v>0</v>
      </c>
    </row>
    <row r="386" spans="1:4" s="30" customFormat="1" ht="25.5" hidden="1">
      <c r="A386" s="1"/>
      <c r="B386" s="45">
        <v>7639</v>
      </c>
      <c r="C386" s="15" t="s">
        <v>586</v>
      </c>
      <c r="D386" s="108">
        <f>VARAM_Ceļa_izd!D386</f>
        <v>0</v>
      </c>
    </row>
    <row r="387" spans="1:4" s="30" customFormat="1" ht="12.75" hidden="1">
      <c r="A387" s="1"/>
      <c r="B387" s="46" t="s">
        <v>587</v>
      </c>
      <c r="C387" s="47" t="s">
        <v>588</v>
      </c>
      <c r="D387" s="107">
        <f>D388+D392+D393</f>
        <v>0</v>
      </c>
    </row>
    <row r="388" spans="1:4" s="30" customFormat="1" ht="12.75" hidden="1">
      <c r="A388" s="1"/>
      <c r="B388" s="44" t="s">
        <v>589</v>
      </c>
      <c r="C388" s="15" t="s">
        <v>590</v>
      </c>
      <c r="D388" s="108">
        <f>SUM(D389:D391)</f>
        <v>0</v>
      </c>
    </row>
    <row r="389" spans="1:4" s="30" customFormat="1" ht="12.75" hidden="1">
      <c r="A389" s="1"/>
      <c r="B389" s="45" t="s">
        <v>591</v>
      </c>
      <c r="C389" s="15" t="s">
        <v>592</v>
      </c>
      <c r="D389" s="108">
        <f>VARAM_Ceļa_izd!D389</f>
        <v>0</v>
      </c>
    </row>
    <row r="390" spans="1:4" s="30" customFormat="1" ht="12.75" hidden="1">
      <c r="A390" s="1"/>
      <c r="B390" s="45" t="s">
        <v>593</v>
      </c>
      <c r="C390" s="15" t="s">
        <v>594</v>
      </c>
      <c r="D390" s="108">
        <f>VARAM_Ceļa_izd!D390</f>
        <v>0</v>
      </c>
    </row>
    <row r="391" spans="1:4" s="30" customFormat="1" ht="12.75" hidden="1">
      <c r="A391" s="1"/>
      <c r="B391" s="45" t="s">
        <v>595</v>
      </c>
      <c r="C391" s="15" t="s">
        <v>596</v>
      </c>
      <c r="D391" s="108">
        <f>VARAM_Ceļa_izd!D391</f>
        <v>0</v>
      </c>
    </row>
    <row r="392" spans="1:4" s="30" customFormat="1" ht="12.75" hidden="1">
      <c r="A392" s="1"/>
      <c r="B392" s="44" t="s">
        <v>597</v>
      </c>
      <c r="C392" s="15" t="s">
        <v>598</v>
      </c>
      <c r="D392" s="108">
        <f>VARAM_Ceļa_izd!D392</f>
        <v>0</v>
      </c>
    </row>
    <row r="393" spans="1:4" s="30" customFormat="1" ht="12.75" hidden="1">
      <c r="A393" s="1"/>
      <c r="B393" s="44">
        <v>7730</v>
      </c>
      <c r="C393" s="15" t="s">
        <v>599</v>
      </c>
      <c r="D393" s="108">
        <f>VARAM_Ceļa_izd!D393</f>
        <v>0</v>
      </c>
    </row>
    <row r="394" spans="1:4" s="30" customFormat="1" ht="12.75" hidden="1">
      <c r="A394" s="1"/>
      <c r="B394" s="46" t="s">
        <v>600</v>
      </c>
      <c r="C394" s="47" t="s">
        <v>601</v>
      </c>
      <c r="D394" s="107">
        <f>D395+D401+D409+D414</f>
        <v>0</v>
      </c>
    </row>
    <row r="395" spans="1:4" s="30" customFormat="1" ht="12.75" hidden="1">
      <c r="A395" s="1"/>
      <c r="B395" s="46" t="s">
        <v>602</v>
      </c>
      <c r="C395" s="47" t="s">
        <v>603</v>
      </c>
      <c r="D395" s="107">
        <f>D396+D397</f>
        <v>0</v>
      </c>
    </row>
    <row r="396" spans="1:4" s="30" customFormat="1" ht="25.5" hidden="1">
      <c r="A396" s="1"/>
      <c r="B396" s="44" t="s">
        <v>604</v>
      </c>
      <c r="C396" s="15" t="s">
        <v>605</v>
      </c>
      <c r="D396" s="108">
        <f>VARAM_Ceļa_izd!D396</f>
        <v>0</v>
      </c>
    </row>
    <row r="397" spans="1:4" s="30" customFormat="1" ht="25.5" hidden="1">
      <c r="A397" s="1"/>
      <c r="B397" s="44" t="s">
        <v>606</v>
      </c>
      <c r="C397" s="15" t="s">
        <v>607</v>
      </c>
      <c r="D397" s="108">
        <f>SUM(D398:D400)</f>
        <v>0</v>
      </c>
    </row>
    <row r="398" spans="1:4" s="30" customFormat="1" ht="25.5" hidden="1">
      <c r="A398" s="1"/>
      <c r="B398" s="45" t="s">
        <v>608</v>
      </c>
      <c r="C398" s="15" t="s">
        <v>609</v>
      </c>
      <c r="D398" s="108">
        <f>VARAM_Ceļa_izd!D398</f>
        <v>0</v>
      </c>
    </row>
    <row r="399" spans="1:4" s="30" customFormat="1" ht="25.5" hidden="1">
      <c r="A399" s="1"/>
      <c r="B399" s="45" t="s">
        <v>610</v>
      </c>
      <c r="C399" s="15" t="s">
        <v>611</v>
      </c>
      <c r="D399" s="108">
        <f>VARAM_Ceļa_izd!D399</f>
        <v>0</v>
      </c>
    </row>
    <row r="400" spans="1:4" s="30" customFormat="1" ht="25.5" hidden="1">
      <c r="A400" s="1"/>
      <c r="B400" s="45" t="s">
        <v>612</v>
      </c>
      <c r="C400" s="15" t="s">
        <v>613</v>
      </c>
      <c r="D400" s="108">
        <f>VARAM_Ceļa_izd!D400</f>
        <v>0</v>
      </c>
    </row>
    <row r="401" spans="1:4" s="30" customFormat="1" ht="25.5" hidden="1">
      <c r="A401" s="1"/>
      <c r="B401" s="46" t="s">
        <v>614</v>
      </c>
      <c r="C401" s="47" t="s">
        <v>615</v>
      </c>
      <c r="D401" s="107">
        <f>D402+D403+D404</f>
        <v>0</v>
      </c>
    </row>
    <row r="402" spans="1:4" s="30" customFormat="1" ht="25.5" hidden="1">
      <c r="A402" s="1"/>
      <c r="B402" s="44" t="s">
        <v>616</v>
      </c>
      <c r="C402" s="15" t="s">
        <v>617</v>
      </c>
      <c r="D402" s="108">
        <f>VARAM_Ceļa_izd!D402</f>
        <v>0</v>
      </c>
    </row>
    <row r="403" spans="1:4" s="30" customFormat="1" ht="38.25" hidden="1">
      <c r="A403" s="1"/>
      <c r="B403" s="44" t="s">
        <v>618</v>
      </c>
      <c r="C403" s="15" t="s">
        <v>619</v>
      </c>
      <c r="D403" s="108">
        <f>VARAM_Ceļa_izd!D403</f>
        <v>0</v>
      </c>
    </row>
    <row r="404" spans="1:4" s="30" customFormat="1" ht="25.5" hidden="1">
      <c r="A404" s="1"/>
      <c r="B404" s="44">
        <v>7350</v>
      </c>
      <c r="C404" s="15" t="s">
        <v>620</v>
      </c>
      <c r="D404" s="108">
        <f>SUM(D405:D408)</f>
        <v>0</v>
      </c>
    </row>
    <row r="405" spans="1:4" s="30" customFormat="1" ht="51" hidden="1">
      <c r="A405" s="1"/>
      <c r="B405" s="45">
        <v>7351</v>
      </c>
      <c r="C405" s="15" t="s">
        <v>621</v>
      </c>
      <c r="D405" s="108">
        <f>VARAM_Ceļa_izd!D405</f>
        <v>0</v>
      </c>
    </row>
    <row r="406" spans="1:4" s="30" customFormat="1" ht="51" hidden="1">
      <c r="A406" s="1"/>
      <c r="B406" s="45">
        <v>7352</v>
      </c>
      <c r="C406" s="15" t="s">
        <v>622</v>
      </c>
      <c r="D406" s="108">
        <f>VARAM_Ceļa_izd!D406</f>
        <v>0</v>
      </c>
    </row>
    <row r="407" spans="1:4" s="30" customFormat="1" ht="63.75" hidden="1">
      <c r="A407" s="1"/>
      <c r="B407" s="45">
        <v>7353</v>
      </c>
      <c r="C407" s="15" t="s">
        <v>623</v>
      </c>
      <c r="D407" s="108">
        <f>VARAM_Ceļa_izd!D407</f>
        <v>0</v>
      </c>
    </row>
    <row r="408" spans="1:4" s="30" customFormat="1" ht="63.75" hidden="1">
      <c r="A408" s="1"/>
      <c r="B408" s="45">
        <v>7354</v>
      </c>
      <c r="C408" s="15" t="s">
        <v>624</v>
      </c>
      <c r="D408" s="108">
        <f>VARAM_Ceļa_izd!D408</f>
        <v>0</v>
      </c>
    </row>
    <row r="409" spans="1:4" s="30" customFormat="1" ht="12.75" hidden="1">
      <c r="A409" s="1"/>
      <c r="B409" s="46" t="s">
        <v>625</v>
      </c>
      <c r="C409" s="47" t="s">
        <v>626</v>
      </c>
      <c r="D409" s="107">
        <f>D410+D411</f>
        <v>0</v>
      </c>
    </row>
    <row r="410" spans="1:4" s="30" customFormat="1" ht="12.75" hidden="1">
      <c r="A410" s="1"/>
      <c r="B410" s="44">
        <v>7460</v>
      </c>
      <c r="C410" s="15" t="s">
        <v>627</v>
      </c>
      <c r="D410" s="108">
        <f>VARAM_Ceļa_izd!D410</f>
        <v>0</v>
      </c>
    </row>
    <row r="411" spans="1:4" s="30" customFormat="1" ht="38.25" hidden="1">
      <c r="A411" s="1"/>
      <c r="B411" s="44">
        <v>7470</v>
      </c>
      <c r="C411" s="15" t="s">
        <v>628</v>
      </c>
      <c r="D411" s="108">
        <f>SUM(D412:D413)</f>
        <v>0</v>
      </c>
    </row>
    <row r="412" spans="1:4" s="30" customFormat="1" ht="38.25" hidden="1">
      <c r="A412" s="1"/>
      <c r="B412" s="45">
        <v>7471</v>
      </c>
      <c r="C412" s="15" t="s">
        <v>629</v>
      </c>
      <c r="D412" s="108">
        <f>VARAM_Ceļa_izd!D412</f>
        <v>0</v>
      </c>
    </row>
    <row r="413" spans="1:4" s="30" customFormat="1" ht="38.25" hidden="1">
      <c r="A413" s="1"/>
      <c r="B413" s="45">
        <v>7472</v>
      </c>
      <c r="C413" s="15" t="s">
        <v>630</v>
      </c>
      <c r="D413" s="108">
        <f>VARAM_Ceļa_izd!D413</f>
        <v>0</v>
      </c>
    </row>
    <row r="414" spans="1:4" s="30" customFormat="1" ht="12.75" hidden="1">
      <c r="A414" s="1"/>
      <c r="B414" s="46" t="s">
        <v>631</v>
      </c>
      <c r="C414" s="47" t="s">
        <v>632</v>
      </c>
      <c r="D414" s="107">
        <f>D415</f>
        <v>0</v>
      </c>
    </row>
    <row r="415" spans="1:4" s="30" customFormat="1" ht="38.25" hidden="1">
      <c r="A415" s="1"/>
      <c r="B415" s="44" t="s">
        <v>633</v>
      </c>
      <c r="C415" s="15" t="s">
        <v>634</v>
      </c>
      <c r="D415" s="108">
        <f>VARAM_Ceļa_izd!D415</f>
        <v>0</v>
      </c>
    </row>
    <row r="416" spans="1:4" s="30" customFormat="1" ht="13.5" hidden="1">
      <c r="A416" s="1"/>
      <c r="B416" s="55" t="s">
        <v>635</v>
      </c>
      <c r="C416" s="54" t="s">
        <v>636</v>
      </c>
      <c r="D416" s="109">
        <f>D417+D456</f>
        <v>0</v>
      </c>
    </row>
    <row r="417" spans="1:4" s="30" customFormat="1" ht="12.75" hidden="1">
      <c r="A417" s="1"/>
      <c r="B417" s="49">
        <v>5000</v>
      </c>
      <c r="C417" s="47" t="s">
        <v>637</v>
      </c>
      <c r="D417" s="107">
        <f>D418+D427</f>
        <v>0</v>
      </c>
    </row>
    <row r="418" spans="1:4" s="30" customFormat="1" ht="12.75" hidden="1">
      <c r="A418" s="1"/>
      <c r="B418" s="46" t="s">
        <v>638</v>
      </c>
      <c r="C418" s="47" t="s">
        <v>639</v>
      </c>
      <c r="D418" s="107">
        <f>D419+D420+D423+D424+D425+D426</f>
        <v>0</v>
      </c>
    </row>
    <row r="419" spans="1:4" s="30" customFormat="1" ht="12.75" hidden="1">
      <c r="A419" s="1"/>
      <c r="B419" s="44" t="s">
        <v>640</v>
      </c>
      <c r="C419" s="15" t="s">
        <v>641</v>
      </c>
      <c r="D419" s="108">
        <f>VARAM_Ceļa_izd!D419</f>
        <v>0</v>
      </c>
    </row>
    <row r="420" spans="1:4" s="30" customFormat="1" ht="12.75" hidden="1">
      <c r="A420" s="1"/>
      <c r="B420" s="44">
        <v>5120</v>
      </c>
      <c r="C420" s="15" t="s">
        <v>642</v>
      </c>
      <c r="D420" s="108">
        <f>SUM(D421:D422)</f>
        <v>0</v>
      </c>
    </row>
    <row r="421" spans="1:4" s="30" customFormat="1" ht="12.75" hidden="1">
      <c r="A421" s="1"/>
      <c r="B421" s="45" t="s">
        <v>643</v>
      </c>
      <c r="C421" s="15" t="s">
        <v>644</v>
      </c>
      <c r="D421" s="108">
        <f>VARAM_Ceļa_izd!D421</f>
        <v>0</v>
      </c>
    </row>
    <row r="422" spans="1:4" s="30" customFormat="1" ht="12.75" hidden="1">
      <c r="A422" s="1"/>
      <c r="B422" s="45" t="s">
        <v>645</v>
      </c>
      <c r="C422" s="15" t="s">
        <v>646</v>
      </c>
      <c r="D422" s="108">
        <f>VARAM_Ceļa_izd!D422</f>
        <v>0</v>
      </c>
    </row>
    <row r="423" spans="1:4" s="30" customFormat="1" ht="12.75" hidden="1">
      <c r="A423" s="1"/>
      <c r="B423" s="44" t="s">
        <v>647</v>
      </c>
      <c r="C423" s="15" t="s">
        <v>648</v>
      </c>
      <c r="D423" s="108">
        <f>VARAM_Ceļa_izd!D423</f>
        <v>0</v>
      </c>
    </row>
    <row r="424" spans="1:4" s="30" customFormat="1" ht="12.75" hidden="1">
      <c r="A424" s="1"/>
      <c r="B424" s="44" t="s">
        <v>649</v>
      </c>
      <c r="C424" s="15" t="s">
        <v>650</v>
      </c>
      <c r="D424" s="108">
        <f>VARAM_Ceļa_izd!D424</f>
        <v>0</v>
      </c>
    </row>
    <row r="425" spans="1:4" s="30" customFormat="1" ht="12.75" hidden="1">
      <c r="A425" s="1"/>
      <c r="B425" s="44" t="s">
        <v>651</v>
      </c>
      <c r="C425" s="15" t="s">
        <v>652</v>
      </c>
      <c r="D425" s="108">
        <f>VARAM_Ceļa_izd!D425</f>
        <v>0</v>
      </c>
    </row>
    <row r="426" spans="1:4" s="30" customFormat="1" ht="12.75" hidden="1">
      <c r="A426" s="1"/>
      <c r="B426" s="44" t="s">
        <v>653</v>
      </c>
      <c r="C426" s="15" t="s">
        <v>654</v>
      </c>
      <c r="D426" s="108">
        <f>VARAM_Ceļa_izd!D426</f>
        <v>0</v>
      </c>
    </row>
    <row r="427" spans="1:4" s="30" customFormat="1" ht="12.75" hidden="1">
      <c r="A427" s="1"/>
      <c r="B427" s="46" t="s">
        <v>655</v>
      </c>
      <c r="C427" s="47" t="s">
        <v>656</v>
      </c>
      <c r="D427" s="107">
        <f>D428+D438+D439+D449+D450+D451+D455</f>
        <v>0</v>
      </c>
    </row>
    <row r="428" spans="1:4" s="30" customFormat="1" ht="12.75" hidden="1">
      <c r="A428" s="1"/>
      <c r="B428" s="44" t="s">
        <v>657</v>
      </c>
      <c r="C428" s="15" t="s">
        <v>658</v>
      </c>
      <c r="D428" s="108">
        <f>SUM(D429:D437)</f>
        <v>0</v>
      </c>
    </row>
    <row r="429" spans="1:4" s="30" customFormat="1" ht="12.75" hidden="1">
      <c r="A429" s="1"/>
      <c r="B429" s="45" t="s">
        <v>659</v>
      </c>
      <c r="C429" s="15" t="s">
        <v>660</v>
      </c>
      <c r="D429" s="108">
        <f>VARAM_Ceļa_izd!D429</f>
        <v>0</v>
      </c>
    </row>
    <row r="430" spans="1:4" s="30" customFormat="1" ht="12.75" hidden="1">
      <c r="A430" s="1"/>
      <c r="B430" s="45" t="s">
        <v>661</v>
      </c>
      <c r="C430" s="15" t="s">
        <v>662</v>
      </c>
      <c r="D430" s="108">
        <f>VARAM_Ceļa_izd!D430</f>
        <v>0</v>
      </c>
    </row>
    <row r="431" spans="1:4" s="30" customFormat="1" ht="12.75" hidden="1">
      <c r="A431" s="1"/>
      <c r="B431" s="45" t="s">
        <v>663</v>
      </c>
      <c r="C431" s="15" t="s">
        <v>664</v>
      </c>
      <c r="D431" s="108">
        <f>VARAM_Ceļa_izd!D431</f>
        <v>0</v>
      </c>
    </row>
    <row r="432" spans="1:4" s="30" customFormat="1" ht="12.75" hidden="1">
      <c r="A432" s="1"/>
      <c r="B432" s="45" t="s">
        <v>665</v>
      </c>
      <c r="C432" s="15" t="s">
        <v>666</v>
      </c>
      <c r="D432" s="108">
        <f>VARAM_Ceļa_izd!D432</f>
        <v>0</v>
      </c>
    </row>
    <row r="433" spans="1:4" s="30" customFormat="1" ht="12.75" hidden="1">
      <c r="A433" s="1"/>
      <c r="B433" s="45" t="s">
        <v>667</v>
      </c>
      <c r="C433" s="15" t="s">
        <v>668</v>
      </c>
      <c r="D433" s="108">
        <f>VARAM_Ceļa_izd!D433</f>
        <v>0</v>
      </c>
    </row>
    <row r="434" spans="1:4" s="30" customFormat="1" ht="12.75" hidden="1">
      <c r="A434" s="1"/>
      <c r="B434" s="45" t="s">
        <v>669</v>
      </c>
      <c r="C434" s="15" t="s">
        <v>670</v>
      </c>
      <c r="D434" s="108">
        <f>VARAM_Ceļa_izd!D434</f>
        <v>0</v>
      </c>
    </row>
    <row r="435" spans="1:4" s="30" customFormat="1" ht="12.75" hidden="1">
      <c r="A435" s="1"/>
      <c r="B435" s="45" t="s">
        <v>671</v>
      </c>
      <c r="C435" s="15" t="s">
        <v>672</v>
      </c>
      <c r="D435" s="108">
        <f>VARAM_Ceļa_izd!D435</f>
        <v>0</v>
      </c>
    </row>
    <row r="436" spans="1:4" s="30" customFormat="1" ht="12.75" hidden="1">
      <c r="A436" s="1"/>
      <c r="B436" s="45" t="s">
        <v>673</v>
      </c>
      <c r="C436" s="15" t="s">
        <v>674</v>
      </c>
      <c r="D436" s="108">
        <f>VARAM_Ceļa_izd!D436</f>
        <v>0</v>
      </c>
    </row>
    <row r="437" spans="1:4" s="30" customFormat="1" ht="12.75" hidden="1">
      <c r="A437" s="1"/>
      <c r="B437" s="45" t="s">
        <v>675</v>
      </c>
      <c r="C437" s="15" t="s">
        <v>676</v>
      </c>
      <c r="D437" s="108">
        <f>VARAM_Ceļa_izd!D437</f>
        <v>0</v>
      </c>
    </row>
    <row r="438" spans="1:4" s="30" customFormat="1" ht="12.75" hidden="1">
      <c r="A438" s="1"/>
      <c r="B438" s="44" t="s">
        <v>677</v>
      </c>
      <c r="C438" s="15" t="s">
        <v>678</v>
      </c>
      <c r="D438" s="108">
        <f>VARAM_Ceļa_izd!D438</f>
        <v>0</v>
      </c>
    </row>
    <row r="439" spans="1:4" s="30" customFormat="1" ht="12.75" hidden="1">
      <c r="A439" s="1"/>
      <c r="B439" s="44" t="s">
        <v>679</v>
      </c>
      <c r="C439" s="15" t="s">
        <v>680</v>
      </c>
      <c r="D439" s="108">
        <f>SUM(D440:D448)</f>
        <v>0</v>
      </c>
    </row>
    <row r="440" spans="1:4" s="30" customFormat="1" ht="12.75" hidden="1">
      <c r="A440" s="1"/>
      <c r="B440" s="45" t="s">
        <v>681</v>
      </c>
      <c r="C440" s="15" t="s">
        <v>682</v>
      </c>
      <c r="D440" s="108">
        <f>VARAM_Ceļa_izd!D440</f>
        <v>0</v>
      </c>
    </row>
    <row r="441" spans="1:4" s="30" customFormat="1" ht="12.75" hidden="1">
      <c r="A441" s="1"/>
      <c r="B441" s="45">
        <v>5232</v>
      </c>
      <c r="C441" s="15" t="s">
        <v>683</v>
      </c>
      <c r="D441" s="108">
        <f>VARAM_Ceļa_izd!D441</f>
        <v>0</v>
      </c>
    </row>
    <row r="442" spans="1:4" s="30" customFormat="1" ht="12.75" hidden="1">
      <c r="A442" s="1"/>
      <c r="B442" s="45" t="s">
        <v>684</v>
      </c>
      <c r="C442" s="15" t="s">
        <v>685</v>
      </c>
      <c r="D442" s="108">
        <f>VARAM_Ceļa_izd!D442</f>
        <v>0</v>
      </c>
    </row>
    <row r="443" spans="1:4" s="30" customFormat="1" ht="12.75" hidden="1">
      <c r="A443" s="1"/>
      <c r="B443" s="45" t="s">
        <v>686</v>
      </c>
      <c r="C443" s="15" t="s">
        <v>687</v>
      </c>
      <c r="D443" s="108">
        <f>VARAM_Ceļa_izd!D443</f>
        <v>0</v>
      </c>
    </row>
    <row r="444" spans="1:4" s="30" customFormat="1" ht="12.75" hidden="1">
      <c r="A444" s="1"/>
      <c r="B444" s="45" t="s">
        <v>688</v>
      </c>
      <c r="C444" s="15" t="s">
        <v>689</v>
      </c>
      <c r="D444" s="108">
        <f>VARAM_Ceļa_izd!D444</f>
        <v>0</v>
      </c>
    </row>
    <row r="445" spans="1:4" s="30" customFormat="1" ht="12.75" hidden="1">
      <c r="A445" s="1"/>
      <c r="B445" s="45" t="s">
        <v>690</v>
      </c>
      <c r="C445" s="15" t="s">
        <v>691</v>
      </c>
      <c r="D445" s="108">
        <f>VARAM_Ceļa_izd!D445</f>
        <v>0</v>
      </c>
    </row>
    <row r="446" spans="1:4" s="30" customFormat="1" ht="12.75" hidden="1">
      <c r="A446" s="1"/>
      <c r="B446" s="45" t="s">
        <v>692</v>
      </c>
      <c r="C446" s="15" t="s">
        <v>693</v>
      </c>
      <c r="D446" s="108">
        <f>VARAM_Ceļa_izd!D446</f>
        <v>0</v>
      </c>
    </row>
    <row r="447" spans="1:4" s="30" customFormat="1" ht="12.75" hidden="1">
      <c r="A447" s="1"/>
      <c r="B447" s="45" t="s">
        <v>694</v>
      </c>
      <c r="C447" s="15" t="s">
        <v>695</v>
      </c>
      <c r="D447" s="108">
        <f>VARAM_Ceļa_izd!D447</f>
        <v>0</v>
      </c>
    </row>
    <row r="448" spans="1:4" s="30" customFormat="1" ht="12.75" hidden="1">
      <c r="A448" s="1"/>
      <c r="B448" s="45" t="s">
        <v>696</v>
      </c>
      <c r="C448" s="15" t="s">
        <v>697</v>
      </c>
      <c r="D448" s="108">
        <f>VARAM_Ceļa_izd!D448</f>
        <v>0</v>
      </c>
    </row>
    <row r="449" spans="1:4" s="30" customFormat="1" ht="12.75" hidden="1">
      <c r="A449" s="1"/>
      <c r="B449" s="44" t="s">
        <v>698</v>
      </c>
      <c r="C449" s="15" t="s">
        <v>699</v>
      </c>
      <c r="D449" s="108">
        <f>VARAM_Ceļa_izd!D449</f>
        <v>0</v>
      </c>
    </row>
    <row r="450" spans="1:4" s="30" customFormat="1" ht="12.75" hidden="1">
      <c r="A450" s="1"/>
      <c r="B450" s="44" t="s">
        <v>700</v>
      </c>
      <c r="C450" s="15" t="s">
        <v>701</v>
      </c>
      <c r="D450" s="108">
        <f>VARAM_Ceļa_izd!D450</f>
        <v>0</v>
      </c>
    </row>
    <row r="451" spans="1:4" s="30" customFormat="1" ht="12.75" hidden="1">
      <c r="A451" s="1"/>
      <c r="B451" s="44" t="s">
        <v>702</v>
      </c>
      <c r="C451" s="15" t="s">
        <v>703</v>
      </c>
      <c r="D451" s="108">
        <f>SUM(D452:D454)</f>
        <v>0</v>
      </c>
    </row>
    <row r="452" spans="1:4" s="30" customFormat="1" ht="12.75" hidden="1">
      <c r="A452" s="1"/>
      <c r="B452" s="45" t="s">
        <v>704</v>
      </c>
      <c r="C452" s="15" t="s">
        <v>705</v>
      </c>
      <c r="D452" s="108">
        <f>VARAM_Ceļa_izd!D452</f>
        <v>0</v>
      </c>
    </row>
    <row r="453" spans="1:4" s="30" customFormat="1" ht="12.75" hidden="1">
      <c r="A453" s="1"/>
      <c r="B453" s="45" t="s">
        <v>706</v>
      </c>
      <c r="C453" s="15" t="s">
        <v>707</v>
      </c>
      <c r="D453" s="108">
        <f>VARAM_Ceļa_izd!D453</f>
        <v>0</v>
      </c>
    </row>
    <row r="454" spans="1:4" s="30" customFormat="1" ht="12.75" hidden="1">
      <c r="A454" s="1"/>
      <c r="B454" s="45" t="s">
        <v>708</v>
      </c>
      <c r="C454" s="15" t="s">
        <v>709</v>
      </c>
      <c r="D454" s="108">
        <f>VARAM_Ceļa_izd!D454</f>
        <v>0</v>
      </c>
    </row>
    <row r="455" spans="1:4" s="30" customFormat="1" ht="12.75" hidden="1">
      <c r="A455" s="1"/>
      <c r="B455" s="44" t="s">
        <v>710</v>
      </c>
      <c r="C455" s="15" t="s">
        <v>711</v>
      </c>
      <c r="D455" s="108">
        <f>VARAM_Ceļa_izd!D455</f>
        <v>0</v>
      </c>
    </row>
    <row r="456" spans="1:4" s="30" customFormat="1" ht="12.75" hidden="1">
      <c r="A456" s="1"/>
      <c r="B456" s="49">
        <v>9000</v>
      </c>
      <c r="C456" s="47" t="s">
        <v>712</v>
      </c>
      <c r="D456" s="107">
        <f>D457+D463+D476+D471</f>
        <v>0</v>
      </c>
    </row>
    <row r="457" spans="1:4" s="30" customFormat="1" ht="12.75" hidden="1">
      <c r="A457" s="1"/>
      <c r="B457" s="46" t="s">
        <v>713</v>
      </c>
      <c r="C457" s="47" t="s">
        <v>714</v>
      </c>
      <c r="D457" s="107">
        <f>D458+D459</f>
        <v>0</v>
      </c>
    </row>
    <row r="458" spans="1:4" s="30" customFormat="1" ht="25.5" hidden="1">
      <c r="A458" s="1"/>
      <c r="B458" s="44" t="s">
        <v>715</v>
      </c>
      <c r="C458" s="15" t="s">
        <v>716</v>
      </c>
      <c r="D458" s="108">
        <f>VARAM_Ceļa_izd!D458</f>
        <v>0</v>
      </c>
    </row>
    <row r="459" spans="1:4" s="30" customFormat="1" ht="25.5" hidden="1">
      <c r="A459" s="1"/>
      <c r="B459" s="44" t="s">
        <v>717</v>
      </c>
      <c r="C459" s="15" t="s">
        <v>718</v>
      </c>
      <c r="D459" s="108">
        <f>SUM(D460:D462)</f>
        <v>0</v>
      </c>
    </row>
    <row r="460" spans="1:4" s="30" customFormat="1" ht="25.5" hidden="1">
      <c r="A460" s="1"/>
      <c r="B460" s="45">
        <v>9141</v>
      </c>
      <c r="C460" s="15" t="s">
        <v>719</v>
      </c>
      <c r="D460" s="108">
        <f>VARAM_Ceļa_izd!D460</f>
        <v>0</v>
      </c>
    </row>
    <row r="461" spans="1:4" s="30" customFormat="1" ht="25.5" hidden="1">
      <c r="A461" s="1"/>
      <c r="B461" s="45">
        <v>9142</v>
      </c>
      <c r="C461" s="15" t="s">
        <v>720</v>
      </c>
      <c r="D461" s="108">
        <f>VARAM_Ceļa_izd!D461</f>
        <v>0</v>
      </c>
    </row>
    <row r="462" spans="1:4" s="30" customFormat="1" ht="25.5" hidden="1">
      <c r="A462" s="1"/>
      <c r="B462" s="45">
        <v>9149</v>
      </c>
      <c r="C462" s="15" t="s">
        <v>721</v>
      </c>
      <c r="D462" s="108">
        <f>VARAM_Ceļa_izd!D462</f>
        <v>0</v>
      </c>
    </row>
    <row r="463" spans="1:4" s="30" customFormat="1" ht="25.5" hidden="1">
      <c r="A463" s="1"/>
      <c r="B463" s="46" t="s">
        <v>722</v>
      </c>
      <c r="C463" s="47" t="s">
        <v>723</v>
      </c>
      <c r="D463" s="107">
        <f>D464+D465+D466</f>
        <v>0</v>
      </c>
    </row>
    <row r="464" spans="1:4" s="30" customFormat="1" ht="12.75" hidden="1">
      <c r="A464" s="1"/>
      <c r="B464" s="44" t="s">
        <v>724</v>
      </c>
      <c r="C464" s="15" t="s">
        <v>725</v>
      </c>
      <c r="D464" s="108">
        <f>VARAM_Ceļa_izd!D464</f>
        <v>0</v>
      </c>
    </row>
    <row r="465" spans="1:4" s="30" customFormat="1" ht="38.25" hidden="1">
      <c r="A465" s="1"/>
      <c r="B465" s="44">
        <v>9580</v>
      </c>
      <c r="C465" s="15" t="s">
        <v>726</v>
      </c>
      <c r="D465" s="108">
        <f>VARAM_Ceļa_izd!D465</f>
        <v>0</v>
      </c>
    </row>
    <row r="466" spans="1:4" s="30" customFormat="1" ht="38.25" hidden="1">
      <c r="A466" s="1"/>
      <c r="B466" s="44">
        <v>9590</v>
      </c>
      <c r="C466" s="15" t="s">
        <v>727</v>
      </c>
      <c r="D466" s="108">
        <f>SUM(D467:D470)</f>
        <v>0</v>
      </c>
    </row>
    <row r="467" spans="1:4" s="30" customFormat="1" ht="51" hidden="1">
      <c r="A467" s="1"/>
      <c r="B467" s="45">
        <v>9591</v>
      </c>
      <c r="C467" s="15" t="s">
        <v>728</v>
      </c>
      <c r="D467" s="108">
        <f>VARAM_Ceļa_izd!D467</f>
        <v>0</v>
      </c>
    </row>
    <row r="468" spans="1:4" s="30" customFormat="1" ht="51" hidden="1">
      <c r="A468" s="1"/>
      <c r="B468" s="45">
        <v>9592</v>
      </c>
      <c r="C468" s="15" t="s">
        <v>729</v>
      </c>
      <c r="D468" s="108">
        <f>VARAM_Ceļa_izd!D468</f>
        <v>0</v>
      </c>
    </row>
    <row r="469" spans="1:4" s="30" customFormat="1" ht="63.75" hidden="1">
      <c r="A469" s="1"/>
      <c r="B469" s="45">
        <v>9593</v>
      </c>
      <c r="C469" s="15" t="s">
        <v>730</v>
      </c>
      <c r="D469" s="108">
        <f>VARAM_Ceļa_izd!D469</f>
        <v>0</v>
      </c>
    </row>
    <row r="470" spans="1:4" s="30" customFormat="1" ht="63.75" hidden="1">
      <c r="A470" s="1"/>
      <c r="B470" s="45">
        <v>9594</v>
      </c>
      <c r="C470" s="15" t="s">
        <v>731</v>
      </c>
      <c r="D470" s="108">
        <f>VARAM_Ceļa_izd!D470</f>
        <v>0</v>
      </c>
    </row>
    <row r="471" spans="1:4" s="30" customFormat="1" ht="12.75" hidden="1">
      <c r="A471" s="1"/>
      <c r="B471" s="49">
        <v>9700</v>
      </c>
      <c r="C471" s="47" t="s">
        <v>732</v>
      </c>
      <c r="D471" s="107">
        <f>D472+D473</f>
        <v>0</v>
      </c>
    </row>
    <row r="472" spans="1:4" s="30" customFormat="1" ht="12.75" hidden="1">
      <c r="A472" s="1"/>
      <c r="B472" s="44">
        <v>9710</v>
      </c>
      <c r="C472" s="15" t="s">
        <v>733</v>
      </c>
      <c r="D472" s="108">
        <f>VARAM_Ceļa_izd!D472</f>
        <v>0</v>
      </c>
    </row>
    <row r="473" spans="1:4" s="30" customFormat="1" ht="38.25" hidden="1">
      <c r="A473" s="1"/>
      <c r="B473" s="42">
        <v>9720</v>
      </c>
      <c r="C473" s="15" t="s">
        <v>734</v>
      </c>
      <c r="D473" s="108">
        <f>SUM(D474:D475)</f>
        <v>0</v>
      </c>
    </row>
    <row r="474" spans="1:4" s="30" customFormat="1" ht="38.25" hidden="1">
      <c r="A474" s="1"/>
      <c r="B474" s="45">
        <v>9721</v>
      </c>
      <c r="C474" s="15" t="s">
        <v>735</v>
      </c>
      <c r="D474" s="108">
        <f>VARAM_Ceļa_izd!D474</f>
        <v>0</v>
      </c>
    </row>
    <row r="475" spans="1:4" s="30" customFormat="1" ht="38.25" hidden="1">
      <c r="A475" s="1"/>
      <c r="B475" s="45">
        <v>9722</v>
      </c>
      <c r="C475" s="15" t="s">
        <v>736</v>
      </c>
      <c r="D475" s="108">
        <f>VARAM_Ceļa_izd!D475</f>
        <v>0</v>
      </c>
    </row>
    <row r="476" spans="1:4" s="30" customFormat="1" ht="12.75" hidden="1">
      <c r="A476" s="1"/>
      <c r="B476" s="46" t="s">
        <v>737</v>
      </c>
      <c r="C476" s="47" t="s">
        <v>738</v>
      </c>
      <c r="D476" s="107">
        <f>D477</f>
        <v>0</v>
      </c>
    </row>
    <row r="477" spans="1:4" s="30" customFormat="1" ht="38.25" hidden="1">
      <c r="A477" s="1"/>
      <c r="B477" s="44" t="s">
        <v>739</v>
      </c>
      <c r="C477" s="15" t="s">
        <v>740</v>
      </c>
      <c r="D477" s="108">
        <f>VARAM_Ceļa_izd!D477</f>
        <v>0</v>
      </c>
    </row>
    <row r="478" spans="1:4" s="30" customFormat="1" ht="25.5">
      <c r="A478" s="1"/>
      <c r="B478" s="11" t="s">
        <v>741</v>
      </c>
      <c r="C478" s="12" t="s">
        <v>742</v>
      </c>
      <c r="D478" s="13">
        <f>D55-D135</f>
        <v>0</v>
      </c>
    </row>
    <row r="479" spans="1:4" s="30" customFormat="1" ht="12.75" hidden="1">
      <c r="A479" s="1"/>
      <c r="B479" s="11" t="s">
        <v>743</v>
      </c>
      <c r="C479" s="12" t="s">
        <v>744</v>
      </c>
      <c r="D479" s="13">
        <f>D480+D483+D486+D490</f>
        <v>0</v>
      </c>
    </row>
    <row r="480" spans="1:4" s="30" customFormat="1" ht="12.75" hidden="1">
      <c r="A480" s="1"/>
      <c r="B480" s="14" t="s">
        <v>745</v>
      </c>
      <c r="C480" s="15" t="s">
        <v>746</v>
      </c>
      <c r="D480" s="16">
        <f>SUM(D481:D482)</f>
        <v>0</v>
      </c>
    </row>
    <row r="481" spans="1:4" s="30" customFormat="1" ht="12.75" hidden="1">
      <c r="A481" s="1"/>
      <c r="B481" s="14" t="s">
        <v>747</v>
      </c>
      <c r="C481" s="15" t="s">
        <v>748</v>
      </c>
      <c r="D481" s="16">
        <f>VARAM_Ceļa_izd!D481</f>
        <v>0</v>
      </c>
    </row>
    <row r="482" spans="1:4" s="30" customFormat="1" ht="12.75" hidden="1">
      <c r="A482" s="1"/>
      <c r="B482" s="14" t="s">
        <v>749</v>
      </c>
      <c r="C482" s="15" t="s">
        <v>750</v>
      </c>
      <c r="D482" s="16">
        <f>VARAM_Ceļa_izd!D482</f>
        <v>0</v>
      </c>
    </row>
    <row r="483" spans="1:4" s="30" customFormat="1" ht="12.75" hidden="1">
      <c r="A483" s="1"/>
      <c r="B483" s="14" t="s">
        <v>751</v>
      </c>
      <c r="C483" s="15" t="s">
        <v>752</v>
      </c>
      <c r="D483" s="16">
        <f>SUM(D484:D485)</f>
        <v>0</v>
      </c>
    </row>
    <row r="484" spans="1:4" s="30" customFormat="1" ht="12.75" hidden="1">
      <c r="A484" s="1"/>
      <c r="B484" s="14" t="s">
        <v>753</v>
      </c>
      <c r="C484" s="15" t="s">
        <v>754</v>
      </c>
      <c r="D484" s="16">
        <f>VARAM_Ceļa_izd!D484</f>
        <v>0</v>
      </c>
    </row>
    <row r="485" spans="1:4" s="30" customFormat="1" ht="12.75" hidden="1">
      <c r="A485" s="1"/>
      <c r="B485" s="14" t="s">
        <v>755</v>
      </c>
      <c r="C485" s="15" t="s">
        <v>756</v>
      </c>
      <c r="D485" s="16">
        <f>VARAM_Ceļa_izd!D485</f>
        <v>0</v>
      </c>
    </row>
    <row r="486" spans="1:4" s="30" customFormat="1" ht="12.75" hidden="1">
      <c r="A486" s="1"/>
      <c r="B486" s="17" t="s">
        <v>757</v>
      </c>
      <c r="C486" s="18" t="s">
        <v>758</v>
      </c>
      <c r="D486" s="16">
        <f>SUM(D487:D489)</f>
        <v>0</v>
      </c>
    </row>
    <row r="487" spans="1:4" s="30" customFormat="1" ht="25.5" hidden="1">
      <c r="A487" s="1"/>
      <c r="B487" s="17" t="s">
        <v>759</v>
      </c>
      <c r="C487" s="19" t="s">
        <v>760</v>
      </c>
      <c r="D487" s="16">
        <f>VARAM_Ceļa_izd!D487</f>
        <v>0</v>
      </c>
    </row>
    <row r="488" spans="1:4" s="30" customFormat="1" ht="25.5" hidden="1">
      <c r="A488" s="1"/>
      <c r="B488" s="17" t="s">
        <v>761</v>
      </c>
      <c r="C488" s="19" t="s">
        <v>762</v>
      </c>
      <c r="D488" s="16">
        <f>VARAM_Ceļa_izd!D488</f>
        <v>0</v>
      </c>
    </row>
    <row r="489" spans="1:4" s="30" customFormat="1" ht="25.5" hidden="1">
      <c r="A489" s="1"/>
      <c r="B489" s="17" t="s">
        <v>763</v>
      </c>
      <c r="C489" s="19" t="s">
        <v>764</v>
      </c>
      <c r="D489" s="16">
        <f>VARAM_Ceļa_izd!D489</f>
        <v>0</v>
      </c>
    </row>
    <row r="490" spans="1:4" s="30" customFormat="1" ht="12.75" hidden="1">
      <c r="A490" s="1"/>
      <c r="B490" s="14" t="s">
        <v>765</v>
      </c>
      <c r="C490" s="15" t="s">
        <v>766</v>
      </c>
      <c r="D490" s="16">
        <f>VARAM_Ceļa_izd!D490</f>
        <v>0</v>
      </c>
    </row>
    <row r="491" spans="1:4">
      <c r="B491" s="20"/>
    </row>
    <row r="492" spans="1:4" s="30" customFormat="1" ht="12.75">
      <c r="A492" s="1"/>
      <c r="B492" s="1" t="s">
        <v>1008</v>
      </c>
      <c r="C492" s="2"/>
      <c r="D492" s="1"/>
    </row>
    <row r="493" spans="1:4" s="30" customFormat="1" ht="12.75">
      <c r="A493" s="1"/>
      <c r="B493" s="1"/>
      <c r="C493" s="2"/>
      <c r="D493" s="1"/>
    </row>
    <row r="494" spans="1:4" s="30" customFormat="1" ht="12.75">
      <c r="A494" s="1"/>
      <c r="B494" s="58" t="s">
        <v>1009</v>
      </c>
      <c r="C494" s="36" t="s">
        <v>774</v>
      </c>
      <c r="D494" s="1"/>
    </row>
    <row r="495" spans="1:4" s="30" customFormat="1" ht="12.75">
      <c r="A495" s="1"/>
      <c r="B495" s="6" t="s">
        <v>784</v>
      </c>
      <c r="C495" s="6" t="s">
        <v>6</v>
      </c>
      <c r="D495" s="1"/>
    </row>
    <row r="496" spans="1:4" s="30" customFormat="1" ht="12.75">
      <c r="A496" s="1"/>
      <c r="B496" s="1"/>
      <c r="C496" s="1"/>
      <c r="D496" s="1"/>
    </row>
    <row r="497" spans="1:4" s="30" customFormat="1" ht="12.75">
      <c r="A497" s="1"/>
      <c r="B497" s="58" t="s">
        <v>1034</v>
      </c>
      <c r="C497" s="1"/>
      <c r="D497" s="1"/>
    </row>
    <row r="498" spans="1:4" s="30" customFormat="1" ht="12.75">
      <c r="A498" s="1"/>
      <c r="B498" s="6" t="s">
        <v>8</v>
      </c>
      <c r="C498" s="1"/>
      <c r="D498" s="1"/>
    </row>
    <row r="499" spans="1:4" s="30" customFormat="1" ht="12.75">
      <c r="A499" s="1"/>
      <c r="B499" s="1"/>
      <c r="C499" s="1"/>
      <c r="D499" s="1"/>
    </row>
    <row r="500" spans="1:4" s="30" customFormat="1" ht="12.75" customHeight="1">
      <c r="A500" s="1"/>
      <c r="B500" s="127" t="s">
        <v>767</v>
      </c>
      <c r="C500" s="128"/>
      <c r="D500" s="128"/>
    </row>
    <row r="501" spans="1:4" s="30" customFormat="1" ht="12.75">
      <c r="A501" s="1"/>
      <c r="B501" s="128"/>
      <c r="C501" s="128"/>
      <c r="D501" s="128"/>
    </row>
    <row r="502" spans="1:4" s="30" customFormat="1" ht="12.75">
      <c r="A502" s="1"/>
      <c r="B502" s="56"/>
      <c r="C502" s="56"/>
      <c r="D502" s="56"/>
    </row>
    <row r="503" spans="1:4" s="30" customFormat="1" ht="12.75">
      <c r="A503" s="1"/>
      <c r="B503" s="57"/>
      <c r="C503" s="57"/>
      <c r="D503" s="57"/>
    </row>
    <row r="504" spans="1:4" s="30" customFormat="1" ht="12.75">
      <c r="A504" s="1"/>
      <c r="B504" s="56"/>
      <c r="C504" s="56"/>
      <c r="D504" s="56"/>
    </row>
    <row r="505" spans="1:4" ht="15.75">
      <c r="B505" s="24"/>
      <c r="C505" s="24"/>
      <c r="D505" s="24"/>
    </row>
    <row r="506" spans="1:4" ht="15.75">
      <c r="B506" s="24"/>
      <c r="C506" s="24"/>
      <c r="D506" s="24"/>
    </row>
    <row r="507" spans="1:4" ht="15.75">
      <c r="B507" s="24"/>
      <c r="C507" s="25"/>
      <c r="D507" s="24"/>
    </row>
    <row r="508" spans="1:4" ht="15.75">
      <c r="B508" s="24"/>
      <c r="C508" s="25"/>
      <c r="D508" s="24"/>
    </row>
    <row r="509" spans="1:4" ht="15.75">
      <c r="B509" s="24"/>
      <c r="C509" s="26"/>
      <c r="D509" s="24"/>
    </row>
    <row r="510" spans="1:4" ht="15.75">
      <c r="B510" s="27"/>
      <c r="C510" s="28"/>
      <c r="D510" s="24"/>
    </row>
    <row r="719" spans="1:1" ht="15.75">
      <c r="A719" s="28"/>
    </row>
    <row r="720" spans="1:1" ht="15.75">
      <c r="A720" s="28"/>
    </row>
    <row r="721" spans="1:1" ht="15.75">
      <c r="A721" s="28"/>
    </row>
    <row r="722" spans="1:1" ht="15.75">
      <c r="A722" s="28"/>
    </row>
    <row r="723" spans="1:1" ht="15.75">
      <c r="A723" s="28"/>
    </row>
    <row r="724" spans="1:1" ht="15.75">
      <c r="A724" s="28"/>
    </row>
    <row r="725" spans="1:1" ht="15.75">
      <c r="A725" s="28"/>
    </row>
    <row r="726" spans="1:1" ht="15.75">
      <c r="A726" s="28"/>
    </row>
    <row r="727" spans="1:1" ht="15.75">
      <c r="A727" s="28"/>
    </row>
    <row r="728" spans="1:1" ht="15.75">
      <c r="A728" s="28"/>
    </row>
  </sheetData>
  <mergeCells count="8">
    <mergeCell ref="C40:D40"/>
    <mergeCell ref="B500:D501"/>
    <mergeCell ref="B22:D22"/>
    <mergeCell ref="B23:D23"/>
    <mergeCell ref="B24:D24"/>
    <mergeCell ref="B36:C36"/>
    <mergeCell ref="C37:D37"/>
    <mergeCell ref="C38:D38"/>
  </mergeCells>
  <conditionalFormatting sqref="C31:C32">
    <cfRule type="cellIs" dxfId="1" priority="2" stopIfTrue="1" operator="equal">
      <formula>0</formula>
    </cfRule>
  </conditionalFormatting>
  <conditionalFormatting sqref="C29:C30 D29">
    <cfRule type="cellIs" dxfId="0" priority="1" stopIfTrue="1" operator="equal">
      <formula>0</formula>
    </cfRule>
  </conditionalFormatting>
  <pageMargins left="0.59055118110236227" right="0.51181102362204722" top="0.74803149606299213" bottom="0.74803149606299213" header="0.31496062992125984" footer="0.31496062992125984"/>
  <pageSetup paperSize="9" scale="98" fitToHeight="0" orientation="portrait" verticalDpi="0" r:id="rId1"/>
  <headerFooter differentFirst="1">
    <oddFooter>&amp;C&amp;P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sheetPr>
    <tabColor rgb="FFFFC000"/>
    <pageSetUpPr fitToPage="1"/>
  </sheetPr>
  <dimension ref="B1:D717"/>
  <sheetViews>
    <sheetView topLeftCell="A49" zoomScaleNormal="100" zoomScaleSheetLayoutView="100" workbookViewId="0">
      <selection activeCell="A492" sqref="A492:XFD493"/>
    </sheetView>
  </sheetViews>
  <sheetFormatPr defaultColWidth="8.85546875" defaultRowHeight="12.75"/>
  <cols>
    <col min="1" max="1" width="3.28515625" style="1" customWidth="1"/>
    <col min="2" max="2" width="15.42578125" style="1" customWidth="1"/>
    <col min="3" max="3" width="66.8554687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91" t="s">
        <v>853</v>
      </c>
    </row>
    <row r="10" spans="2:4">
      <c r="B10" s="65"/>
      <c r="D10" s="92" t="s">
        <v>854</v>
      </c>
    </row>
    <row r="11" spans="2:4">
      <c r="B11" s="65"/>
      <c r="D11" s="6" t="s">
        <v>5</v>
      </c>
    </row>
    <row r="12" spans="2:4">
      <c r="B12" s="65"/>
      <c r="D12" s="6"/>
    </row>
    <row r="13" spans="2:4">
      <c r="B13" s="65"/>
      <c r="D13" s="6"/>
    </row>
    <row r="14" spans="2:4">
      <c r="B14" s="65"/>
      <c r="D14" s="6"/>
    </row>
    <row r="15" spans="2:4">
      <c r="B15" s="65"/>
      <c r="C15" s="36" t="s">
        <v>855</v>
      </c>
      <c r="D15" s="35" t="s">
        <v>769</v>
      </c>
    </row>
    <row r="16" spans="2:4">
      <c r="B16" s="65"/>
      <c r="C16" s="1" t="s">
        <v>864</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820</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c r="B35" s="77" t="s">
        <v>782</v>
      </c>
      <c r="C35" s="79" t="s">
        <v>802</v>
      </c>
      <c r="D35" s="79" t="s">
        <v>803</v>
      </c>
    </row>
    <row r="36" spans="2:4" ht="25.5">
      <c r="B36" s="78" t="s">
        <v>13</v>
      </c>
      <c r="C36" s="79" t="s">
        <v>787</v>
      </c>
      <c r="D36" s="63" t="s">
        <v>788</v>
      </c>
    </row>
    <row r="37" spans="2:4">
      <c r="B37" s="78" t="s">
        <v>14</v>
      </c>
      <c r="C37" s="61" t="s">
        <v>775</v>
      </c>
      <c r="D37" s="63" t="s">
        <v>776</v>
      </c>
    </row>
    <row r="38" spans="2:4">
      <c r="B38" s="78" t="s">
        <v>12</v>
      </c>
      <c r="C38" s="75" t="s">
        <v>785</v>
      </c>
      <c r="D38" s="75"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2:4">
      <c r="B49" s="80"/>
      <c r="C49" s="80"/>
    </row>
    <row r="50" spans="2:4" ht="14.25">
      <c r="C50" s="67" t="s">
        <v>17</v>
      </c>
    </row>
    <row r="51" spans="2:4">
      <c r="C51" s="38" t="s">
        <v>821</v>
      </c>
    </row>
    <row r="53" spans="2:4" ht="51">
      <c r="B53" s="42" t="s">
        <v>18</v>
      </c>
      <c r="C53" s="42" t="s">
        <v>19</v>
      </c>
      <c r="D53" s="42" t="s">
        <v>771</v>
      </c>
    </row>
    <row r="54" spans="2:4">
      <c r="B54" s="44">
        <v>1</v>
      </c>
      <c r="C54" s="44">
        <v>2</v>
      </c>
      <c r="D54" s="44">
        <v>3</v>
      </c>
    </row>
    <row r="55" spans="2:4">
      <c r="B55" s="50" t="s">
        <v>20</v>
      </c>
      <c r="C55" s="12" t="s">
        <v>21</v>
      </c>
      <c r="D55" s="13">
        <f>D56+D98+D113+D132</f>
        <v>10625</v>
      </c>
    </row>
    <row r="56" spans="2:4" hidden="1">
      <c r="B56" s="46" t="s">
        <v>22</v>
      </c>
      <c r="C56" s="47" t="s">
        <v>23</v>
      </c>
      <c r="D56" s="13">
        <f>D57+D84</f>
        <v>0</v>
      </c>
    </row>
    <row r="57" spans="2:4" hidden="1">
      <c r="B57" s="14">
        <v>21300</v>
      </c>
      <c r="C57" s="15" t="s">
        <v>24</v>
      </c>
      <c r="D57" s="16">
        <f>D58+D59+D60+D61+D65+D66+D69+D75</f>
        <v>0</v>
      </c>
    </row>
    <row r="58" spans="2:4" ht="25.5" hidden="1">
      <c r="B58" s="44" t="s">
        <v>25</v>
      </c>
      <c r="C58" s="15" t="s">
        <v>26</v>
      </c>
      <c r="D58" s="16"/>
    </row>
    <row r="59" spans="2:4" ht="25.5" hidden="1">
      <c r="B59" s="44" t="s">
        <v>27</v>
      </c>
      <c r="C59" s="15" t="s">
        <v>28</v>
      </c>
      <c r="D59" s="16"/>
    </row>
    <row r="60" spans="2:4" ht="25.5" hidden="1">
      <c r="B60" s="44" t="s">
        <v>29</v>
      </c>
      <c r="C60" s="15" t="s">
        <v>30</v>
      </c>
      <c r="D60" s="16"/>
    </row>
    <row r="61" spans="2:4" hidden="1">
      <c r="B61" s="44" t="s">
        <v>31</v>
      </c>
      <c r="C61" s="15" t="s">
        <v>32</v>
      </c>
      <c r="D61" s="16">
        <f>SUM(D62:D64)</f>
        <v>0</v>
      </c>
    </row>
    <row r="62" spans="2:4" hidden="1">
      <c r="B62" s="45" t="s">
        <v>33</v>
      </c>
      <c r="C62" s="15" t="s">
        <v>34</v>
      </c>
      <c r="D62" s="16"/>
    </row>
    <row r="63" spans="2:4" hidden="1">
      <c r="B63" s="45" t="s">
        <v>35</v>
      </c>
      <c r="C63" s="15" t="s">
        <v>36</v>
      </c>
      <c r="D63" s="16"/>
    </row>
    <row r="64" spans="2:4" hidden="1">
      <c r="B64" s="45" t="s">
        <v>37</v>
      </c>
      <c r="C64" s="15" t="s">
        <v>38</v>
      </c>
      <c r="D64" s="16"/>
    </row>
    <row r="65" spans="2:4" hidden="1">
      <c r="B65" s="44" t="s">
        <v>39</v>
      </c>
      <c r="C65" s="15" t="s">
        <v>40</v>
      </c>
      <c r="D65" s="16"/>
    </row>
    <row r="66" spans="2:4" hidden="1">
      <c r="B66" s="44" t="s">
        <v>41</v>
      </c>
      <c r="C66" s="15" t="s">
        <v>42</v>
      </c>
      <c r="D66" s="16">
        <f>SUM(D67:D68)</f>
        <v>0</v>
      </c>
    </row>
    <row r="67" spans="2:4" hidden="1">
      <c r="B67" s="45" t="s">
        <v>43</v>
      </c>
      <c r="C67" s="15" t="s">
        <v>44</v>
      </c>
      <c r="D67" s="16"/>
    </row>
    <row r="68" spans="2:4" hidden="1">
      <c r="B68" s="45" t="s">
        <v>45</v>
      </c>
      <c r="C68" s="15" t="s">
        <v>46</v>
      </c>
      <c r="D68" s="16"/>
    </row>
    <row r="69" spans="2:4" hidden="1">
      <c r="B69" s="44" t="s">
        <v>47</v>
      </c>
      <c r="C69" s="15" t="s">
        <v>48</v>
      </c>
      <c r="D69" s="16">
        <f>SUM(D70:D74)</f>
        <v>0</v>
      </c>
    </row>
    <row r="70" spans="2:4" hidden="1">
      <c r="B70" s="45" t="s">
        <v>49</v>
      </c>
      <c r="C70" s="15" t="s">
        <v>50</v>
      </c>
      <c r="D70" s="16"/>
    </row>
    <row r="71" spans="2:4" hidden="1">
      <c r="B71" s="45" t="s">
        <v>51</v>
      </c>
      <c r="C71" s="15" t="s">
        <v>52</v>
      </c>
      <c r="D71" s="16"/>
    </row>
    <row r="72" spans="2:4" hidden="1">
      <c r="B72" s="45" t="s">
        <v>53</v>
      </c>
      <c r="C72" s="15" t="s">
        <v>54</v>
      </c>
      <c r="D72" s="16"/>
    </row>
    <row r="73" spans="2:4" hidden="1">
      <c r="B73" s="45" t="s">
        <v>55</v>
      </c>
      <c r="C73" s="15" t="s">
        <v>56</v>
      </c>
      <c r="D73" s="16"/>
    </row>
    <row r="74" spans="2:4" hidden="1">
      <c r="B74" s="45" t="s">
        <v>57</v>
      </c>
      <c r="C74" s="15" t="s">
        <v>58</v>
      </c>
      <c r="D74" s="16"/>
    </row>
    <row r="75" spans="2:4" hidden="1">
      <c r="B75" s="44" t="s">
        <v>59</v>
      </c>
      <c r="C75" s="15" t="s">
        <v>60</v>
      </c>
      <c r="D75" s="16">
        <f>SUM(D76:D83)</f>
        <v>0</v>
      </c>
    </row>
    <row r="76" spans="2:4" hidden="1">
      <c r="B76" s="45" t="s">
        <v>61</v>
      </c>
      <c r="C76" s="15" t="s">
        <v>62</v>
      </c>
      <c r="D76" s="16"/>
    </row>
    <row r="77" spans="2:4" ht="25.5" hidden="1">
      <c r="B77" s="45" t="s">
        <v>63</v>
      </c>
      <c r="C77" s="15" t="s">
        <v>64</v>
      </c>
      <c r="D77" s="16"/>
    </row>
    <row r="78" spans="2:4" hidden="1">
      <c r="B78" s="45" t="s">
        <v>65</v>
      </c>
      <c r="C78" s="15" t="s">
        <v>66</v>
      </c>
      <c r="D78" s="16"/>
    </row>
    <row r="79" spans="2:4" hidden="1">
      <c r="B79" s="45" t="s">
        <v>67</v>
      </c>
      <c r="C79" s="15" t="s">
        <v>68</v>
      </c>
      <c r="D79" s="16"/>
    </row>
    <row r="80" spans="2:4" hidden="1">
      <c r="B80" s="45" t="s">
        <v>69</v>
      </c>
      <c r="C80" s="15" t="s">
        <v>70</v>
      </c>
      <c r="D80" s="16"/>
    </row>
    <row r="81" spans="2:4" hidden="1">
      <c r="B81" s="45" t="s">
        <v>71</v>
      </c>
      <c r="C81" s="15" t="s">
        <v>72</v>
      </c>
      <c r="D81" s="16"/>
    </row>
    <row r="82" spans="2:4" ht="25.5" hidden="1">
      <c r="B82" s="45">
        <v>21397</v>
      </c>
      <c r="C82" s="15" t="s">
        <v>73</v>
      </c>
      <c r="D82" s="16"/>
    </row>
    <row r="83" spans="2:4" hidden="1">
      <c r="B83" s="45" t="s">
        <v>74</v>
      </c>
      <c r="C83" s="15" t="s">
        <v>75</v>
      </c>
      <c r="D83" s="16"/>
    </row>
    <row r="84" spans="2:4" ht="25.5" hidden="1">
      <c r="B84" s="14">
        <v>21400</v>
      </c>
      <c r="C84" s="15" t="s">
        <v>76</v>
      </c>
      <c r="D84" s="16">
        <f>D85+D89+D95</f>
        <v>0</v>
      </c>
    </row>
    <row r="85" spans="2:4" ht="25.5" hidden="1">
      <c r="B85" s="44">
        <v>21410</v>
      </c>
      <c r="C85" s="15" t="s">
        <v>77</v>
      </c>
      <c r="D85" s="16">
        <f>SUM(D86:D88)</f>
        <v>0</v>
      </c>
    </row>
    <row r="86" spans="2:4" hidden="1">
      <c r="B86" s="45" t="s">
        <v>78</v>
      </c>
      <c r="C86" s="15" t="s">
        <v>79</v>
      </c>
      <c r="D86" s="16"/>
    </row>
    <row r="87" spans="2:4" hidden="1">
      <c r="B87" s="45" t="s">
        <v>80</v>
      </c>
      <c r="C87" s="15" t="s">
        <v>81</v>
      </c>
      <c r="D87" s="16"/>
    </row>
    <row r="88" spans="2:4" hidden="1">
      <c r="B88" s="45" t="s">
        <v>82</v>
      </c>
      <c r="C88" s="15" t="s">
        <v>83</v>
      </c>
      <c r="D88" s="16"/>
    </row>
    <row r="89" spans="2:4" hidden="1">
      <c r="B89" s="44">
        <v>21420</v>
      </c>
      <c r="C89" s="15" t="s">
        <v>84</v>
      </c>
      <c r="D89" s="16">
        <f>SUM(D90:D94)</f>
        <v>0</v>
      </c>
    </row>
    <row r="90" spans="2:4" ht="25.5" hidden="1">
      <c r="B90" s="45" t="s">
        <v>85</v>
      </c>
      <c r="C90" s="15" t="s">
        <v>86</v>
      </c>
      <c r="D90" s="16"/>
    </row>
    <row r="91" spans="2:4" hidden="1">
      <c r="B91" s="45" t="s">
        <v>87</v>
      </c>
      <c r="C91" s="15" t="s">
        <v>88</v>
      </c>
      <c r="D91" s="16"/>
    </row>
    <row r="92" spans="2:4" ht="25.5" hidden="1">
      <c r="B92" s="45">
        <v>21424</v>
      </c>
      <c r="C92" s="15" t="s">
        <v>89</v>
      </c>
      <c r="D92" s="16"/>
    </row>
    <row r="93" spans="2:4" hidden="1">
      <c r="B93" s="45">
        <v>21425</v>
      </c>
      <c r="C93" s="15" t="s">
        <v>90</v>
      </c>
      <c r="D93" s="16"/>
    </row>
    <row r="94" spans="2:4" hidden="1">
      <c r="B94" s="45" t="s">
        <v>91</v>
      </c>
      <c r="C94" s="15" t="s">
        <v>92</v>
      </c>
      <c r="D94" s="16"/>
    </row>
    <row r="95" spans="2:4" hidden="1">
      <c r="B95" s="44">
        <v>21490</v>
      </c>
      <c r="C95" s="15" t="s">
        <v>93</v>
      </c>
      <c r="D95" s="16">
        <f>SUM(D96:D97)</f>
        <v>0</v>
      </c>
    </row>
    <row r="96" spans="2:4" hidden="1">
      <c r="B96" s="45" t="s">
        <v>94</v>
      </c>
      <c r="C96" s="15" t="s">
        <v>95</v>
      </c>
      <c r="D96" s="16"/>
    </row>
    <row r="97" spans="2:4" hidden="1">
      <c r="B97" s="45" t="s">
        <v>96</v>
      </c>
      <c r="C97" s="15" t="s">
        <v>97</v>
      </c>
      <c r="D97" s="16"/>
    </row>
    <row r="98" spans="2:4" hidden="1">
      <c r="B98" s="46" t="s">
        <v>98</v>
      </c>
      <c r="C98" s="47" t="s">
        <v>99</v>
      </c>
      <c r="D98" s="13">
        <f>D99+D111</f>
        <v>0</v>
      </c>
    </row>
    <row r="99" spans="2:4" hidden="1">
      <c r="B99" s="14">
        <v>21100</v>
      </c>
      <c r="C99" s="15" t="s">
        <v>100</v>
      </c>
      <c r="D99" s="16">
        <f>D100+D101+D102+D103+D104+D105+D106</f>
        <v>0</v>
      </c>
    </row>
    <row r="100" spans="2:4" ht="25.5" hidden="1">
      <c r="B100" s="44" t="s">
        <v>101</v>
      </c>
      <c r="C100" s="15" t="s">
        <v>102</v>
      </c>
      <c r="D100" s="16"/>
    </row>
    <row r="101" spans="2:4" ht="25.5" hidden="1">
      <c r="B101" s="44" t="s">
        <v>103</v>
      </c>
      <c r="C101" s="15" t="s">
        <v>104</v>
      </c>
      <c r="D101" s="16"/>
    </row>
    <row r="102" spans="2:4" ht="25.5" hidden="1">
      <c r="B102" s="44" t="s">
        <v>105</v>
      </c>
      <c r="C102" s="15" t="s">
        <v>106</v>
      </c>
      <c r="D102" s="16"/>
    </row>
    <row r="103" spans="2:4" ht="25.5" hidden="1">
      <c r="B103" s="44" t="s">
        <v>107</v>
      </c>
      <c r="C103" s="15" t="s">
        <v>108</v>
      </c>
      <c r="D103" s="16"/>
    </row>
    <row r="104" spans="2:4" ht="38.25" hidden="1">
      <c r="B104" s="44" t="s">
        <v>109</v>
      </c>
      <c r="C104" s="15" t="s">
        <v>110</v>
      </c>
      <c r="D104" s="16"/>
    </row>
    <row r="105" spans="2:4" ht="38.25" hidden="1">
      <c r="B105" s="44" t="s">
        <v>111</v>
      </c>
      <c r="C105" s="15" t="s">
        <v>112</v>
      </c>
      <c r="D105" s="16"/>
    </row>
    <row r="106" spans="2:4" ht="38.25" hidden="1">
      <c r="B106" s="44" t="s">
        <v>113</v>
      </c>
      <c r="C106" s="15" t="s">
        <v>114</v>
      </c>
      <c r="D106" s="16">
        <f>SUM(D107:D110)</f>
        <v>0</v>
      </c>
    </row>
    <row r="107" spans="2:4" ht="38.25" hidden="1">
      <c r="B107" s="45">
        <v>21191</v>
      </c>
      <c r="C107" s="15" t="s">
        <v>115</v>
      </c>
      <c r="D107" s="16"/>
    </row>
    <row r="108" spans="2:4" hidden="1">
      <c r="B108" s="45">
        <v>21192</v>
      </c>
      <c r="C108" s="15" t="s">
        <v>116</v>
      </c>
      <c r="D108" s="16"/>
    </row>
    <row r="109" spans="2:4" ht="38.25" hidden="1">
      <c r="B109" s="45">
        <v>21193</v>
      </c>
      <c r="C109" s="15" t="s">
        <v>117</v>
      </c>
      <c r="D109" s="16"/>
    </row>
    <row r="110" spans="2:4" ht="25.5" hidden="1">
      <c r="B110" s="45">
        <v>21194</v>
      </c>
      <c r="C110" s="15" t="s">
        <v>118</v>
      </c>
      <c r="D110" s="16"/>
    </row>
    <row r="111" spans="2:4" hidden="1">
      <c r="B111" s="14">
        <v>21200</v>
      </c>
      <c r="C111" s="15" t="s">
        <v>119</v>
      </c>
      <c r="D111" s="16">
        <f>D112</f>
        <v>0</v>
      </c>
    </row>
    <row r="112" spans="2:4" hidden="1">
      <c r="B112" s="44">
        <v>21210</v>
      </c>
      <c r="C112" s="15" t="s">
        <v>119</v>
      </c>
      <c r="D112" s="16"/>
    </row>
    <row r="113" spans="2:4" ht="25.5">
      <c r="B113" s="49" t="s">
        <v>120</v>
      </c>
      <c r="C113" s="47" t="s">
        <v>121</v>
      </c>
      <c r="D113" s="13">
        <f>D114+D121+D126</f>
        <v>10625</v>
      </c>
    </row>
    <row r="114" spans="2:4" hidden="1">
      <c r="B114" s="49">
        <v>18000</v>
      </c>
      <c r="C114" s="47" t="s">
        <v>122</v>
      </c>
      <c r="D114" s="13">
        <f>D115+D120</f>
        <v>0</v>
      </c>
    </row>
    <row r="115" spans="2:4" hidden="1">
      <c r="B115" s="49" t="s">
        <v>123</v>
      </c>
      <c r="C115" s="47" t="s">
        <v>124</v>
      </c>
      <c r="D115" s="13">
        <f>D116</f>
        <v>0</v>
      </c>
    </row>
    <row r="116" spans="2:4" hidden="1">
      <c r="B116" s="44" t="s">
        <v>125</v>
      </c>
      <c r="C116" s="15" t="s">
        <v>126</v>
      </c>
      <c r="D116" s="16">
        <f>SUM(D117:D119)</f>
        <v>0</v>
      </c>
    </row>
    <row r="117" spans="2:4" ht="25.5" hidden="1">
      <c r="B117" s="45" t="s">
        <v>127</v>
      </c>
      <c r="C117" s="15" t="s">
        <v>128</v>
      </c>
      <c r="D117" s="16"/>
    </row>
    <row r="118" spans="2:4" ht="25.5" hidden="1">
      <c r="B118" s="45" t="s">
        <v>129</v>
      </c>
      <c r="C118" s="15" t="s">
        <v>130</v>
      </c>
      <c r="D118" s="16"/>
    </row>
    <row r="119" spans="2:4" hidden="1">
      <c r="B119" s="45">
        <v>18139</v>
      </c>
      <c r="C119" s="15" t="s">
        <v>131</v>
      </c>
      <c r="D119" s="16"/>
    </row>
    <row r="120" spans="2:4" hidden="1">
      <c r="B120" s="14">
        <v>18400</v>
      </c>
      <c r="C120" s="15" t="s">
        <v>132</v>
      </c>
      <c r="D120" s="16"/>
    </row>
    <row r="121" spans="2:4" hidden="1">
      <c r="B121" s="49">
        <v>19000</v>
      </c>
      <c r="C121" s="47" t="s">
        <v>133</v>
      </c>
      <c r="D121" s="13">
        <f>D122</f>
        <v>0</v>
      </c>
    </row>
    <row r="122" spans="2:4" hidden="1">
      <c r="B122" s="49" t="s">
        <v>134</v>
      </c>
      <c r="C122" s="47" t="s">
        <v>135</v>
      </c>
      <c r="D122" s="13">
        <f>SUM(D123:D125)</f>
        <v>0</v>
      </c>
    </row>
    <row r="123" spans="2:4" hidden="1">
      <c r="B123" s="44">
        <v>19550</v>
      </c>
      <c r="C123" s="15" t="s">
        <v>136</v>
      </c>
      <c r="D123" s="16"/>
    </row>
    <row r="124" spans="2:4" ht="25.5" hidden="1">
      <c r="B124" s="44">
        <v>19560</v>
      </c>
      <c r="C124" s="15" t="s">
        <v>137</v>
      </c>
      <c r="D124" s="16"/>
    </row>
    <row r="125" spans="2:4" ht="38.25" hidden="1">
      <c r="B125" s="44">
        <v>19570</v>
      </c>
      <c r="C125" s="15" t="s">
        <v>138</v>
      </c>
      <c r="D125" s="16"/>
    </row>
    <row r="126" spans="2:4" ht="25.5">
      <c r="B126" s="49">
        <v>17000</v>
      </c>
      <c r="C126" s="47" t="s">
        <v>139</v>
      </c>
      <c r="D126" s="13">
        <f>SUM(D127)</f>
        <v>10625</v>
      </c>
    </row>
    <row r="127" spans="2:4" ht="25.5">
      <c r="B127" s="49">
        <v>17100</v>
      </c>
      <c r="C127" s="47" t="s">
        <v>140</v>
      </c>
      <c r="D127" s="13">
        <f>SUM(D128:D131)</f>
        <v>10625</v>
      </c>
    </row>
    <row r="128" spans="2:4" ht="38.25" hidden="1">
      <c r="B128" s="44">
        <v>17110</v>
      </c>
      <c r="C128" s="15" t="s">
        <v>141</v>
      </c>
      <c r="D128" s="16"/>
    </row>
    <row r="129" spans="2:4" ht="38.25" hidden="1">
      <c r="B129" s="44">
        <v>17120</v>
      </c>
      <c r="C129" s="15" t="s">
        <v>142</v>
      </c>
      <c r="D129" s="16"/>
    </row>
    <row r="130" spans="2:4" ht="63.75">
      <c r="B130" s="44">
        <v>17130</v>
      </c>
      <c r="C130" s="15" t="s">
        <v>143</v>
      </c>
      <c r="D130" s="16">
        <v>10625</v>
      </c>
    </row>
    <row r="131" spans="2:4" ht="63.75" hidden="1">
      <c r="B131" s="44">
        <v>17140</v>
      </c>
      <c r="C131" s="15" t="s">
        <v>144</v>
      </c>
      <c r="D131" s="16"/>
    </row>
    <row r="132" spans="2:4" hidden="1">
      <c r="B132" s="49">
        <v>21700</v>
      </c>
      <c r="C132" s="47" t="s">
        <v>145</v>
      </c>
      <c r="D132" s="13">
        <f>D133+D134</f>
        <v>0</v>
      </c>
    </row>
    <row r="133" spans="2:4" hidden="1">
      <c r="B133" s="44">
        <v>21710</v>
      </c>
      <c r="C133" s="15" t="s">
        <v>146</v>
      </c>
      <c r="D133" s="16"/>
    </row>
    <row r="134" spans="2:4" hidden="1">
      <c r="B134" s="44">
        <v>21720</v>
      </c>
      <c r="C134" s="15" t="s">
        <v>147</v>
      </c>
      <c r="D134" s="16"/>
    </row>
    <row r="135" spans="2:4">
      <c r="B135" s="51" t="s">
        <v>148</v>
      </c>
      <c r="C135" s="12" t="s">
        <v>149</v>
      </c>
      <c r="D135" s="13">
        <f>D136+D416</f>
        <v>10625</v>
      </c>
    </row>
    <row r="136" spans="2:4" ht="27">
      <c r="B136" s="53" t="s">
        <v>150</v>
      </c>
      <c r="C136" s="54" t="s">
        <v>151</v>
      </c>
      <c r="D136" s="106">
        <f>D137+D272+D290+D375+D394</f>
        <v>10625</v>
      </c>
    </row>
    <row r="137" spans="2:4" hidden="1">
      <c r="B137" s="52" t="s">
        <v>152</v>
      </c>
      <c r="C137" s="47" t="s">
        <v>153</v>
      </c>
      <c r="D137" s="13">
        <f>D138+D172</f>
        <v>0</v>
      </c>
    </row>
    <row r="138" spans="2:4" hidden="1">
      <c r="B138" s="46" t="s">
        <v>154</v>
      </c>
      <c r="C138" s="47" t="s">
        <v>155</v>
      </c>
      <c r="D138" s="107">
        <f>D139+D160</f>
        <v>0</v>
      </c>
    </row>
    <row r="139" spans="2:4" hidden="1">
      <c r="B139" s="46" t="s">
        <v>156</v>
      </c>
      <c r="C139" s="47" t="s">
        <v>157</v>
      </c>
      <c r="D139" s="107">
        <f>D140+D148+D158+D159</f>
        <v>0</v>
      </c>
    </row>
    <row r="140" spans="2:4" hidden="1">
      <c r="B140" s="44" t="s">
        <v>158</v>
      </c>
      <c r="C140" s="15" t="s">
        <v>159</v>
      </c>
      <c r="D140" s="108">
        <f>SUM(D141:D147)</f>
        <v>0</v>
      </c>
    </row>
    <row r="141" spans="2:4" hidden="1">
      <c r="B141" s="45" t="s">
        <v>160</v>
      </c>
      <c r="C141" s="15" t="s">
        <v>161</v>
      </c>
      <c r="D141" s="108"/>
    </row>
    <row r="142" spans="2:4" hidden="1">
      <c r="B142" s="45" t="s">
        <v>162</v>
      </c>
      <c r="C142" s="15" t="s">
        <v>163</v>
      </c>
      <c r="D142" s="108"/>
    </row>
    <row r="143" spans="2:4" ht="25.5" hidden="1">
      <c r="B143" s="45" t="s">
        <v>164</v>
      </c>
      <c r="C143" s="15" t="s">
        <v>165</v>
      </c>
      <c r="D143" s="108"/>
    </row>
    <row r="144" spans="2: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idden="1">
      <c r="B198" s="45" t="s">
        <v>268</v>
      </c>
      <c r="C198" s="15" t="s">
        <v>269</v>
      </c>
      <c r="D198" s="108"/>
    </row>
    <row r="199" spans="2:4" hidden="1">
      <c r="B199" s="45" t="s">
        <v>270</v>
      </c>
      <c r="C199" s="15" t="s">
        <v>271</v>
      </c>
      <c r="D199" s="108"/>
    </row>
    <row r="200" spans="2:4"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c r="B290" s="49" t="s">
        <v>432</v>
      </c>
      <c r="C290" s="47" t="s">
        <v>433</v>
      </c>
      <c r="D290" s="107">
        <f>D291+D326</f>
        <v>10625</v>
      </c>
    </row>
    <row r="291" spans="2:4">
      <c r="B291" s="46" t="s">
        <v>434</v>
      </c>
      <c r="C291" s="47" t="s">
        <v>435</v>
      </c>
      <c r="D291" s="107">
        <f>D292+D300+D321+D324+D325</f>
        <v>10625</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c r="B300" s="46" t="s">
        <v>447</v>
      </c>
      <c r="C300" s="47" t="s">
        <v>448</v>
      </c>
      <c r="D300" s="107">
        <f>D301+D304+D307+D312+D315</f>
        <v>10625</v>
      </c>
    </row>
    <row r="301" spans="2:4"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38.25">
      <c r="B315" s="44">
        <v>3290</v>
      </c>
      <c r="C315" s="15" t="s">
        <v>466</v>
      </c>
      <c r="D315" s="108">
        <f>SUM(D316:D320)</f>
        <v>10625</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25.5" hidden="1">
      <c r="B319" s="45">
        <v>3294</v>
      </c>
      <c r="C319" s="15" t="s">
        <v>470</v>
      </c>
      <c r="D319" s="108"/>
    </row>
    <row r="320" spans="2:4" ht="38.25">
      <c r="B320" s="45">
        <v>3295</v>
      </c>
      <c r="C320" s="15" t="s">
        <v>471</v>
      </c>
      <c r="D320" s="108">
        <v>10625</v>
      </c>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38.25" hidden="1">
      <c r="B324" s="49">
        <v>3500</v>
      </c>
      <c r="C324" s="47" t="s">
        <v>476</v>
      </c>
      <c r="D324" s="107"/>
    </row>
    <row r="325" spans="2:4"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idden="1">
      <c r="B373" s="44">
        <v>6510</v>
      </c>
      <c r="C373" s="15" t="s">
        <v>565</v>
      </c>
      <c r="D373" s="108"/>
    </row>
    <row r="374" spans="2:4" ht="25.5" hidden="1">
      <c r="B374" s="44">
        <v>6520</v>
      </c>
      <c r="C374" s="15" t="s">
        <v>566</v>
      </c>
      <c r="D374" s="108"/>
    </row>
    <row r="375" spans="2:4"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38.25" hidden="1">
      <c r="B405" s="45">
        <v>7351</v>
      </c>
      <c r="C405" s="15" t="s">
        <v>621</v>
      </c>
      <c r="D405" s="108"/>
    </row>
    <row r="406" spans="2:4" ht="38.25"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25.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38.25" hidden="1">
      <c r="B467" s="45">
        <v>9591</v>
      </c>
      <c r="C467" s="15" t="s">
        <v>728</v>
      </c>
      <c r="D467" s="108"/>
    </row>
    <row r="468" spans="2:4" ht="38.25"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25.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851</v>
      </c>
    </row>
    <row r="495" spans="2:4">
      <c r="B495" s="36" t="s">
        <v>852</v>
      </c>
      <c r="C495" s="36" t="s">
        <v>774</v>
      </c>
    </row>
    <row r="496" spans="2:4">
      <c r="B496" s="6" t="s">
        <v>784</v>
      </c>
      <c r="C496" s="6" t="s">
        <v>6</v>
      </c>
    </row>
    <row r="498" spans="2:4">
      <c r="B498" s="58" t="s">
        <v>1041</v>
      </c>
    </row>
    <row r="499" spans="2:4">
      <c r="B499" s="6" t="s">
        <v>8</v>
      </c>
    </row>
    <row r="500" spans="2:4" ht="12.75" customHeight="1"/>
    <row r="501" spans="2:4">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127" priority="8" stopIfTrue="1" operator="equal">
      <formula>0</formula>
    </cfRule>
  </conditionalFormatting>
  <conditionalFormatting sqref="C39">
    <cfRule type="cellIs" dxfId="126" priority="7" stopIfTrue="1" operator="equal">
      <formula>0</formula>
    </cfRule>
  </conditionalFormatting>
  <conditionalFormatting sqref="C37">
    <cfRule type="cellIs" dxfId="125" priority="6" stopIfTrue="1" operator="equal">
      <formula>0</formula>
    </cfRule>
  </conditionalFormatting>
  <conditionalFormatting sqref="C36">
    <cfRule type="cellIs" dxfId="124" priority="5" stopIfTrue="1" operator="equal">
      <formula>0</formula>
    </cfRule>
  </conditionalFormatting>
  <conditionalFormatting sqref="C38:D38">
    <cfRule type="cellIs" dxfId="123" priority="4" stopIfTrue="1" operator="equal">
      <formula>0</formula>
    </cfRule>
  </conditionalFormatting>
  <conditionalFormatting sqref="C33:C34 D33">
    <cfRule type="cellIs" dxfId="122" priority="2" stopIfTrue="1" operator="equal">
      <formula>0</formula>
    </cfRule>
  </conditionalFormatting>
  <conditionalFormatting sqref="C35:D35">
    <cfRule type="cellIs" dxfId="121" priority="1" stopIfTrue="1" operator="equal">
      <formula>0</formula>
    </cfRule>
  </conditionalFormatting>
  <pageMargins left="0.51181102362204722" right="0.51181102362204722" top="0.55118110236220474" bottom="0.55118110236220474" header="0.31496062992125984" footer="0.31496062992125984"/>
  <pageSetup paperSize="9" scale="94" fitToHeight="0" orientation="portrait" verticalDpi="0" r:id="rId1"/>
  <headerFooter differentFirst="1">
    <oddFooter>&amp;C&amp;P</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sheetPr>
    <tabColor rgb="FFFFC000"/>
    <pageSetUpPr fitToPage="1"/>
  </sheetPr>
  <dimension ref="B1:D717"/>
  <sheetViews>
    <sheetView topLeftCell="A126" zoomScaleNormal="100" zoomScaleSheetLayoutView="100" workbookViewId="0">
      <selection activeCell="A492" sqref="A492:XFD493"/>
    </sheetView>
  </sheetViews>
  <sheetFormatPr defaultColWidth="8.85546875" defaultRowHeight="12.75"/>
  <cols>
    <col min="1" max="1" width="5.7109375" style="1" customWidth="1"/>
    <col min="2" max="2" width="15.42578125" style="1" customWidth="1"/>
    <col min="3" max="3" width="66.8554687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91" t="s">
        <v>853</v>
      </c>
    </row>
    <row r="10" spans="2:4">
      <c r="B10" s="65"/>
      <c r="D10" s="92" t="s">
        <v>854</v>
      </c>
    </row>
    <row r="11" spans="2:4">
      <c r="B11" s="65"/>
      <c r="D11" s="6" t="s">
        <v>5</v>
      </c>
    </row>
    <row r="12" spans="2:4">
      <c r="B12" s="65"/>
      <c r="D12" s="6"/>
    </row>
    <row r="13" spans="2:4">
      <c r="B13" s="65"/>
      <c r="D13" s="6"/>
    </row>
    <row r="14" spans="2:4">
      <c r="B14" s="65"/>
      <c r="D14" s="6"/>
    </row>
    <row r="15" spans="2:4">
      <c r="B15" s="65"/>
      <c r="C15" s="36" t="s">
        <v>855</v>
      </c>
      <c r="D15" s="35" t="s">
        <v>769</v>
      </c>
    </row>
    <row r="16" spans="2:4">
      <c r="B16" s="65"/>
      <c r="C16" s="1" t="s">
        <v>864</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823</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804</v>
      </c>
      <c r="D35" s="79" t="s">
        <v>805</v>
      </c>
    </row>
    <row r="36" spans="2:4" ht="25.5">
      <c r="B36" s="78" t="s">
        <v>13</v>
      </c>
      <c r="C36" s="79" t="s">
        <v>787</v>
      </c>
      <c r="D36" s="63" t="s">
        <v>788</v>
      </c>
    </row>
    <row r="37" spans="2:4">
      <c r="B37" s="78" t="s">
        <v>14</v>
      </c>
      <c r="C37" s="61" t="s">
        <v>775</v>
      </c>
      <c r="D37" s="63" t="s">
        <v>776</v>
      </c>
    </row>
    <row r="38" spans="2:4">
      <c r="B38" s="78" t="s">
        <v>12</v>
      </c>
      <c r="C38" s="75" t="s">
        <v>785</v>
      </c>
      <c r="D38" s="75"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2:4">
      <c r="B49" s="80"/>
      <c r="C49" s="80"/>
    </row>
    <row r="50" spans="2:4" ht="14.25">
      <c r="C50" s="67" t="s">
        <v>17</v>
      </c>
    </row>
    <row r="51" spans="2:4">
      <c r="C51" s="38" t="s">
        <v>822</v>
      </c>
    </row>
    <row r="53" spans="2:4" ht="51">
      <c r="B53" s="42" t="s">
        <v>18</v>
      </c>
      <c r="C53" s="42" t="s">
        <v>19</v>
      </c>
      <c r="D53" s="42" t="s">
        <v>771</v>
      </c>
    </row>
    <row r="54" spans="2:4">
      <c r="B54" s="44">
        <v>1</v>
      </c>
      <c r="C54" s="44">
        <v>2</v>
      </c>
      <c r="D54" s="44">
        <v>3</v>
      </c>
    </row>
    <row r="55" spans="2:4">
      <c r="B55" s="50" t="s">
        <v>20</v>
      </c>
      <c r="C55" s="12" t="s">
        <v>21</v>
      </c>
      <c r="D55" s="13">
        <f>D56+D98+D113+D132</f>
        <v>1850</v>
      </c>
    </row>
    <row r="56" spans="2:4" hidden="1">
      <c r="B56" s="46" t="s">
        <v>22</v>
      </c>
      <c r="C56" s="47" t="s">
        <v>23</v>
      </c>
      <c r="D56" s="13">
        <f>D57+D84</f>
        <v>0</v>
      </c>
    </row>
    <row r="57" spans="2:4" hidden="1">
      <c r="B57" s="14">
        <v>21300</v>
      </c>
      <c r="C57" s="15" t="s">
        <v>24</v>
      </c>
      <c r="D57" s="16">
        <f>D58+D59+D60+D61+D65+D66+D69+D75</f>
        <v>0</v>
      </c>
    </row>
    <row r="58" spans="2:4" ht="25.5" hidden="1">
      <c r="B58" s="44" t="s">
        <v>25</v>
      </c>
      <c r="C58" s="15" t="s">
        <v>26</v>
      </c>
      <c r="D58" s="16"/>
    </row>
    <row r="59" spans="2:4" ht="25.5" hidden="1">
      <c r="B59" s="44" t="s">
        <v>27</v>
      </c>
      <c r="C59" s="15" t="s">
        <v>28</v>
      </c>
      <c r="D59" s="16"/>
    </row>
    <row r="60" spans="2:4" ht="25.5" hidden="1">
      <c r="B60" s="44" t="s">
        <v>29</v>
      </c>
      <c r="C60" s="15" t="s">
        <v>30</v>
      </c>
      <c r="D60" s="16"/>
    </row>
    <row r="61" spans="2:4" hidden="1">
      <c r="B61" s="44" t="s">
        <v>31</v>
      </c>
      <c r="C61" s="15" t="s">
        <v>32</v>
      </c>
      <c r="D61" s="16">
        <f>SUM(D62:D64)</f>
        <v>0</v>
      </c>
    </row>
    <row r="62" spans="2:4" hidden="1">
      <c r="B62" s="45" t="s">
        <v>33</v>
      </c>
      <c r="C62" s="15" t="s">
        <v>34</v>
      </c>
      <c r="D62" s="16"/>
    </row>
    <row r="63" spans="2:4" hidden="1">
      <c r="B63" s="45" t="s">
        <v>35</v>
      </c>
      <c r="C63" s="15" t="s">
        <v>36</v>
      </c>
      <c r="D63" s="16"/>
    </row>
    <row r="64" spans="2:4" hidden="1">
      <c r="B64" s="45" t="s">
        <v>37</v>
      </c>
      <c r="C64" s="15" t="s">
        <v>38</v>
      </c>
      <c r="D64" s="16"/>
    </row>
    <row r="65" spans="2:4" hidden="1">
      <c r="B65" s="44" t="s">
        <v>39</v>
      </c>
      <c r="C65" s="15" t="s">
        <v>40</v>
      </c>
      <c r="D65" s="16"/>
    </row>
    <row r="66" spans="2:4" hidden="1">
      <c r="B66" s="44" t="s">
        <v>41</v>
      </c>
      <c r="C66" s="15" t="s">
        <v>42</v>
      </c>
      <c r="D66" s="16">
        <f>SUM(D67:D68)</f>
        <v>0</v>
      </c>
    </row>
    <row r="67" spans="2:4" hidden="1">
      <c r="B67" s="45" t="s">
        <v>43</v>
      </c>
      <c r="C67" s="15" t="s">
        <v>44</v>
      </c>
      <c r="D67" s="16"/>
    </row>
    <row r="68" spans="2:4" hidden="1">
      <c r="B68" s="45" t="s">
        <v>45</v>
      </c>
      <c r="C68" s="15" t="s">
        <v>46</v>
      </c>
      <c r="D68" s="16"/>
    </row>
    <row r="69" spans="2:4" hidden="1">
      <c r="B69" s="44" t="s">
        <v>47</v>
      </c>
      <c r="C69" s="15" t="s">
        <v>48</v>
      </c>
      <c r="D69" s="16">
        <f>SUM(D70:D74)</f>
        <v>0</v>
      </c>
    </row>
    <row r="70" spans="2:4" hidden="1">
      <c r="B70" s="45" t="s">
        <v>49</v>
      </c>
      <c r="C70" s="15" t="s">
        <v>50</v>
      </c>
      <c r="D70" s="16"/>
    </row>
    <row r="71" spans="2:4" hidden="1">
      <c r="B71" s="45" t="s">
        <v>51</v>
      </c>
      <c r="C71" s="15" t="s">
        <v>52</v>
      </c>
      <c r="D71" s="16"/>
    </row>
    <row r="72" spans="2:4" hidden="1">
      <c r="B72" s="45" t="s">
        <v>53</v>
      </c>
      <c r="C72" s="15" t="s">
        <v>54</v>
      </c>
      <c r="D72" s="16"/>
    </row>
    <row r="73" spans="2:4" hidden="1">
      <c r="B73" s="45" t="s">
        <v>55</v>
      </c>
      <c r="C73" s="15" t="s">
        <v>56</v>
      </c>
      <c r="D73" s="16"/>
    </row>
    <row r="74" spans="2:4" hidden="1">
      <c r="B74" s="45" t="s">
        <v>57</v>
      </c>
      <c r="C74" s="15" t="s">
        <v>58</v>
      </c>
      <c r="D74" s="16"/>
    </row>
    <row r="75" spans="2:4" hidden="1">
      <c r="B75" s="44" t="s">
        <v>59</v>
      </c>
      <c r="C75" s="15" t="s">
        <v>60</v>
      </c>
      <c r="D75" s="16">
        <f>SUM(D76:D83)</f>
        <v>0</v>
      </c>
    </row>
    <row r="76" spans="2:4" hidden="1">
      <c r="B76" s="45" t="s">
        <v>61</v>
      </c>
      <c r="C76" s="15" t="s">
        <v>62</v>
      </c>
      <c r="D76" s="16"/>
    </row>
    <row r="77" spans="2:4" ht="25.5" hidden="1">
      <c r="B77" s="45" t="s">
        <v>63</v>
      </c>
      <c r="C77" s="15" t="s">
        <v>64</v>
      </c>
      <c r="D77" s="16"/>
    </row>
    <row r="78" spans="2:4" hidden="1">
      <c r="B78" s="45" t="s">
        <v>65</v>
      </c>
      <c r="C78" s="15" t="s">
        <v>66</v>
      </c>
      <c r="D78" s="16"/>
    </row>
    <row r="79" spans="2:4" hidden="1">
      <c r="B79" s="45" t="s">
        <v>67</v>
      </c>
      <c r="C79" s="15" t="s">
        <v>68</v>
      </c>
      <c r="D79" s="16"/>
    </row>
    <row r="80" spans="2:4" hidden="1">
      <c r="B80" s="45" t="s">
        <v>69</v>
      </c>
      <c r="C80" s="15" t="s">
        <v>70</v>
      </c>
      <c r="D80" s="16"/>
    </row>
    <row r="81" spans="2:4" hidden="1">
      <c r="B81" s="45" t="s">
        <v>71</v>
      </c>
      <c r="C81" s="15" t="s">
        <v>72</v>
      </c>
      <c r="D81" s="16"/>
    </row>
    <row r="82" spans="2:4" ht="25.5" hidden="1">
      <c r="B82" s="45">
        <v>21397</v>
      </c>
      <c r="C82" s="15" t="s">
        <v>73</v>
      </c>
      <c r="D82" s="16"/>
    </row>
    <row r="83" spans="2:4" hidden="1">
      <c r="B83" s="45" t="s">
        <v>74</v>
      </c>
      <c r="C83" s="15" t="s">
        <v>75</v>
      </c>
      <c r="D83" s="16"/>
    </row>
    <row r="84" spans="2:4" ht="25.5" hidden="1">
      <c r="B84" s="14">
        <v>21400</v>
      </c>
      <c r="C84" s="15" t="s">
        <v>76</v>
      </c>
      <c r="D84" s="16">
        <f>D85+D89+D95</f>
        <v>0</v>
      </c>
    </row>
    <row r="85" spans="2:4" ht="25.5" hidden="1">
      <c r="B85" s="44">
        <v>21410</v>
      </c>
      <c r="C85" s="15" t="s">
        <v>77</v>
      </c>
      <c r="D85" s="16">
        <f>SUM(D86:D88)</f>
        <v>0</v>
      </c>
    </row>
    <row r="86" spans="2:4" hidden="1">
      <c r="B86" s="45" t="s">
        <v>78</v>
      </c>
      <c r="C86" s="15" t="s">
        <v>79</v>
      </c>
      <c r="D86" s="16"/>
    </row>
    <row r="87" spans="2:4" hidden="1">
      <c r="B87" s="45" t="s">
        <v>80</v>
      </c>
      <c r="C87" s="15" t="s">
        <v>81</v>
      </c>
      <c r="D87" s="16"/>
    </row>
    <row r="88" spans="2:4" hidden="1">
      <c r="B88" s="45" t="s">
        <v>82</v>
      </c>
      <c r="C88" s="15" t="s">
        <v>83</v>
      </c>
      <c r="D88" s="16"/>
    </row>
    <row r="89" spans="2:4" hidden="1">
      <c r="B89" s="44">
        <v>21420</v>
      </c>
      <c r="C89" s="15" t="s">
        <v>84</v>
      </c>
      <c r="D89" s="16">
        <f>SUM(D90:D94)</f>
        <v>0</v>
      </c>
    </row>
    <row r="90" spans="2:4" ht="25.5" hidden="1">
      <c r="B90" s="45" t="s">
        <v>85</v>
      </c>
      <c r="C90" s="15" t="s">
        <v>86</v>
      </c>
      <c r="D90" s="16"/>
    </row>
    <row r="91" spans="2:4" hidden="1">
      <c r="B91" s="45" t="s">
        <v>87</v>
      </c>
      <c r="C91" s="15" t="s">
        <v>88</v>
      </c>
      <c r="D91" s="16"/>
    </row>
    <row r="92" spans="2:4" ht="25.5" hidden="1">
      <c r="B92" s="45">
        <v>21424</v>
      </c>
      <c r="C92" s="15" t="s">
        <v>89</v>
      </c>
      <c r="D92" s="16"/>
    </row>
    <row r="93" spans="2:4" hidden="1">
      <c r="B93" s="45">
        <v>21425</v>
      </c>
      <c r="C93" s="15" t="s">
        <v>90</v>
      </c>
      <c r="D93" s="16"/>
    </row>
    <row r="94" spans="2:4" hidden="1">
      <c r="B94" s="45" t="s">
        <v>91</v>
      </c>
      <c r="C94" s="15" t="s">
        <v>92</v>
      </c>
      <c r="D94" s="16"/>
    </row>
    <row r="95" spans="2:4" hidden="1">
      <c r="B95" s="44">
        <v>21490</v>
      </c>
      <c r="C95" s="15" t="s">
        <v>93</v>
      </c>
      <c r="D95" s="16">
        <f>SUM(D96:D97)</f>
        <v>0</v>
      </c>
    </row>
    <row r="96" spans="2:4" hidden="1">
      <c r="B96" s="45" t="s">
        <v>94</v>
      </c>
      <c r="C96" s="15" t="s">
        <v>95</v>
      </c>
      <c r="D96" s="16"/>
    </row>
    <row r="97" spans="2:4" hidden="1">
      <c r="B97" s="45" t="s">
        <v>96</v>
      </c>
      <c r="C97" s="15" t="s">
        <v>97</v>
      </c>
      <c r="D97" s="16"/>
    </row>
    <row r="98" spans="2:4" hidden="1">
      <c r="B98" s="46" t="s">
        <v>98</v>
      </c>
      <c r="C98" s="47" t="s">
        <v>99</v>
      </c>
      <c r="D98" s="13">
        <f>D99+D111</f>
        <v>0</v>
      </c>
    </row>
    <row r="99" spans="2:4" hidden="1">
      <c r="B99" s="14">
        <v>21100</v>
      </c>
      <c r="C99" s="15" t="s">
        <v>100</v>
      </c>
      <c r="D99" s="16">
        <f>D100+D101+D102+D103+D104+D105+D106</f>
        <v>0</v>
      </c>
    </row>
    <row r="100" spans="2:4" ht="25.5" hidden="1">
      <c r="B100" s="44" t="s">
        <v>101</v>
      </c>
      <c r="C100" s="15" t="s">
        <v>102</v>
      </c>
      <c r="D100" s="16"/>
    </row>
    <row r="101" spans="2:4" ht="25.5" hidden="1">
      <c r="B101" s="44" t="s">
        <v>103</v>
      </c>
      <c r="C101" s="15" t="s">
        <v>104</v>
      </c>
      <c r="D101" s="16"/>
    </row>
    <row r="102" spans="2:4" ht="25.5" hidden="1">
      <c r="B102" s="44" t="s">
        <v>105</v>
      </c>
      <c r="C102" s="15" t="s">
        <v>106</v>
      </c>
      <c r="D102" s="16"/>
    </row>
    <row r="103" spans="2:4" ht="25.5" hidden="1">
      <c r="B103" s="44" t="s">
        <v>107</v>
      </c>
      <c r="C103" s="15" t="s">
        <v>108</v>
      </c>
      <c r="D103" s="16"/>
    </row>
    <row r="104" spans="2:4" ht="38.25" hidden="1">
      <c r="B104" s="44" t="s">
        <v>109</v>
      </c>
      <c r="C104" s="15" t="s">
        <v>110</v>
      </c>
      <c r="D104" s="16"/>
    </row>
    <row r="105" spans="2:4" ht="38.25" hidden="1">
      <c r="B105" s="44" t="s">
        <v>111</v>
      </c>
      <c r="C105" s="15" t="s">
        <v>112</v>
      </c>
      <c r="D105" s="16"/>
    </row>
    <row r="106" spans="2:4" ht="38.25" hidden="1">
      <c r="B106" s="44" t="s">
        <v>113</v>
      </c>
      <c r="C106" s="15" t="s">
        <v>114</v>
      </c>
      <c r="D106" s="16">
        <f>SUM(D107:D110)</f>
        <v>0</v>
      </c>
    </row>
    <row r="107" spans="2:4" ht="38.25" hidden="1">
      <c r="B107" s="45">
        <v>21191</v>
      </c>
      <c r="C107" s="15" t="s">
        <v>115</v>
      </c>
      <c r="D107" s="16"/>
    </row>
    <row r="108" spans="2:4" hidden="1">
      <c r="B108" s="45">
        <v>21192</v>
      </c>
      <c r="C108" s="15" t="s">
        <v>116</v>
      </c>
      <c r="D108" s="16"/>
    </row>
    <row r="109" spans="2:4" ht="38.25" hidden="1">
      <c r="B109" s="45">
        <v>21193</v>
      </c>
      <c r="C109" s="15" t="s">
        <v>117</v>
      </c>
      <c r="D109" s="16"/>
    </row>
    <row r="110" spans="2:4" ht="25.5" hidden="1">
      <c r="B110" s="45">
        <v>21194</v>
      </c>
      <c r="C110" s="15" t="s">
        <v>118</v>
      </c>
      <c r="D110" s="16"/>
    </row>
    <row r="111" spans="2:4" hidden="1">
      <c r="B111" s="14">
        <v>21200</v>
      </c>
      <c r="C111" s="15" t="s">
        <v>119</v>
      </c>
      <c r="D111" s="16">
        <f>D112</f>
        <v>0</v>
      </c>
    </row>
    <row r="112" spans="2:4" hidden="1">
      <c r="B112" s="44">
        <v>21210</v>
      </c>
      <c r="C112" s="15" t="s">
        <v>119</v>
      </c>
      <c r="D112" s="16"/>
    </row>
    <row r="113" spans="2:4" ht="25.5">
      <c r="B113" s="49" t="s">
        <v>120</v>
      </c>
      <c r="C113" s="47" t="s">
        <v>121</v>
      </c>
      <c r="D113" s="13">
        <f>D114+D121+D126</f>
        <v>1850</v>
      </c>
    </row>
    <row r="114" spans="2:4" hidden="1">
      <c r="B114" s="49">
        <v>18000</v>
      </c>
      <c r="C114" s="47" t="s">
        <v>122</v>
      </c>
      <c r="D114" s="13">
        <f>D115+D120</f>
        <v>0</v>
      </c>
    </row>
    <row r="115" spans="2:4" hidden="1">
      <c r="B115" s="49" t="s">
        <v>123</v>
      </c>
      <c r="C115" s="47" t="s">
        <v>124</v>
      </c>
      <c r="D115" s="13">
        <f>D116</f>
        <v>0</v>
      </c>
    </row>
    <row r="116" spans="2:4" hidden="1">
      <c r="B116" s="44" t="s">
        <v>125</v>
      </c>
      <c r="C116" s="15" t="s">
        <v>126</v>
      </c>
      <c r="D116" s="16">
        <f>SUM(D117:D119)</f>
        <v>0</v>
      </c>
    </row>
    <row r="117" spans="2:4" ht="25.5" hidden="1">
      <c r="B117" s="45" t="s">
        <v>127</v>
      </c>
      <c r="C117" s="15" t="s">
        <v>128</v>
      </c>
      <c r="D117" s="16"/>
    </row>
    <row r="118" spans="2:4" ht="25.5" hidden="1">
      <c r="B118" s="45" t="s">
        <v>129</v>
      </c>
      <c r="C118" s="15" t="s">
        <v>130</v>
      </c>
      <c r="D118" s="16"/>
    </row>
    <row r="119" spans="2:4" hidden="1">
      <c r="B119" s="45">
        <v>18139</v>
      </c>
      <c r="C119" s="15" t="s">
        <v>131</v>
      </c>
      <c r="D119" s="16"/>
    </row>
    <row r="120" spans="2:4" hidden="1">
      <c r="B120" s="14">
        <v>18400</v>
      </c>
      <c r="C120" s="15" t="s">
        <v>132</v>
      </c>
      <c r="D120" s="16"/>
    </row>
    <row r="121" spans="2:4" hidden="1">
      <c r="B121" s="49">
        <v>19000</v>
      </c>
      <c r="C121" s="47" t="s">
        <v>133</v>
      </c>
      <c r="D121" s="13">
        <f>D122</f>
        <v>0</v>
      </c>
    </row>
    <row r="122" spans="2:4" hidden="1">
      <c r="B122" s="49" t="s">
        <v>134</v>
      </c>
      <c r="C122" s="47" t="s">
        <v>135</v>
      </c>
      <c r="D122" s="13">
        <f>SUM(D123:D125)</f>
        <v>0</v>
      </c>
    </row>
    <row r="123" spans="2:4" hidden="1">
      <c r="B123" s="44">
        <v>19550</v>
      </c>
      <c r="C123" s="15" t="s">
        <v>136</v>
      </c>
      <c r="D123" s="16"/>
    </row>
    <row r="124" spans="2:4" ht="25.5" hidden="1">
      <c r="B124" s="44">
        <v>19560</v>
      </c>
      <c r="C124" s="15" t="s">
        <v>137</v>
      </c>
      <c r="D124" s="16"/>
    </row>
    <row r="125" spans="2:4" ht="38.25" hidden="1">
      <c r="B125" s="44">
        <v>19570</v>
      </c>
      <c r="C125" s="15" t="s">
        <v>138</v>
      </c>
      <c r="D125" s="16"/>
    </row>
    <row r="126" spans="2:4" ht="25.5">
      <c r="B126" s="49">
        <v>17000</v>
      </c>
      <c r="C126" s="47" t="s">
        <v>139</v>
      </c>
      <c r="D126" s="13">
        <f>SUM(D127)</f>
        <v>1850</v>
      </c>
    </row>
    <row r="127" spans="2:4" ht="25.5">
      <c r="B127" s="49">
        <v>17100</v>
      </c>
      <c r="C127" s="47" t="s">
        <v>140</v>
      </c>
      <c r="D127" s="13">
        <f>SUM(D128:D131)</f>
        <v>1850</v>
      </c>
    </row>
    <row r="128" spans="2:4" ht="38.25" hidden="1">
      <c r="B128" s="44">
        <v>17110</v>
      </c>
      <c r="C128" s="15" t="s">
        <v>141</v>
      </c>
      <c r="D128" s="16"/>
    </row>
    <row r="129" spans="2:4" ht="38.25" hidden="1">
      <c r="B129" s="44">
        <v>17120</v>
      </c>
      <c r="C129" s="15" t="s">
        <v>142</v>
      </c>
      <c r="D129" s="16"/>
    </row>
    <row r="130" spans="2:4" ht="63.75">
      <c r="B130" s="44">
        <v>17130</v>
      </c>
      <c r="C130" s="15" t="s">
        <v>143</v>
      </c>
      <c r="D130" s="16">
        <v>1850</v>
      </c>
    </row>
    <row r="131" spans="2:4" ht="63.75" hidden="1">
      <c r="B131" s="44">
        <v>17140</v>
      </c>
      <c r="C131" s="15" t="s">
        <v>144</v>
      </c>
      <c r="D131" s="16"/>
    </row>
    <row r="132" spans="2:4" hidden="1">
      <c r="B132" s="49">
        <v>21700</v>
      </c>
      <c r="C132" s="47" t="s">
        <v>145</v>
      </c>
      <c r="D132" s="13">
        <f>D133+D134</f>
        <v>0</v>
      </c>
    </row>
    <row r="133" spans="2:4" hidden="1">
      <c r="B133" s="44">
        <v>21710</v>
      </c>
      <c r="C133" s="15" t="s">
        <v>146</v>
      </c>
      <c r="D133" s="16"/>
    </row>
    <row r="134" spans="2:4" hidden="1">
      <c r="B134" s="44">
        <v>21720</v>
      </c>
      <c r="C134" s="15" t="s">
        <v>147</v>
      </c>
      <c r="D134" s="16"/>
    </row>
    <row r="135" spans="2:4">
      <c r="B135" s="51" t="s">
        <v>148</v>
      </c>
      <c r="C135" s="12" t="s">
        <v>149</v>
      </c>
      <c r="D135" s="13">
        <f>D136+D416</f>
        <v>1850</v>
      </c>
    </row>
    <row r="136" spans="2:4" ht="27">
      <c r="B136" s="53" t="s">
        <v>150</v>
      </c>
      <c r="C136" s="54" t="s">
        <v>151</v>
      </c>
      <c r="D136" s="106">
        <f>D137+D272+D290+D375+D394</f>
        <v>1850</v>
      </c>
    </row>
    <row r="137" spans="2:4" hidden="1">
      <c r="B137" s="52" t="s">
        <v>152</v>
      </c>
      <c r="C137" s="47" t="s">
        <v>153</v>
      </c>
      <c r="D137" s="13">
        <f>D138+D172</f>
        <v>0</v>
      </c>
    </row>
    <row r="138" spans="2:4" hidden="1">
      <c r="B138" s="46" t="s">
        <v>154</v>
      </c>
      <c r="C138" s="47" t="s">
        <v>155</v>
      </c>
      <c r="D138" s="107">
        <f>D139+D160</f>
        <v>0</v>
      </c>
    </row>
    <row r="139" spans="2:4" hidden="1">
      <c r="B139" s="46" t="s">
        <v>156</v>
      </c>
      <c r="C139" s="47" t="s">
        <v>157</v>
      </c>
      <c r="D139" s="107">
        <f>D140+D148+D158+D159</f>
        <v>0</v>
      </c>
    </row>
    <row r="140" spans="2:4" hidden="1">
      <c r="B140" s="44" t="s">
        <v>158</v>
      </c>
      <c r="C140" s="15" t="s">
        <v>159</v>
      </c>
      <c r="D140" s="108">
        <f>SUM(D141:D147)</f>
        <v>0</v>
      </c>
    </row>
    <row r="141" spans="2:4" hidden="1">
      <c r="B141" s="45" t="s">
        <v>160</v>
      </c>
      <c r="C141" s="15" t="s">
        <v>161</v>
      </c>
      <c r="D141" s="108"/>
    </row>
    <row r="142" spans="2:4" hidden="1">
      <c r="B142" s="45" t="s">
        <v>162</v>
      </c>
      <c r="C142" s="15" t="s">
        <v>163</v>
      </c>
      <c r="D142" s="108"/>
    </row>
    <row r="143" spans="2:4" ht="25.5" hidden="1">
      <c r="B143" s="45" t="s">
        <v>164</v>
      </c>
      <c r="C143" s="15" t="s">
        <v>165</v>
      </c>
      <c r="D143" s="108"/>
    </row>
    <row r="144" spans="2: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idden="1">
      <c r="B198" s="45" t="s">
        <v>268</v>
      </c>
      <c r="C198" s="15" t="s">
        <v>269</v>
      </c>
      <c r="D198" s="108"/>
    </row>
    <row r="199" spans="2:4" hidden="1">
      <c r="B199" s="45" t="s">
        <v>270</v>
      </c>
      <c r="C199" s="15" t="s">
        <v>271</v>
      </c>
      <c r="D199" s="108"/>
    </row>
    <row r="200" spans="2:4"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c r="B290" s="49" t="s">
        <v>432</v>
      </c>
      <c r="C290" s="47" t="s">
        <v>433</v>
      </c>
      <c r="D290" s="107">
        <f>D291+D326</f>
        <v>1850</v>
      </c>
    </row>
    <row r="291" spans="2:4">
      <c r="B291" s="46" t="s">
        <v>434</v>
      </c>
      <c r="C291" s="47" t="s">
        <v>435</v>
      </c>
      <c r="D291" s="107">
        <f>D292+D300+D321+D324+D325</f>
        <v>1850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c r="B300" s="46" t="s">
        <v>447</v>
      </c>
      <c r="C300" s="47" t="s">
        <v>448</v>
      </c>
      <c r="D300" s="107">
        <f>D301+D304+D307+D312+D315</f>
        <v>1850</v>
      </c>
    </row>
    <row r="301" spans="2:4"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38.25">
      <c r="B315" s="44">
        <v>3290</v>
      </c>
      <c r="C315" s="15" t="s">
        <v>466</v>
      </c>
      <c r="D315" s="108">
        <f>SUM(D316:D320)</f>
        <v>1850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25.5" hidden="1">
      <c r="B319" s="45">
        <v>3294</v>
      </c>
      <c r="C319" s="15" t="s">
        <v>470</v>
      </c>
      <c r="D319" s="108"/>
    </row>
    <row r="320" spans="2:4" ht="38.25">
      <c r="B320" s="45">
        <v>3295</v>
      </c>
      <c r="C320" s="15" t="s">
        <v>471</v>
      </c>
      <c r="D320" s="108">
        <v>1850</v>
      </c>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38.25" hidden="1">
      <c r="B324" s="49">
        <v>3500</v>
      </c>
      <c r="C324" s="47" t="s">
        <v>476</v>
      </c>
      <c r="D324" s="107"/>
    </row>
    <row r="325" spans="2:4"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idden="1">
      <c r="B373" s="44">
        <v>6510</v>
      </c>
      <c r="C373" s="15" t="s">
        <v>565</v>
      </c>
      <c r="D373" s="108"/>
    </row>
    <row r="374" spans="2:4" ht="25.5" hidden="1">
      <c r="B374" s="44">
        <v>6520</v>
      </c>
      <c r="C374" s="15" t="s">
        <v>566</v>
      </c>
      <c r="D374" s="108"/>
    </row>
    <row r="375" spans="2:4"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38.25" hidden="1">
      <c r="B405" s="45">
        <v>7351</v>
      </c>
      <c r="C405" s="15" t="s">
        <v>621</v>
      </c>
      <c r="D405" s="108"/>
    </row>
    <row r="406" spans="2:4" ht="38.25"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25.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38.25" hidden="1">
      <c r="B467" s="45">
        <v>9591</v>
      </c>
      <c r="C467" s="15" t="s">
        <v>728</v>
      </c>
      <c r="D467" s="108"/>
    </row>
    <row r="468" spans="2:4" ht="38.25"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25.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851</v>
      </c>
    </row>
    <row r="495" spans="2:4">
      <c r="B495" s="36" t="s">
        <v>852</v>
      </c>
      <c r="C495" s="36" t="s">
        <v>774</v>
      </c>
    </row>
    <row r="496" spans="2:4">
      <c r="B496" s="6" t="s">
        <v>784</v>
      </c>
      <c r="C496" s="6" t="s">
        <v>6</v>
      </c>
    </row>
    <row r="498" spans="2:4">
      <c r="B498" s="58" t="s">
        <v>1041</v>
      </c>
    </row>
    <row r="499" spans="2:4">
      <c r="B499" s="6" t="s">
        <v>8</v>
      </c>
    </row>
    <row r="500" spans="2:4" ht="12.75" customHeight="1"/>
    <row r="501" spans="2:4" ht="12.75" customHeight="1">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120" priority="8" stopIfTrue="1" operator="equal">
      <formula>0</formula>
    </cfRule>
  </conditionalFormatting>
  <conditionalFormatting sqref="C39">
    <cfRule type="cellIs" dxfId="119" priority="7" stopIfTrue="1" operator="equal">
      <formula>0</formula>
    </cfRule>
  </conditionalFormatting>
  <conditionalFormatting sqref="C37">
    <cfRule type="cellIs" dxfId="118" priority="6" stopIfTrue="1" operator="equal">
      <formula>0</formula>
    </cfRule>
  </conditionalFormatting>
  <conditionalFormatting sqref="C36">
    <cfRule type="cellIs" dxfId="117" priority="5" stopIfTrue="1" operator="equal">
      <formula>0</formula>
    </cfRule>
  </conditionalFormatting>
  <conditionalFormatting sqref="C38:D38">
    <cfRule type="cellIs" dxfId="116" priority="4" stopIfTrue="1" operator="equal">
      <formula>0</formula>
    </cfRule>
  </conditionalFormatting>
  <conditionalFormatting sqref="C33:C34 D33">
    <cfRule type="cellIs" dxfId="115" priority="3" stopIfTrue="1" operator="equal">
      <formula>0</formula>
    </cfRule>
  </conditionalFormatting>
  <conditionalFormatting sqref="C35:D35">
    <cfRule type="cellIs" dxfId="114" priority="1" stopIfTrue="1" operator="equal">
      <formula>0</formula>
    </cfRule>
  </conditionalFormatting>
  <pageMargins left="0.51181102362204722" right="0.51181102362204722" top="0.55118110236220474" bottom="0.55118110236220474" header="0.31496062992125984" footer="0.31496062992125984"/>
  <pageSetup paperSize="9" scale="92" fitToHeight="0" orientation="portrait" verticalDpi="0" r:id="rId1"/>
  <headerFooter differentFirst="1">
    <oddFooter>&amp;C&amp;P</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sheetPr>
    <tabColor rgb="FFFFC000"/>
    <pageSetUpPr fitToPage="1"/>
  </sheetPr>
  <dimension ref="B1:D717"/>
  <sheetViews>
    <sheetView topLeftCell="A113" zoomScaleNormal="100" zoomScaleSheetLayoutView="100" workbookViewId="0">
      <selection activeCell="A492" sqref="A492:XFD493"/>
    </sheetView>
  </sheetViews>
  <sheetFormatPr defaultColWidth="8.85546875" defaultRowHeight="12.75"/>
  <cols>
    <col min="1" max="1" width="5.7109375" style="1" customWidth="1"/>
    <col min="2" max="2" width="15.42578125" style="1" customWidth="1"/>
    <col min="3" max="3" width="66.8554687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91" t="s">
        <v>853</v>
      </c>
    </row>
    <row r="10" spans="2:4">
      <c r="B10" s="65"/>
      <c r="D10" s="92" t="s">
        <v>854</v>
      </c>
    </row>
    <row r="11" spans="2:4">
      <c r="B11" s="65"/>
      <c r="D11" s="6" t="s">
        <v>5</v>
      </c>
    </row>
    <row r="12" spans="2:4">
      <c r="B12" s="65"/>
      <c r="D12" s="6"/>
    </row>
    <row r="13" spans="2:4">
      <c r="B13" s="65"/>
      <c r="D13" s="6"/>
    </row>
    <row r="14" spans="2:4">
      <c r="B14" s="65"/>
      <c r="D14" s="6"/>
    </row>
    <row r="15" spans="2:4">
      <c r="B15" s="65"/>
      <c r="C15" s="36" t="s">
        <v>855</v>
      </c>
      <c r="D15" s="35" t="s">
        <v>769</v>
      </c>
    </row>
    <row r="16" spans="2:4">
      <c r="B16" s="65"/>
      <c r="C16" s="1" t="s">
        <v>864</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75">
      <c r="B25" s="131" t="s">
        <v>779</v>
      </c>
      <c r="C25" s="131"/>
      <c r="D25" s="131"/>
    </row>
    <row r="26" spans="2:4" s="31" customFormat="1" ht="15.75">
      <c r="B26" s="131" t="s">
        <v>10</v>
      </c>
      <c r="C26" s="131"/>
      <c r="D26" s="131"/>
    </row>
    <row r="27" spans="2:4" s="31" customFormat="1" ht="15.75">
      <c r="B27" s="131" t="s">
        <v>783</v>
      </c>
      <c r="C27" s="131"/>
      <c r="D27" s="131"/>
    </row>
    <row r="28" spans="2:4" ht="15.75">
      <c r="B28" s="131" t="s">
        <v>828</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c r="B35" s="77" t="s">
        <v>782</v>
      </c>
      <c r="C35" s="79" t="s">
        <v>806</v>
      </c>
      <c r="D35" s="79" t="s">
        <v>807</v>
      </c>
    </row>
    <row r="36" spans="2:4" ht="25.5">
      <c r="B36" s="78" t="s">
        <v>13</v>
      </c>
      <c r="C36" s="79" t="s">
        <v>787</v>
      </c>
      <c r="D36" s="63" t="s">
        <v>788</v>
      </c>
    </row>
    <row r="37" spans="2:4">
      <c r="B37" s="78" t="s">
        <v>14</v>
      </c>
      <c r="C37" s="61" t="s">
        <v>775</v>
      </c>
      <c r="D37" s="63" t="s">
        <v>776</v>
      </c>
    </row>
    <row r="38" spans="2:4">
      <c r="B38" s="78" t="s">
        <v>12</v>
      </c>
      <c r="C38" s="75" t="s">
        <v>785</v>
      </c>
      <c r="D38" s="75"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83"/>
      <c r="C47" s="83"/>
    </row>
    <row r="48" spans="2:4">
      <c r="B48" s="80"/>
      <c r="C48" s="80"/>
    </row>
    <row r="49" spans="2:4">
      <c r="B49" s="80"/>
      <c r="C49" s="80"/>
    </row>
    <row r="50" spans="2:4" ht="14.25">
      <c r="C50" s="67" t="s">
        <v>17</v>
      </c>
    </row>
    <row r="51" spans="2:4">
      <c r="C51" s="38" t="s">
        <v>829</v>
      </c>
    </row>
    <row r="53" spans="2:4" ht="51">
      <c r="B53" s="42" t="s">
        <v>18</v>
      </c>
      <c r="C53" s="42" t="s">
        <v>19</v>
      </c>
      <c r="D53" s="42" t="s">
        <v>771</v>
      </c>
    </row>
    <row r="54" spans="2:4">
      <c r="B54" s="44">
        <v>1</v>
      </c>
      <c r="C54" s="44">
        <v>2</v>
      </c>
      <c r="D54" s="44">
        <v>3</v>
      </c>
    </row>
    <row r="55" spans="2:4">
      <c r="B55" s="50" t="s">
        <v>20</v>
      </c>
      <c r="C55" s="12" t="s">
        <v>21</v>
      </c>
      <c r="D55" s="13">
        <f>D56+D98+D113+D132</f>
        <v>2346</v>
      </c>
    </row>
    <row r="56" spans="2:4" hidden="1">
      <c r="B56" s="46" t="s">
        <v>22</v>
      </c>
      <c r="C56" s="47" t="s">
        <v>23</v>
      </c>
      <c r="D56" s="13">
        <f>D57+D84</f>
        <v>0</v>
      </c>
    </row>
    <row r="57" spans="2:4" hidden="1">
      <c r="B57" s="14">
        <v>21300</v>
      </c>
      <c r="C57" s="15" t="s">
        <v>24</v>
      </c>
      <c r="D57" s="16">
        <f>D58+D59+D60+D61+D65+D66+D69+D75</f>
        <v>0</v>
      </c>
    </row>
    <row r="58" spans="2:4" ht="25.5" hidden="1">
      <c r="B58" s="44" t="s">
        <v>25</v>
      </c>
      <c r="C58" s="15" t="s">
        <v>26</v>
      </c>
      <c r="D58" s="16"/>
    </row>
    <row r="59" spans="2:4" ht="25.5" hidden="1">
      <c r="B59" s="44" t="s">
        <v>27</v>
      </c>
      <c r="C59" s="15" t="s">
        <v>28</v>
      </c>
      <c r="D59" s="16"/>
    </row>
    <row r="60" spans="2:4" ht="25.5" hidden="1">
      <c r="B60" s="44" t="s">
        <v>29</v>
      </c>
      <c r="C60" s="15" t="s">
        <v>30</v>
      </c>
      <c r="D60" s="16"/>
    </row>
    <row r="61" spans="2:4" hidden="1">
      <c r="B61" s="44" t="s">
        <v>31</v>
      </c>
      <c r="C61" s="15" t="s">
        <v>32</v>
      </c>
      <c r="D61" s="16">
        <f>SUM(D62:D64)</f>
        <v>0</v>
      </c>
    </row>
    <row r="62" spans="2:4" hidden="1">
      <c r="B62" s="45" t="s">
        <v>33</v>
      </c>
      <c r="C62" s="15" t="s">
        <v>34</v>
      </c>
      <c r="D62" s="16"/>
    </row>
    <row r="63" spans="2:4" hidden="1">
      <c r="B63" s="45" t="s">
        <v>35</v>
      </c>
      <c r="C63" s="15" t="s">
        <v>36</v>
      </c>
      <c r="D63" s="16"/>
    </row>
    <row r="64" spans="2:4" hidden="1">
      <c r="B64" s="45" t="s">
        <v>37</v>
      </c>
      <c r="C64" s="15" t="s">
        <v>38</v>
      </c>
      <c r="D64" s="16"/>
    </row>
    <row r="65" spans="2:4" hidden="1">
      <c r="B65" s="44" t="s">
        <v>39</v>
      </c>
      <c r="C65" s="15" t="s">
        <v>40</v>
      </c>
      <c r="D65" s="16"/>
    </row>
    <row r="66" spans="2:4" hidden="1">
      <c r="B66" s="44" t="s">
        <v>41</v>
      </c>
      <c r="C66" s="15" t="s">
        <v>42</v>
      </c>
      <c r="D66" s="16">
        <f>SUM(D67:D68)</f>
        <v>0</v>
      </c>
    </row>
    <row r="67" spans="2:4" hidden="1">
      <c r="B67" s="45" t="s">
        <v>43</v>
      </c>
      <c r="C67" s="15" t="s">
        <v>44</v>
      </c>
      <c r="D67" s="16"/>
    </row>
    <row r="68" spans="2:4" hidden="1">
      <c r="B68" s="45" t="s">
        <v>45</v>
      </c>
      <c r="C68" s="15" t="s">
        <v>46</v>
      </c>
      <c r="D68" s="16"/>
    </row>
    <row r="69" spans="2:4" hidden="1">
      <c r="B69" s="44" t="s">
        <v>47</v>
      </c>
      <c r="C69" s="15" t="s">
        <v>48</v>
      </c>
      <c r="D69" s="16">
        <f>SUM(D70:D74)</f>
        <v>0</v>
      </c>
    </row>
    <row r="70" spans="2:4" hidden="1">
      <c r="B70" s="45" t="s">
        <v>49</v>
      </c>
      <c r="C70" s="15" t="s">
        <v>50</v>
      </c>
      <c r="D70" s="16"/>
    </row>
    <row r="71" spans="2:4" hidden="1">
      <c r="B71" s="45" t="s">
        <v>51</v>
      </c>
      <c r="C71" s="15" t="s">
        <v>52</v>
      </c>
      <c r="D71" s="16"/>
    </row>
    <row r="72" spans="2:4" hidden="1">
      <c r="B72" s="45" t="s">
        <v>53</v>
      </c>
      <c r="C72" s="15" t="s">
        <v>54</v>
      </c>
      <c r="D72" s="16"/>
    </row>
    <row r="73" spans="2:4" hidden="1">
      <c r="B73" s="45" t="s">
        <v>55</v>
      </c>
      <c r="C73" s="15" t="s">
        <v>56</v>
      </c>
      <c r="D73" s="16"/>
    </row>
    <row r="74" spans="2:4" hidden="1">
      <c r="B74" s="45" t="s">
        <v>57</v>
      </c>
      <c r="C74" s="15" t="s">
        <v>58</v>
      </c>
      <c r="D74" s="16"/>
    </row>
    <row r="75" spans="2:4" hidden="1">
      <c r="B75" s="44" t="s">
        <v>59</v>
      </c>
      <c r="C75" s="15" t="s">
        <v>60</v>
      </c>
      <c r="D75" s="16">
        <f>SUM(D76:D83)</f>
        <v>0</v>
      </c>
    </row>
    <row r="76" spans="2:4" hidden="1">
      <c r="B76" s="45" t="s">
        <v>61</v>
      </c>
      <c r="C76" s="15" t="s">
        <v>62</v>
      </c>
      <c r="D76" s="16"/>
    </row>
    <row r="77" spans="2:4" ht="25.5" hidden="1">
      <c r="B77" s="45" t="s">
        <v>63</v>
      </c>
      <c r="C77" s="15" t="s">
        <v>64</v>
      </c>
      <c r="D77" s="16"/>
    </row>
    <row r="78" spans="2:4" hidden="1">
      <c r="B78" s="45" t="s">
        <v>65</v>
      </c>
      <c r="C78" s="15" t="s">
        <v>66</v>
      </c>
      <c r="D78" s="16"/>
    </row>
    <row r="79" spans="2:4" hidden="1">
      <c r="B79" s="45" t="s">
        <v>67</v>
      </c>
      <c r="C79" s="15" t="s">
        <v>68</v>
      </c>
      <c r="D79" s="16"/>
    </row>
    <row r="80" spans="2:4" hidden="1">
      <c r="B80" s="45" t="s">
        <v>69</v>
      </c>
      <c r="C80" s="15" t="s">
        <v>70</v>
      </c>
      <c r="D80" s="16"/>
    </row>
    <row r="81" spans="2:4" hidden="1">
      <c r="B81" s="45" t="s">
        <v>71</v>
      </c>
      <c r="C81" s="15" t="s">
        <v>72</v>
      </c>
      <c r="D81" s="16"/>
    </row>
    <row r="82" spans="2:4" ht="25.5" hidden="1">
      <c r="B82" s="45">
        <v>21397</v>
      </c>
      <c r="C82" s="15" t="s">
        <v>73</v>
      </c>
      <c r="D82" s="16"/>
    </row>
    <row r="83" spans="2:4" hidden="1">
      <c r="B83" s="45" t="s">
        <v>74</v>
      </c>
      <c r="C83" s="15" t="s">
        <v>75</v>
      </c>
      <c r="D83" s="16"/>
    </row>
    <row r="84" spans="2:4" ht="25.5" hidden="1">
      <c r="B84" s="14">
        <v>21400</v>
      </c>
      <c r="C84" s="15" t="s">
        <v>76</v>
      </c>
      <c r="D84" s="16">
        <f>D85+D89+D95</f>
        <v>0</v>
      </c>
    </row>
    <row r="85" spans="2:4" ht="25.5" hidden="1">
      <c r="B85" s="44">
        <v>21410</v>
      </c>
      <c r="C85" s="15" t="s">
        <v>77</v>
      </c>
      <c r="D85" s="16">
        <f>SUM(D86:D88)</f>
        <v>0</v>
      </c>
    </row>
    <row r="86" spans="2:4" hidden="1">
      <c r="B86" s="45" t="s">
        <v>78</v>
      </c>
      <c r="C86" s="15" t="s">
        <v>79</v>
      </c>
      <c r="D86" s="16"/>
    </row>
    <row r="87" spans="2:4" hidden="1">
      <c r="B87" s="45" t="s">
        <v>80</v>
      </c>
      <c r="C87" s="15" t="s">
        <v>81</v>
      </c>
      <c r="D87" s="16"/>
    </row>
    <row r="88" spans="2:4" hidden="1">
      <c r="B88" s="45" t="s">
        <v>82</v>
      </c>
      <c r="C88" s="15" t="s">
        <v>83</v>
      </c>
      <c r="D88" s="16"/>
    </row>
    <row r="89" spans="2:4" hidden="1">
      <c r="B89" s="44">
        <v>21420</v>
      </c>
      <c r="C89" s="15" t="s">
        <v>84</v>
      </c>
      <c r="D89" s="16">
        <f>SUM(D90:D94)</f>
        <v>0</v>
      </c>
    </row>
    <row r="90" spans="2:4" ht="25.5" hidden="1">
      <c r="B90" s="45" t="s">
        <v>85</v>
      </c>
      <c r="C90" s="15" t="s">
        <v>86</v>
      </c>
      <c r="D90" s="16"/>
    </row>
    <row r="91" spans="2:4" hidden="1">
      <c r="B91" s="45" t="s">
        <v>87</v>
      </c>
      <c r="C91" s="15" t="s">
        <v>88</v>
      </c>
      <c r="D91" s="16"/>
    </row>
    <row r="92" spans="2:4" ht="25.5" hidden="1">
      <c r="B92" s="45">
        <v>21424</v>
      </c>
      <c r="C92" s="15" t="s">
        <v>89</v>
      </c>
      <c r="D92" s="16"/>
    </row>
    <row r="93" spans="2:4" hidden="1">
      <c r="B93" s="45">
        <v>21425</v>
      </c>
      <c r="C93" s="15" t="s">
        <v>90</v>
      </c>
      <c r="D93" s="16"/>
    </row>
    <row r="94" spans="2:4" hidden="1">
      <c r="B94" s="45" t="s">
        <v>91</v>
      </c>
      <c r="C94" s="15" t="s">
        <v>92</v>
      </c>
      <c r="D94" s="16"/>
    </row>
    <row r="95" spans="2:4" hidden="1">
      <c r="B95" s="44">
        <v>21490</v>
      </c>
      <c r="C95" s="15" t="s">
        <v>93</v>
      </c>
      <c r="D95" s="16">
        <f>SUM(D96:D97)</f>
        <v>0</v>
      </c>
    </row>
    <row r="96" spans="2:4" hidden="1">
      <c r="B96" s="45" t="s">
        <v>94</v>
      </c>
      <c r="C96" s="15" t="s">
        <v>95</v>
      </c>
      <c r="D96" s="16"/>
    </row>
    <row r="97" spans="2:4" hidden="1">
      <c r="B97" s="45" t="s">
        <v>96</v>
      </c>
      <c r="C97" s="15" t="s">
        <v>97</v>
      </c>
      <c r="D97" s="16"/>
    </row>
    <row r="98" spans="2:4" hidden="1">
      <c r="B98" s="46" t="s">
        <v>98</v>
      </c>
      <c r="C98" s="47" t="s">
        <v>99</v>
      </c>
      <c r="D98" s="13">
        <f>D99+D111</f>
        <v>0</v>
      </c>
    </row>
    <row r="99" spans="2:4" hidden="1">
      <c r="B99" s="14">
        <v>21100</v>
      </c>
      <c r="C99" s="15" t="s">
        <v>100</v>
      </c>
      <c r="D99" s="16">
        <f>D100+D101+D102+D103+D104+D105+D106</f>
        <v>0</v>
      </c>
    </row>
    <row r="100" spans="2:4" ht="25.5" hidden="1">
      <c r="B100" s="44" t="s">
        <v>101</v>
      </c>
      <c r="C100" s="15" t="s">
        <v>102</v>
      </c>
      <c r="D100" s="16"/>
    </row>
    <row r="101" spans="2:4" ht="25.5" hidden="1">
      <c r="B101" s="44" t="s">
        <v>103</v>
      </c>
      <c r="C101" s="15" t="s">
        <v>104</v>
      </c>
      <c r="D101" s="16"/>
    </row>
    <row r="102" spans="2:4" ht="25.5" hidden="1">
      <c r="B102" s="44" t="s">
        <v>105</v>
      </c>
      <c r="C102" s="15" t="s">
        <v>106</v>
      </c>
      <c r="D102" s="16"/>
    </row>
    <row r="103" spans="2:4" ht="25.5" hidden="1">
      <c r="B103" s="44" t="s">
        <v>107</v>
      </c>
      <c r="C103" s="15" t="s">
        <v>108</v>
      </c>
      <c r="D103" s="16"/>
    </row>
    <row r="104" spans="2:4" ht="38.25" hidden="1">
      <c r="B104" s="44" t="s">
        <v>109</v>
      </c>
      <c r="C104" s="15" t="s">
        <v>110</v>
      </c>
      <c r="D104" s="16"/>
    </row>
    <row r="105" spans="2:4" ht="38.25" hidden="1">
      <c r="B105" s="44" t="s">
        <v>111</v>
      </c>
      <c r="C105" s="15" t="s">
        <v>112</v>
      </c>
      <c r="D105" s="16"/>
    </row>
    <row r="106" spans="2:4" ht="38.25" hidden="1">
      <c r="B106" s="44" t="s">
        <v>113</v>
      </c>
      <c r="C106" s="15" t="s">
        <v>114</v>
      </c>
      <c r="D106" s="16">
        <f>SUM(D107:D110)</f>
        <v>0</v>
      </c>
    </row>
    <row r="107" spans="2:4" ht="38.25" hidden="1">
      <c r="B107" s="45">
        <v>21191</v>
      </c>
      <c r="C107" s="15" t="s">
        <v>115</v>
      </c>
      <c r="D107" s="16"/>
    </row>
    <row r="108" spans="2:4" hidden="1">
      <c r="B108" s="45">
        <v>21192</v>
      </c>
      <c r="C108" s="15" t="s">
        <v>116</v>
      </c>
      <c r="D108" s="16"/>
    </row>
    <row r="109" spans="2:4" ht="38.25" hidden="1">
      <c r="B109" s="45">
        <v>21193</v>
      </c>
      <c r="C109" s="15" t="s">
        <v>117</v>
      </c>
      <c r="D109" s="16"/>
    </row>
    <row r="110" spans="2:4" ht="25.5" hidden="1">
      <c r="B110" s="45">
        <v>21194</v>
      </c>
      <c r="C110" s="15" t="s">
        <v>118</v>
      </c>
      <c r="D110" s="16"/>
    </row>
    <row r="111" spans="2:4" hidden="1">
      <c r="B111" s="14">
        <v>21200</v>
      </c>
      <c r="C111" s="15" t="s">
        <v>119</v>
      </c>
      <c r="D111" s="16">
        <f>D112</f>
        <v>0</v>
      </c>
    </row>
    <row r="112" spans="2:4" hidden="1">
      <c r="B112" s="44">
        <v>21210</v>
      </c>
      <c r="C112" s="15" t="s">
        <v>119</v>
      </c>
      <c r="D112" s="16"/>
    </row>
    <row r="113" spans="2:4" ht="25.5">
      <c r="B113" s="49" t="s">
        <v>120</v>
      </c>
      <c r="C113" s="47" t="s">
        <v>121</v>
      </c>
      <c r="D113" s="13">
        <f>D114+D121+D126</f>
        <v>2346</v>
      </c>
    </row>
    <row r="114" spans="2:4" hidden="1">
      <c r="B114" s="49">
        <v>18000</v>
      </c>
      <c r="C114" s="47" t="s">
        <v>122</v>
      </c>
      <c r="D114" s="13">
        <f>D115+D120</f>
        <v>0</v>
      </c>
    </row>
    <row r="115" spans="2:4" hidden="1">
      <c r="B115" s="49" t="s">
        <v>123</v>
      </c>
      <c r="C115" s="47" t="s">
        <v>124</v>
      </c>
      <c r="D115" s="13">
        <f>D116</f>
        <v>0</v>
      </c>
    </row>
    <row r="116" spans="2:4" hidden="1">
      <c r="B116" s="44" t="s">
        <v>125</v>
      </c>
      <c r="C116" s="15" t="s">
        <v>126</v>
      </c>
      <c r="D116" s="16">
        <f>SUM(D117:D119)</f>
        <v>0</v>
      </c>
    </row>
    <row r="117" spans="2:4" ht="25.5" hidden="1">
      <c r="B117" s="45" t="s">
        <v>127</v>
      </c>
      <c r="C117" s="15" t="s">
        <v>128</v>
      </c>
      <c r="D117" s="16"/>
    </row>
    <row r="118" spans="2:4" ht="25.5" hidden="1">
      <c r="B118" s="45" t="s">
        <v>129</v>
      </c>
      <c r="C118" s="15" t="s">
        <v>130</v>
      </c>
      <c r="D118" s="16"/>
    </row>
    <row r="119" spans="2:4" hidden="1">
      <c r="B119" s="45">
        <v>18139</v>
      </c>
      <c r="C119" s="15" t="s">
        <v>131</v>
      </c>
      <c r="D119" s="16"/>
    </row>
    <row r="120" spans="2:4" hidden="1">
      <c r="B120" s="14">
        <v>18400</v>
      </c>
      <c r="C120" s="15" t="s">
        <v>132</v>
      </c>
      <c r="D120" s="16"/>
    </row>
    <row r="121" spans="2:4" hidden="1">
      <c r="B121" s="49">
        <v>19000</v>
      </c>
      <c r="C121" s="47" t="s">
        <v>133</v>
      </c>
      <c r="D121" s="13">
        <f>D122</f>
        <v>0</v>
      </c>
    </row>
    <row r="122" spans="2:4" hidden="1">
      <c r="B122" s="49" t="s">
        <v>134</v>
      </c>
      <c r="C122" s="47" t="s">
        <v>135</v>
      </c>
      <c r="D122" s="13">
        <f>SUM(D123:D125)</f>
        <v>0</v>
      </c>
    </row>
    <row r="123" spans="2:4" hidden="1">
      <c r="B123" s="44">
        <v>19550</v>
      </c>
      <c r="C123" s="15" t="s">
        <v>136</v>
      </c>
      <c r="D123" s="16"/>
    </row>
    <row r="124" spans="2:4" ht="25.5" hidden="1">
      <c r="B124" s="44">
        <v>19560</v>
      </c>
      <c r="C124" s="15" t="s">
        <v>137</v>
      </c>
      <c r="D124" s="16"/>
    </row>
    <row r="125" spans="2:4" ht="38.25" hidden="1">
      <c r="B125" s="44">
        <v>19570</v>
      </c>
      <c r="C125" s="15" t="s">
        <v>138</v>
      </c>
      <c r="D125" s="16"/>
    </row>
    <row r="126" spans="2:4" ht="25.5">
      <c r="B126" s="49">
        <v>17000</v>
      </c>
      <c r="C126" s="47" t="s">
        <v>139</v>
      </c>
      <c r="D126" s="13">
        <f>SUM(D127)</f>
        <v>2346</v>
      </c>
    </row>
    <row r="127" spans="2:4" ht="25.5">
      <c r="B127" s="49">
        <v>17100</v>
      </c>
      <c r="C127" s="47" t="s">
        <v>140</v>
      </c>
      <c r="D127" s="13">
        <f>SUM(D128:D131)</f>
        <v>2346</v>
      </c>
    </row>
    <row r="128" spans="2:4" ht="38.25" hidden="1">
      <c r="B128" s="44">
        <v>17110</v>
      </c>
      <c r="C128" s="15" t="s">
        <v>141</v>
      </c>
      <c r="D128" s="16"/>
    </row>
    <row r="129" spans="2:4" ht="38.25" hidden="1">
      <c r="B129" s="44">
        <v>17120</v>
      </c>
      <c r="C129" s="15" t="s">
        <v>142</v>
      </c>
      <c r="D129" s="16"/>
    </row>
    <row r="130" spans="2:4" ht="63.75">
      <c r="B130" s="44">
        <v>17130</v>
      </c>
      <c r="C130" s="15" t="s">
        <v>143</v>
      </c>
      <c r="D130" s="16">
        <v>2346</v>
      </c>
    </row>
    <row r="131" spans="2:4" ht="63.75" hidden="1">
      <c r="B131" s="44">
        <v>17140</v>
      </c>
      <c r="C131" s="15" t="s">
        <v>144</v>
      </c>
      <c r="D131" s="16"/>
    </row>
    <row r="132" spans="2:4" hidden="1">
      <c r="B132" s="49">
        <v>21700</v>
      </c>
      <c r="C132" s="47" t="s">
        <v>145</v>
      </c>
      <c r="D132" s="13">
        <f>D133+D134</f>
        <v>0</v>
      </c>
    </row>
    <row r="133" spans="2:4" hidden="1">
      <c r="B133" s="44">
        <v>21710</v>
      </c>
      <c r="C133" s="15" t="s">
        <v>146</v>
      </c>
      <c r="D133" s="16"/>
    </row>
    <row r="134" spans="2:4" hidden="1">
      <c r="B134" s="44">
        <v>21720</v>
      </c>
      <c r="C134" s="15" t="s">
        <v>147</v>
      </c>
      <c r="D134" s="16"/>
    </row>
    <row r="135" spans="2:4">
      <c r="B135" s="51" t="s">
        <v>148</v>
      </c>
      <c r="C135" s="12" t="s">
        <v>149</v>
      </c>
      <c r="D135" s="13">
        <f>D136+D416</f>
        <v>2346</v>
      </c>
    </row>
    <row r="136" spans="2:4" ht="27">
      <c r="B136" s="53" t="s">
        <v>150</v>
      </c>
      <c r="C136" s="54" t="s">
        <v>151</v>
      </c>
      <c r="D136" s="106">
        <f>D137+D272+D290+D375+D394</f>
        <v>2346</v>
      </c>
    </row>
    <row r="137" spans="2:4" hidden="1">
      <c r="B137" s="52" t="s">
        <v>152</v>
      </c>
      <c r="C137" s="47" t="s">
        <v>153</v>
      </c>
      <c r="D137" s="13">
        <f>D138+D172</f>
        <v>0</v>
      </c>
    </row>
    <row r="138" spans="2:4" hidden="1">
      <c r="B138" s="46" t="s">
        <v>154</v>
      </c>
      <c r="C138" s="47" t="s">
        <v>155</v>
      </c>
      <c r="D138" s="107">
        <f>D139+D160</f>
        <v>0</v>
      </c>
    </row>
    <row r="139" spans="2:4" hidden="1">
      <c r="B139" s="46" t="s">
        <v>156</v>
      </c>
      <c r="C139" s="47" t="s">
        <v>157</v>
      </c>
      <c r="D139" s="107">
        <f>D140+D148+D158+D159</f>
        <v>0</v>
      </c>
    </row>
    <row r="140" spans="2:4" hidden="1">
      <c r="B140" s="44" t="s">
        <v>158</v>
      </c>
      <c r="C140" s="15" t="s">
        <v>159</v>
      </c>
      <c r="D140" s="108">
        <f>SUM(D141:D147)</f>
        <v>0</v>
      </c>
    </row>
    <row r="141" spans="2:4" hidden="1">
      <c r="B141" s="45" t="s">
        <v>160</v>
      </c>
      <c r="C141" s="15" t="s">
        <v>161</v>
      </c>
      <c r="D141" s="108"/>
    </row>
    <row r="142" spans="2:4" hidden="1">
      <c r="B142" s="45" t="s">
        <v>162</v>
      </c>
      <c r="C142" s="15" t="s">
        <v>163</v>
      </c>
      <c r="D142" s="108"/>
    </row>
    <row r="143" spans="2:4" ht="25.5" hidden="1">
      <c r="B143" s="45" t="s">
        <v>164</v>
      </c>
      <c r="C143" s="15" t="s">
        <v>165</v>
      </c>
      <c r="D143" s="108"/>
    </row>
    <row r="144" spans="2: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idden="1">
      <c r="B198" s="45" t="s">
        <v>268</v>
      </c>
      <c r="C198" s="15" t="s">
        <v>269</v>
      </c>
      <c r="D198" s="108"/>
    </row>
    <row r="199" spans="2:4" hidden="1">
      <c r="B199" s="45" t="s">
        <v>270</v>
      </c>
      <c r="C199" s="15" t="s">
        <v>271</v>
      </c>
      <c r="D199" s="108"/>
    </row>
    <row r="200" spans="2:4"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c r="B290" s="49" t="s">
        <v>432</v>
      </c>
      <c r="C290" s="47" t="s">
        <v>433</v>
      </c>
      <c r="D290" s="107">
        <f>D291+D326</f>
        <v>2346</v>
      </c>
    </row>
    <row r="291" spans="2:4">
      <c r="B291" s="46" t="s">
        <v>434</v>
      </c>
      <c r="C291" s="47" t="s">
        <v>435</v>
      </c>
      <c r="D291" s="107">
        <f>D292+D300+D321+D324+D325</f>
        <v>2346</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c r="B300" s="46" t="s">
        <v>447</v>
      </c>
      <c r="C300" s="47" t="s">
        <v>448</v>
      </c>
      <c r="D300" s="107">
        <f>D301+D304+D307+D312+D315</f>
        <v>2346</v>
      </c>
    </row>
    <row r="301" spans="2:4"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38.25">
      <c r="B315" s="44">
        <v>3290</v>
      </c>
      <c r="C315" s="15" t="s">
        <v>466</v>
      </c>
      <c r="D315" s="108">
        <f>SUM(D316:D320)</f>
        <v>2346</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25.5" hidden="1">
      <c r="B319" s="45">
        <v>3294</v>
      </c>
      <c r="C319" s="15" t="s">
        <v>470</v>
      </c>
      <c r="D319" s="108"/>
    </row>
    <row r="320" spans="2:4" ht="38.25">
      <c r="B320" s="45">
        <v>3295</v>
      </c>
      <c r="C320" s="15" t="s">
        <v>471</v>
      </c>
      <c r="D320" s="108">
        <v>2346</v>
      </c>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38.25" hidden="1">
      <c r="B324" s="49">
        <v>3500</v>
      </c>
      <c r="C324" s="47" t="s">
        <v>476</v>
      </c>
      <c r="D324" s="107"/>
    </row>
    <row r="325" spans="2:4"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idden="1">
      <c r="B373" s="44">
        <v>6510</v>
      </c>
      <c r="C373" s="15" t="s">
        <v>565</v>
      </c>
      <c r="D373" s="108"/>
    </row>
    <row r="374" spans="2:4" ht="25.5" hidden="1">
      <c r="B374" s="44">
        <v>6520</v>
      </c>
      <c r="C374" s="15" t="s">
        <v>566</v>
      </c>
      <c r="D374" s="108"/>
    </row>
    <row r="375" spans="2:4"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38.25" hidden="1">
      <c r="B405" s="45">
        <v>7351</v>
      </c>
      <c r="C405" s="15" t="s">
        <v>621</v>
      </c>
      <c r="D405" s="108"/>
    </row>
    <row r="406" spans="2:4" ht="38.25"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25.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38.25" hidden="1">
      <c r="B467" s="45">
        <v>9591</v>
      </c>
      <c r="C467" s="15" t="s">
        <v>728</v>
      </c>
      <c r="D467" s="108"/>
    </row>
    <row r="468" spans="2:4" ht="38.25"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25.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851</v>
      </c>
    </row>
    <row r="495" spans="2:4">
      <c r="B495" s="36" t="s">
        <v>852</v>
      </c>
      <c r="C495" s="36" t="s">
        <v>774</v>
      </c>
    </row>
    <row r="496" spans="2:4">
      <c r="B496" s="6" t="s">
        <v>784</v>
      </c>
      <c r="C496" s="6" t="s">
        <v>6</v>
      </c>
    </row>
    <row r="498" spans="2:4">
      <c r="B498" s="58" t="s">
        <v>1041</v>
      </c>
    </row>
    <row r="499" spans="2:4">
      <c r="B499" s="6" t="s">
        <v>8</v>
      </c>
    </row>
    <row r="500" spans="2:4" ht="12.75" customHeight="1"/>
    <row r="501" spans="2:4" ht="12.75" customHeight="1">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25:D25"/>
    <mergeCell ref="B26:D26"/>
    <mergeCell ref="B27:D27"/>
    <mergeCell ref="B28:D28"/>
    <mergeCell ref="B46:C46"/>
  </mergeCells>
  <conditionalFormatting sqref="B36:B39 B33">
    <cfRule type="cellIs" dxfId="113" priority="8" stopIfTrue="1" operator="equal">
      <formula>0</formula>
    </cfRule>
  </conditionalFormatting>
  <conditionalFormatting sqref="C39">
    <cfRule type="cellIs" dxfId="112" priority="7" stopIfTrue="1" operator="equal">
      <formula>0</formula>
    </cfRule>
  </conditionalFormatting>
  <conditionalFormatting sqref="C37">
    <cfRule type="cellIs" dxfId="111" priority="6" stopIfTrue="1" operator="equal">
      <formula>0</formula>
    </cfRule>
  </conditionalFormatting>
  <conditionalFormatting sqref="C36">
    <cfRule type="cellIs" dxfId="110" priority="5" stopIfTrue="1" operator="equal">
      <formula>0</formula>
    </cfRule>
  </conditionalFormatting>
  <conditionalFormatting sqref="C38:D38">
    <cfRule type="cellIs" dxfId="109" priority="4" stopIfTrue="1" operator="equal">
      <formula>0</formula>
    </cfRule>
  </conditionalFormatting>
  <conditionalFormatting sqref="C33:C34 D33">
    <cfRule type="cellIs" dxfId="108" priority="2" stopIfTrue="1" operator="equal">
      <formula>0</formula>
    </cfRule>
  </conditionalFormatting>
  <conditionalFormatting sqref="C35:D35">
    <cfRule type="cellIs" dxfId="107" priority="1" stopIfTrue="1" operator="equal">
      <formula>0</formula>
    </cfRule>
  </conditionalFormatting>
  <pageMargins left="0.51181102362204722" right="0.51181102362204722" top="0.55118110236220474" bottom="0.55118110236220474" header="0.31496062992125984" footer="0.31496062992125984"/>
  <pageSetup paperSize="9" scale="92" fitToHeight="0" orientation="portrait" verticalDpi="0" r:id="rId1"/>
  <headerFooter differentFirst="1">
    <oddFooter>&amp;C&amp;P</oddFooter>
  </headerFooter>
  <rowBreaks count="1" manualBreakCount="1">
    <brk id="49" max="16383" man="1"/>
  </rowBreaks>
</worksheet>
</file>

<file path=xl/worksheets/sheet8.xml><?xml version="1.0" encoding="utf-8"?>
<worksheet xmlns="http://schemas.openxmlformats.org/spreadsheetml/2006/main" xmlns:r="http://schemas.openxmlformats.org/officeDocument/2006/relationships">
  <sheetPr>
    <tabColor rgb="FFFFC000"/>
    <pageSetUpPr fitToPage="1"/>
  </sheetPr>
  <dimension ref="B1:D717"/>
  <sheetViews>
    <sheetView topLeftCell="A55" zoomScaleNormal="100" zoomScaleSheetLayoutView="100" workbookViewId="0">
      <selection activeCell="A492" sqref="A492:XFD493"/>
    </sheetView>
  </sheetViews>
  <sheetFormatPr defaultColWidth="8.85546875" defaultRowHeight="12.75"/>
  <cols>
    <col min="1" max="1" width="5.7109375" style="1" customWidth="1"/>
    <col min="2" max="2" width="15.28515625" style="1" customWidth="1"/>
    <col min="3" max="3" width="66.8554687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91" t="s">
        <v>853</v>
      </c>
    </row>
    <row r="10" spans="2:4">
      <c r="B10" s="65"/>
      <c r="D10" s="92" t="s">
        <v>854</v>
      </c>
    </row>
    <row r="11" spans="2:4">
      <c r="B11" s="65"/>
      <c r="D11" s="6" t="s">
        <v>5</v>
      </c>
    </row>
    <row r="12" spans="2:4">
      <c r="B12" s="65"/>
      <c r="D12" s="6"/>
    </row>
    <row r="13" spans="2:4">
      <c r="B13" s="65"/>
      <c r="D13" s="6"/>
    </row>
    <row r="14" spans="2:4">
      <c r="B14" s="65"/>
      <c r="D14" s="6"/>
    </row>
    <row r="15" spans="2:4">
      <c r="B15" s="65"/>
      <c r="C15" s="36" t="s">
        <v>855</v>
      </c>
      <c r="D15" s="35" t="s">
        <v>769</v>
      </c>
    </row>
    <row r="16" spans="2:4">
      <c r="B16" s="65"/>
      <c r="C16" s="1" t="s">
        <v>864</v>
      </c>
      <c r="D16" s="6" t="s">
        <v>6</v>
      </c>
    </row>
    <row r="17" spans="2:4">
      <c r="B17" s="65"/>
      <c r="D17" s="6"/>
    </row>
    <row r="18" spans="2:4">
      <c r="B18" s="65"/>
      <c r="D18" s="6"/>
    </row>
    <row r="19" spans="2:4">
      <c r="B19" s="65"/>
      <c r="D19" s="89" t="s">
        <v>1041</v>
      </c>
    </row>
    <row r="20" spans="2:4">
      <c r="B20" s="65"/>
      <c r="C20" s="82" t="s">
        <v>7</v>
      </c>
      <c r="D20" s="6" t="s">
        <v>8</v>
      </c>
    </row>
    <row r="21" spans="2:4">
      <c r="B21" s="65"/>
      <c r="C21" s="66"/>
      <c r="D21" s="21"/>
    </row>
    <row r="22" spans="2:4">
      <c r="B22" s="65"/>
      <c r="C22" s="66"/>
      <c r="D22" s="21"/>
    </row>
    <row r="23" spans="2:4">
      <c r="B23" s="65"/>
      <c r="C23" s="66"/>
      <c r="D23" s="21"/>
    </row>
    <row r="24" spans="2:4">
      <c r="B24" s="65"/>
      <c r="D24" s="29"/>
    </row>
    <row r="25" spans="2:4" s="31" customFormat="1" ht="15" customHeight="1">
      <c r="B25" s="131" t="s">
        <v>779</v>
      </c>
      <c r="C25" s="131"/>
      <c r="D25" s="131"/>
    </row>
    <row r="26" spans="2:4" s="31" customFormat="1" ht="15" customHeight="1">
      <c r="B26" s="131" t="s">
        <v>10</v>
      </c>
      <c r="C26" s="131"/>
      <c r="D26" s="131"/>
    </row>
    <row r="27" spans="2:4" s="31" customFormat="1" ht="15" customHeight="1">
      <c r="B27" s="131" t="s">
        <v>783</v>
      </c>
      <c r="C27" s="131"/>
      <c r="D27" s="131"/>
    </row>
    <row r="28" spans="2:4" ht="15" customHeight="1">
      <c r="B28" s="131" t="s">
        <v>830</v>
      </c>
      <c r="C28" s="131"/>
      <c r="D28" s="131"/>
    </row>
    <row r="29" spans="2:4">
      <c r="C29" s="73"/>
    </row>
    <row r="30" spans="2:4">
      <c r="C30" s="73"/>
    </row>
    <row r="31" spans="2:4">
      <c r="D31" s="38" t="s">
        <v>11</v>
      </c>
    </row>
    <row r="33" spans="2:4">
      <c r="B33" s="74" t="s">
        <v>780</v>
      </c>
      <c r="C33" s="75" t="s">
        <v>796</v>
      </c>
      <c r="D33" s="75" t="s">
        <v>797</v>
      </c>
    </row>
    <row r="34" spans="2:4">
      <c r="B34" s="76" t="s">
        <v>781</v>
      </c>
      <c r="C34" s="79" t="s">
        <v>798</v>
      </c>
      <c r="D34" s="63"/>
    </row>
    <row r="35" spans="2:4" ht="25.5">
      <c r="B35" s="77" t="s">
        <v>782</v>
      </c>
      <c r="C35" s="79" t="s">
        <v>808</v>
      </c>
      <c r="D35" s="79" t="s">
        <v>805</v>
      </c>
    </row>
    <row r="36" spans="2:4" ht="25.5">
      <c r="B36" s="78" t="s">
        <v>13</v>
      </c>
      <c r="C36" s="79" t="s">
        <v>787</v>
      </c>
      <c r="D36" s="63" t="s">
        <v>788</v>
      </c>
    </row>
    <row r="37" spans="2:4">
      <c r="B37" s="78" t="s">
        <v>14</v>
      </c>
      <c r="C37" s="61" t="s">
        <v>775</v>
      </c>
      <c r="D37" s="63" t="s">
        <v>776</v>
      </c>
    </row>
    <row r="38" spans="2:4">
      <c r="B38" s="78" t="s">
        <v>12</v>
      </c>
      <c r="C38" s="75" t="s">
        <v>785</v>
      </c>
      <c r="D38" s="75"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3"/>
      <c r="C47" s="3"/>
    </row>
    <row r="48" spans="2:4">
      <c r="B48" s="80"/>
      <c r="C48" s="80"/>
    </row>
    <row r="49" spans="2:4">
      <c r="B49" s="80"/>
      <c r="C49" s="80"/>
    </row>
    <row r="50" spans="2:4" ht="14.25">
      <c r="C50" s="67" t="s">
        <v>17</v>
      </c>
    </row>
    <row r="51" spans="2:4">
      <c r="C51" s="38" t="s">
        <v>831</v>
      </c>
    </row>
    <row r="53" spans="2:4" ht="51">
      <c r="B53" s="42" t="s">
        <v>18</v>
      </c>
      <c r="C53" s="42" t="s">
        <v>19</v>
      </c>
      <c r="D53" s="42" t="s">
        <v>771</v>
      </c>
    </row>
    <row r="54" spans="2:4">
      <c r="B54" s="44">
        <v>1</v>
      </c>
      <c r="C54" s="44">
        <v>2</v>
      </c>
      <c r="D54" s="44">
        <v>3</v>
      </c>
    </row>
    <row r="55" spans="2:4">
      <c r="B55" s="50" t="s">
        <v>20</v>
      </c>
      <c r="C55" s="12" t="s">
        <v>21</v>
      </c>
      <c r="D55" s="13">
        <f>D56+D98+D113+D132</f>
        <v>1873</v>
      </c>
    </row>
    <row r="56" spans="2:4" hidden="1">
      <c r="B56" s="46" t="s">
        <v>22</v>
      </c>
      <c r="C56" s="47" t="s">
        <v>23</v>
      </c>
      <c r="D56" s="13">
        <f>D57+D84</f>
        <v>0</v>
      </c>
    </row>
    <row r="57" spans="2:4" hidden="1">
      <c r="B57" s="14">
        <v>21300</v>
      </c>
      <c r="C57" s="15" t="s">
        <v>24</v>
      </c>
      <c r="D57" s="16">
        <f>D58+D59+D60+D61+D65+D66+D69+D75</f>
        <v>0</v>
      </c>
    </row>
    <row r="58" spans="2:4" ht="25.5" hidden="1">
      <c r="B58" s="44" t="s">
        <v>25</v>
      </c>
      <c r="C58" s="15" t="s">
        <v>26</v>
      </c>
      <c r="D58" s="16"/>
    </row>
    <row r="59" spans="2:4" ht="25.5" hidden="1">
      <c r="B59" s="44" t="s">
        <v>27</v>
      </c>
      <c r="C59" s="15" t="s">
        <v>28</v>
      </c>
      <c r="D59" s="16"/>
    </row>
    <row r="60" spans="2:4" ht="25.5" hidden="1">
      <c r="B60" s="44" t="s">
        <v>29</v>
      </c>
      <c r="C60" s="15" t="s">
        <v>30</v>
      </c>
      <c r="D60" s="16"/>
    </row>
    <row r="61" spans="2:4" hidden="1">
      <c r="B61" s="44" t="s">
        <v>31</v>
      </c>
      <c r="C61" s="15" t="s">
        <v>32</v>
      </c>
      <c r="D61" s="16">
        <f>SUM(D62:D64)</f>
        <v>0</v>
      </c>
    </row>
    <row r="62" spans="2:4" hidden="1">
      <c r="B62" s="45" t="s">
        <v>33</v>
      </c>
      <c r="C62" s="15" t="s">
        <v>34</v>
      </c>
      <c r="D62" s="16"/>
    </row>
    <row r="63" spans="2:4" hidden="1">
      <c r="B63" s="45" t="s">
        <v>35</v>
      </c>
      <c r="C63" s="15" t="s">
        <v>36</v>
      </c>
      <c r="D63" s="16"/>
    </row>
    <row r="64" spans="2:4" hidden="1">
      <c r="B64" s="45" t="s">
        <v>37</v>
      </c>
      <c r="C64" s="15" t="s">
        <v>38</v>
      </c>
      <c r="D64" s="16"/>
    </row>
    <row r="65" spans="2:4" hidden="1">
      <c r="B65" s="44" t="s">
        <v>39</v>
      </c>
      <c r="C65" s="15" t="s">
        <v>40</v>
      </c>
      <c r="D65" s="16"/>
    </row>
    <row r="66" spans="2:4" hidden="1">
      <c r="B66" s="44" t="s">
        <v>41</v>
      </c>
      <c r="C66" s="15" t="s">
        <v>42</v>
      </c>
      <c r="D66" s="16">
        <f>SUM(D67:D68)</f>
        <v>0</v>
      </c>
    </row>
    <row r="67" spans="2:4" hidden="1">
      <c r="B67" s="45" t="s">
        <v>43</v>
      </c>
      <c r="C67" s="15" t="s">
        <v>44</v>
      </c>
      <c r="D67" s="16"/>
    </row>
    <row r="68" spans="2:4" hidden="1">
      <c r="B68" s="45" t="s">
        <v>45</v>
      </c>
      <c r="C68" s="15" t="s">
        <v>46</v>
      </c>
      <c r="D68" s="16"/>
    </row>
    <row r="69" spans="2:4" hidden="1">
      <c r="B69" s="44" t="s">
        <v>47</v>
      </c>
      <c r="C69" s="15" t="s">
        <v>48</v>
      </c>
      <c r="D69" s="16">
        <f>SUM(D70:D74)</f>
        <v>0</v>
      </c>
    </row>
    <row r="70" spans="2:4" hidden="1">
      <c r="B70" s="45" t="s">
        <v>49</v>
      </c>
      <c r="C70" s="15" t="s">
        <v>50</v>
      </c>
      <c r="D70" s="16"/>
    </row>
    <row r="71" spans="2:4" hidden="1">
      <c r="B71" s="45" t="s">
        <v>51</v>
      </c>
      <c r="C71" s="15" t="s">
        <v>52</v>
      </c>
      <c r="D71" s="16"/>
    </row>
    <row r="72" spans="2:4" hidden="1">
      <c r="B72" s="45" t="s">
        <v>53</v>
      </c>
      <c r="C72" s="15" t="s">
        <v>54</v>
      </c>
      <c r="D72" s="16"/>
    </row>
    <row r="73" spans="2:4" hidden="1">
      <c r="B73" s="45" t="s">
        <v>55</v>
      </c>
      <c r="C73" s="15" t="s">
        <v>56</v>
      </c>
      <c r="D73" s="16"/>
    </row>
    <row r="74" spans="2:4" hidden="1">
      <c r="B74" s="45" t="s">
        <v>57</v>
      </c>
      <c r="C74" s="15" t="s">
        <v>58</v>
      </c>
      <c r="D74" s="16"/>
    </row>
    <row r="75" spans="2:4" hidden="1">
      <c r="B75" s="44" t="s">
        <v>59</v>
      </c>
      <c r="C75" s="15" t="s">
        <v>60</v>
      </c>
      <c r="D75" s="16">
        <f>SUM(D76:D83)</f>
        <v>0</v>
      </c>
    </row>
    <row r="76" spans="2:4" hidden="1">
      <c r="B76" s="45" t="s">
        <v>61</v>
      </c>
      <c r="C76" s="15" t="s">
        <v>62</v>
      </c>
      <c r="D76" s="16"/>
    </row>
    <row r="77" spans="2:4" ht="25.5" hidden="1">
      <c r="B77" s="45" t="s">
        <v>63</v>
      </c>
      <c r="C77" s="15" t="s">
        <v>64</v>
      </c>
      <c r="D77" s="16"/>
    </row>
    <row r="78" spans="2:4" hidden="1">
      <c r="B78" s="45" t="s">
        <v>65</v>
      </c>
      <c r="C78" s="15" t="s">
        <v>66</v>
      </c>
      <c r="D78" s="16"/>
    </row>
    <row r="79" spans="2:4" hidden="1">
      <c r="B79" s="45" t="s">
        <v>67</v>
      </c>
      <c r="C79" s="15" t="s">
        <v>68</v>
      </c>
      <c r="D79" s="16"/>
    </row>
    <row r="80" spans="2:4" hidden="1">
      <c r="B80" s="45" t="s">
        <v>69</v>
      </c>
      <c r="C80" s="15" t="s">
        <v>70</v>
      </c>
      <c r="D80" s="16"/>
    </row>
    <row r="81" spans="2:4" hidden="1">
      <c r="B81" s="45" t="s">
        <v>71</v>
      </c>
      <c r="C81" s="15" t="s">
        <v>72</v>
      </c>
      <c r="D81" s="16"/>
    </row>
    <row r="82" spans="2:4" ht="25.5" hidden="1">
      <c r="B82" s="45">
        <v>21397</v>
      </c>
      <c r="C82" s="15" t="s">
        <v>73</v>
      </c>
      <c r="D82" s="16"/>
    </row>
    <row r="83" spans="2:4" hidden="1">
      <c r="B83" s="45" t="s">
        <v>74</v>
      </c>
      <c r="C83" s="15" t="s">
        <v>75</v>
      </c>
      <c r="D83" s="16"/>
    </row>
    <row r="84" spans="2:4" ht="25.5" hidden="1">
      <c r="B84" s="14">
        <v>21400</v>
      </c>
      <c r="C84" s="15" t="s">
        <v>76</v>
      </c>
      <c r="D84" s="16">
        <f>D85+D89+D95</f>
        <v>0</v>
      </c>
    </row>
    <row r="85" spans="2:4" ht="25.5" hidden="1">
      <c r="B85" s="44">
        <v>21410</v>
      </c>
      <c r="C85" s="15" t="s">
        <v>77</v>
      </c>
      <c r="D85" s="16">
        <f>SUM(D86:D88)</f>
        <v>0</v>
      </c>
    </row>
    <row r="86" spans="2:4" hidden="1">
      <c r="B86" s="45" t="s">
        <v>78</v>
      </c>
      <c r="C86" s="15" t="s">
        <v>79</v>
      </c>
      <c r="D86" s="16"/>
    </row>
    <row r="87" spans="2:4" hidden="1">
      <c r="B87" s="45" t="s">
        <v>80</v>
      </c>
      <c r="C87" s="15" t="s">
        <v>81</v>
      </c>
      <c r="D87" s="16"/>
    </row>
    <row r="88" spans="2:4" hidden="1">
      <c r="B88" s="45" t="s">
        <v>82</v>
      </c>
      <c r="C88" s="15" t="s">
        <v>83</v>
      </c>
      <c r="D88" s="16"/>
    </row>
    <row r="89" spans="2:4" hidden="1">
      <c r="B89" s="44">
        <v>21420</v>
      </c>
      <c r="C89" s="15" t="s">
        <v>84</v>
      </c>
      <c r="D89" s="16">
        <f>SUM(D90:D94)</f>
        <v>0</v>
      </c>
    </row>
    <row r="90" spans="2:4" ht="25.5" hidden="1">
      <c r="B90" s="45" t="s">
        <v>85</v>
      </c>
      <c r="C90" s="15" t="s">
        <v>86</v>
      </c>
      <c r="D90" s="16"/>
    </row>
    <row r="91" spans="2:4" hidden="1">
      <c r="B91" s="45" t="s">
        <v>87</v>
      </c>
      <c r="C91" s="15" t="s">
        <v>88</v>
      </c>
      <c r="D91" s="16"/>
    </row>
    <row r="92" spans="2:4" ht="25.5" hidden="1">
      <c r="B92" s="45">
        <v>21424</v>
      </c>
      <c r="C92" s="15" t="s">
        <v>89</v>
      </c>
      <c r="D92" s="16"/>
    </row>
    <row r="93" spans="2:4" hidden="1">
      <c r="B93" s="45">
        <v>21425</v>
      </c>
      <c r="C93" s="15" t="s">
        <v>90</v>
      </c>
      <c r="D93" s="16"/>
    </row>
    <row r="94" spans="2:4" hidden="1">
      <c r="B94" s="45" t="s">
        <v>91</v>
      </c>
      <c r="C94" s="15" t="s">
        <v>92</v>
      </c>
      <c r="D94" s="16"/>
    </row>
    <row r="95" spans="2:4" hidden="1">
      <c r="B95" s="44">
        <v>21490</v>
      </c>
      <c r="C95" s="15" t="s">
        <v>93</v>
      </c>
      <c r="D95" s="16">
        <f>SUM(D96:D97)</f>
        <v>0</v>
      </c>
    </row>
    <row r="96" spans="2:4" hidden="1">
      <c r="B96" s="45" t="s">
        <v>94</v>
      </c>
      <c r="C96" s="15" t="s">
        <v>95</v>
      </c>
      <c r="D96" s="16"/>
    </row>
    <row r="97" spans="2:4" hidden="1">
      <c r="B97" s="45" t="s">
        <v>96</v>
      </c>
      <c r="C97" s="15" t="s">
        <v>97</v>
      </c>
      <c r="D97" s="16"/>
    </row>
    <row r="98" spans="2:4" hidden="1">
      <c r="B98" s="46" t="s">
        <v>98</v>
      </c>
      <c r="C98" s="47" t="s">
        <v>99</v>
      </c>
      <c r="D98" s="13">
        <f>D99+D111</f>
        <v>0</v>
      </c>
    </row>
    <row r="99" spans="2:4" hidden="1">
      <c r="B99" s="14">
        <v>21100</v>
      </c>
      <c r="C99" s="15" t="s">
        <v>100</v>
      </c>
      <c r="D99" s="16">
        <f>D100+D101+D102+D103+D104+D105+D106</f>
        <v>0</v>
      </c>
    </row>
    <row r="100" spans="2:4" ht="25.5" hidden="1">
      <c r="B100" s="44" t="s">
        <v>101</v>
      </c>
      <c r="C100" s="15" t="s">
        <v>102</v>
      </c>
      <c r="D100" s="16"/>
    </row>
    <row r="101" spans="2:4" ht="25.5" hidden="1">
      <c r="B101" s="44" t="s">
        <v>103</v>
      </c>
      <c r="C101" s="15" t="s">
        <v>104</v>
      </c>
      <c r="D101" s="16"/>
    </row>
    <row r="102" spans="2:4" ht="25.5" hidden="1">
      <c r="B102" s="44" t="s">
        <v>105</v>
      </c>
      <c r="C102" s="15" t="s">
        <v>106</v>
      </c>
      <c r="D102" s="16"/>
    </row>
    <row r="103" spans="2:4" ht="25.5" hidden="1">
      <c r="B103" s="44" t="s">
        <v>107</v>
      </c>
      <c r="C103" s="15" t="s">
        <v>108</v>
      </c>
      <c r="D103" s="16"/>
    </row>
    <row r="104" spans="2:4" ht="38.25" hidden="1">
      <c r="B104" s="44" t="s">
        <v>109</v>
      </c>
      <c r="C104" s="15" t="s">
        <v>110</v>
      </c>
      <c r="D104" s="16"/>
    </row>
    <row r="105" spans="2:4" ht="38.25" hidden="1">
      <c r="B105" s="44" t="s">
        <v>111</v>
      </c>
      <c r="C105" s="15" t="s">
        <v>112</v>
      </c>
      <c r="D105" s="16"/>
    </row>
    <row r="106" spans="2:4" ht="38.25" hidden="1">
      <c r="B106" s="44" t="s">
        <v>113</v>
      </c>
      <c r="C106" s="15" t="s">
        <v>114</v>
      </c>
      <c r="D106" s="16">
        <f>SUM(D107:D110)</f>
        <v>0</v>
      </c>
    </row>
    <row r="107" spans="2:4" ht="38.25" hidden="1">
      <c r="B107" s="45">
        <v>21191</v>
      </c>
      <c r="C107" s="15" t="s">
        <v>115</v>
      </c>
      <c r="D107" s="16"/>
    </row>
    <row r="108" spans="2:4" hidden="1">
      <c r="B108" s="45">
        <v>21192</v>
      </c>
      <c r="C108" s="15" t="s">
        <v>116</v>
      </c>
      <c r="D108" s="16"/>
    </row>
    <row r="109" spans="2:4" ht="38.25" hidden="1">
      <c r="B109" s="45">
        <v>21193</v>
      </c>
      <c r="C109" s="15" t="s">
        <v>117</v>
      </c>
      <c r="D109" s="16"/>
    </row>
    <row r="110" spans="2:4" ht="25.5" hidden="1">
      <c r="B110" s="45">
        <v>21194</v>
      </c>
      <c r="C110" s="15" t="s">
        <v>118</v>
      </c>
      <c r="D110" s="16"/>
    </row>
    <row r="111" spans="2:4" hidden="1">
      <c r="B111" s="14">
        <v>21200</v>
      </c>
      <c r="C111" s="15" t="s">
        <v>119</v>
      </c>
      <c r="D111" s="16">
        <f>D112</f>
        <v>0</v>
      </c>
    </row>
    <row r="112" spans="2:4" hidden="1">
      <c r="B112" s="44">
        <v>21210</v>
      </c>
      <c r="C112" s="15" t="s">
        <v>119</v>
      </c>
      <c r="D112" s="16"/>
    </row>
    <row r="113" spans="2:4" ht="25.5">
      <c r="B113" s="49" t="s">
        <v>120</v>
      </c>
      <c r="C113" s="47" t="s">
        <v>121</v>
      </c>
      <c r="D113" s="13">
        <f>D114+D121+D126</f>
        <v>1873</v>
      </c>
    </row>
    <row r="114" spans="2:4" hidden="1">
      <c r="B114" s="49">
        <v>18000</v>
      </c>
      <c r="C114" s="47" t="s">
        <v>122</v>
      </c>
      <c r="D114" s="13">
        <f>D115+D120</f>
        <v>0</v>
      </c>
    </row>
    <row r="115" spans="2:4" hidden="1">
      <c r="B115" s="49" t="s">
        <v>123</v>
      </c>
      <c r="C115" s="47" t="s">
        <v>124</v>
      </c>
      <c r="D115" s="13">
        <f>D116</f>
        <v>0</v>
      </c>
    </row>
    <row r="116" spans="2:4" hidden="1">
      <c r="B116" s="44" t="s">
        <v>125</v>
      </c>
      <c r="C116" s="15" t="s">
        <v>126</v>
      </c>
      <c r="D116" s="16">
        <f>SUM(D117:D119)</f>
        <v>0</v>
      </c>
    </row>
    <row r="117" spans="2:4" ht="25.5" hidden="1">
      <c r="B117" s="45" t="s">
        <v>127</v>
      </c>
      <c r="C117" s="15" t="s">
        <v>128</v>
      </c>
      <c r="D117" s="16"/>
    </row>
    <row r="118" spans="2:4" ht="25.5" hidden="1">
      <c r="B118" s="45" t="s">
        <v>129</v>
      </c>
      <c r="C118" s="15" t="s">
        <v>130</v>
      </c>
      <c r="D118" s="16"/>
    </row>
    <row r="119" spans="2:4" hidden="1">
      <c r="B119" s="45">
        <v>18139</v>
      </c>
      <c r="C119" s="15" t="s">
        <v>131</v>
      </c>
      <c r="D119" s="16"/>
    </row>
    <row r="120" spans="2:4" hidden="1">
      <c r="B120" s="14">
        <v>18400</v>
      </c>
      <c r="C120" s="15" t="s">
        <v>132</v>
      </c>
      <c r="D120" s="16"/>
    </row>
    <row r="121" spans="2:4" hidden="1">
      <c r="B121" s="49">
        <v>19000</v>
      </c>
      <c r="C121" s="47" t="s">
        <v>133</v>
      </c>
      <c r="D121" s="13">
        <f>D122</f>
        <v>0</v>
      </c>
    </row>
    <row r="122" spans="2:4" hidden="1">
      <c r="B122" s="49" t="s">
        <v>134</v>
      </c>
      <c r="C122" s="47" t="s">
        <v>135</v>
      </c>
      <c r="D122" s="13">
        <f>SUM(D123:D125)</f>
        <v>0</v>
      </c>
    </row>
    <row r="123" spans="2:4" hidden="1">
      <c r="B123" s="44">
        <v>19550</v>
      </c>
      <c r="C123" s="15" t="s">
        <v>136</v>
      </c>
      <c r="D123" s="16"/>
    </row>
    <row r="124" spans="2:4" ht="25.5" hidden="1">
      <c r="B124" s="44">
        <v>19560</v>
      </c>
      <c r="C124" s="15" t="s">
        <v>137</v>
      </c>
      <c r="D124" s="16"/>
    </row>
    <row r="125" spans="2:4" ht="38.25" hidden="1">
      <c r="B125" s="44">
        <v>19570</v>
      </c>
      <c r="C125" s="15" t="s">
        <v>138</v>
      </c>
      <c r="D125" s="16"/>
    </row>
    <row r="126" spans="2:4" ht="25.5">
      <c r="B126" s="49">
        <v>17000</v>
      </c>
      <c r="C126" s="47" t="s">
        <v>139</v>
      </c>
      <c r="D126" s="13">
        <f>SUM(D127)</f>
        <v>1873</v>
      </c>
    </row>
    <row r="127" spans="2:4" ht="25.5">
      <c r="B127" s="49">
        <v>17100</v>
      </c>
      <c r="C127" s="47" t="s">
        <v>140</v>
      </c>
      <c r="D127" s="13">
        <f>SUM(D128:D131)</f>
        <v>1873</v>
      </c>
    </row>
    <row r="128" spans="2:4" ht="38.25" hidden="1">
      <c r="B128" s="44">
        <v>17110</v>
      </c>
      <c r="C128" s="15" t="s">
        <v>141</v>
      </c>
      <c r="D128" s="16"/>
    </row>
    <row r="129" spans="2:4" ht="38.25" hidden="1">
      <c r="B129" s="44">
        <v>17120</v>
      </c>
      <c r="C129" s="15" t="s">
        <v>142</v>
      </c>
      <c r="D129" s="16"/>
    </row>
    <row r="130" spans="2:4" ht="63.75">
      <c r="B130" s="44">
        <v>17130</v>
      </c>
      <c r="C130" s="15" t="s">
        <v>143</v>
      </c>
      <c r="D130" s="16">
        <v>1873</v>
      </c>
    </row>
    <row r="131" spans="2:4" ht="63.75" hidden="1">
      <c r="B131" s="44">
        <v>17140</v>
      </c>
      <c r="C131" s="15" t="s">
        <v>144</v>
      </c>
      <c r="D131" s="16"/>
    </row>
    <row r="132" spans="2:4" hidden="1">
      <c r="B132" s="49">
        <v>21700</v>
      </c>
      <c r="C132" s="47" t="s">
        <v>145</v>
      </c>
      <c r="D132" s="13">
        <f>D133+D134</f>
        <v>0</v>
      </c>
    </row>
    <row r="133" spans="2:4" hidden="1">
      <c r="B133" s="44">
        <v>21710</v>
      </c>
      <c r="C133" s="15" t="s">
        <v>146</v>
      </c>
      <c r="D133" s="16"/>
    </row>
    <row r="134" spans="2:4" hidden="1">
      <c r="B134" s="44">
        <v>21720</v>
      </c>
      <c r="C134" s="15" t="s">
        <v>147</v>
      </c>
      <c r="D134" s="16"/>
    </row>
    <row r="135" spans="2:4">
      <c r="B135" s="51" t="s">
        <v>148</v>
      </c>
      <c r="C135" s="12" t="s">
        <v>149</v>
      </c>
      <c r="D135" s="13">
        <f>D136+D416</f>
        <v>1873</v>
      </c>
    </row>
    <row r="136" spans="2:4" ht="27">
      <c r="B136" s="53" t="s">
        <v>150</v>
      </c>
      <c r="C136" s="54" t="s">
        <v>151</v>
      </c>
      <c r="D136" s="106">
        <f>D137+D272+D290+D375+D394</f>
        <v>1873</v>
      </c>
    </row>
    <row r="137" spans="2:4" hidden="1">
      <c r="B137" s="52" t="s">
        <v>152</v>
      </c>
      <c r="C137" s="47" t="s">
        <v>153</v>
      </c>
      <c r="D137" s="13">
        <f>D138+D172</f>
        <v>0</v>
      </c>
    </row>
    <row r="138" spans="2:4" hidden="1">
      <c r="B138" s="46" t="s">
        <v>154</v>
      </c>
      <c r="C138" s="47" t="s">
        <v>155</v>
      </c>
      <c r="D138" s="107">
        <f>D139+D160</f>
        <v>0</v>
      </c>
    </row>
    <row r="139" spans="2:4" hidden="1">
      <c r="B139" s="46" t="s">
        <v>156</v>
      </c>
      <c r="C139" s="47" t="s">
        <v>157</v>
      </c>
      <c r="D139" s="107">
        <f>D140+D148+D158+D159</f>
        <v>0</v>
      </c>
    </row>
    <row r="140" spans="2:4" hidden="1">
      <c r="B140" s="44" t="s">
        <v>158</v>
      </c>
      <c r="C140" s="15" t="s">
        <v>159</v>
      </c>
      <c r="D140" s="108">
        <f>SUM(D141:D147)</f>
        <v>0</v>
      </c>
    </row>
    <row r="141" spans="2:4" hidden="1">
      <c r="B141" s="45" t="s">
        <v>160</v>
      </c>
      <c r="C141" s="15" t="s">
        <v>161</v>
      </c>
      <c r="D141" s="108"/>
    </row>
    <row r="142" spans="2:4" hidden="1">
      <c r="B142" s="45" t="s">
        <v>162</v>
      </c>
      <c r="C142" s="15" t="s">
        <v>163</v>
      </c>
      <c r="D142" s="108"/>
    </row>
    <row r="143" spans="2:4" ht="25.5" hidden="1">
      <c r="B143" s="45" t="s">
        <v>164</v>
      </c>
      <c r="C143" s="15" t="s">
        <v>165</v>
      </c>
      <c r="D143" s="108"/>
    </row>
    <row r="144" spans="2: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idden="1">
      <c r="B166" s="45" t="s">
        <v>209</v>
      </c>
      <c r="C166" s="15" t="s">
        <v>210</v>
      </c>
      <c r="D166" s="108"/>
    </row>
    <row r="167" spans="2:4" hidden="1">
      <c r="B167" s="45" t="s">
        <v>211</v>
      </c>
      <c r="C167" s="15" t="s">
        <v>212</v>
      </c>
      <c r="D167" s="108"/>
    </row>
    <row r="168" spans="2:4" hidden="1">
      <c r="B168" s="45" t="s">
        <v>213</v>
      </c>
      <c r="C168" s="15" t="s">
        <v>214</v>
      </c>
      <c r="D168" s="108"/>
    </row>
    <row r="169" spans="2:4"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25.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idden="1">
      <c r="B198" s="45" t="s">
        <v>268</v>
      </c>
      <c r="C198" s="15" t="s">
        <v>269</v>
      </c>
      <c r="D198" s="108"/>
    </row>
    <row r="199" spans="2:4" hidden="1">
      <c r="B199" s="45" t="s">
        <v>270</v>
      </c>
      <c r="C199" s="15" t="s">
        <v>271</v>
      </c>
      <c r="D199" s="108"/>
    </row>
    <row r="200" spans="2:4"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c r="B290" s="49" t="s">
        <v>432</v>
      </c>
      <c r="C290" s="47" t="s">
        <v>433</v>
      </c>
      <c r="D290" s="107">
        <f>D291+D326</f>
        <v>1873</v>
      </c>
    </row>
    <row r="291" spans="2:4">
      <c r="B291" s="46" t="s">
        <v>434</v>
      </c>
      <c r="C291" s="47" t="s">
        <v>435</v>
      </c>
      <c r="D291" s="107">
        <f>D292+D300+D321+D324+D325</f>
        <v>1873</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c r="B300" s="46" t="s">
        <v>447</v>
      </c>
      <c r="C300" s="47" t="s">
        <v>448</v>
      </c>
      <c r="D300" s="107">
        <f>D301+D304+D307+D312+D315</f>
        <v>1873</v>
      </c>
    </row>
    <row r="301" spans="2:4"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38.25">
      <c r="B315" s="44">
        <v>3290</v>
      </c>
      <c r="C315" s="15" t="s">
        <v>466</v>
      </c>
      <c r="D315" s="108">
        <f>SUM(D316:D320)</f>
        <v>1873</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25.5" hidden="1">
      <c r="B319" s="45">
        <v>3294</v>
      </c>
      <c r="C319" s="15" t="s">
        <v>470</v>
      </c>
      <c r="D319" s="108"/>
    </row>
    <row r="320" spans="2:4" ht="38.25">
      <c r="B320" s="45">
        <v>3295</v>
      </c>
      <c r="C320" s="15" t="s">
        <v>471</v>
      </c>
      <c r="D320" s="108">
        <v>1873</v>
      </c>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38.25" hidden="1">
      <c r="B324" s="49">
        <v>3500</v>
      </c>
      <c r="C324" s="47" t="s">
        <v>476</v>
      </c>
      <c r="D324" s="107"/>
    </row>
    <row r="325" spans="2:4"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38.25"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25.5" hidden="1">
      <c r="B372" s="49">
        <v>6500</v>
      </c>
      <c r="C372" s="47" t="s">
        <v>564</v>
      </c>
      <c r="D372" s="107">
        <f>SUM(D373:D374)</f>
        <v>0</v>
      </c>
    </row>
    <row r="373" spans="2:4" hidden="1">
      <c r="B373" s="44">
        <v>6510</v>
      </c>
      <c r="C373" s="15" t="s">
        <v>565</v>
      </c>
      <c r="D373" s="108"/>
    </row>
    <row r="374" spans="2:4" ht="25.5" hidden="1">
      <c r="B374" s="44">
        <v>6520</v>
      </c>
      <c r="C374" s="15" t="s">
        <v>566</v>
      </c>
      <c r="D374" s="108"/>
    </row>
    <row r="375" spans="2:4"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hidden="1">
      <c r="B394" s="46" t="s">
        <v>600</v>
      </c>
      <c r="C394" s="47" t="s">
        <v>601</v>
      </c>
      <c r="D394" s="107">
        <f>D395+D401+D409+D414</f>
        <v>0</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38.25" hidden="1">
      <c r="B405" s="45">
        <v>7351</v>
      </c>
      <c r="C405" s="15" t="s">
        <v>621</v>
      </c>
      <c r="D405" s="108"/>
    </row>
    <row r="406" spans="2:4" ht="38.25"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25.5" hidden="1">
      <c r="B411" s="44">
        <v>7470</v>
      </c>
      <c r="C411" s="15" t="s">
        <v>628</v>
      </c>
      <c r="D411" s="108">
        <f>SUM(D412:D413)</f>
        <v>0</v>
      </c>
    </row>
    <row r="412" spans="2:4" ht="38.25" hidden="1">
      <c r="B412" s="45">
        <v>7471</v>
      </c>
      <c r="C412" s="15" t="s">
        <v>629</v>
      </c>
      <c r="D412" s="108"/>
    </row>
    <row r="413" spans="2:4" ht="38.25" hidden="1">
      <c r="B413" s="45">
        <v>7472</v>
      </c>
      <c r="C413" s="15" t="s">
        <v>630</v>
      </c>
      <c r="D413" s="108"/>
    </row>
    <row r="414" spans="2:4" hidden="1">
      <c r="B414" s="46" t="s">
        <v>631</v>
      </c>
      <c r="C414" s="47" t="s">
        <v>632</v>
      </c>
      <c r="D414" s="107">
        <f>D415</f>
        <v>0</v>
      </c>
    </row>
    <row r="415" spans="2:4" ht="38.25" hidden="1">
      <c r="B415" s="44" t="s">
        <v>633</v>
      </c>
      <c r="C415" s="15" t="s">
        <v>634</v>
      </c>
      <c r="D415" s="108"/>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38.25" hidden="1">
      <c r="B467" s="45">
        <v>9591</v>
      </c>
      <c r="C467" s="15" t="s">
        <v>728</v>
      </c>
      <c r="D467" s="108"/>
    </row>
    <row r="468" spans="2:4" ht="38.25"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25.5" hidden="1">
      <c r="B473" s="42">
        <v>9720</v>
      </c>
      <c r="C473" s="15" t="s">
        <v>734</v>
      </c>
      <c r="D473" s="108">
        <f>SUM(D474:D475)</f>
        <v>0</v>
      </c>
    </row>
    <row r="474" spans="2:4" ht="38.25" hidden="1">
      <c r="B474" s="45">
        <v>9721</v>
      </c>
      <c r="C474" s="15" t="s">
        <v>735</v>
      </c>
      <c r="D474" s="108"/>
    </row>
    <row r="475" spans="2:4" ht="38.25"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idden="1">
      <c r="B489" s="17" t="s">
        <v>763</v>
      </c>
      <c r="C489" s="19" t="s">
        <v>764</v>
      </c>
      <c r="D489" s="16"/>
    </row>
    <row r="490" spans="2:4" hidden="1">
      <c r="B490" s="14" t="s">
        <v>765</v>
      </c>
      <c r="C490" s="15" t="s">
        <v>766</v>
      </c>
      <c r="D490" s="16"/>
    </row>
    <row r="491" spans="2:4" ht="15">
      <c r="B491" s="20"/>
      <c r="C491" s="2"/>
    </row>
    <row r="492" spans="2:4">
      <c r="B492" s="90" t="s">
        <v>850</v>
      </c>
    </row>
    <row r="493" spans="2:4">
      <c r="B493" s="90" t="s">
        <v>851</v>
      </c>
    </row>
    <row r="495" spans="2:4">
      <c r="B495" s="36" t="s">
        <v>852</v>
      </c>
      <c r="C495" s="36" t="s">
        <v>774</v>
      </c>
    </row>
    <row r="496" spans="2:4">
      <c r="B496" s="6" t="s">
        <v>784</v>
      </c>
      <c r="C496" s="6" t="s">
        <v>6</v>
      </c>
    </row>
    <row r="497" spans="2:4" ht="12.75" customHeight="1"/>
    <row r="498" spans="2:4">
      <c r="B498" s="58" t="s">
        <v>1041</v>
      </c>
    </row>
    <row r="499" spans="2:4">
      <c r="B499" s="6" t="s">
        <v>8</v>
      </c>
    </row>
    <row r="500" spans="2:4" ht="12.75" customHeight="1"/>
    <row r="501" spans="2:4" ht="12.75" customHeight="1">
      <c r="B501" s="127" t="s">
        <v>767</v>
      </c>
      <c r="C501" s="128"/>
      <c r="D501" s="128"/>
    </row>
    <row r="502" spans="2:4">
      <c r="B502" s="128"/>
      <c r="C502" s="128"/>
      <c r="D502" s="128"/>
    </row>
    <row r="503" spans="2:4" ht="15.75">
      <c r="B503" s="68"/>
      <c r="C503" s="31"/>
    </row>
    <row r="504" spans="2:4" ht="15.75">
      <c r="B504" s="68"/>
      <c r="C504" s="31"/>
    </row>
    <row r="505" spans="2:4" ht="15.75">
      <c r="B505" s="68"/>
      <c r="C505" s="31"/>
    </row>
    <row r="506" spans="2:4" ht="18.75">
      <c r="B506" s="7"/>
      <c r="D506" s="7"/>
    </row>
    <row r="507" spans="2:4" ht="15.75">
      <c r="B507" s="24"/>
      <c r="C507" s="24"/>
      <c r="D507" s="24"/>
    </row>
    <row r="508" spans="2:4" ht="15.75">
      <c r="B508" s="22"/>
      <c r="C508" s="22"/>
      <c r="D508" s="22"/>
    </row>
    <row r="509" spans="2:4" ht="15.75">
      <c r="B509" s="23"/>
      <c r="C509" s="23"/>
      <c r="D509" s="23"/>
    </row>
    <row r="510" spans="2:4" ht="15.75">
      <c r="B510" s="22"/>
      <c r="C510" s="22"/>
      <c r="D510" s="22"/>
    </row>
    <row r="511" spans="2:4" ht="15.75">
      <c r="B511" s="24"/>
      <c r="C511" s="24"/>
      <c r="D511" s="24"/>
    </row>
    <row r="512" spans="2:4" ht="15.75">
      <c r="B512" s="24"/>
      <c r="C512" s="24"/>
      <c r="D512" s="24"/>
    </row>
    <row r="513" spans="2:4" ht="15.75">
      <c r="B513" s="24"/>
      <c r="C513" s="24"/>
      <c r="D513" s="24"/>
    </row>
    <row r="514" spans="2:4" ht="15.75">
      <c r="B514" s="24"/>
      <c r="C514" s="24"/>
      <c r="D514" s="24"/>
    </row>
    <row r="515" spans="2:4" ht="15.75">
      <c r="B515" s="24"/>
      <c r="C515" s="25"/>
      <c r="D515" s="24"/>
    </row>
    <row r="516" spans="2:4" ht="15.75">
      <c r="B516" s="69"/>
      <c r="C516" s="25"/>
      <c r="D516" s="24"/>
    </row>
    <row r="517" spans="2:4" ht="15.75">
      <c r="B517" s="27"/>
      <c r="C517" s="26"/>
      <c r="D517" s="24"/>
    </row>
    <row r="518" spans="2:4" ht="18.75">
      <c r="B518" s="70"/>
      <c r="C518" s="71"/>
      <c r="D518" s="70"/>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28" customFormat="1" ht="15.75">
      <c r="B716" s="1"/>
      <c r="C716" s="1"/>
      <c r="D716" s="1"/>
    </row>
    <row r="717" spans="2:4" s="70" customFormat="1" ht="18.75">
      <c r="B717" s="1"/>
      <c r="C717" s="1"/>
      <c r="D717" s="1"/>
    </row>
  </sheetData>
  <mergeCells count="6">
    <mergeCell ref="B501:D502"/>
    <mergeCell ref="B46:C46"/>
    <mergeCell ref="B25:D25"/>
    <mergeCell ref="B26:D26"/>
    <mergeCell ref="B27:D27"/>
    <mergeCell ref="B28:D28"/>
  </mergeCells>
  <conditionalFormatting sqref="B39:C39 B33 B36:B38">
    <cfRule type="cellIs" dxfId="106" priority="8" stopIfTrue="1" operator="equal">
      <formula>0</formula>
    </cfRule>
  </conditionalFormatting>
  <conditionalFormatting sqref="C37">
    <cfRule type="cellIs" dxfId="105" priority="7" stopIfTrue="1" operator="equal">
      <formula>0</formula>
    </cfRule>
  </conditionalFormatting>
  <conditionalFormatting sqref="C36">
    <cfRule type="cellIs" dxfId="104" priority="6" stopIfTrue="1" operator="equal">
      <formula>0</formula>
    </cfRule>
  </conditionalFormatting>
  <conditionalFormatting sqref="C38:D38">
    <cfRule type="cellIs" dxfId="103" priority="5" stopIfTrue="1" operator="equal">
      <formula>0</formula>
    </cfRule>
  </conditionalFormatting>
  <conditionalFormatting sqref="C33:C34 D33">
    <cfRule type="cellIs" dxfId="102" priority="3" stopIfTrue="1" operator="equal">
      <formula>0</formula>
    </cfRule>
  </conditionalFormatting>
  <conditionalFormatting sqref="C35:D35">
    <cfRule type="cellIs" dxfId="101" priority="1" stopIfTrue="1" operator="equal">
      <formula>0</formula>
    </cfRule>
  </conditionalFormatting>
  <pageMargins left="0.51181102362204722" right="0.51181102362204722" top="0.55118110236220474" bottom="0.55118110236220474" header="0.31496062992125984" footer="0.31496062992125984"/>
  <pageSetup paperSize="9" scale="92" fitToHeight="0" orientation="portrait" verticalDpi="0" r:id="rId1"/>
  <headerFooter differentFirst="1">
    <oddFooter>&amp;C&amp;P</oddFooter>
  </headerFooter>
  <rowBreaks count="1" manualBreakCount="1">
    <brk id="49" max="16383" man="1"/>
  </rowBreaks>
</worksheet>
</file>

<file path=xl/worksheets/sheet9.xml><?xml version="1.0" encoding="utf-8"?>
<worksheet xmlns="http://schemas.openxmlformats.org/spreadsheetml/2006/main" xmlns:r="http://schemas.openxmlformats.org/officeDocument/2006/relationships">
  <sheetPr>
    <tabColor rgb="FFFFC000"/>
    <pageSetUpPr fitToPage="1"/>
  </sheetPr>
  <dimension ref="B1:D716"/>
  <sheetViews>
    <sheetView topLeftCell="A46" zoomScaleNormal="100" zoomScaleSheetLayoutView="100" workbookViewId="0">
      <selection activeCell="A492" sqref="A492:XFD493"/>
    </sheetView>
  </sheetViews>
  <sheetFormatPr defaultColWidth="8.85546875" defaultRowHeight="12.75"/>
  <cols>
    <col min="1" max="1" width="5.7109375" style="1" customWidth="1"/>
    <col min="2" max="2" width="16.140625" style="1" customWidth="1"/>
    <col min="3" max="3" width="58.85546875" style="1" customWidth="1"/>
    <col min="4" max="4" width="12" style="1" customWidth="1"/>
    <col min="5" max="257" width="8.85546875" style="1"/>
    <col min="258" max="258" width="16.7109375" style="1" customWidth="1"/>
    <col min="259" max="259" width="58" style="1" customWidth="1"/>
    <col min="260" max="260" width="12" style="1" customWidth="1"/>
    <col min="261" max="513" width="8.85546875" style="1"/>
    <col min="514" max="514" width="16.7109375" style="1" customWidth="1"/>
    <col min="515" max="515" width="58" style="1" customWidth="1"/>
    <col min="516" max="516" width="12" style="1" customWidth="1"/>
    <col min="517" max="769" width="8.85546875" style="1"/>
    <col min="770" max="770" width="16.7109375" style="1" customWidth="1"/>
    <col min="771" max="771" width="58" style="1" customWidth="1"/>
    <col min="772" max="772" width="12" style="1" customWidth="1"/>
    <col min="773" max="1025" width="8.85546875" style="1"/>
    <col min="1026" max="1026" width="16.7109375" style="1" customWidth="1"/>
    <col min="1027" max="1027" width="58" style="1" customWidth="1"/>
    <col min="1028" max="1028" width="12" style="1" customWidth="1"/>
    <col min="1029" max="1281" width="8.85546875" style="1"/>
    <col min="1282" max="1282" width="16.7109375" style="1" customWidth="1"/>
    <col min="1283" max="1283" width="58" style="1" customWidth="1"/>
    <col min="1284" max="1284" width="12" style="1" customWidth="1"/>
    <col min="1285" max="1537" width="8.85546875" style="1"/>
    <col min="1538" max="1538" width="16.7109375" style="1" customWidth="1"/>
    <col min="1539" max="1539" width="58" style="1" customWidth="1"/>
    <col min="1540" max="1540" width="12" style="1" customWidth="1"/>
    <col min="1541" max="1793" width="8.85546875" style="1"/>
    <col min="1794" max="1794" width="16.7109375" style="1" customWidth="1"/>
    <col min="1795" max="1795" width="58" style="1" customWidth="1"/>
    <col min="1796" max="1796" width="12" style="1" customWidth="1"/>
    <col min="1797" max="2049" width="8.85546875" style="1"/>
    <col min="2050" max="2050" width="16.7109375" style="1" customWidth="1"/>
    <col min="2051" max="2051" width="58" style="1" customWidth="1"/>
    <col min="2052" max="2052" width="12" style="1" customWidth="1"/>
    <col min="2053" max="2305" width="8.85546875" style="1"/>
    <col min="2306" max="2306" width="16.7109375" style="1" customWidth="1"/>
    <col min="2307" max="2307" width="58" style="1" customWidth="1"/>
    <col min="2308" max="2308" width="12" style="1" customWidth="1"/>
    <col min="2309" max="2561" width="8.85546875" style="1"/>
    <col min="2562" max="2562" width="16.7109375" style="1" customWidth="1"/>
    <col min="2563" max="2563" width="58" style="1" customWidth="1"/>
    <col min="2564" max="2564" width="12" style="1" customWidth="1"/>
    <col min="2565" max="2817" width="8.85546875" style="1"/>
    <col min="2818" max="2818" width="16.7109375" style="1" customWidth="1"/>
    <col min="2819" max="2819" width="58" style="1" customWidth="1"/>
    <col min="2820" max="2820" width="12" style="1" customWidth="1"/>
    <col min="2821" max="3073" width="8.85546875" style="1"/>
    <col min="3074" max="3074" width="16.7109375" style="1" customWidth="1"/>
    <col min="3075" max="3075" width="58" style="1" customWidth="1"/>
    <col min="3076" max="3076" width="12" style="1" customWidth="1"/>
    <col min="3077" max="3329" width="8.85546875" style="1"/>
    <col min="3330" max="3330" width="16.7109375" style="1" customWidth="1"/>
    <col min="3331" max="3331" width="58" style="1" customWidth="1"/>
    <col min="3332" max="3332" width="12" style="1" customWidth="1"/>
    <col min="3333" max="3585" width="8.85546875" style="1"/>
    <col min="3586" max="3586" width="16.7109375" style="1" customWidth="1"/>
    <col min="3587" max="3587" width="58" style="1" customWidth="1"/>
    <col min="3588" max="3588" width="12" style="1" customWidth="1"/>
    <col min="3589" max="3841" width="8.85546875" style="1"/>
    <col min="3842" max="3842" width="16.7109375" style="1" customWidth="1"/>
    <col min="3843" max="3843" width="58" style="1" customWidth="1"/>
    <col min="3844" max="3844" width="12" style="1" customWidth="1"/>
    <col min="3845" max="4097" width="8.85546875" style="1"/>
    <col min="4098" max="4098" width="16.7109375" style="1" customWidth="1"/>
    <col min="4099" max="4099" width="58" style="1" customWidth="1"/>
    <col min="4100" max="4100" width="12" style="1" customWidth="1"/>
    <col min="4101" max="4353" width="8.85546875" style="1"/>
    <col min="4354" max="4354" width="16.7109375" style="1" customWidth="1"/>
    <col min="4355" max="4355" width="58" style="1" customWidth="1"/>
    <col min="4356" max="4356" width="12" style="1" customWidth="1"/>
    <col min="4357" max="4609" width="8.85546875" style="1"/>
    <col min="4610" max="4610" width="16.7109375" style="1" customWidth="1"/>
    <col min="4611" max="4611" width="58" style="1" customWidth="1"/>
    <col min="4612" max="4612" width="12" style="1" customWidth="1"/>
    <col min="4613" max="4865" width="8.85546875" style="1"/>
    <col min="4866" max="4866" width="16.7109375" style="1" customWidth="1"/>
    <col min="4867" max="4867" width="58" style="1" customWidth="1"/>
    <col min="4868" max="4868" width="12" style="1" customWidth="1"/>
    <col min="4869" max="5121" width="8.85546875" style="1"/>
    <col min="5122" max="5122" width="16.7109375" style="1" customWidth="1"/>
    <col min="5123" max="5123" width="58" style="1" customWidth="1"/>
    <col min="5124" max="5124" width="12" style="1" customWidth="1"/>
    <col min="5125" max="5377" width="8.85546875" style="1"/>
    <col min="5378" max="5378" width="16.7109375" style="1" customWidth="1"/>
    <col min="5379" max="5379" width="58" style="1" customWidth="1"/>
    <col min="5380" max="5380" width="12" style="1" customWidth="1"/>
    <col min="5381" max="5633" width="8.85546875" style="1"/>
    <col min="5634" max="5634" width="16.7109375" style="1" customWidth="1"/>
    <col min="5635" max="5635" width="58" style="1" customWidth="1"/>
    <col min="5636" max="5636" width="12" style="1" customWidth="1"/>
    <col min="5637" max="5889" width="8.85546875" style="1"/>
    <col min="5890" max="5890" width="16.7109375" style="1" customWidth="1"/>
    <col min="5891" max="5891" width="58" style="1" customWidth="1"/>
    <col min="5892" max="5892" width="12" style="1" customWidth="1"/>
    <col min="5893" max="6145" width="8.85546875" style="1"/>
    <col min="6146" max="6146" width="16.7109375" style="1" customWidth="1"/>
    <col min="6147" max="6147" width="58" style="1" customWidth="1"/>
    <col min="6148" max="6148" width="12" style="1" customWidth="1"/>
    <col min="6149" max="6401" width="8.85546875" style="1"/>
    <col min="6402" max="6402" width="16.7109375" style="1" customWidth="1"/>
    <col min="6403" max="6403" width="58" style="1" customWidth="1"/>
    <col min="6404" max="6404" width="12" style="1" customWidth="1"/>
    <col min="6405" max="6657" width="8.85546875" style="1"/>
    <col min="6658" max="6658" width="16.7109375" style="1" customWidth="1"/>
    <col min="6659" max="6659" width="58" style="1" customWidth="1"/>
    <col min="6660" max="6660" width="12" style="1" customWidth="1"/>
    <col min="6661" max="6913" width="8.85546875" style="1"/>
    <col min="6914" max="6914" width="16.7109375" style="1" customWidth="1"/>
    <col min="6915" max="6915" width="58" style="1" customWidth="1"/>
    <col min="6916" max="6916" width="12" style="1" customWidth="1"/>
    <col min="6917" max="7169" width="8.85546875" style="1"/>
    <col min="7170" max="7170" width="16.7109375" style="1" customWidth="1"/>
    <col min="7171" max="7171" width="58" style="1" customWidth="1"/>
    <col min="7172" max="7172" width="12" style="1" customWidth="1"/>
    <col min="7173" max="7425" width="8.85546875" style="1"/>
    <col min="7426" max="7426" width="16.7109375" style="1" customWidth="1"/>
    <col min="7427" max="7427" width="58" style="1" customWidth="1"/>
    <col min="7428" max="7428" width="12" style="1" customWidth="1"/>
    <col min="7429" max="7681" width="8.85546875" style="1"/>
    <col min="7682" max="7682" width="16.7109375" style="1" customWidth="1"/>
    <col min="7683" max="7683" width="58" style="1" customWidth="1"/>
    <col min="7684" max="7684" width="12" style="1" customWidth="1"/>
    <col min="7685" max="7937" width="8.85546875" style="1"/>
    <col min="7938" max="7938" width="16.7109375" style="1" customWidth="1"/>
    <col min="7939" max="7939" width="58" style="1" customWidth="1"/>
    <col min="7940" max="7940" width="12" style="1" customWidth="1"/>
    <col min="7941" max="8193" width="8.85546875" style="1"/>
    <col min="8194" max="8194" width="16.7109375" style="1" customWidth="1"/>
    <col min="8195" max="8195" width="58" style="1" customWidth="1"/>
    <col min="8196" max="8196" width="12" style="1" customWidth="1"/>
    <col min="8197" max="8449" width="8.85546875" style="1"/>
    <col min="8450" max="8450" width="16.7109375" style="1" customWidth="1"/>
    <col min="8451" max="8451" width="58" style="1" customWidth="1"/>
    <col min="8452" max="8452" width="12" style="1" customWidth="1"/>
    <col min="8453" max="8705" width="8.85546875" style="1"/>
    <col min="8706" max="8706" width="16.7109375" style="1" customWidth="1"/>
    <col min="8707" max="8707" width="58" style="1" customWidth="1"/>
    <col min="8708" max="8708" width="12" style="1" customWidth="1"/>
    <col min="8709" max="8961" width="8.85546875" style="1"/>
    <col min="8962" max="8962" width="16.7109375" style="1" customWidth="1"/>
    <col min="8963" max="8963" width="58" style="1" customWidth="1"/>
    <col min="8964" max="8964" width="12" style="1" customWidth="1"/>
    <col min="8965" max="9217" width="8.85546875" style="1"/>
    <col min="9218" max="9218" width="16.7109375" style="1" customWidth="1"/>
    <col min="9219" max="9219" width="58" style="1" customWidth="1"/>
    <col min="9220" max="9220" width="12" style="1" customWidth="1"/>
    <col min="9221" max="9473" width="8.85546875" style="1"/>
    <col min="9474" max="9474" width="16.7109375" style="1" customWidth="1"/>
    <col min="9475" max="9475" width="58" style="1" customWidth="1"/>
    <col min="9476" max="9476" width="12" style="1" customWidth="1"/>
    <col min="9477" max="9729" width="8.85546875" style="1"/>
    <col min="9730" max="9730" width="16.7109375" style="1" customWidth="1"/>
    <col min="9731" max="9731" width="58" style="1" customWidth="1"/>
    <col min="9732" max="9732" width="12" style="1" customWidth="1"/>
    <col min="9733" max="9985" width="8.85546875" style="1"/>
    <col min="9986" max="9986" width="16.7109375" style="1" customWidth="1"/>
    <col min="9987" max="9987" width="58" style="1" customWidth="1"/>
    <col min="9988" max="9988" width="12" style="1" customWidth="1"/>
    <col min="9989" max="10241" width="8.85546875" style="1"/>
    <col min="10242" max="10242" width="16.7109375" style="1" customWidth="1"/>
    <col min="10243" max="10243" width="58" style="1" customWidth="1"/>
    <col min="10244" max="10244" width="12" style="1" customWidth="1"/>
    <col min="10245" max="10497" width="8.85546875" style="1"/>
    <col min="10498" max="10498" width="16.7109375" style="1" customWidth="1"/>
    <col min="10499" max="10499" width="58" style="1" customWidth="1"/>
    <col min="10500" max="10500" width="12" style="1" customWidth="1"/>
    <col min="10501" max="10753" width="8.85546875" style="1"/>
    <col min="10754" max="10754" width="16.7109375" style="1" customWidth="1"/>
    <col min="10755" max="10755" width="58" style="1" customWidth="1"/>
    <col min="10756" max="10756" width="12" style="1" customWidth="1"/>
    <col min="10757" max="11009" width="8.85546875" style="1"/>
    <col min="11010" max="11010" width="16.7109375" style="1" customWidth="1"/>
    <col min="11011" max="11011" width="58" style="1" customWidth="1"/>
    <col min="11012" max="11012" width="12" style="1" customWidth="1"/>
    <col min="11013" max="11265" width="8.85546875" style="1"/>
    <col min="11266" max="11266" width="16.7109375" style="1" customWidth="1"/>
    <col min="11267" max="11267" width="58" style="1" customWidth="1"/>
    <col min="11268" max="11268" width="12" style="1" customWidth="1"/>
    <col min="11269" max="11521" width="8.85546875" style="1"/>
    <col min="11522" max="11522" width="16.7109375" style="1" customWidth="1"/>
    <col min="11523" max="11523" width="58" style="1" customWidth="1"/>
    <col min="11524" max="11524" width="12" style="1" customWidth="1"/>
    <col min="11525" max="11777" width="8.85546875" style="1"/>
    <col min="11778" max="11778" width="16.7109375" style="1" customWidth="1"/>
    <col min="11779" max="11779" width="58" style="1" customWidth="1"/>
    <col min="11780" max="11780" width="12" style="1" customWidth="1"/>
    <col min="11781" max="12033" width="8.85546875" style="1"/>
    <col min="12034" max="12034" width="16.7109375" style="1" customWidth="1"/>
    <col min="12035" max="12035" width="58" style="1" customWidth="1"/>
    <col min="12036" max="12036" width="12" style="1" customWidth="1"/>
    <col min="12037" max="12289" width="8.85546875" style="1"/>
    <col min="12290" max="12290" width="16.7109375" style="1" customWidth="1"/>
    <col min="12291" max="12291" width="58" style="1" customWidth="1"/>
    <col min="12292" max="12292" width="12" style="1" customWidth="1"/>
    <col min="12293" max="12545" width="8.85546875" style="1"/>
    <col min="12546" max="12546" width="16.7109375" style="1" customWidth="1"/>
    <col min="12547" max="12547" width="58" style="1" customWidth="1"/>
    <col min="12548" max="12548" width="12" style="1" customWidth="1"/>
    <col min="12549" max="12801" width="8.85546875" style="1"/>
    <col min="12802" max="12802" width="16.7109375" style="1" customWidth="1"/>
    <col min="12803" max="12803" width="58" style="1" customWidth="1"/>
    <col min="12804" max="12804" width="12" style="1" customWidth="1"/>
    <col min="12805" max="13057" width="8.85546875" style="1"/>
    <col min="13058" max="13058" width="16.7109375" style="1" customWidth="1"/>
    <col min="13059" max="13059" width="58" style="1" customWidth="1"/>
    <col min="13060" max="13060" width="12" style="1" customWidth="1"/>
    <col min="13061" max="13313" width="8.85546875" style="1"/>
    <col min="13314" max="13314" width="16.7109375" style="1" customWidth="1"/>
    <col min="13315" max="13315" width="58" style="1" customWidth="1"/>
    <col min="13316" max="13316" width="12" style="1" customWidth="1"/>
    <col min="13317" max="13569" width="8.85546875" style="1"/>
    <col min="13570" max="13570" width="16.7109375" style="1" customWidth="1"/>
    <col min="13571" max="13571" width="58" style="1" customWidth="1"/>
    <col min="13572" max="13572" width="12" style="1" customWidth="1"/>
    <col min="13573" max="13825" width="8.85546875" style="1"/>
    <col min="13826" max="13826" width="16.7109375" style="1" customWidth="1"/>
    <col min="13827" max="13827" width="58" style="1" customWidth="1"/>
    <col min="13828" max="13828" width="12" style="1" customWidth="1"/>
    <col min="13829" max="14081" width="8.85546875" style="1"/>
    <col min="14082" max="14082" width="16.7109375" style="1" customWidth="1"/>
    <col min="14083" max="14083" width="58" style="1" customWidth="1"/>
    <col min="14084" max="14084" width="12" style="1" customWidth="1"/>
    <col min="14085" max="14337" width="8.85546875" style="1"/>
    <col min="14338" max="14338" width="16.7109375" style="1" customWidth="1"/>
    <col min="14339" max="14339" width="58" style="1" customWidth="1"/>
    <col min="14340" max="14340" width="12" style="1" customWidth="1"/>
    <col min="14341" max="14593" width="8.85546875" style="1"/>
    <col min="14594" max="14594" width="16.7109375" style="1" customWidth="1"/>
    <col min="14595" max="14595" width="58" style="1" customWidth="1"/>
    <col min="14596" max="14596" width="12" style="1" customWidth="1"/>
    <col min="14597" max="14849" width="8.85546875" style="1"/>
    <col min="14850" max="14850" width="16.7109375" style="1" customWidth="1"/>
    <col min="14851" max="14851" width="58" style="1" customWidth="1"/>
    <col min="14852" max="14852" width="12" style="1" customWidth="1"/>
    <col min="14853" max="15105" width="8.85546875" style="1"/>
    <col min="15106" max="15106" width="16.7109375" style="1" customWidth="1"/>
    <col min="15107" max="15107" width="58" style="1" customWidth="1"/>
    <col min="15108" max="15108" width="12" style="1" customWidth="1"/>
    <col min="15109" max="15361" width="8.85546875" style="1"/>
    <col min="15362" max="15362" width="16.7109375" style="1" customWidth="1"/>
    <col min="15363" max="15363" width="58" style="1" customWidth="1"/>
    <col min="15364" max="15364" width="12" style="1" customWidth="1"/>
    <col min="15365" max="15617" width="8.85546875" style="1"/>
    <col min="15618" max="15618" width="16.7109375" style="1" customWidth="1"/>
    <col min="15619" max="15619" width="58" style="1" customWidth="1"/>
    <col min="15620" max="15620" width="12" style="1" customWidth="1"/>
    <col min="15621" max="15873" width="8.85546875" style="1"/>
    <col min="15874" max="15874" width="16.7109375" style="1" customWidth="1"/>
    <col min="15875" max="15875" width="58" style="1" customWidth="1"/>
    <col min="15876" max="15876" width="12" style="1" customWidth="1"/>
    <col min="15877" max="16129" width="8.85546875" style="1"/>
    <col min="16130" max="16130" width="16.7109375" style="1" customWidth="1"/>
    <col min="16131" max="16131" width="58" style="1" customWidth="1"/>
    <col min="16132" max="16132" width="12" style="1" customWidth="1"/>
    <col min="16133" max="16384" width="8.85546875" style="1"/>
  </cols>
  <sheetData>
    <row r="1" spans="2:4">
      <c r="D1" s="29" t="s">
        <v>778</v>
      </c>
    </row>
    <row r="2" spans="2:4">
      <c r="D2" s="29" t="s">
        <v>1</v>
      </c>
    </row>
    <row r="3" spans="2:4">
      <c r="D3" s="29" t="s">
        <v>2</v>
      </c>
    </row>
    <row r="4" spans="2:4">
      <c r="D4" s="29" t="s">
        <v>3</v>
      </c>
    </row>
    <row r="5" spans="2:4">
      <c r="B5" s="65"/>
      <c r="C5" s="65"/>
      <c r="D5" s="72"/>
    </row>
    <row r="6" spans="2:4">
      <c r="B6" s="65"/>
      <c r="C6" s="65"/>
      <c r="D6" s="72"/>
    </row>
    <row r="7" spans="2:4" ht="15.75">
      <c r="B7" s="65"/>
      <c r="D7" s="4" t="s">
        <v>4</v>
      </c>
    </row>
    <row r="9" spans="2:4">
      <c r="D9" s="29" t="s">
        <v>842</v>
      </c>
    </row>
    <row r="10" spans="2:4">
      <c r="B10" s="65"/>
      <c r="D10" s="89" t="s">
        <v>843</v>
      </c>
    </row>
    <row r="11" spans="2:4">
      <c r="B11" s="65"/>
      <c r="D11" s="6" t="s">
        <v>5</v>
      </c>
    </row>
    <row r="12" spans="2:4">
      <c r="B12" s="65"/>
      <c r="D12" s="6"/>
    </row>
    <row r="13" spans="2:4">
      <c r="B13" s="65"/>
      <c r="D13" s="6"/>
    </row>
    <row r="14" spans="2:4">
      <c r="B14" s="65"/>
      <c r="D14" s="6"/>
    </row>
    <row r="15" spans="2:4">
      <c r="B15" s="65"/>
      <c r="C15" s="36" t="s">
        <v>844</v>
      </c>
      <c r="D15" s="35" t="s">
        <v>769</v>
      </c>
    </row>
    <row r="16" spans="2:4">
      <c r="B16" s="65"/>
      <c r="C16" s="1" t="s">
        <v>848</v>
      </c>
      <c r="D16" s="6" t="s">
        <v>6</v>
      </c>
    </row>
    <row r="17" spans="2:4">
      <c r="B17" s="65"/>
      <c r="D17" s="6"/>
    </row>
    <row r="18" spans="2:4">
      <c r="B18" s="65"/>
      <c r="D18" s="6"/>
    </row>
    <row r="19" spans="2:4">
      <c r="B19" s="65"/>
      <c r="D19" s="89" t="s">
        <v>1041</v>
      </c>
    </row>
    <row r="20" spans="2:4">
      <c r="B20" s="65"/>
      <c r="C20" s="34" t="s">
        <v>7</v>
      </c>
      <c r="D20" s="6" t="s">
        <v>8</v>
      </c>
    </row>
    <row r="21" spans="2:4">
      <c r="B21" s="65"/>
      <c r="C21" s="66"/>
      <c r="D21" s="21"/>
    </row>
    <row r="22" spans="2:4">
      <c r="B22" s="65"/>
      <c r="C22" s="66"/>
      <c r="D22" s="21"/>
    </row>
    <row r="23" spans="2:4">
      <c r="B23" s="65"/>
      <c r="C23" s="66"/>
      <c r="D23" s="21"/>
    </row>
    <row r="24" spans="2:4">
      <c r="B24" s="65"/>
      <c r="D24" s="29"/>
    </row>
    <row r="25" spans="2:4" s="31" customFormat="1" ht="15" customHeight="1">
      <c r="B25" s="131" t="s">
        <v>779</v>
      </c>
      <c r="C25" s="131"/>
      <c r="D25" s="131"/>
    </row>
    <row r="26" spans="2:4" s="31" customFormat="1" ht="15" customHeight="1">
      <c r="B26" s="131" t="s">
        <v>10</v>
      </c>
      <c r="C26" s="131"/>
      <c r="D26" s="131"/>
    </row>
    <row r="27" spans="2:4" s="31" customFormat="1" ht="15" customHeight="1">
      <c r="B27" s="131" t="s">
        <v>783</v>
      </c>
      <c r="C27" s="131"/>
      <c r="D27" s="131"/>
    </row>
    <row r="28" spans="2:4" ht="15" customHeight="1">
      <c r="B28" s="131" t="s">
        <v>836</v>
      </c>
      <c r="C28" s="131"/>
      <c r="D28" s="131"/>
    </row>
    <row r="29" spans="2:4">
      <c r="C29" s="73"/>
    </row>
    <row r="30" spans="2:4">
      <c r="C30" s="73"/>
    </row>
    <row r="31" spans="2:4">
      <c r="D31" s="38" t="s">
        <v>11</v>
      </c>
    </row>
    <row r="33" spans="2:4">
      <c r="B33" s="74" t="s">
        <v>780</v>
      </c>
      <c r="C33" s="75" t="s">
        <v>789</v>
      </c>
      <c r="D33" s="75" t="s">
        <v>790</v>
      </c>
    </row>
    <row r="34" spans="2:4">
      <c r="B34" s="76" t="s">
        <v>781</v>
      </c>
      <c r="C34" s="79" t="s">
        <v>791</v>
      </c>
      <c r="D34" s="63"/>
    </row>
    <row r="35" spans="2:4" ht="25.5">
      <c r="B35" s="77" t="s">
        <v>782</v>
      </c>
      <c r="C35" s="79" t="s">
        <v>792</v>
      </c>
      <c r="D35" s="79" t="s">
        <v>793</v>
      </c>
    </row>
    <row r="36" spans="2:4" ht="25.5">
      <c r="B36" s="78" t="s">
        <v>13</v>
      </c>
      <c r="C36" s="79" t="s">
        <v>787</v>
      </c>
      <c r="D36" s="63" t="s">
        <v>788</v>
      </c>
    </row>
    <row r="37" spans="2:4">
      <c r="B37" s="78" t="s">
        <v>14</v>
      </c>
      <c r="C37" s="61" t="s">
        <v>775</v>
      </c>
      <c r="D37" s="63" t="s">
        <v>776</v>
      </c>
    </row>
    <row r="38" spans="2:4" ht="25.5">
      <c r="B38" s="78" t="s">
        <v>12</v>
      </c>
      <c r="C38" s="75" t="s">
        <v>785</v>
      </c>
      <c r="D38" s="75" t="s">
        <v>786</v>
      </c>
    </row>
    <row r="39" spans="2:4">
      <c r="B39" s="78" t="s">
        <v>15</v>
      </c>
      <c r="C39" s="79" t="s">
        <v>777</v>
      </c>
      <c r="D39" s="63">
        <v>21</v>
      </c>
    </row>
    <row r="40" spans="2:4">
      <c r="B40" s="39"/>
      <c r="C40" s="40"/>
      <c r="D40" s="2"/>
    </row>
    <row r="41" spans="2:4">
      <c r="B41" s="39"/>
      <c r="C41" s="40"/>
      <c r="D41" s="2"/>
    </row>
    <row r="42" spans="2:4">
      <c r="B42" s="39"/>
      <c r="C42" s="40"/>
      <c r="D42" s="2"/>
    </row>
    <row r="43" spans="2:4">
      <c r="B43" s="39"/>
      <c r="C43" s="40"/>
      <c r="D43" s="2"/>
    </row>
    <row r="44" spans="2:4">
      <c r="B44" s="39"/>
      <c r="C44" s="40"/>
      <c r="D44" s="2"/>
    </row>
    <row r="46" spans="2:4">
      <c r="B46" s="132"/>
      <c r="C46" s="132"/>
    </row>
    <row r="47" spans="2:4">
      <c r="B47" s="3"/>
      <c r="C47" s="3"/>
    </row>
    <row r="48" spans="2:4">
      <c r="B48" s="80"/>
      <c r="C48" s="80"/>
    </row>
    <row r="49" spans="2:4">
      <c r="B49" s="80"/>
      <c r="C49" s="80"/>
    </row>
    <row r="50" spans="2:4" ht="14.25">
      <c r="C50" s="67" t="s">
        <v>17</v>
      </c>
    </row>
    <row r="51" spans="2:4">
      <c r="C51" s="38" t="s">
        <v>837</v>
      </c>
    </row>
    <row r="53" spans="2:4" ht="51">
      <c r="B53" s="42" t="s">
        <v>18</v>
      </c>
      <c r="C53" s="42" t="s">
        <v>19</v>
      </c>
      <c r="D53" s="42" t="s">
        <v>771</v>
      </c>
    </row>
    <row r="54" spans="2:4">
      <c r="B54" s="44">
        <v>1</v>
      </c>
      <c r="C54" s="44">
        <v>2</v>
      </c>
      <c r="D54" s="44">
        <v>3</v>
      </c>
    </row>
    <row r="55" spans="2:4">
      <c r="B55" s="50" t="s">
        <v>20</v>
      </c>
      <c r="C55" s="12" t="s">
        <v>21</v>
      </c>
      <c r="D55" s="13">
        <f>D56+D98+D113+D132</f>
        <v>10735</v>
      </c>
    </row>
    <row r="56" spans="2:4" hidden="1">
      <c r="B56" s="46" t="s">
        <v>22</v>
      </c>
      <c r="C56" s="47" t="s">
        <v>23</v>
      </c>
      <c r="D56" s="13">
        <f>D57+D84</f>
        <v>0</v>
      </c>
    </row>
    <row r="57" spans="2:4" ht="25.5" hidden="1">
      <c r="B57" s="14">
        <v>21300</v>
      </c>
      <c r="C57" s="15" t="s">
        <v>24</v>
      </c>
      <c r="D57" s="16">
        <f>D58+D59+D60+D61+D65+D66+D69+D75</f>
        <v>0</v>
      </c>
    </row>
    <row r="58" spans="2:4" ht="25.5" hidden="1">
      <c r="B58" s="44" t="s">
        <v>25</v>
      </c>
      <c r="C58" s="15" t="s">
        <v>26</v>
      </c>
      <c r="D58" s="16"/>
    </row>
    <row r="59" spans="2:4" ht="25.5" hidden="1">
      <c r="B59" s="44" t="s">
        <v>27</v>
      </c>
      <c r="C59" s="15" t="s">
        <v>28</v>
      </c>
      <c r="D59" s="16"/>
    </row>
    <row r="60" spans="2:4" ht="25.5" hidden="1">
      <c r="B60" s="44" t="s">
        <v>29</v>
      </c>
      <c r="C60" s="15" t="s">
        <v>30</v>
      </c>
      <c r="D60" s="16"/>
    </row>
    <row r="61" spans="2:4" hidden="1">
      <c r="B61" s="44" t="s">
        <v>31</v>
      </c>
      <c r="C61" s="15" t="s">
        <v>32</v>
      </c>
      <c r="D61" s="16">
        <f>SUM(D62:D64)</f>
        <v>0</v>
      </c>
    </row>
    <row r="62" spans="2:4" hidden="1">
      <c r="B62" s="45" t="s">
        <v>33</v>
      </c>
      <c r="C62" s="15" t="s">
        <v>34</v>
      </c>
      <c r="D62" s="16"/>
    </row>
    <row r="63" spans="2:4" hidden="1">
      <c r="B63" s="45" t="s">
        <v>35</v>
      </c>
      <c r="C63" s="15" t="s">
        <v>36</v>
      </c>
      <c r="D63" s="16"/>
    </row>
    <row r="64" spans="2:4" hidden="1">
      <c r="B64" s="45" t="s">
        <v>37</v>
      </c>
      <c r="C64" s="15" t="s">
        <v>38</v>
      </c>
      <c r="D64" s="16"/>
    </row>
    <row r="65" spans="2:4" hidden="1">
      <c r="B65" s="44" t="s">
        <v>39</v>
      </c>
      <c r="C65" s="15" t="s">
        <v>40</v>
      </c>
      <c r="D65" s="16"/>
    </row>
    <row r="66" spans="2:4" hidden="1">
      <c r="B66" s="44" t="s">
        <v>41</v>
      </c>
      <c r="C66" s="15" t="s">
        <v>42</v>
      </c>
      <c r="D66" s="16">
        <f>SUM(D67:D68)</f>
        <v>0</v>
      </c>
    </row>
    <row r="67" spans="2:4" hidden="1">
      <c r="B67" s="45" t="s">
        <v>43</v>
      </c>
      <c r="C67" s="15" t="s">
        <v>44</v>
      </c>
      <c r="D67" s="16"/>
    </row>
    <row r="68" spans="2:4" ht="25.5" hidden="1">
      <c r="B68" s="45" t="s">
        <v>45</v>
      </c>
      <c r="C68" s="15" t="s">
        <v>46</v>
      </c>
      <c r="D68" s="16"/>
    </row>
    <row r="69" spans="2:4" hidden="1">
      <c r="B69" s="44" t="s">
        <v>47</v>
      </c>
      <c r="C69" s="15" t="s">
        <v>48</v>
      </c>
      <c r="D69" s="16">
        <f>SUM(D70:D74)</f>
        <v>0</v>
      </c>
    </row>
    <row r="70" spans="2:4" hidden="1">
      <c r="B70" s="45" t="s">
        <v>49</v>
      </c>
      <c r="C70" s="15" t="s">
        <v>50</v>
      </c>
      <c r="D70" s="16"/>
    </row>
    <row r="71" spans="2:4" hidden="1">
      <c r="B71" s="45" t="s">
        <v>51</v>
      </c>
      <c r="C71" s="15" t="s">
        <v>52</v>
      </c>
      <c r="D71" s="16"/>
    </row>
    <row r="72" spans="2:4" hidden="1">
      <c r="B72" s="45" t="s">
        <v>53</v>
      </c>
      <c r="C72" s="15" t="s">
        <v>54</v>
      </c>
      <c r="D72" s="16"/>
    </row>
    <row r="73" spans="2:4" hidden="1">
      <c r="B73" s="45" t="s">
        <v>55</v>
      </c>
      <c r="C73" s="15" t="s">
        <v>56</v>
      </c>
      <c r="D73" s="16"/>
    </row>
    <row r="74" spans="2:4" hidden="1">
      <c r="B74" s="45" t="s">
        <v>57</v>
      </c>
      <c r="C74" s="15" t="s">
        <v>58</v>
      </c>
      <c r="D74" s="16"/>
    </row>
    <row r="75" spans="2:4" hidden="1">
      <c r="B75" s="44" t="s">
        <v>59</v>
      </c>
      <c r="C75" s="15" t="s">
        <v>60</v>
      </c>
      <c r="D75" s="16">
        <f>SUM(D76:D83)</f>
        <v>0</v>
      </c>
    </row>
    <row r="76" spans="2:4" hidden="1">
      <c r="B76" s="45" t="s">
        <v>61</v>
      </c>
      <c r="C76" s="15" t="s">
        <v>62</v>
      </c>
      <c r="D76" s="16"/>
    </row>
    <row r="77" spans="2:4" ht="25.5" hidden="1">
      <c r="B77" s="45" t="s">
        <v>63</v>
      </c>
      <c r="C77" s="15" t="s">
        <v>64</v>
      </c>
      <c r="D77" s="16"/>
    </row>
    <row r="78" spans="2:4" hidden="1">
      <c r="B78" s="45" t="s">
        <v>65</v>
      </c>
      <c r="C78" s="15" t="s">
        <v>66</v>
      </c>
      <c r="D78" s="16"/>
    </row>
    <row r="79" spans="2:4" hidden="1">
      <c r="B79" s="45" t="s">
        <v>67</v>
      </c>
      <c r="C79" s="15" t="s">
        <v>68</v>
      </c>
      <c r="D79" s="16"/>
    </row>
    <row r="80" spans="2:4" hidden="1">
      <c r="B80" s="45" t="s">
        <v>69</v>
      </c>
      <c r="C80" s="15" t="s">
        <v>70</v>
      </c>
      <c r="D80" s="16"/>
    </row>
    <row r="81" spans="2:4" hidden="1">
      <c r="B81" s="45" t="s">
        <v>71</v>
      </c>
      <c r="C81" s="15" t="s">
        <v>72</v>
      </c>
      <c r="D81" s="16"/>
    </row>
    <row r="82" spans="2:4" ht="38.25" hidden="1">
      <c r="B82" s="45">
        <v>21397</v>
      </c>
      <c r="C82" s="15" t="s">
        <v>73</v>
      </c>
      <c r="D82" s="16"/>
    </row>
    <row r="83" spans="2:4" hidden="1">
      <c r="B83" s="45" t="s">
        <v>74</v>
      </c>
      <c r="C83" s="15" t="s">
        <v>75</v>
      </c>
      <c r="D83" s="16"/>
    </row>
    <row r="84" spans="2:4" ht="25.5" hidden="1">
      <c r="B84" s="14">
        <v>21400</v>
      </c>
      <c r="C84" s="15" t="s">
        <v>76</v>
      </c>
      <c r="D84" s="16">
        <f>D85+D89+D95</f>
        <v>0</v>
      </c>
    </row>
    <row r="85" spans="2:4" ht="25.5" hidden="1">
      <c r="B85" s="44">
        <v>21410</v>
      </c>
      <c r="C85" s="15" t="s">
        <v>77</v>
      </c>
      <c r="D85" s="16">
        <f>SUM(D86:D88)</f>
        <v>0</v>
      </c>
    </row>
    <row r="86" spans="2:4" hidden="1">
      <c r="B86" s="45" t="s">
        <v>78</v>
      </c>
      <c r="C86" s="15" t="s">
        <v>79</v>
      </c>
      <c r="D86" s="16"/>
    </row>
    <row r="87" spans="2:4" hidden="1">
      <c r="B87" s="45" t="s">
        <v>80</v>
      </c>
      <c r="C87" s="15" t="s">
        <v>81</v>
      </c>
      <c r="D87" s="16"/>
    </row>
    <row r="88" spans="2:4" hidden="1">
      <c r="B88" s="45" t="s">
        <v>82</v>
      </c>
      <c r="C88" s="15" t="s">
        <v>83</v>
      </c>
      <c r="D88" s="16"/>
    </row>
    <row r="89" spans="2:4" hidden="1">
      <c r="B89" s="44">
        <v>21420</v>
      </c>
      <c r="C89" s="15" t="s">
        <v>84</v>
      </c>
      <c r="D89" s="16">
        <f>SUM(D90:D94)</f>
        <v>0</v>
      </c>
    </row>
    <row r="90" spans="2:4" ht="25.5" hidden="1">
      <c r="B90" s="45" t="s">
        <v>85</v>
      </c>
      <c r="C90" s="15" t="s">
        <v>86</v>
      </c>
      <c r="D90" s="16"/>
    </row>
    <row r="91" spans="2:4" hidden="1">
      <c r="B91" s="45" t="s">
        <v>87</v>
      </c>
      <c r="C91" s="15" t="s">
        <v>88</v>
      </c>
      <c r="D91" s="16"/>
    </row>
    <row r="92" spans="2:4" ht="25.5" hidden="1">
      <c r="B92" s="45">
        <v>21424</v>
      </c>
      <c r="C92" s="15" t="s">
        <v>89</v>
      </c>
      <c r="D92" s="16"/>
    </row>
    <row r="93" spans="2:4" hidden="1">
      <c r="B93" s="45">
        <v>21425</v>
      </c>
      <c r="C93" s="15" t="s">
        <v>90</v>
      </c>
      <c r="D93" s="16"/>
    </row>
    <row r="94" spans="2:4" hidden="1">
      <c r="B94" s="45" t="s">
        <v>91</v>
      </c>
      <c r="C94" s="15" t="s">
        <v>92</v>
      </c>
      <c r="D94" s="16"/>
    </row>
    <row r="95" spans="2:4" hidden="1">
      <c r="B95" s="44">
        <v>21490</v>
      </c>
      <c r="C95" s="15" t="s">
        <v>93</v>
      </c>
      <c r="D95" s="16">
        <f>SUM(D96:D97)</f>
        <v>0</v>
      </c>
    </row>
    <row r="96" spans="2:4" hidden="1">
      <c r="B96" s="45" t="s">
        <v>94</v>
      </c>
      <c r="C96" s="15" t="s">
        <v>95</v>
      </c>
      <c r="D96" s="16"/>
    </row>
    <row r="97" spans="2:4" hidden="1">
      <c r="B97" s="45" t="s">
        <v>96</v>
      </c>
      <c r="C97" s="15" t="s">
        <v>97</v>
      </c>
      <c r="D97" s="16"/>
    </row>
    <row r="98" spans="2:4">
      <c r="B98" s="46" t="s">
        <v>98</v>
      </c>
      <c r="C98" s="47" t="s">
        <v>99</v>
      </c>
      <c r="D98" s="13">
        <f>D99+D111</f>
        <v>10735</v>
      </c>
    </row>
    <row r="99" spans="2:4" hidden="1">
      <c r="B99" s="14">
        <v>21100</v>
      </c>
      <c r="C99" s="15" t="s">
        <v>100</v>
      </c>
      <c r="D99" s="16">
        <f>D100+D101+D102+D103+D104+D105+D106</f>
        <v>0</v>
      </c>
    </row>
    <row r="100" spans="2:4" ht="25.5" hidden="1">
      <c r="B100" s="44" t="s">
        <v>101</v>
      </c>
      <c r="C100" s="15" t="s">
        <v>102</v>
      </c>
      <c r="D100" s="16"/>
    </row>
    <row r="101" spans="2:4" ht="25.5" hidden="1">
      <c r="B101" s="44" t="s">
        <v>103</v>
      </c>
      <c r="C101" s="15" t="s">
        <v>104</v>
      </c>
      <c r="D101" s="16"/>
    </row>
    <row r="102" spans="2:4" ht="25.5" hidden="1">
      <c r="B102" s="44" t="s">
        <v>105</v>
      </c>
      <c r="C102" s="15" t="s">
        <v>106</v>
      </c>
      <c r="D102" s="16"/>
    </row>
    <row r="103" spans="2:4" ht="25.5" hidden="1">
      <c r="B103" s="44" t="s">
        <v>107</v>
      </c>
      <c r="C103" s="15" t="s">
        <v>108</v>
      </c>
      <c r="D103" s="16"/>
    </row>
    <row r="104" spans="2:4" ht="38.25" hidden="1">
      <c r="B104" s="44" t="s">
        <v>109</v>
      </c>
      <c r="C104" s="15" t="s">
        <v>110</v>
      </c>
      <c r="D104" s="16"/>
    </row>
    <row r="105" spans="2:4" ht="38.25" hidden="1">
      <c r="B105" s="44" t="s">
        <v>111</v>
      </c>
      <c r="C105" s="15" t="s">
        <v>112</v>
      </c>
      <c r="D105" s="16"/>
    </row>
    <row r="106" spans="2:4" ht="38.25" hidden="1">
      <c r="B106" s="44" t="s">
        <v>113</v>
      </c>
      <c r="C106" s="15" t="s">
        <v>114</v>
      </c>
      <c r="D106" s="16">
        <f>SUM(D107:D110)</f>
        <v>0</v>
      </c>
    </row>
    <row r="107" spans="2:4" ht="38.25" hidden="1">
      <c r="B107" s="45">
        <v>21191</v>
      </c>
      <c r="C107" s="15" t="s">
        <v>115</v>
      </c>
      <c r="D107" s="16"/>
    </row>
    <row r="108" spans="2:4" hidden="1">
      <c r="B108" s="45">
        <v>21192</v>
      </c>
      <c r="C108" s="15" t="s">
        <v>116</v>
      </c>
      <c r="D108" s="16"/>
    </row>
    <row r="109" spans="2:4" ht="38.25" hidden="1">
      <c r="B109" s="45">
        <v>21193</v>
      </c>
      <c r="C109" s="15" t="s">
        <v>117</v>
      </c>
      <c r="D109" s="16"/>
    </row>
    <row r="110" spans="2:4" ht="25.5" hidden="1">
      <c r="B110" s="45">
        <v>21194</v>
      </c>
      <c r="C110" s="15" t="s">
        <v>118</v>
      </c>
      <c r="D110" s="16"/>
    </row>
    <row r="111" spans="2:4">
      <c r="B111" s="14">
        <v>21200</v>
      </c>
      <c r="C111" s="15" t="s">
        <v>119</v>
      </c>
      <c r="D111" s="16">
        <f>D112</f>
        <v>10735</v>
      </c>
    </row>
    <row r="112" spans="2:4">
      <c r="B112" s="44">
        <v>21210</v>
      </c>
      <c r="C112" s="15" t="s">
        <v>119</v>
      </c>
      <c r="D112" s="16">
        <v>10735</v>
      </c>
    </row>
    <row r="113" spans="2:4" ht="25.5" hidden="1">
      <c r="B113" s="49" t="s">
        <v>120</v>
      </c>
      <c r="C113" s="47" t="s">
        <v>121</v>
      </c>
      <c r="D113" s="13">
        <f>D114+D121+D126</f>
        <v>0</v>
      </c>
    </row>
    <row r="114" spans="2:4" hidden="1">
      <c r="B114" s="49">
        <v>18000</v>
      </c>
      <c r="C114" s="47" t="s">
        <v>122</v>
      </c>
      <c r="D114" s="13">
        <f>D115+D120</f>
        <v>0</v>
      </c>
    </row>
    <row r="115" spans="2:4" hidden="1">
      <c r="B115" s="49" t="s">
        <v>123</v>
      </c>
      <c r="C115" s="47" t="s">
        <v>124</v>
      </c>
      <c r="D115" s="13">
        <f>D116</f>
        <v>0</v>
      </c>
    </row>
    <row r="116" spans="2:4" hidden="1">
      <c r="B116" s="44" t="s">
        <v>125</v>
      </c>
      <c r="C116" s="15" t="s">
        <v>126</v>
      </c>
      <c r="D116" s="16">
        <f>SUM(D117:D119)</f>
        <v>0</v>
      </c>
    </row>
    <row r="117" spans="2:4" ht="25.5" hidden="1">
      <c r="B117" s="45" t="s">
        <v>127</v>
      </c>
      <c r="C117" s="15" t="s">
        <v>128</v>
      </c>
      <c r="D117" s="16"/>
    </row>
    <row r="118" spans="2:4" ht="25.5" hidden="1">
      <c r="B118" s="45" t="s">
        <v>129</v>
      </c>
      <c r="C118" s="15" t="s">
        <v>130</v>
      </c>
      <c r="D118" s="16"/>
    </row>
    <row r="119" spans="2:4" hidden="1">
      <c r="B119" s="45">
        <v>18139</v>
      </c>
      <c r="C119" s="15" t="s">
        <v>131</v>
      </c>
      <c r="D119" s="16"/>
    </row>
    <row r="120" spans="2:4" hidden="1">
      <c r="B120" s="14">
        <v>18400</v>
      </c>
      <c r="C120" s="15" t="s">
        <v>132</v>
      </c>
      <c r="D120" s="16"/>
    </row>
    <row r="121" spans="2:4" hidden="1">
      <c r="B121" s="49">
        <v>19000</v>
      </c>
      <c r="C121" s="47" t="s">
        <v>133</v>
      </c>
      <c r="D121" s="13">
        <f>D122</f>
        <v>0</v>
      </c>
    </row>
    <row r="122" spans="2:4" hidden="1">
      <c r="B122" s="49" t="s">
        <v>134</v>
      </c>
      <c r="C122" s="47" t="s">
        <v>135</v>
      </c>
      <c r="D122" s="13">
        <f>SUM(D123:D125)</f>
        <v>0</v>
      </c>
    </row>
    <row r="123" spans="2:4" ht="25.5" hidden="1">
      <c r="B123" s="44">
        <v>19550</v>
      </c>
      <c r="C123" s="15" t="s">
        <v>136</v>
      </c>
      <c r="D123" s="16"/>
    </row>
    <row r="124" spans="2:4" ht="25.5" hidden="1">
      <c r="B124" s="44">
        <v>19560</v>
      </c>
      <c r="C124" s="15" t="s">
        <v>137</v>
      </c>
      <c r="D124" s="16"/>
    </row>
    <row r="125" spans="2:4" ht="38.25" hidden="1">
      <c r="B125" s="44">
        <v>19570</v>
      </c>
      <c r="C125" s="15" t="s">
        <v>138</v>
      </c>
      <c r="D125" s="16"/>
    </row>
    <row r="126" spans="2:4" ht="25.5" hidden="1">
      <c r="B126" s="49">
        <v>17000</v>
      </c>
      <c r="C126" s="47" t="s">
        <v>139</v>
      </c>
      <c r="D126" s="13">
        <f>SUM(D127)</f>
        <v>0</v>
      </c>
    </row>
    <row r="127" spans="2:4" ht="38.25" hidden="1">
      <c r="B127" s="49">
        <v>17100</v>
      </c>
      <c r="C127" s="47" t="s">
        <v>140</v>
      </c>
      <c r="D127" s="13">
        <f>SUM(D128:D131)</f>
        <v>0</v>
      </c>
    </row>
    <row r="128" spans="2:4" ht="38.25" hidden="1">
      <c r="B128" s="44">
        <v>17110</v>
      </c>
      <c r="C128" s="15" t="s">
        <v>141</v>
      </c>
      <c r="D128" s="16"/>
    </row>
    <row r="129" spans="2:4" ht="38.25" hidden="1">
      <c r="B129" s="44">
        <v>17120</v>
      </c>
      <c r="C129" s="15" t="s">
        <v>142</v>
      </c>
      <c r="D129" s="16"/>
    </row>
    <row r="130" spans="2:4" ht="76.5" hidden="1">
      <c r="B130" s="44">
        <v>17130</v>
      </c>
      <c r="C130" s="15" t="s">
        <v>143</v>
      </c>
      <c r="D130" s="16"/>
    </row>
    <row r="131" spans="2:4" ht="76.5" hidden="1">
      <c r="B131" s="44">
        <v>17140</v>
      </c>
      <c r="C131" s="15" t="s">
        <v>144</v>
      </c>
      <c r="D131" s="16"/>
    </row>
    <row r="132" spans="2:4" hidden="1">
      <c r="B132" s="49">
        <v>21700</v>
      </c>
      <c r="C132" s="47" t="s">
        <v>145</v>
      </c>
      <c r="D132" s="13">
        <f>D133+D134</f>
        <v>0</v>
      </c>
    </row>
    <row r="133" spans="2:4" hidden="1">
      <c r="B133" s="44">
        <v>21710</v>
      </c>
      <c r="C133" s="15" t="s">
        <v>146</v>
      </c>
      <c r="D133" s="16"/>
    </row>
    <row r="134" spans="2:4" hidden="1">
      <c r="B134" s="44">
        <v>21720</v>
      </c>
      <c r="C134" s="15" t="s">
        <v>147</v>
      </c>
      <c r="D134" s="16"/>
    </row>
    <row r="135" spans="2:4">
      <c r="B135" s="51" t="s">
        <v>148</v>
      </c>
      <c r="C135" s="12" t="s">
        <v>149</v>
      </c>
      <c r="D135" s="13">
        <f>D136+D416</f>
        <v>10735</v>
      </c>
    </row>
    <row r="136" spans="2:4" ht="27">
      <c r="B136" s="53" t="s">
        <v>150</v>
      </c>
      <c r="C136" s="54" t="s">
        <v>151</v>
      </c>
      <c r="D136" s="106">
        <f>D137+D272+D290+D375+D394</f>
        <v>10735</v>
      </c>
    </row>
    <row r="137" spans="2:4" hidden="1">
      <c r="B137" s="52" t="s">
        <v>152</v>
      </c>
      <c r="C137" s="47" t="s">
        <v>153</v>
      </c>
      <c r="D137" s="13">
        <f>D138+D172</f>
        <v>0</v>
      </c>
    </row>
    <row r="138" spans="2:4" hidden="1">
      <c r="B138" s="46" t="s">
        <v>154</v>
      </c>
      <c r="C138" s="47" t="s">
        <v>155</v>
      </c>
      <c r="D138" s="107">
        <f>D139+D160</f>
        <v>0</v>
      </c>
    </row>
    <row r="139" spans="2:4" hidden="1">
      <c r="B139" s="46" t="s">
        <v>156</v>
      </c>
      <c r="C139" s="47" t="s">
        <v>157</v>
      </c>
      <c r="D139" s="107">
        <f>D140+D148+D158+D159</f>
        <v>0</v>
      </c>
    </row>
    <row r="140" spans="2:4" hidden="1">
      <c r="B140" s="44" t="s">
        <v>158</v>
      </c>
      <c r="C140" s="15" t="s">
        <v>159</v>
      </c>
      <c r="D140" s="108">
        <f>SUM(D141:D147)</f>
        <v>0</v>
      </c>
    </row>
    <row r="141" spans="2:4" hidden="1">
      <c r="B141" s="45" t="s">
        <v>160</v>
      </c>
      <c r="C141" s="15" t="s">
        <v>161</v>
      </c>
      <c r="D141" s="108"/>
    </row>
    <row r="142" spans="2:4" hidden="1">
      <c r="B142" s="45" t="s">
        <v>162</v>
      </c>
      <c r="C142" s="15" t="s">
        <v>163</v>
      </c>
      <c r="D142" s="108"/>
    </row>
    <row r="143" spans="2:4" ht="25.5" hidden="1">
      <c r="B143" s="45" t="s">
        <v>164</v>
      </c>
      <c r="C143" s="15" t="s">
        <v>165</v>
      </c>
      <c r="D143" s="108"/>
    </row>
    <row r="144" spans="2:4" hidden="1">
      <c r="B144" s="45" t="s">
        <v>166</v>
      </c>
      <c r="C144" s="15" t="s">
        <v>167</v>
      </c>
      <c r="D144" s="108"/>
    </row>
    <row r="145" spans="2:4" hidden="1">
      <c r="B145" s="45" t="s">
        <v>168</v>
      </c>
      <c r="C145" s="15" t="s">
        <v>169</v>
      </c>
      <c r="D145" s="108"/>
    </row>
    <row r="146" spans="2:4" hidden="1">
      <c r="B146" s="45">
        <v>1116</v>
      </c>
      <c r="C146" s="15" t="s">
        <v>170</v>
      </c>
      <c r="D146" s="108"/>
    </row>
    <row r="147" spans="2:4" hidden="1">
      <c r="B147" s="45" t="s">
        <v>171</v>
      </c>
      <c r="C147" s="15" t="s">
        <v>172</v>
      </c>
      <c r="D147" s="108"/>
    </row>
    <row r="148" spans="2:4" hidden="1">
      <c r="B148" s="44" t="s">
        <v>173</v>
      </c>
      <c r="C148" s="15" t="s">
        <v>174</v>
      </c>
      <c r="D148" s="108">
        <f>SUM(D149:D157)</f>
        <v>0</v>
      </c>
    </row>
    <row r="149" spans="2:4" hidden="1">
      <c r="B149" s="45" t="s">
        <v>175</v>
      </c>
      <c r="C149" s="15" t="s">
        <v>176</v>
      </c>
      <c r="D149" s="108"/>
    </row>
    <row r="150" spans="2:4" hidden="1">
      <c r="B150" s="45" t="s">
        <v>177</v>
      </c>
      <c r="C150" s="15" t="s">
        <v>178</v>
      </c>
      <c r="D150" s="108"/>
    </row>
    <row r="151" spans="2:4" hidden="1">
      <c r="B151" s="45" t="s">
        <v>179</v>
      </c>
      <c r="C151" s="15" t="s">
        <v>180</v>
      </c>
      <c r="D151" s="108"/>
    </row>
    <row r="152" spans="2:4" hidden="1">
      <c r="B152" s="45" t="s">
        <v>181</v>
      </c>
      <c r="C152" s="15" t="s">
        <v>182</v>
      </c>
      <c r="D152" s="108"/>
    </row>
    <row r="153" spans="2:4" hidden="1">
      <c r="B153" s="45" t="s">
        <v>183</v>
      </c>
      <c r="C153" s="15" t="s">
        <v>184</v>
      </c>
      <c r="D153" s="108"/>
    </row>
    <row r="154" spans="2:4" hidden="1">
      <c r="B154" s="45" t="s">
        <v>185</v>
      </c>
      <c r="C154" s="15" t="s">
        <v>186</v>
      </c>
      <c r="D154" s="108"/>
    </row>
    <row r="155" spans="2:4" hidden="1">
      <c r="B155" s="45" t="s">
        <v>187</v>
      </c>
      <c r="C155" s="15" t="s">
        <v>188</v>
      </c>
      <c r="D155" s="108"/>
    </row>
    <row r="156" spans="2:4" hidden="1">
      <c r="B156" s="45" t="s">
        <v>189</v>
      </c>
      <c r="C156" s="15" t="s">
        <v>190</v>
      </c>
      <c r="D156" s="108"/>
    </row>
    <row r="157" spans="2:4" ht="25.5" hidden="1">
      <c r="B157" s="45" t="s">
        <v>191</v>
      </c>
      <c r="C157" s="15" t="s">
        <v>192</v>
      </c>
      <c r="D157" s="108"/>
    </row>
    <row r="158" spans="2:4" ht="25.5" hidden="1">
      <c r="B158" s="44" t="s">
        <v>193</v>
      </c>
      <c r="C158" s="15" t="s">
        <v>194</v>
      </c>
      <c r="D158" s="108"/>
    </row>
    <row r="159" spans="2:4" hidden="1">
      <c r="B159" s="44" t="s">
        <v>195</v>
      </c>
      <c r="C159" s="15" t="s">
        <v>196</v>
      </c>
      <c r="D159" s="108"/>
    </row>
    <row r="160" spans="2:4" ht="25.5" hidden="1">
      <c r="B160" s="46" t="s">
        <v>197</v>
      </c>
      <c r="C160" s="47" t="s">
        <v>198</v>
      </c>
      <c r="D160" s="107">
        <f>D161+D162+D171</f>
        <v>0</v>
      </c>
    </row>
    <row r="161" spans="2:4" hidden="1">
      <c r="B161" s="44" t="s">
        <v>199</v>
      </c>
      <c r="C161" s="15" t="s">
        <v>200</v>
      </c>
      <c r="D161" s="108"/>
    </row>
    <row r="162" spans="2:4" hidden="1">
      <c r="B162" s="44" t="s">
        <v>201</v>
      </c>
      <c r="C162" s="15" t="s">
        <v>202</v>
      </c>
      <c r="D162" s="108">
        <f>SUM(D163:D170)</f>
        <v>0</v>
      </c>
    </row>
    <row r="163" spans="2:4" ht="25.5" hidden="1">
      <c r="B163" s="45" t="s">
        <v>203</v>
      </c>
      <c r="C163" s="15" t="s">
        <v>204</v>
      </c>
      <c r="D163" s="108"/>
    </row>
    <row r="164" spans="2:4" hidden="1">
      <c r="B164" s="45" t="s">
        <v>205</v>
      </c>
      <c r="C164" s="15" t="s">
        <v>206</v>
      </c>
      <c r="D164" s="108"/>
    </row>
    <row r="165" spans="2:4" hidden="1">
      <c r="B165" s="45" t="s">
        <v>207</v>
      </c>
      <c r="C165" s="15" t="s">
        <v>208</v>
      </c>
      <c r="D165" s="108"/>
    </row>
    <row r="166" spans="2:4" ht="25.5" hidden="1">
      <c r="B166" s="45" t="s">
        <v>209</v>
      </c>
      <c r="C166" s="15" t="s">
        <v>210</v>
      </c>
      <c r="D166" s="108"/>
    </row>
    <row r="167" spans="2:4" hidden="1">
      <c r="B167" s="45" t="s">
        <v>211</v>
      </c>
      <c r="C167" s="15" t="s">
        <v>212</v>
      </c>
      <c r="D167" s="108"/>
    </row>
    <row r="168" spans="2:4" hidden="1">
      <c r="B168" s="45" t="s">
        <v>213</v>
      </c>
      <c r="C168" s="15" t="s">
        <v>214</v>
      </c>
      <c r="D168" s="108"/>
    </row>
    <row r="169" spans="2:4" ht="25.5" hidden="1">
      <c r="B169" s="45" t="s">
        <v>215</v>
      </c>
      <c r="C169" s="15" t="s">
        <v>216</v>
      </c>
      <c r="D169" s="108"/>
    </row>
    <row r="170" spans="2:4" ht="25.5" hidden="1">
      <c r="B170" s="45" t="s">
        <v>217</v>
      </c>
      <c r="C170" s="15" t="s">
        <v>218</v>
      </c>
      <c r="D170" s="108"/>
    </row>
    <row r="171" spans="2:4" hidden="1">
      <c r="B171" s="44" t="s">
        <v>219</v>
      </c>
      <c r="C171" s="15" t="s">
        <v>220</v>
      </c>
      <c r="D171" s="108"/>
    </row>
    <row r="172" spans="2:4" hidden="1">
      <c r="B172" s="47" t="s">
        <v>221</v>
      </c>
      <c r="C172" s="47" t="s">
        <v>222</v>
      </c>
      <c r="D172" s="107">
        <f>D173+D180+D231+D261+D262+D271</f>
        <v>0</v>
      </c>
    </row>
    <row r="173" spans="2:4" hidden="1">
      <c r="B173" s="46" t="s">
        <v>223</v>
      </c>
      <c r="C173" s="47" t="s">
        <v>224</v>
      </c>
      <c r="D173" s="107">
        <f>D174+D177</f>
        <v>0</v>
      </c>
    </row>
    <row r="174" spans="2:4" hidden="1">
      <c r="B174" s="44" t="s">
        <v>225</v>
      </c>
      <c r="C174" s="15" t="s">
        <v>226</v>
      </c>
      <c r="D174" s="108">
        <f>SUM(D175:D176)</f>
        <v>0</v>
      </c>
    </row>
    <row r="175" spans="2:4" hidden="1">
      <c r="B175" s="45" t="s">
        <v>227</v>
      </c>
      <c r="C175" s="15" t="s">
        <v>228</v>
      </c>
      <c r="D175" s="108"/>
    </row>
    <row r="176" spans="2:4" hidden="1">
      <c r="B176" s="45" t="s">
        <v>229</v>
      </c>
      <c r="C176" s="15" t="s">
        <v>230</v>
      </c>
      <c r="D176" s="108"/>
    </row>
    <row r="177" spans="2:4" hidden="1">
      <c r="B177" s="44" t="s">
        <v>231</v>
      </c>
      <c r="C177" s="15" t="s">
        <v>232</v>
      </c>
      <c r="D177" s="108">
        <f>SUM(D178:D179)</f>
        <v>0</v>
      </c>
    </row>
    <row r="178" spans="2:4" hidden="1">
      <c r="B178" s="45" t="s">
        <v>233</v>
      </c>
      <c r="C178" s="15" t="s">
        <v>228</v>
      </c>
      <c r="D178" s="108"/>
    </row>
    <row r="179" spans="2:4" hidden="1">
      <c r="B179" s="45" t="s">
        <v>234</v>
      </c>
      <c r="C179" s="15" t="s">
        <v>230</v>
      </c>
      <c r="D179" s="108"/>
    </row>
    <row r="180" spans="2:4" hidden="1">
      <c r="B180" s="46" t="s">
        <v>235</v>
      </c>
      <c r="C180" s="47" t="s">
        <v>236</v>
      </c>
      <c r="D180" s="107">
        <f>D181+D184+D190+D200+D209+D213+D219+D226</f>
        <v>0</v>
      </c>
    </row>
    <row r="181" spans="2:4" hidden="1">
      <c r="B181" s="44" t="s">
        <v>237</v>
      </c>
      <c r="C181" s="15" t="s">
        <v>238</v>
      </c>
      <c r="D181" s="108">
        <f>SUM(D182:D183)</f>
        <v>0</v>
      </c>
    </row>
    <row r="182" spans="2:4" ht="38.25" hidden="1">
      <c r="B182" s="45" t="s">
        <v>239</v>
      </c>
      <c r="C182" s="15" t="s">
        <v>240</v>
      </c>
      <c r="D182" s="108"/>
    </row>
    <row r="183" spans="2:4" hidden="1">
      <c r="B183" s="45" t="s">
        <v>241</v>
      </c>
      <c r="C183" s="15" t="s">
        <v>242</v>
      </c>
      <c r="D183" s="108"/>
    </row>
    <row r="184" spans="2:4" hidden="1">
      <c r="B184" s="44" t="s">
        <v>243</v>
      </c>
      <c r="C184" s="15" t="s">
        <v>244</v>
      </c>
      <c r="D184" s="108">
        <f>SUM(D185:D189)</f>
        <v>0</v>
      </c>
    </row>
    <row r="185" spans="2:4" hidden="1">
      <c r="B185" s="45" t="s">
        <v>245</v>
      </c>
      <c r="C185" s="15" t="s">
        <v>246</v>
      </c>
      <c r="D185" s="108"/>
    </row>
    <row r="186" spans="2:4" hidden="1">
      <c r="B186" s="45" t="s">
        <v>247</v>
      </c>
      <c r="C186" s="15" t="s">
        <v>248</v>
      </c>
      <c r="D186" s="108"/>
    </row>
    <row r="187" spans="2:4" hidden="1">
      <c r="B187" s="45" t="s">
        <v>249</v>
      </c>
      <c r="C187" s="15" t="s">
        <v>250</v>
      </c>
      <c r="D187" s="108"/>
    </row>
    <row r="188" spans="2:4" ht="25.5" hidden="1">
      <c r="B188" s="45">
        <v>2224</v>
      </c>
      <c r="C188" s="15" t="s">
        <v>251</v>
      </c>
      <c r="D188" s="108"/>
    </row>
    <row r="189" spans="2:4" hidden="1">
      <c r="B189" s="45" t="s">
        <v>252</v>
      </c>
      <c r="C189" s="15" t="s">
        <v>253</v>
      </c>
      <c r="D189" s="108"/>
    </row>
    <row r="190" spans="2:4" ht="25.5" hidden="1">
      <c r="B190" s="44" t="s">
        <v>254</v>
      </c>
      <c r="C190" s="15" t="s">
        <v>255</v>
      </c>
      <c r="D190" s="108">
        <f>SUM(D191:D199)</f>
        <v>0</v>
      </c>
    </row>
    <row r="191" spans="2:4" hidden="1">
      <c r="B191" s="45" t="s">
        <v>256</v>
      </c>
      <c r="C191" s="15" t="s">
        <v>257</v>
      </c>
      <c r="D191" s="108"/>
    </row>
    <row r="192" spans="2:4" hidden="1">
      <c r="B192" s="45">
        <v>2232</v>
      </c>
      <c r="C192" s="15" t="s">
        <v>258</v>
      </c>
      <c r="D192" s="108"/>
    </row>
    <row r="193" spans="2:4" hidden="1">
      <c r="B193" s="45" t="s">
        <v>259</v>
      </c>
      <c r="C193" s="15" t="s">
        <v>260</v>
      </c>
      <c r="D193" s="108"/>
    </row>
    <row r="194" spans="2:4" ht="25.5" hidden="1">
      <c r="B194" s="45" t="s">
        <v>261</v>
      </c>
      <c r="C194" s="15" t="s">
        <v>262</v>
      </c>
      <c r="D194" s="108"/>
    </row>
    <row r="195" spans="2:4" hidden="1">
      <c r="B195" s="45">
        <v>2235</v>
      </c>
      <c r="C195" s="15" t="s">
        <v>263</v>
      </c>
      <c r="D195" s="108"/>
    </row>
    <row r="196" spans="2:4" hidden="1">
      <c r="B196" s="45" t="s">
        <v>264</v>
      </c>
      <c r="C196" s="15" t="s">
        <v>265</v>
      </c>
      <c r="D196" s="108"/>
    </row>
    <row r="197" spans="2:4" ht="25.5" hidden="1">
      <c r="B197" s="45" t="s">
        <v>266</v>
      </c>
      <c r="C197" s="15" t="s">
        <v>267</v>
      </c>
      <c r="D197" s="108"/>
    </row>
    <row r="198" spans="2:4" ht="25.5" hidden="1">
      <c r="B198" s="45" t="s">
        <v>268</v>
      </c>
      <c r="C198" s="15" t="s">
        <v>269</v>
      </c>
      <c r="D198" s="108"/>
    </row>
    <row r="199" spans="2:4" hidden="1">
      <c r="B199" s="45" t="s">
        <v>270</v>
      </c>
      <c r="C199" s="15" t="s">
        <v>271</v>
      </c>
      <c r="D199" s="108"/>
    </row>
    <row r="200" spans="2:4" ht="25.5" hidden="1">
      <c r="B200" s="44" t="s">
        <v>272</v>
      </c>
      <c r="C200" s="15" t="s">
        <v>273</v>
      </c>
      <c r="D200" s="108">
        <f>SUM(D201:D208)</f>
        <v>0</v>
      </c>
    </row>
    <row r="201" spans="2:4" hidden="1">
      <c r="B201" s="45" t="s">
        <v>274</v>
      </c>
      <c r="C201" s="15" t="s">
        <v>275</v>
      </c>
      <c r="D201" s="108"/>
    </row>
    <row r="202" spans="2:4" hidden="1">
      <c r="B202" s="45" t="s">
        <v>276</v>
      </c>
      <c r="C202" s="15" t="s">
        <v>277</v>
      </c>
      <c r="D202" s="108"/>
    </row>
    <row r="203" spans="2:4" hidden="1">
      <c r="B203" s="45" t="s">
        <v>278</v>
      </c>
      <c r="C203" s="15" t="s">
        <v>279</v>
      </c>
      <c r="D203" s="108"/>
    </row>
    <row r="204" spans="2:4" hidden="1">
      <c r="B204" s="45" t="s">
        <v>280</v>
      </c>
      <c r="C204" s="15" t="s">
        <v>281</v>
      </c>
      <c r="D204" s="108"/>
    </row>
    <row r="205" spans="2:4" hidden="1">
      <c r="B205" s="45" t="s">
        <v>282</v>
      </c>
      <c r="C205" s="15" t="s">
        <v>283</v>
      </c>
      <c r="D205" s="108"/>
    </row>
    <row r="206" spans="2:4" hidden="1">
      <c r="B206" s="45">
        <v>2247</v>
      </c>
      <c r="C206" s="15" t="s">
        <v>284</v>
      </c>
      <c r="D206" s="108"/>
    </row>
    <row r="207" spans="2:4" hidden="1">
      <c r="B207" s="45">
        <v>2248</v>
      </c>
      <c r="C207" s="15" t="s">
        <v>285</v>
      </c>
      <c r="D207" s="108"/>
    </row>
    <row r="208" spans="2:4" hidden="1">
      <c r="B208" s="45" t="s">
        <v>286</v>
      </c>
      <c r="C208" s="15" t="s">
        <v>287</v>
      </c>
      <c r="D208" s="108"/>
    </row>
    <row r="209" spans="2:4" hidden="1">
      <c r="B209" s="44" t="s">
        <v>288</v>
      </c>
      <c r="C209" s="15" t="s">
        <v>289</v>
      </c>
      <c r="D209" s="108">
        <f>SUM(D210:D212)</f>
        <v>0</v>
      </c>
    </row>
    <row r="210" spans="2:4" hidden="1">
      <c r="B210" s="45">
        <v>2251</v>
      </c>
      <c r="C210" s="15" t="s">
        <v>290</v>
      </c>
      <c r="D210" s="108"/>
    </row>
    <row r="211" spans="2:4" hidden="1">
      <c r="B211" s="45">
        <v>2252</v>
      </c>
      <c r="C211" s="15" t="s">
        <v>291</v>
      </c>
      <c r="D211" s="108"/>
    </row>
    <row r="212" spans="2:4" hidden="1">
      <c r="B212" s="45">
        <v>2259</v>
      </c>
      <c r="C212" s="15" t="s">
        <v>292</v>
      </c>
      <c r="D212" s="108"/>
    </row>
    <row r="213" spans="2:4" hidden="1">
      <c r="B213" s="44" t="s">
        <v>293</v>
      </c>
      <c r="C213" s="15" t="s">
        <v>294</v>
      </c>
      <c r="D213" s="108">
        <f>SUM(D214:D218)</f>
        <v>0</v>
      </c>
    </row>
    <row r="214" spans="2:4" hidden="1">
      <c r="B214" s="45" t="s">
        <v>295</v>
      </c>
      <c r="C214" s="15" t="s">
        <v>296</v>
      </c>
      <c r="D214" s="108"/>
    </row>
    <row r="215" spans="2:4" hidden="1">
      <c r="B215" s="45" t="s">
        <v>297</v>
      </c>
      <c r="C215" s="15" t="s">
        <v>298</v>
      </c>
      <c r="D215" s="108"/>
    </row>
    <row r="216" spans="2:4" hidden="1">
      <c r="B216" s="45" t="s">
        <v>299</v>
      </c>
      <c r="C216" s="15" t="s">
        <v>300</v>
      </c>
      <c r="D216" s="108"/>
    </row>
    <row r="217" spans="2:4" hidden="1">
      <c r="B217" s="45" t="s">
        <v>301</v>
      </c>
      <c r="C217" s="15" t="s">
        <v>302</v>
      </c>
      <c r="D217" s="108"/>
    </row>
    <row r="218" spans="2:4" s="2" customFormat="1" hidden="1">
      <c r="B218" s="45" t="s">
        <v>303</v>
      </c>
      <c r="C218" s="15" t="s">
        <v>304</v>
      </c>
      <c r="D218" s="108"/>
    </row>
    <row r="219" spans="2:4" s="2" customFormat="1" hidden="1">
      <c r="B219" s="44" t="s">
        <v>305</v>
      </c>
      <c r="C219" s="15" t="s">
        <v>306</v>
      </c>
      <c r="D219" s="108">
        <f>SUM(D220:D225)</f>
        <v>0</v>
      </c>
    </row>
    <row r="220" spans="2:4" s="2" customFormat="1" hidden="1">
      <c r="B220" s="45" t="s">
        <v>307</v>
      </c>
      <c r="C220" s="15" t="s">
        <v>308</v>
      </c>
      <c r="D220" s="108"/>
    </row>
    <row r="221" spans="2:4" s="2" customFormat="1" hidden="1">
      <c r="B221" s="45">
        <v>2272</v>
      </c>
      <c r="C221" s="15" t="s">
        <v>309</v>
      </c>
      <c r="D221" s="108"/>
    </row>
    <row r="222" spans="2:4" s="2" customFormat="1" hidden="1">
      <c r="B222" s="45" t="s">
        <v>310</v>
      </c>
      <c r="C222" s="15" t="s">
        <v>311</v>
      </c>
      <c r="D222" s="108"/>
    </row>
    <row r="223" spans="2:4" s="2" customFormat="1" ht="25.5" hidden="1">
      <c r="B223" s="45" t="s">
        <v>312</v>
      </c>
      <c r="C223" s="15" t="s">
        <v>313</v>
      </c>
      <c r="D223" s="108"/>
    </row>
    <row r="224" spans="2:4" s="2" customFormat="1" hidden="1">
      <c r="B224" s="45">
        <v>2278</v>
      </c>
      <c r="C224" s="15" t="s">
        <v>314</v>
      </c>
      <c r="D224" s="108"/>
    </row>
    <row r="225" spans="2:4" s="2" customFormat="1" hidden="1">
      <c r="B225" s="45" t="s">
        <v>315</v>
      </c>
      <c r="C225" s="15" t="s">
        <v>316</v>
      </c>
      <c r="D225" s="108"/>
    </row>
    <row r="226" spans="2:4" s="2" customFormat="1" hidden="1">
      <c r="B226" s="44" t="s">
        <v>317</v>
      </c>
      <c r="C226" s="15" t="s">
        <v>318</v>
      </c>
      <c r="D226" s="108">
        <f>SUM(D227:D230)</f>
        <v>0</v>
      </c>
    </row>
    <row r="227" spans="2:4" s="2" customFormat="1" hidden="1">
      <c r="B227" s="45" t="s">
        <v>319</v>
      </c>
      <c r="C227" s="15" t="s">
        <v>320</v>
      </c>
      <c r="D227" s="108"/>
    </row>
    <row r="228" spans="2:4" s="2" customFormat="1" hidden="1">
      <c r="B228" s="45" t="s">
        <v>321</v>
      </c>
      <c r="C228" s="15" t="s">
        <v>322</v>
      </c>
      <c r="D228" s="108"/>
    </row>
    <row r="229" spans="2:4" s="2" customFormat="1" hidden="1">
      <c r="B229" s="45" t="s">
        <v>323</v>
      </c>
      <c r="C229" s="15" t="s">
        <v>324</v>
      </c>
      <c r="D229" s="108"/>
    </row>
    <row r="230" spans="2:4" s="2" customFormat="1" ht="25.5" hidden="1">
      <c r="B230" s="45">
        <v>2284</v>
      </c>
      <c r="C230" s="15" t="s">
        <v>325</v>
      </c>
      <c r="D230" s="108"/>
    </row>
    <row r="231" spans="2:4" ht="25.5" hidden="1">
      <c r="B231" s="46" t="s">
        <v>326</v>
      </c>
      <c r="C231" s="47" t="s">
        <v>327</v>
      </c>
      <c r="D231" s="107">
        <f>D232+D237+D241+D242+D246+D247+D255+D256+D260</f>
        <v>0</v>
      </c>
    </row>
    <row r="232" spans="2:4" hidden="1">
      <c r="B232" s="44" t="s">
        <v>328</v>
      </c>
      <c r="C232" s="15" t="s">
        <v>329</v>
      </c>
      <c r="D232" s="108">
        <f>SUM(D233:D236)</f>
        <v>0</v>
      </c>
    </row>
    <row r="233" spans="2:4" hidden="1">
      <c r="B233" s="45" t="s">
        <v>330</v>
      </c>
      <c r="C233" s="15" t="s">
        <v>331</v>
      </c>
      <c r="D233" s="108"/>
    </row>
    <row r="234" spans="2:4" hidden="1">
      <c r="B234" s="45" t="s">
        <v>332</v>
      </c>
      <c r="C234" s="15" t="s">
        <v>333</v>
      </c>
      <c r="D234" s="108"/>
    </row>
    <row r="235" spans="2:4" hidden="1">
      <c r="B235" s="45" t="s">
        <v>334</v>
      </c>
      <c r="C235" s="15" t="s">
        <v>335</v>
      </c>
      <c r="D235" s="108"/>
    </row>
    <row r="236" spans="2:4" hidden="1">
      <c r="B236" s="45" t="s">
        <v>336</v>
      </c>
      <c r="C236" s="15" t="s">
        <v>337</v>
      </c>
      <c r="D236" s="108"/>
    </row>
    <row r="237" spans="2:4" hidden="1">
      <c r="B237" s="44" t="s">
        <v>338</v>
      </c>
      <c r="C237" s="15" t="s">
        <v>339</v>
      </c>
      <c r="D237" s="108">
        <f>SUM(D238:D240)</f>
        <v>0</v>
      </c>
    </row>
    <row r="238" spans="2:4" hidden="1">
      <c r="B238" s="45" t="s">
        <v>340</v>
      </c>
      <c r="C238" s="15" t="s">
        <v>341</v>
      </c>
      <c r="D238" s="108"/>
    </row>
    <row r="239" spans="2:4" hidden="1">
      <c r="B239" s="45" t="s">
        <v>342</v>
      </c>
      <c r="C239" s="15" t="s">
        <v>343</v>
      </c>
      <c r="D239" s="108"/>
    </row>
    <row r="240" spans="2:4" hidden="1">
      <c r="B240" s="45" t="s">
        <v>344</v>
      </c>
      <c r="C240" s="15" t="s">
        <v>345</v>
      </c>
      <c r="D240" s="108"/>
    </row>
    <row r="241" spans="2:4" hidden="1">
      <c r="B241" s="44" t="s">
        <v>346</v>
      </c>
      <c r="C241" s="15" t="s">
        <v>347</v>
      </c>
      <c r="D241" s="108"/>
    </row>
    <row r="242" spans="2:4" ht="25.5" hidden="1">
      <c r="B242" s="44" t="s">
        <v>348</v>
      </c>
      <c r="C242" s="15" t="s">
        <v>349</v>
      </c>
      <c r="D242" s="108">
        <f>SUM(D243:D245)</f>
        <v>0</v>
      </c>
    </row>
    <row r="243" spans="2:4" hidden="1">
      <c r="B243" s="45" t="s">
        <v>350</v>
      </c>
      <c r="C243" s="15" t="s">
        <v>351</v>
      </c>
      <c r="D243" s="108"/>
    </row>
    <row r="244" spans="2:4" hidden="1">
      <c r="B244" s="45" t="s">
        <v>352</v>
      </c>
      <c r="C244" s="15" t="s">
        <v>353</v>
      </c>
      <c r="D244" s="108"/>
    </row>
    <row r="245" spans="2:4" hidden="1">
      <c r="B245" s="45" t="s">
        <v>354</v>
      </c>
      <c r="C245" s="15" t="s">
        <v>355</v>
      </c>
      <c r="D245" s="108"/>
    </row>
    <row r="246" spans="2:4" hidden="1">
      <c r="B246" s="44" t="s">
        <v>356</v>
      </c>
      <c r="C246" s="15" t="s">
        <v>357</v>
      </c>
      <c r="D246" s="108"/>
    </row>
    <row r="247" spans="2:4" hidden="1">
      <c r="B247" s="44" t="s">
        <v>358</v>
      </c>
      <c r="C247" s="15" t="s">
        <v>359</v>
      </c>
      <c r="D247" s="108">
        <f>SUM(D248:D254)</f>
        <v>0</v>
      </c>
    </row>
    <row r="248" spans="2:4" hidden="1">
      <c r="B248" s="45" t="s">
        <v>360</v>
      </c>
      <c r="C248" s="15" t="s">
        <v>361</v>
      </c>
      <c r="D248" s="108"/>
    </row>
    <row r="249" spans="2:4" hidden="1">
      <c r="B249" s="45" t="s">
        <v>362</v>
      </c>
      <c r="C249" s="15" t="s">
        <v>363</v>
      </c>
      <c r="D249" s="108"/>
    </row>
    <row r="250" spans="2:4" hidden="1">
      <c r="B250" s="45" t="s">
        <v>364</v>
      </c>
      <c r="C250" s="15" t="s">
        <v>365</v>
      </c>
      <c r="D250" s="108"/>
    </row>
    <row r="251" spans="2:4" hidden="1">
      <c r="B251" s="45" t="s">
        <v>366</v>
      </c>
      <c r="C251" s="15" t="s">
        <v>367</v>
      </c>
      <c r="D251" s="108"/>
    </row>
    <row r="252" spans="2:4" hidden="1">
      <c r="B252" s="45" t="s">
        <v>368</v>
      </c>
      <c r="C252" s="15" t="s">
        <v>369</v>
      </c>
      <c r="D252" s="108"/>
    </row>
    <row r="253" spans="2:4" ht="25.5" hidden="1">
      <c r="B253" s="45">
        <v>2366</v>
      </c>
      <c r="C253" s="15" t="s">
        <v>370</v>
      </c>
      <c r="D253" s="108"/>
    </row>
    <row r="254" spans="2:4" ht="25.5" hidden="1">
      <c r="B254" s="45" t="s">
        <v>371</v>
      </c>
      <c r="C254" s="15" t="s">
        <v>372</v>
      </c>
      <c r="D254" s="108"/>
    </row>
    <row r="255" spans="2:4" hidden="1">
      <c r="B255" s="44" t="s">
        <v>373</v>
      </c>
      <c r="C255" s="15" t="s">
        <v>374</v>
      </c>
      <c r="D255" s="108"/>
    </row>
    <row r="256" spans="2:4" hidden="1">
      <c r="B256" s="44" t="s">
        <v>375</v>
      </c>
      <c r="C256" s="15" t="s">
        <v>376</v>
      </c>
      <c r="D256" s="108">
        <f>SUM(D257:D259)</f>
        <v>0</v>
      </c>
    </row>
    <row r="257" spans="2:4" hidden="1">
      <c r="B257" s="45" t="s">
        <v>377</v>
      </c>
      <c r="C257" s="15" t="s">
        <v>378</v>
      </c>
      <c r="D257" s="108"/>
    </row>
    <row r="258" spans="2:4" hidden="1">
      <c r="B258" s="45" t="s">
        <v>379</v>
      </c>
      <c r="C258" s="15" t="s">
        <v>380</v>
      </c>
      <c r="D258" s="108"/>
    </row>
    <row r="259" spans="2:4" hidden="1">
      <c r="B259" s="45" t="s">
        <v>381</v>
      </c>
      <c r="C259" s="15" t="s">
        <v>382</v>
      </c>
      <c r="D259" s="108"/>
    </row>
    <row r="260" spans="2:4" hidden="1">
      <c r="B260" s="44" t="s">
        <v>383</v>
      </c>
      <c r="C260" s="15" t="s">
        <v>384</v>
      </c>
      <c r="D260" s="108"/>
    </row>
    <row r="261" spans="2:4" hidden="1">
      <c r="B261" s="46" t="s">
        <v>385</v>
      </c>
      <c r="C261" s="47" t="s">
        <v>386</v>
      </c>
      <c r="D261" s="107"/>
    </row>
    <row r="262" spans="2:4" hidden="1">
      <c r="B262" s="46" t="s">
        <v>387</v>
      </c>
      <c r="C262" s="47" t="s">
        <v>388</v>
      </c>
      <c r="D262" s="107">
        <f>D263+D270</f>
        <v>0</v>
      </c>
    </row>
    <row r="263" spans="2:4" hidden="1">
      <c r="B263" s="44" t="s">
        <v>389</v>
      </c>
      <c r="C263" s="15" t="s">
        <v>390</v>
      </c>
      <c r="D263" s="108">
        <f>SUM(D264:D269)</f>
        <v>0</v>
      </c>
    </row>
    <row r="264" spans="2:4" hidden="1">
      <c r="B264" s="45" t="s">
        <v>391</v>
      </c>
      <c r="C264" s="15" t="s">
        <v>392</v>
      </c>
      <c r="D264" s="108"/>
    </row>
    <row r="265" spans="2:4" ht="25.5" hidden="1">
      <c r="B265" s="45" t="s">
        <v>393</v>
      </c>
      <c r="C265" s="15" t="s">
        <v>394</v>
      </c>
      <c r="D265" s="108"/>
    </row>
    <row r="266" spans="2:4" ht="25.5" hidden="1">
      <c r="B266" s="45" t="s">
        <v>395</v>
      </c>
      <c r="C266" s="15" t="s">
        <v>396</v>
      </c>
      <c r="D266" s="108"/>
    </row>
    <row r="267" spans="2:4" hidden="1">
      <c r="B267" s="45" t="s">
        <v>397</v>
      </c>
      <c r="C267" s="15" t="s">
        <v>398</v>
      </c>
      <c r="D267" s="108"/>
    </row>
    <row r="268" spans="2:4" ht="25.5" hidden="1">
      <c r="B268" s="45">
        <v>2516</v>
      </c>
      <c r="C268" s="15" t="s">
        <v>399</v>
      </c>
      <c r="D268" s="108"/>
    </row>
    <row r="269" spans="2:4" hidden="1">
      <c r="B269" s="45" t="s">
        <v>400</v>
      </c>
      <c r="C269" s="15" t="s">
        <v>401</v>
      </c>
      <c r="D269" s="108"/>
    </row>
    <row r="270" spans="2:4" hidden="1">
      <c r="B270" s="44">
        <v>2520</v>
      </c>
      <c r="C270" s="15" t="s">
        <v>402</v>
      </c>
      <c r="D270" s="108"/>
    </row>
    <row r="271" spans="2:4" ht="25.5" hidden="1">
      <c r="B271" s="49">
        <v>2800</v>
      </c>
      <c r="C271" s="47" t="s">
        <v>403</v>
      </c>
      <c r="D271" s="107"/>
    </row>
    <row r="272" spans="2:4" hidden="1">
      <c r="B272" s="49">
        <v>4000</v>
      </c>
      <c r="C272" s="47" t="s">
        <v>404</v>
      </c>
      <c r="D272" s="107">
        <f>D273+D276+D280</f>
        <v>0</v>
      </c>
    </row>
    <row r="273" spans="2:4" hidden="1">
      <c r="B273" s="46" t="s">
        <v>405</v>
      </c>
      <c r="C273" s="47" t="s">
        <v>406</v>
      </c>
      <c r="D273" s="107">
        <f>D274+D275</f>
        <v>0</v>
      </c>
    </row>
    <row r="274" spans="2:4" ht="25.5" hidden="1">
      <c r="B274" s="44" t="s">
        <v>407</v>
      </c>
      <c r="C274" s="15" t="s">
        <v>408</v>
      </c>
      <c r="D274" s="108"/>
    </row>
    <row r="275" spans="2:4" ht="25.5" hidden="1">
      <c r="B275" s="44" t="s">
        <v>409</v>
      </c>
      <c r="C275" s="15" t="s">
        <v>410</v>
      </c>
      <c r="D275" s="108"/>
    </row>
    <row r="276" spans="2:4" hidden="1">
      <c r="B276" s="46" t="s">
        <v>411</v>
      </c>
      <c r="C276" s="47" t="s">
        <v>412</v>
      </c>
      <c r="D276" s="107">
        <f>SUM(D277:D279)</f>
        <v>0</v>
      </c>
    </row>
    <row r="277" spans="2:4" ht="25.5" hidden="1">
      <c r="B277" s="44" t="s">
        <v>413</v>
      </c>
      <c r="C277" s="15" t="s">
        <v>414</v>
      </c>
      <c r="D277" s="108"/>
    </row>
    <row r="278" spans="2:4" ht="25.5" hidden="1">
      <c r="B278" s="44">
        <v>4240</v>
      </c>
      <c r="C278" s="15" t="s">
        <v>415</v>
      </c>
      <c r="D278" s="108"/>
    </row>
    <row r="279" spans="2:4" hidden="1">
      <c r="B279" s="44">
        <v>4250</v>
      </c>
      <c r="C279" s="15" t="s">
        <v>416</v>
      </c>
      <c r="D279" s="108"/>
    </row>
    <row r="280" spans="2:4" hidden="1">
      <c r="B280" s="46" t="s">
        <v>417</v>
      </c>
      <c r="C280" s="47" t="s">
        <v>418</v>
      </c>
      <c r="D280" s="107">
        <f>D281+D284</f>
        <v>0</v>
      </c>
    </row>
    <row r="281" spans="2:4" hidden="1">
      <c r="B281" s="44" t="s">
        <v>419</v>
      </c>
      <c r="C281" s="15" t="s">
        <v>420</v>
      </c>
      <c r="D281" s="108">
        <f>SUM(D282:D283)</f>
        <v>0</v>
      </c>
    </row>
    <row r="282" spans="2:4" ht="25.5" hidden="1">
      <c r="B282" s="45" t="s">
        <v>421</v>
      </c>
      <c r="C282" s="15" t="s">
        <v>422</v>
      </c>
      <c r="D282" s="108"/>
    </row>
    <row r="283" spans="2:4" ht="25.5" hidden="1">
      <c r="B283" s="45" t="s">
        <v>423</v>
      </c>
      <c r="C283" s="15" t="s">
        <v>424</v>
      </c>
      <c r="D283" s="108"/>
    </row>
    <row r="284" spans="2:4" hidden="1">
      <c r="B284" s="44" t="s">
        <v>425</v>
      </c>
      <c r="C284" s="15" t="s">
        <v>426</v>
      </c>
      <c r="D284" s="108">
        <f>SUM(D285:D289)</f>
        <v>0</v>
      </c>
    </row>
    <row r="285" spans="2:4" ht="25.5" hidden="1">
      <c r="B285" s="45">
        <v>4331</v>
      </c>
      <c r="C285" s="15" t="s">
        <v>427</v>
      </c>
      <c r="D285" s="108"/>
    </row>
    <row r="286" spans="2:4" ht="25.5" hidden="1">
      <c r="B286" s="45">
        <v>4332</v>
      </c>
      <c r="C286" s="15" t="s">
        <v>428</v>
      </c>
      <c r="D286" s="108"/>
    </row>
    <row r="287" spans="2:4" ht="25.5" hidden="1">
      <c r="B287" s="45">
        <v>4333</v>
      </c>
      <c r="C287" s="15" t="s">
        <v>429</v>
      </c>
      <c r="D287" s="108"/>
    </row>
    <row r="288" spans="2:4" ht="25.5" hidden="1">
      <c r="B288" s="45">
        <v>4334</v>
      </c>
      <c r="C288" s="15" t="s">
        <v>430</v>
      </c>
      <c r="D288" s="108"/>
    </row>
    <row r="289" spans="2:4" hidden="1">
      <c r="B289" s="45">
        <v>4339</v>
      </c>
      <c r="C289" s="15" t="s">
        <v>431</v>
      </c>
      <c r="D289" s="108"/>
    </row>
    <row r="290" spans="2:4" hidden="1">
      <c r="B290" s="49" t="s">
        <v>432</v>
      </c>
      <c r="C290" s="47" t="s">
        <v>433</v>
      </c>
      <c r="D290" s="107">
        <f>D291+D326</f>
        <v>0</v>
      </c>
    </row>
    <row r="291" spans="2:4" hidden="1">
      <c r="B291" s="46" t="s">
        <v>434</v>
      </c>
      <c r="C291" s="47" t="s">
        <v>435</v>
      </c>
      <c r="D291" s="107">
        <f>D292+D300+D321+D324+D325</f>
        <v>0</v>
      </c>
    </row>
    <row r="292" spans="2:4" hidden="1">
      <c r="B292" s="46" t="s">
        <v>436</v>
      </c>
      <c r="C292" s="47" t="s">
        <v>437</v>
      </c>
      <c r="D292" s="107">
        <f>D293+D296+D297</f>
        <v>0</v>
      </c>
    </row>
    <row r="293" spans="2:4" ht="25.5" hidden="1">
      <c r="B293" s="44" t="s">
        <v>438</v>
      </c>
      <c r="C293" s="15" t="s">
        <v>439</v>
      </c>
      <c r="D293" s="108">
        <f>SUM(D294:D295)</f>
        <v>0</v>
      </c>
    </row>
    <row r="294" spans="2:4" ht="25.5" hidden="1">
      <c r="B294" s="45">
        <v>3111</v>
      </c>
      <c r="C294" s="15" t="s">
        <v>440</v>
      </c>
      <c r="D294" s="108"/>
    </row>
    <row r="295" spans="2:4" ht="25.5" hidden="1">
      <c r="B295" s="45">
        <v>3112</v>
      </c>
      <c r="C295" s="15" t="s">
        <v>441</v>
      </c>
      <c r="D295" s="108"/>
    </row>
    <row r="296" spans="2:4" hidden="1">
      <c r="B296" s="44">
        <v>3150</v>
      </c>
      <c r="C296" s="15" t="s">
        <v>442</v>
      </c>
      <c r="D296" s="108"/>
    </row>
    <row r="297" spans="2:4" ht="25.5" hidden="1">
      <c r="B297" s="44" t="s">
        <v>443</v>
      </c>
      <c r="C297" s="15" t="s">
        <v>444</v>
      </c>
      <c r="D297" s="108">
        <f>SUM(D298:D299)</f>
        <v>0</v>
      </c>
    </row>
    <row r="298" spans="2:4" hidden="1">
      <c r="B298" s="45">
        <v>3191</v>
      </c>
      <c r="C298" s="15" t="s">
        <v>445</v>
      </c>
      <c r="D298" s="108"/>
    </row>
    <row r="299" spans="2:4" hidden="1">
      <c r="B299" s="45">
        <v>3192</v>
      </c>
      <c r="C299" s="15" t="s">
        <v>446</v>
      </c>
      <c r="D299" s="108"/>
    </row>
    <row r="300" spans="2:4" hidden="1">
      <c r="B300" s="46" t="s">
        <v>447</v>
      </c>
      <c r="C300" s="47" t="s">
        <v>448</v>
      </c>
      <c r="D300" s="107">
        <f>D301+D304+D307+D312+D315</f>
        <v>0</v>
      </c>
    </row>
    <row r="301" spans="2:4" ht="25.5" hidden="1">
      <c r="B301" s="44" t="s">
        <v>449</v>
      </c>
      <c r="C301" s="15" t="s">
        <v>450</v>
      </c>
      <c r="D301" s="108">
        <f>SUM(D302:D303)</f>
        <v>0</v>
      </c>
    </row>
    <row r="302" spans="2:4" hidden="1">
      <c r="B302" s="45">
        <v>3211</v>
      </c>
      <c r="C302" s="15" t="s">
        <v>451</v>
      </c>
      <c r="D302" s="108"/>
    </row>
    <row r="303" spans="2:4" hidden="1">
      <c r="B303" s="45">
        <v>3212</v>
      </c>
      <c r="C303" s="15" t="s">
        <v>452</v>
      </c>
      <c r="D303" s="108"/>
    </row>
    <row r="304" spans="2:4" hidden="1">
      <c r="B304" s="44" t="s">
        <v>453</v>
      </c>
      <c r="C304" s="15" t="s">
        <v>454</v>
      </c>
      <c r="D304" s="108">
        <f>SUM(D305:D306)</f>
        <v>0</v>
      </c>
    </row>
    <row r="305" spans="2:4" hidden="1">
      <c r="B305" s="45">
        <v>3231</v>
      </c>
      <c r="C305" s="15" t="s">
        <v>455</v>
      </c>
      <c r="D305" s="108"/>
    </row>
    <row r="306" spans="2:4" hidden="1">
      <c r="B306" s="45">
        <v>3232</v>
      </c>
      <c r="C306" s="15" t="s">
        <v>456</v>
      </c>
      <c r="D306" s="108"/>
    </row>
    <row r="307" spans="2:4" ht="25.5" hidden="1">
      <c r="B307" s="44" t="s">
        <v>457</v>
      </c>
      <c r="C307" s="15" t="s">
        <v>458</v>
      </c>
      <c r="D307" s="108">
        <f>SUM(D308:D311)</f>
        <v>0</v>
      </c>
    </row>
    <row r="308" spans="2:4" hidden="1">
      <c r="B308" s="45">
        <v>3261</v>
      </c>
      <c r="C308" s="15" t="s">
        <v>459</v>
      </c>
      <c r="D308" s="108"/>
    </row>
    <row r="309" spans="2:4" ht="25.5" hidden="1">
      <c r="B309" s="45">
        <v>3262</v>
      </c>
      <c r="C309" s="15" t="s">
        <v>460</v>
      </c>
      <c r="D309" s="108"/>
    </row>
    <row r="310" spans="2:4" hidden="1">
      <c r="B310" s="45">
        <v>3263</v>
      </c>
      <c r="C310" s="15" t="s">
        <v>461</v>
      </c>
      <c r="D310" s="108"/>
    </row>
    <row r="311" spans="2:4" ht="25.5" hidden="1">
      <c r="B311" s="45">
        <v>3264</v>
      </c>
      <c r="C311" s="15" t="s">
        <v>462</v>
      </c>
      <c r="D311" s="108"/>
    </row>
    <row r="312" spans="2:4" hidden="1">
      <c r="B312" s="44">
        <v>3280</v>
      </c>
      <c r="C312" s="15" t="s">
        <v>463</v>
      </c>
      <c r="D312" s="108">
        <f>SUM(D313:D314)</f>
        <v>0</v>
      </c>
    </row>
    <row r="313" spans="2:4" hidden="1">
      <c r="B313" s="45">
        <v>3281</v>
      </c>
      <c r="C313" s="15" t="s">
        <v>464</v>
      </c>
      <c r="D313" s="108"/>
    </row>
    <row r="314" spans="2:4" hidden="1">
      <c r="B314" s="45">
        <v>3282</v>
      </c>
      <c r="C314" s="15" t="s">
        <v>465</v>
      </c>
      <c r="D314" s="108"/>
    </row>
    <row r="315" spans="2:4" ht="51" hidden="1">
      <c r="B315" s="44">
        <v>3290</v>
      </c>
      <c r="C315" s="15" t="s">
        <v>466</v>
      </c>
      <c r="D315" s="108">
        <f>SUM(D316:D320)</f>
        <v>0</v>
      </c>
    </row>
    <row r="316" spans="2:4" ht="38.25" hidden="1">
      <c r="B316" s="45">
        <v>3291</v>
      </c>
      <c r="C316" s="15" t="s">
        <v>467</v>
      </c>
      <c r="D316" s="108"/>
    </row>
    <row r="317" spans="2:4" ht="38.25" hidden="1">
      <c r="B317" s="45">
        <v>3292</v>
      </c>
      <c r="C317" s="15" t="s">
        <v>468</v>
      </c>
      <c r="D317" s="108"/>
    </row>
    <row r="318" spans="2:4" ht="38.25" hidden="1">
      <c r="B318" s="45">
        <v>3293</v>
      </c>
      <c r="C318" s="15" t="s">
        <v>469</v>
      </c>
      <c r="D318" s="108"/>
    </row>
    <row r="319" spans="2:4" ht="38.25" hidden="1">
      <c r="B319" s="45">
        <v>3294</v>
      </c>
      <c r="C319" s="15" t="s">
        <v>470</v>
      </c>
      <c r="D319" s="108"/>
    </row>
    <row r="320" spans="2:4" ht="38.25" hidden="1">
      <c r="B320" s="45">
        <v>3295</v>
      </c>
      <c r="C320" s="15" t="s">
        <v>471</v>
      </c>
      <c r="D320" s="108"/>
    </row>
    <row r="321" spans="2:4" ht="25.5" hidden="1">
      <c r="B321" s="46" t="s">
        <v>472</v>
      </c>
      <c r="C321" s="47" t="s">
        <v>473</v>
      </c>
      <c r="D321" s="107">
        <f>SUM(D322:D323)</f>
        <v>0</v>
      </c>
    </row>
    <row r="322" spans="2:4" ht="25.5" hidden="1">
      <c r="B322" s="44">
        <v>3310</v>
      </c>
      <c r="C322" s="15" t="s">
        <v>474</v>
      </c>
      <c r="D322" s="108"/>
    </row>
    <row r="323" spans="2:4" ht="25.5" hidden="1">
      <c r="B323" s="44">
        <v>3320</v>
      </c>
      <c r="C323" s="15" t="s">
        <v>475</v>
      </c>
      <c r="D323" s="108"/>
    </row>
    <row r="324" spans="2:4" ht="51" hidden="1">
      <c r="B324" s="49">
        <v>3500</v>
      </c>
      <c r="C324" s="47" t="s">
        <v>476</v>
      </c>
      <c r="D324" s="107"/>
    </row>
    <row r="325" spans="2:4" ht="25.5" hidden="1">
      <c r="B325" s="46" t="s">
        <v>477</v>
      </c>
      <c r="C325" s="47" t="s">
        <v>478</v>
      </c>
      <c r="D325" s="107"/>
    </row>
    <row r="326" spans="2:4" hidden="1">
      <c r="B326" s="46" t="s">
        <v>479</v>
      </c>
      <c r="C326" s="47" t="s">
        <v>480</v>
      </c>
      <c r="D326" s="107">
        <f>D327+D365+D368+D372</f>
        <v>0</v>
      </c>
    </row>
    <row r="327" spans="2:4" hidden="1">
      <c r="B327" s="46" t="s">
        <v>481</v>
      </c>
      <c r="C327" s="47" t="s">
        <v>482</v>
      </c>
      <c r="D327" s="107">
        <f>D328+D335+D345+D354+D357</f>
        <v>0</v>
      </c>
    </row>
    <row r="328" spans="2:4" hidden="1">
      <c r="B328" s="44" t="s">
        <v>483</v>
      </c>
      <c r="C328" s="15" t="s">
        <v>484</v>
      </c>
      <c r="D328" s="108">
        <f>SUM(D329:D334)</f>
        <v>0</v>
      </c>
    </row>
    <row r="329" spans="2:4" hidden="1">
      <c r="B329" s="45" t="s">
        <v>485</v>
      </c>
      <c r="C329" s="15" t="s">
        <v>486</v>
      </c>
      <c r="D329" s="108"/>
    </row>
    <row r="330" spans="2:4" hidden="1">
      <c r="B330" s="45" t="s">
        <v>487</v>
      </c>
      <c r="C330" s="15" t="s">
        <v>488</v>
      </c>
      <c r="D330" s="108"/>
    </row>
    <row r="331" spans="2:4" hidden="1">
      <c r="B331" s="45" t="s">
        <v>489</v>
      </c>
      <c r="C331" s="15" t="s">
        <v>490</v>
      </c>
      <c r="D331" s="108"/>
    </row>
    <row r="332" spans="2:4" hidden="1">
      <c r="B332" s="45" t="s">
        <v>491</v>
      </c>
      <c r="C332" s="15" t="s">
        <v>492</v>
      </c>
      <c r="D332" s="108"/>
    </row>
    <row r="333" spans="2:4" hidden="1">
      <c r="B333" s="45" t="s">
        <v>493</v>
      </c>
      <c r="C333" s="15" t="s">
        <v>494</v>
      </c>
      <c r="D333" s="108"/>
    </row>
    <row r="334" spans="2:4" hidden="1">
      <c r="B334" s="45" t="s">
        <v>495</v>
      </c>
      <c r="C334" s="15" t="s">
        <v>496</v>
      </c>
      <c r="D334" s="108"/>
    </row>
    <row r="335" spans="2:4" hidden="1">
      <c r="B335" s="44" t="s">
        <v>497</v>
      </c>
      <c r="C335" s="15" t="s">
        <v>498</v>
      </c>
      <c r="D335" s="108">
        <f>SUM(D336:D344)</f>
        <v>0</v>
      </c>
    </row>
    <row r="336" spans="2:4" hidden="1">
      <c r="B336" s="45" t="s">
        <v>499</v>
      </c>
      <c r="C336" s="15" t="s">
        <v>500</v>
      </c>
      <c r="D336" s="108"/>
    </row>
    <row r="337" spans="2:4" hidden="1">
      <c r="B337" s="45" t="s">
        <v>501</v>
      </c>
      <c r="C337" s="15" t="s">
        <v>502</v>
      </c>
      <c r="D337" s="108"/>
    </row>
    <row r="338" spans="2:4" hidden="1">
      <c r="B338" s="45" t="s">
        <v>503</v>
      </c>
      <c r="C338" s="15" t="s">
        <v>504</v>
      </c>
      <c r="D338" s="108"/>
    </row>
    <row r="339" spans="2:4" hidden="1">
      <c r="B339" s="45" t="s">
        <v>505</v>
      </c>
      <c r="C339" s="15" t="s">
        <v>506</v>
      </c>
      <c r="D339" s="108"/>
    </row>
    <row r="340" spans="2:4" hidden="1">
      <c r="B340" s="45" t="s">
        <v>507</v>
      </c>
      <c r="C340" s="15" t="s">
        <v>508</v>
      </c>
      <c r="D340" s="108"/>
    </row>
    <row r="341" spans="2:4" hidden="1">
      <c r="B341" s="45" t="s">
        <v>509</v>
      </c>
      <c r="C341" s="15" t="s">
        <v>510</v>
      </c>
      <c r="D341" s="108"/>
    </row>
    <row r="342" spans="2:4" hidden="1">
      <c r="B342" s="45" t="s">
        <v>511</v>
      </c>
      <c r="C342" s="15" t="s">
        <v>512</v>
      </c>
      <c r="D342" s="108"/>
    </row>
    <row r="343" spans="2:4" hidden="1">
      <c r="B343" s="45" t="s">
        <v>513</v>
      </c>
      <c r="C343" s="15" t="s">
        <v>514</v>
      </c>
      <c r="D343" s="108"/>
    </row>
    <row r="344" spans="2:4" hidden="1">
      <c r="B344" s="45">
        <v>6229</v>
      </c>
      <c r="C344" s="15" t="s">
        <v>515</v>
      </c>
      <c r="D344" s="108"/>
    </row>
    <row r="345" spans="2:4" hidden="1">
      <c r="B345" s="44" t="s">
        <v>516</v>
      </c>
      <c r="C345" s="15" t="s">
        <v>517</v>
      </c>
      <c r="D345" s="108">
        <f>SUM(D346:D353)</f>
        <v>0</v>
      </c>
    </row>
    <row r="346" spans="2:4" hidden="1">
      <c r="B346" s="45" t="s">
        <v>518</v>
      </c>
      <c r="C346" s="15" t="s">
        <v>519</v>
      </c>
      <c r="D346" s="108"/>
    </row>
    <row r="347" spans="2:4" hidden="1">
      <c r="B347" s="45" t="s">
        <v>520</v>
      </c>
      <c r="C347" s="15" t="s">
        <v>521</v>
      </c>
      <c r="D347" s="108"/>
    </row>
    <row r="348" spans="2:4" hidden="1">
      <c r="B348" s="45" t="s">
        <v>522</v>
      </c>
      <c r="C348" s="15" t="s">
        <v>523</v>
      </c>
      <c r="D348" s="108"/>
    </row>
    <row r="349" spans="2:4" hidden="1">
      <c r="B349" s="45" t="s">
        <v>524</v>
      </c>
      <c r="C349" s="15" t="s">
        <v>525</v>
      </c>
      <c r="D349" s="108"/>
    </row>
    <row r="350" spans="2:4" hidden="1">
      <c r="B350" s="45" t="s">
        <v>526</v>
      </c>
      <c r="C350" s="15" t="s">
        <v>527</v>
      </c>
      <c r="D350" s="108"/>
    </row>
    <row r="351" spans="2:4" hidden="1">
      <c r="B351" s="45" t="s">
        <v>528</v>
      </c>
      <c r="C351" s="15" t="s">
        <v>529</v>
      </c>
      <c r="D351" s="108"/>
    </row>
    <row r="352" spans="2:4" hidden="1">
      <c r="B352" s="45">
        <v>6238</v>
      </c>
      <c r="C352" s="15" t="s">
        <v>530</v>
      </c>
      <c r="D352" s="108"/>
    </row>
    <row r="353" spans="2:4" hidden="1">
      <c r="B353" s="45" t="s">
        <v>531</v>
      </c>
      <c r="C353" s="15" t="s">
        <v>532</v>
      </c>
      <c r="D353" s="108"/>
    </row>
    <row r="354" spans="2:4" hidden="1">
      <c r="B354" s="44" t="s">
        <v>533</v>
      </c>
      <c r="C354" s="15" t="s">
        <v>534</v>
      </c>
      <c r="D354" s="108">
        <f>SUM(D355:D356)</f>
        <v>0</v>
      </c>
    </row>
    <row r="355" spans="2:4" hidden="1">
      <c r="B355" s="45" t="s">
        <v>535</v>
      </c>
      <c r="C355" s="15" t="s">
        <v>536</v>
      </c>
      <c r="D355" s="108"/>
    </row>
    <row r="356" spans="2:4" hidden="1">
      <c r="B356" s="45" t="s">
        <v>537</v>
      </c>
      <c r="C356" s="15" t="s">
        <v>538</v>
      </c>
      <c r="D356" s="108"/>
    </row>
    <row r="357" spans="2:4" hidden="1">
      <c r="B357" s="44" t="s">
        <v>539</v>
      </c>
      <c r="C357" s="15" t="s">
        <v>540</v>
      </c>
      <c r="D357" s="108">
        <f>SUM(D358:D364)</f>
        <v>0</v>
      </c>
    </row>
    <row r="358" spans="2:4" hidden="1">
      <c r="B358" s="45" t="s">
        <v>541</v>
      </c>
      <c r="C358" s="15" t="s">
        <v>542</v>
      </c>
      <c r="D358" s="108"/>
    </row>
    <row r="359" spans="2:4" hidden="1">
      <c r="B359" s="45" t="s">
        <v>543</v>
      </c>
      <c r="C359" s="15" t="s">
        <v>544</v>
      </c>
      <c r="D359" s="108"/>
    </row>
    <row r="360" spans="2:4" hidden="1">
      <c r="B360" s="45" t="s">
        <v>545</v>
      </c>
      <c r="C360" s="15" t="s">
        <v>546</v>
      </c>
      <c r="D360" s="108"/>
    </row>
    <row r="361" spans="2:4" hidden="1">
      <c r="B361" s="45" t="s">
        <v>547</v>
      </c>
      <c r="C361" s="15" t="s">
        <v>548</v>
      </c>
      <c r="D361" s="108"/>
    </row>
    <row r="362" spans="2:4" hidden="1">
      <c r="B362" s="45">
        <v>6295</v>
      </c>
      <c r="C362" s="15" t="s">
        <v>549</v>
      </c>
      <c r="D362" s="108"/>
    </row>
    <row r="363" spans="2:4" ht="51" hidden="1">
      <c r="B363" s="45">
        <v>6296</v>
      </c>
      <c r="C363" s="15" t="s">
        <v>550</v>
      </c>
      <c r="D363" s="108"/>
    </row>
    <row r="364" spans="2:4" ht="25.5" hidden="1">
      <c r="B364" s="45" t="s">
        <v>551</v>
      </c>
      <c r="C364" s="15" t="s">
        <v>552</v>
      </c>
      <c r="D364" s="108"/>
    </row>
    <row r="365" spans="2:4" hidden="1">
      <c r="B365" s="46" t="s">
        <v>553</v>
      </c>
      <c r="C365" s="47" t="s">
        <v>554</v>
      </c>
      <c r="D365" s="107">
        <f>SUM(D366:D367)</f>
        <v>0</v>
      </c>
    </row>
    <row r="366" spans="2:4" hidden="1">
      <c r="B366" s="44" t="s">
        <v>555</v>
      </c>
      <c r="C366" s="15" t="s">
        <v>556</v>
      </c>
      <c r="D366" s="108"/>
    </row>
    <row r="367" spans="2:4" hidden="1">
      <c r="B367" s="44" t="s">
        <v>557</v>
      </c>
      <c r="C367" s="15" t="s">
        <v>558</v>
      </c>
      <c r="D367" s="108"/>
    </row>
    <row r="368" spans="2:4" ht="25.5" hidden="1">
      <c r="B368" s="46" t="s">
        <v>559</v>
      </c>
      <c r="C368" s="47" t="s">
        <v>560</v>
      </c>
      <c r="D368" s="107">
        <f>SUM(D369)</f>
        <v>0</v>
      </c>
    </row>
    <row r="369" spans="2:4" ht="25.5" hidden="1">
      <c r="B369" s="44">
        <v>6420</v>
      </c>
      <c r="C369" s="15" t="s">
        <v>561</v>
      </c>
      <c r="D369" s="108">
        <f>SUM(D370:D371)</f>
        <v>0</v>
      </c>
    </row>
    <row r="370" spans="2:4" hidden="1">
      <c r="B370" s="48">
        <v>6421</v>
      </c>
      <c r="C370" s="15" t="s">
        <v>562</v>
      </c>
      <c r="D370" s="108"/>
    </row>
    <row r="371" spans="2:4" hidden="1">
      <c r="B371" s="48">
        <v>6422</v>
      </c>
      <c r="C371" s="15" t="s">
        <v>563</v>
      </c>
      <c r="D371" s="108"/>
    </row>
    <row r="372" spans="2:4" ht="38.25" hidden="1">
      <c r="B372" s="49">
        <v>6500</v>
      </c>
      <c r="C372" s="47" t="s">
        <v>564</v>
      </c>
      <c r="D372" s="107">
        <f>SUM(D373:D374)</f>
        <v>0</v>
      </c>
    </row>
    <row r="373" spans="2:4" ht="25.5" hidden="1">
      <c r="B373" s="44">
        <v>6510</v>
      </c>
      <c r="C373" s="15" t="s">
        <v>565</v>
      </c>
      <c r="D373" s="108"/>
    </row>
    <row r="374" spans="2:4" ht="25.5" hidden="1">
      <c r="B374" s="44">
        <v>6520</v>
      </c>
      <c r="C374" s="15" t="s">
        <v>566</v>
      </c>
      <c r="D374" s="108"/>
    </row>
    <row r="375" spans="2:4" ht="25.5" hidden="1">
      <c r="B375" s="46" t="s">
        <v>567</v>
      </c>
      <c r="C375" s="47" t="s">
        <v>568</v>
      </c>
      <c r="D375" s="107">
        <f>D376+D387</f>
        <v>0</v>
      </c>
    </row>
    <row r="376" spans="2:4" hidden="1">
      <c r="B376" s="46" t="s">
        <v>569</v>
      </c>
      <c r="C376" s="47" t="s">
        <v>570</v>
      </c>
      <c r="D376" s="107">
        <f>D377+D378+D383</f>
        <v>0</v>
      </c>
    </row>
    <row r="377" spans="2:4" hidden="1">
      <c r="B377" s="44" t="s">
        <v>571</v>
      </c>
      <c r="C377" s="15" t="s">
        <v>572</v>
      </c>
      <c r="D377" s="108"/>
    </row>
    <row r="378" spans="2:4" hidden="1">
      <c r="B378" s="44" t="s">
        <v>573</v>
      </c>
      <c r="C378" s="15" t="s">
        <v>574</v>
      </c>
      <c r="D378" s="108">
        <f>SUM(D379:D382)</f>
        <v>0</v>
      </c>
    </row>
    <row r="379" spans="2:4" hidden="1">
      <c r="B379" s="45" t="s">
        <v>575</v>
      </c>
      <c r="C379" s="15" t="s">
        <v>576</v>
      </c>
      <c r="D379" s="108"/>
    </row>
    <row r="380" spans="2:4" hidden="1">
      <c r="B380" s="45" t="s">
        <v>577</v>
      </c>
      <c r="C380" s="15" t="s">
        <v>578</v>
      </c>
      <c r="D380" s="108"/>
    </row>
    <row r="381" spans="2:4" hidden="1">
      <c r="B381" s="45" t="s">
        <v>579</v>
      </c>
      <c r="C381" s="15" t="s">
        <v>580</v>
      </c>
      <c r="D381" s="108"/>
    </row>
    <row r="382" spans="2:4" ht="25.5" hidden="1">
      <c r="B382" s="45" t="s">
        <v>581</v>
      </c>
      <c r="C382" s="15" t="s">
        <v>582</v>
      </c>
      <c r="D382" s="108"/>
    </row>
    <row r="383" spans="2:4" hidden="1">
      <c r="B383" s="44">
        <v>7630</v>
      </c>
      <c r="C383" s="15" t="s">
        <v>583</v>
      </c>
      <c r="D383" s="108">
        <f>SUM(D384:D386)</f>
        <v>0</v>
      </c>
    </row>
    <row r="384" spans="2:4" ht="25.5" hidden="1">
      <c r="B384" s="45">
        <v>7631</v>
      </c>
      <c r="C384" s="15" t="s">
        <v>584</v>
      </c>
      <c r="D384" s="108"/>
    </row>
    <row r="385" spans="2:4" ht="25.5" hidden="1">
      <c r="B385" s="45">
        <v>7632</v>
      </c>
      <c r="C385" s="15" t="s">
        <v>585</v>
      </c>
      <c r="D385" s="108"/>
    </row>
    <row r="386" spans="2:4" ht="25.5" hidden="1">
      <c r="B386" s="45">
        <v>7639</v>
      </c>
      <c r="C386" s="15" t="s">
        <v>586</v>
      </c>
      <c r="D386" s="108"/>
    </row>
    <row r="387" spans="2:4" hidden="1">
      <c r="B387" s="46" t="s">
        <v>587</v>
      </c>
      <c r="C387" s="47" t="s">
        <v>588</v>
      </c>
      <c r="D387" s="107">
        <f>D388+D392+D393</f>
        <v>0</v>
      </c>
    </row>
    <row r="388" spans="2:4" hidden="1">
      <c r="B388" s="44" t="s">
        <v>589</v>
      </c>
      <c r="C388" s="15" t="s">
        <v>590</v>
      </c>
      <c r="D388" s="108">
        <f>SUM(D389:D391)</f>
        <v>0</v>
      </c>
    </row>
    <row r="389" spans="2:4" hidden="1">
      <c r="B389" s="45" t="s">
        <v>591</v>
      </c>
      <c r="C389" s="15" t="s">
        <v>592</v>
      </c>
      <c r="D389" s="108"/>
    </row>
    <row r="390" spans="2:4" hidden="1">
      <c r="B390" s="45" t="s">
        <v>593</v>
      </c>
      <c r="C390" s="15" t="s">
        <v>594</v>
      </c>
      <c r="D390" s="108"/>
    </row>
    <row r="391" spans="2:4" hidden="1">
      <c r="B391" s="45" t="s">
        <v>595</v>
      </c>
      <c r="C391" s="15" t="s">
        <v>596</v>
      </c>
      <c r="D391" s="108"/>
    </row>
    <row r="392" spans="2:4" hidden="1">
      <c r="B392" s="44" t="s">
        <v>597</v>
      </c>
      <c r="C392" s="15" t="s">
        <v>598</v>
      </c>
      <c r="D392" s="108"/>
    </row>
    <row r="393" spans="2:4" hidden="1">
      <c r="B393" s="44">
        <v>7730</v>
      </c>
      <c r="C393" s="15" t="s">
        <v>599</v>
      </c>
      <c r="D393" s="108"/>
    </row>
    <row r="394" spans="2:4">
      <c r="B394" s="46" t="s">
        <v>600</v>
      </c>
      <c r="C394" s="47" t="s">
        <v>601</v>
      </c>
      <c r="D394" s="107">
        <f>D395+D401+D409+D414</f>
        <v>10735</v>
      </c>
    </row>
    <row r="395" spans="2:4" hidden="1">
      <c r="B395" s="46" t="s">
        <v>602</v>
      </c>
      <c r="C395" s="47" t="s">
        <v>603</v>
      </c>
      <c r="D395" s="107">
        <f>D396+D397</f>
        <v>0</v>
      </c>
    </row>
    <row r="396" spans="2:4" ht="25.5" hidden="1">
      <c r="B396" s="44" t="s">
        <v>604</v>
      </c>
      <c r="C396" s="15" t="s">
        <v>605</v>
      </c>
      <c r="D396" s="108"/>
    </row>
    <row r="397" spans="2:4" ht="25.5" hidden="1">
      <c r="B397" s="44" t="s">
        <v>606</v>
      </c>
      <c r="C397" s="15" t="s">
        <v>607</v>
      </c>
      <c r="D397" s="108">
        <f>SUM(D398:D400)</f>
        <v>0</v>
      </c>
    </row>
    <row r="398" spans="2:4" ht="25.5" hidden="1">
      <c r="B398" s="45" t="s">
        <v>608</v>
      </c>
      <c r="C398" s="15" t="s">
        <v>609</v>
      </c>
      <c r="D398" s="108"/>
    </row>
    <row r="399" spans="2:4" ht="25.5" hidden="1">
      <c r="B399" s="45" t="s">
        <v>610</v>
      </c>
      <c r="C399" s="15" t="s">
        <v>611</v>
      </c>
      <c r="D399" s="108"/>
    </row>
    <row r="400" spans="2:4" ht="25.5" hidden="1">
      <c r="B400" s="45" t="s">
        <v>612</v>
      </c>
      <c r="C400" s="15" t="s">
        <v>613</v>
      </c>
      <c r="D400" s="108"/>
    </row>
    <row r="401" spans="2:4" ht="25.5" hidden="1">
      <c r="B401" s="46" t="s">
        <v>614</v>
      </c>
      <c r="C401" s="47" t="s">
        <v>615</v>
      </c>
      <c r="D401" s="107">
        <f>D402+D403+D404</f>
        <v>0</v>
      </c>
    </row>
    <row r="402" spans="2:4" ht="25.5" hidden="1">
      <c r="B402" s="44" t="s">
        <v>616</v>
      </c>
      <c r="C402" s="15" t="s">
        <v>617</v>
      </c>
      <c r="D402" s="108"/>
    </row>
    <row r="403" spans="2:4" ht="38.25" hidden="1">
      <c r="B403" s="44" t="s">
        <v>618</v>
      </c>
      <c r="C403" s="15" t="s">
        <v>619</v>
      </c>
      <c r="D403" s="108"/>
    </row>
    <row r="404" spans="2:4" ht="25.5" hidden="1">
      <c r="B404" s="44">
        <v>7350</v>
      </c>
      <c r="C404" s="15" t="s">
        <v>620</v>
      </c>
      <c r="D404" s="108">
        <f>SUM(D405:D408)</f>
        <v>0</v>
      </c>
    </row>
    <row r="405" spans="2:4" ht="51" hidden="1">
      <c r="B405" s="45">
        <v>7351</v>
      </c>
      <c r="C405" s="15" t="s">
        <v>621</v>
      </c>
      <c r="D405" s="108"/>
    </row>
    <row r="406" spans="2:4" ht="51" hidden="1">
      <c r="B406" s="45">
        <v>7352</v>
      </c>
      <c r="C406" s="15" t="s">
        <v>622</v>
      </c>
      <c r="D406" s="108"/>
    </row>
    <row r="407" spans="2:4" ht="63.75" hidden="1">
      <c r="B407" s="45">
        <v>7353</v>
      </c>
      <c r="C407" s="15" t="s">
        <v>623</v>
      </c>
      <c r="D407" s="108"/>
    </row>
    <row r="408" spans="2:4" ht="63.75" hidden="1">
      <c r="B408" s="45">
        <v>7354</v>
      </c>
      <c r="C408" s="15" t="s">
        <v>624</v>
      </c>
      <c r="D408" s="108"/>
    </row>
    <row r="409" spans="2:4" hidden="1">
      <c r="B409" s="46" t="s">
        <v>625</v>
      </c>
      <c r="C409" s="47" t="s">
        <v>626</v>
      </c>
      <c r="D409" s="107">
        <f>D410+D411</f>
        <v>0</v>
      </c>
    </row>
    <row r="410" spans="2:4" hidden="1">
      <c r="B410" s="44">
        <v>7460</v>
      </c>
      <c r="C410" s="15" t="s">
        <v>627</v>
      </c>
      <c r="D410" s="108"/>
    </row>
    <row r="411" spans="2:4" ht="38.25" hidden="1">
      <c r="B411" s="44">
        <v>7470</v>
      </c>
      <c r="C411" s="15" t="s">
        <v>628</v>
      </c>
      <c r="D411" s="108">
        <f>SUM(D412:D413)</f>
        <v>0</v>
      </c>
    </row>
    <row r="412" spans="2:4" ht="51" hidden="1">
      <c r="B412" s="45">
        <v>7471</v>
      </c>
      <c r="C412" s="15" t="s">
        <v>629</v>
      </c>
      <c r="D412" s="108"/>
    </row>
    <row r="413" spans="2:4" ht="51" hidden="1">
      <c r="B413" s="45">
        <v>7472</v>
      </c>
      <c r="C413" s="15" t="s">
        <v>630</v>
      </c>
      <c r="D413" s="108"/>
    </row>
    <row r="414" spans="2:4">
      <c r="B414" s="46" t="s">
        <v>631</v>
      </c>
      <c r="C414" s="47" t="s">
        <v>632</v>
      </c>
      <c r="D414" s="107">
        <f>D415</f>
        <v>10735</v>
      </c>
    </row>
    <row r="415" spans="2:4" ht="38.25">
      <c r="B415" s="44" t="s">
        <v>633</v>
      </c>
      <c r="C415" s="15" t="s">
        <v>634</v>
      </c>
      <c r="D415" s="108">
        <v>10735</v>
      </c>
    </row>
    <row r="416" spans="2:4" ht="13.5" hidden="1">
      <c r="B416" s="55" t="s">
        <v>635</v>
      </c>
      <c r="C416" s="54" t="s">
        <v>636</v>
      </c>
      <c r="D416" s="109">
        <f>D417+D456</f>
        <v>0</v>
      </c>
    </row>
    <row r="417" spans="2:4" hidden="1">
      <c r="B417" s="49">
        <v>5000</v>
      </c>
      <c r="C417" s="47" t="s">
        <v>637</v>
      </c>
      <c r="D417" s="107">
        <f>D418+D427</f>
        <v>0</v>
      </c>
    </row>
    <row r="418" spans="2:4" hidden="1">
      <c r="B418" s="46" t="s">
        <v>638</v>
      </c>
      <c r="C418" s="47" t="s">
        <v>639</v>
      </c>
      <c r="D418" s="107">
        <f>D419+D420+D423+D424+D425+D426</f>
        <v>0</v>
      </c>
    </row>
    <row r="419" spans="2:4" hidden="1">
      <c r="B419" s="44" t="s">
        <v>640</v>
      </c>
      <c r="C419" s="15" t="s">
        <v>641</v>
      </c>
      <c r="D419" s="108"/>
    </row>
    <row r="420" spans="2:4" hidden="1">
      <c r="B420" s="44">
        <v>5120</v>
      </c>
      <c r="C420" s="15" t="s">
        <v>642</v>
      </c>
      <c r="D420" s="108">
        <f>SUM(D421:D422)</f>
        <v>0</v>
      </c>
    </row>
    <row r="421" spans="2:4" hidden="1">
      <c r="B421" s="45" t="s">
        <v>643</v>
      </c>
      <c r="C421" s="15" t="s">
        <v>644</v>
      </c>
      <c r="D421" s="108"/>
    </row>
    <row r="422" spans="2:4" ht="25.5" hidden="1">
      <c r="B422" s="45" t="s">
        <v>645</v>
      </c>
      <c r="C422" s="15" t="s">
        <v>646</v>
      </c>
      <c r="D422" s="108"/>
    </row>
    <row r="423" spans="2:4" hidden="1">
      <c r="B423" s="44" t="s">
        <v>647</v>
      </c>
      <c r="C423" s="15" t="s">
        <v>648</v>
      </c>
      <c r="D423" s="108"/>
    </row>
    <row r="424" spans="2:4" hidden="1">
      <c r="B424" s="44" t="s">
        <v>649</v>
      </c>
      <c r="C424" s="15" t="s">
        <v>650</v>
      </c>
      <c r="D424" s="108"/>
    </row>
    <row r="425" spans="2:4" hidden="1">
      <c r="B425" s="44" t="s">
        <v>651</v>
      </c>
      <c r="C425" s="15" t="s">
        <v>652</v>
      </c>
      <c r="D425" s="108"/>
    </row>
    <row r="426" spans="2:4" hidden="1">
      <c r="B426" s="44" t="s">
        <v>653</v>
      </c>
      <c r="C426" s="15" t="s">
        <v>654</v>
      </c>
      <c r="D426" s="108"/>
    </row>
    <row r="427" spans="2:4" hidden="1">
      <c r="B427" s="46" t="s">
        <v>655</v>
      </c>
      <c r="C427" s="47" t="s">
        <v>656</v>
      </c>
      <c r="D427" s="107">
        <f>D428+D438+D439+D449+D450+D451+D455</f>
        <v>0</v>
      </c>
    </row>
    <row r="428" spans="2:4" hidden="1">
      <c r="B428" s="44" t="s">
        <v>657</v>
      </c>
      <c r="C428" s="15" t="s">
        <v>658</v>
      </c>
      <c r="D428" s="108">
        <f>SUM(D429:D437)</f>
        <v>0</v>
      </c>
    </row>
    <row r="429" spans="2:4" hidden="1">
      <c r="B429" s="45" t="s">
        <v>659</v>
      </c>
      <c r="C429" s="15" t="s">
        <v>660</v>
      </c>
      <c r="D429" s="108"/>
    </row>
    <row r="430" spans="2:4" hidden="1">
      <c r="B430" s="45" t="s">
        <v>661</v>
      </c>
      <c r="C430" s="15" t="s">
        <v>662</v>
      </c>
      <c r="D430" s="108"/>
    </row>
    <row r="431" spans="2:4" hidden="1">
      <c r="B431" s="45" t="s">
        <v>663</v>
      </c>
      <c r="C431" s="15" t="s">
        <v>664</v>
      </c>
      <c r="D431" s="108"/>
    </row>
    <row r="432" spans="2:4" hidden="1">
      <c r="B432" s="45" t="s">
        <v>665</v>
      </c>
      <c r="C432" s="15" t="s">
        <v>666</v>
      </c>
      <c r="D432" s="108"/>
    </row>
    <row r="433" spans="2:4" hidden="1">
      <c r="B433" s="45" t="s">
        <v>667</v>
      </c>
      <c r="C433" s="15" t="s">
        <v>668</v>
      </c>
      <c r="D433" s="108"/>
    </row>
    <row r="434" spans="2:4" hidden="1">
      <c r="B434" s="45" t="s">
        <v>669</v>
      </c>
      <c r="C434" s="15" t="s">
        <v>670</v>
      </c>
      <c r="D434" s="108"/>
    </row>
    <row r="435" spans="2:4" hidden="1">
      <c r="B435" s="45" t="s">
        <v>671</v>
      </c>
      <c r="C435" s="15" t="s">
        <v>672</v>
      </c>
      <c r="D435" s="108"/>
    </row>
    <row r="436" spans="2:4" hidden="1">
      <c r="B436" s="45" t="s">
        <v>673</v>
      </c>
      <c r="C436" s="15" t="s">
        <v>674</v>
      </c>
      <c r="D436" s="108"/>
    </row>
    <row r="437" spans="2:4" hidden="1">
      <c r="B437" s="45" t="s">
        <v>675</v>
      </c>
      <c r="C437" s="15" t="s">
        <v>676</v>
      </c>
      <c r="D437" s="108"/>
    </row>
    <row r="438" spans="2:4" hidden="1">
      <c r="B438" s="44" t="s">
        <v>677</v>
      </c>
      <c r="C438" s="15" t="s">
        <v>678</v>
      </c>
      <c r="D438" s="108"/>
    </row>
    <row r="439" spans="2:4" hidden="1">
      <c r="B439" s="44" t="s">
        <v>679</v>
      </c>
      <c r="C439" s="15" t="s">
        <v>680</v>
      </c>
      <c r="D439" s="108">
        <f>SUM(D440:D448)</f>
        <v>0</v>
      </c>
    </row>
    <row r="440" spans="2:4" hidden="1">
      <c r="B440" s="45" t="s">
        <v>681</v>
      </c>
      <c r="C440" s="15" t="s">
        <v>682</v>
      </c>
      <c r="D440" s="108"/>
    </row>
    <row r="441" spans="2:4" hidden="1">
      <c r="B441" s="45">
        <v>5232</v>
      </c>
      <c r="C441" s="15" t="s">
        <v>683</v>
      </c>
      <c r="D441" s="108"/>
    </row>
    <row r="442" spans="2:4" hidden="1">
      <c r="B442" s="45" t="s">
        <v>684</v>
      </c>
      <c r="C442" s="15" t="s">
        <v>685</v>
      </c>
      <c r="D442" s="108"/>
    </row>
    <row r="443" spans="2:4" hidden="1">
      <c r="B443" s="45" t="s">
        <v>686</v>
      </c>
      <c r="C443" s="15" t="s">
        <v>687</v>
      </c>
      <c r="D443" s="108"/>
    </row>
    <row r="444" spans="2:4" hidden="1">
      <c r="B444" s="45" t="s">
        <v>688</v>
      </c>
      <c r="C444" s="15" t="s">
        <v>689</v>
      </c>
      <c r="D444" s="108"/>
    </row>
    <row r="445" spans="2:4" hidden="1">
      <c r="B445" s="45" t="s">
        <v>690</v>
      </c>
      <c r="C445" s="15" t="s">
        <v>691</v>
      </c>
      <c r="D445" s="108"/>
    </row>
    <row r="446" spans="2:4" hidden="1">
      <c r="B446" s="45" t="s">
        <v>692</v>
      </c>
      <c r="C446" s="15" t="s">
        <v>693</v>
      </c>
      <c r="D446" s="108"/>
    </row>
    <row r="447" spans="2:4" hidden="1">
      <c r="B447" s="45" t="s">
        <v>694</v>
      </c>
      <c r="C447" s="15" t="s">
        <v>695</v>
      </c>
      <c r="D447" s="108"/>
    </row>
    <row r="448" spans="2:4" hidden="1">
      <c r="B448" s="45" t="s">
        <v>696</v>
      </c>
      <c r="C448" s="15" t="s">
        <v>697</v>
      </c>
      <c r="D448" s="108"/>
    </row>
    <row r="449" spans="2:4" hidden="1">
      <c r="B449" s="44" t="s">
        <v>698</v>
      </c>
      <c r="C449" s="15" t="s">
        <v>699</v>
      </c>
      <c r="D449" s="108"/>
    </row>
    <row r="450" spans="2:4" hidden="1">
      <c r="B450" s="44" t="s">
        <v>700</v>
      </c>
      <c r="C450" s="15" t="s">
        <v>701</v>
      </c>
      <c r="D450" s="108"/>
    </row>
    <row r="451" spans="2:4" hidden="1">
      <c r="B451" s="44" t="s">
        <v>702</v>
      </c>
      <c r="C451" s="15" t="s">
        <v>703</v>
      </c>
      <c r="D451" s="108">
        <f>SUM(D452:D454)</f>
        <v>0</v>
      </c>
    </row>
    <row r="452" spans="2:4" hidden="1">
      <c r="B452" s="45" t="s">
        <v>704</v>
      </c>
      <c r="C452" s="15" t="s">
        <v>705</v>
      </c>
      <c r="D452" s="108"/>
    </row>
    <row r="453" spans="2:4" hidden="1">
      <c r="B453" s="45" t="s">
        <v>706</v>
      </c>
      <c r="C453" s="15" t="s">
        <v>707</v>
      </c>
      <c r="D453" s="108"/>
    </row>
    <row r="454" spans="2:4" hidden="1">
      <c r="B454" s="45" t="s">
        <v>708</v>
      </c>
      <c r="C454" s="15" t="s">
        <v>709</v>
      </c>
      <c r="D454" s="108"/>
    </row>
    <row r="455" spans="2:4" hidden="1">
      <c r="B455" s="44" t="s">
        <v>710</v>
      </c>
      <c r="C455" s="15" t="s">
        <v>711</v>
      </c>
      <c r="D455" s="108"/>
    </row>
    <row r="456" spans="2:4" hidden="1">
      <c r="B456" s="49">
        <v>9000</v>
      </c>
      <c r="C456" s="47" t="s">
        <v>712</v>
      </c>
      <c r="D456" s="107">
        <f>D457+D463+D476+D471</f>
        <v>0</v>
      </c>
    </row>
    <row r="457" spans="2:4" hidden="1">
      <c r="B457" s="46" t="s">
        <v>713</v>
      </c>
      <c r="C457" s="47" t="s">
        <v>714</v>
      </c>
      <c r="D457" s="107">
        <f>D458+D459</f>
        <v>0</v>
      </c>
    </row>
    <row r="458" spans="2:4" ht="25.5" hidden="1">
      <c r="B458" s="44" t="s">
        <v>715</v>
      </c>
      <c r="C458" s="15" t="s">
        <v>716</v>
      </c>
      <c r="D458" s="108"/>
    </row>
    <row r="459" spans="2:4" ht="25.5" hidden="1">
      <c r="B459" s="44" t="s">
        <v>717</v>
      </c>
      <c r="C459" s="15" t="s">
        <v>718</v>
      </c>
      <c r="D459" s="108">
        <f>SUM(D460:D462)</f>
        <v>0</v>
      </c>
    </row>
    <row r="460" spans="2:4" ht="25.5" hidden="1">
      <c r="B460" s="45">
        <v>9141</v>
      </c>
      <c r="C460" s="15" t="s">
        <v>719</v>
      </c>
      <c r="D460" s="108"/>
    </row>
    <row r="461" spans="2:4" ht="25.5" hidden="1">
      <c r="B461" s="45">
        <v>9142</v>
      </c>
      <c r="C461" s="15" t="s">
        <v>720</v>
      </c>
      <c r="D461" s="108"/>
    </row>
    <row r="462" spans="2:4" ht="25.5" hidden="1">
      <c r="B462" s="45">
        <v>9149</v>
      </c>
      <c r="C462" s="15" t="s">
        <v>721</v>
      </c>
      <c r="D462" s="108"/>
    </row>
    <row r="463" spans="2:4" ht="25.5" hidden="1">
      <c r="B463" s="46" t="s">
        <v>722</v>
      </c>
      <c r="C463" s="47" t="s">
        <v>723</v>
      </c>
      <c r="D463" s="107">
        <f>D464+D465+D466</f>
        <v>0</v>
      </c>
    </row>
    <row r="464" spans="2:4" hidden="1">
      <c r="B464" s="44" t="s">
        <v>724</v>
      </c>
      <c r="C464" s="15" t="s">
        <v>725</v>
      </c>
      <c r="D464" s="108"/>
    </row>
    <row r="465" spans="2:4" ht="38.25" hidden="1">
      <c r="B465" s="44">
        <v>9580</v>
      </c>
      <c r="C465" s="15" t="s">
        <v>726</v>
      </c>
      <c r="D465" s="108"/>
    </row>
    <row r="466" spans="2:4" ht="38.25" hidden="1">
      <c r="B466" s="44">
        <v>9590</v>
      </c>
      <c r="C466" s="15" t="s">
        <v>727</v>
      </c>
      <c r="D466" s="108">
        <f>SUM(D467:D470)</f>
        <v>0</v>
      </c>
    </row>
    <row r="467" spans="2:4" ht="51" hidden="1">
      <c r="B467" s="45">
        <v>9591</v>
      </c>
      <c r="C467" s="15" t="s">
        <v>728</v>
      </c>
      <c r="D467" s="108"/>
    </row>
    <row r="468" spans="2:4" ht="51" hidden="1">
      <c r="B468" s="45">
        <v>9592</v>
      </c>
      <c r="C468" s="15" t="s">
        <v>729</v>
      </c>
      <c r="D468" s="108"/>
    </row>
    <row r="469" spans="2:4" ht="63.75" hidden="1">
      <c r="B469" s="45">
        <v>9593</v>
      </c>
      <c r="C469" s="15" t="s">
        <v>730</v>
      </c>
      <c r="D469" s="108"/>
    </row>
    <row r="470" spans="2:4" ht="63.75" hidden="1">
      <c r="B470" s="45">
        <v>9594</v>
      </c>
      <c r="C470" s="15" t="s">
        <v>731</v>
      </c>
      <c r="D470" s="108"/>
    </row>
    <row r="471" spans="2:4" hidden="1">
      <c r="B471" s="49">
        <v>9700</v>
      </c>
      <c r="C471" s="47" t="s">
        <v>732</v>
      </c>
      <c r="D471" s="107">
        <f>D472+D473</f>
        <v>0</v>
      </c>
    </row>
    <row r="472" spans="2:4" hidden="1">
      <c r="B472" s="44">
        <v>9710</v>
      </c>
      <c r="C472" s="15" t="s">
        <v>733</v>
      </c>
      <c r="D472" s="108"/>
    </row>
    <row r="473" spans="2:4" ht="38.25" hidden="1">
      <c r="B473" s="42">
        <v>9720</v>
      </c>
      <c r="C473" s="15" t="s">
        <v>734</v>
      </c>
      <c r="D473" s="108">
        <f>SUM(D474:D475)</f>
        <v>0</v>
      </c>
    </row>
    <row r="474" spans="2:4" ht="51" hidden="1">
      <c r="B474" s="45">
        <v>9721</v>
      </c>
      <c r="C474" s="15" t="s">
        <v>735</v>
      </c>
      <c r="D474" s="108"/>
    </row>
    <row r="475" spans="2:4" ht="51" hidden="1">
      <c r="B475" s="45">
        <v>9722</v>
      </c>
      <c r="C475" s="15" t="s">
        <v>736</v>
      </c>
      <c r="D475" s="108"/>
    </row>
    <row r="476" spans="2:4" hidden="1">
      <c r="B476" s="46" t="s">
        <v>737</v>
      </c>
      <c r="C476" s="47" t="s">
        <v>738</v>
      </c>
      <c r="D476" s="107">
        <f>D477</f>
        <v>0</v>
      </c>
    </row>
    <row r="477" spans="2:4" ht="38.25" hidden="1">
      <c r="B477" s="44" t="s">
        <v>739</v>
      </c>
      <c r="C477" s="15" t="s">
        <v>740</v>
      </c>
      <c r="D477" s="108"/>
    </row>
    <row r="478" spans="2:4" ht="25.5">
      <c r="B478" s="11" t="s">
        <v>741</v>
      </c>
      <c r="C478" s="12" t="s">
        <v>742</v>
      </c>
      <c r="D478" s="13">
        <f>D55-D135</f>
        <v>0</v>
      </c>
    </row>
    <row r="479" spans="2:4" hidden="1">
      <c r="B479" s="11" t="s">
        <v>743</v>
      </c>
      <c r="C479" s="12" t="s">
        <v>744</v>
      </c>
      <c r="D479" s="13">
        <f>D480+D483+D486+D490</f>
        <v>0</v>
      </c>
    </row>
    <row r="480" spans="2:4" hidden="1">
      <c r="B480" s="14" t="s">
        <v>745</v>
      </c>
      <c r="C480" s="15" t="s">
        <v>746</v>
      </c>
      <c r="D480" s="16">
        <f>SUM(D481:D482)</f>
        <v>0</v>
      </c>
    </row>
    <row r="481" spans="2:4" hidden="1">
      <c r="B481" s="14" t="s">
        <v>747</v>
      </c>
      <c r="C481" s="15" t="s">
        <v>748</v>
      </c>
      <c r="D481" s="16"/>
    </row>
    <row r="482" spans="2:4" hidden="1">
      <c r="B482" s="14" t="s">
        <v>749</v>
      </c>
      <c r="C482" s="15" t="s">
        <v>750</v>
      </c>
      <c r="D482" s="16"/>
    </row>
    <row r="483" spans="2:4" hidden="1">
      <c r="B483" s="14" t="s">
        <v>751</v>
      </c>
      <c r="C483" s="15" t="s">
        <v>752</v>
      </c>
      <c r="D483" s="16">
        <f>SUM(D484:D485)</f>
        <v>0</v>
      </c>
    </row>
    <row r="484" spans="2:4" hidden="1">
      <c r="B484" s="14" t="s">
        <v>753</v>
      </c>
      <c r="C484" s="15" t="s">
        <v>754</v>
      </c>
      <c r="D484" s="16"/>
    </row>
    <row r="485" spans="2:4" hidden="1">
      <c r="B485" s="14" t="s">
        <v>755</v>
      </c>
      <c r="C485" s="15" t="s">
        <v>756</v>
      </c>
      <c r="D485" s="16"/>
    </row>
    <row r="486" spans="2:4" hidden="1">
      <c r="B486" s="17" t="s">
        <v>757</v>
      </c>
      <c r="C486" s="18" t="s">
        <v>758</v>
      </c>
      <c r="D486" s="16">
        <f>SUM(D487:D489)</f>
        <v>0</v>
      </c>
    </row>
    <row r="487" spans="2:4" ht="25.5" hidden="1">
      <c r="B487" s="17" t="s">
        <v>759</v>
      </c>
      <c r="C487" s="19" t="s">
        <v>760</v>
      </c>
      <c r="D487" s="16"/>
    </row>
    <row r="488" spans="2:4" ht="25.5" hidden="1">
      <c r="B488" s="17" t="s">
        <v>761</v>
      </c>
      <c r="C488" s="19" t="s">
        <v>762</v>
      </c>
      <c r="D488" s="16"/>
    </row>
    <row r="489" spans="2:4" ht="25.5" hidden="1">
      <c r="B489" s="17" t="s">
        <v>763</v>
      </c>
      <c r="C489" s="19" t="s">
        <v>764</v>
      </c>
      <c r="D489" s="16"/>
    </row>
    <row r="490" spans="2:4" hidden="1">
      <c r="B490" s="14" t="s">
        <v>765</v>
      </c>
      <c r="C490" s="15" t="s">
        <v>766</v>
      </c>
      <c r="D490" s="16"/>
    </row>
    <row r="491" spans="2:4" ht="15">
      <c r="B491" s="20"/>
      <c r="C491" s="2"/>
    </row>
    <row r="492" spans="2:4">
      <c r="B492" s="1" t="s">
        <v>845</v>
      </c>
    </row>
    <row r="493" spans="2:4">
      <c r="B493" s="21"/>
    </row>
    <row r="494" spans="2:4">
      <c r="B494" s="36" t="s">
        <v>846</v>
      </c>
      <c r="C494" s="36" t="s">
        <v>774</v>
      </c>
    </row>
    <row r="495" spans="2:4">
      <c r="B495" s="6" t="s">
        <v>784</v>
      </c>
      <c r="C495" s="6" t="s">
        <v>6</v>
      </c>
    </row>
    <row r="496" spans="2:4" ht="12.75" customHeight="1"/>
    <row r="497" spans="2:4">
      <c r="B497" s="36" t="s">
        <v>1041</v>
      </c>
    </row>
    <row r="498" spans="2:4">
      <c r="B498" s="6" t="s">
        <v>8</v>
      </c>
    </row>
    <row r="499" spans="2:4" ht="12.75" customHeight="1"/>
    <row r="500" spans="2:4">
      <c r="B500" s="127" t="s">
        <v>767</v>
      </c>
      <c r="C500" s="128"/>
      <c r="D500" s="128"/>
    </row>
    <row r="501" spans="2:4">
      <c r="B501" s="128"/>
      <c r="C501" s="128"/>
      <c r="D501" s="128"/>
    </row>
    <row r="502" spans="2:4" ht="15.75">
      <c r="B502" s="68"/>
      <c r="C502" s="31"/>
    </row>
    <row r="503" spans="2:4" ht="15.75">
      <c r="B503" s="68"/>
      <c r="C503" s="31"/>
    </row>
    <row r="504" spans="2:4" ht="15.75">
      <c r="B504" s="68"/>
      <c r="C504" s="31"/>
    </row>
    <row r="505" spans="2:4" ht="18.75">
      <c r="B505" s="7"/>
      <c r="D505" s="7"/>
    </row>
    <row r="506" spans="2:4" ht="15.75">
      <c r="B506" s="24"/>
      <c r="C506" s="24"/>
      <c r="D506" s="24"/>
    </row>
    <row r="507" spans="2:4" ht="15.75">
      <c r="B507" s="22"/>
      <c r="C507" s="22"/>
      <c r="D507" s="22"/>
    </row>
    <row r="508" spans="2:4" ht="15.75">
      <c r="B508" s="23"/>
      <c r="C508" s="23"/>
      <c r="D508" s="23"/>
    </row>
    <row r="509" spans="2:4" ht="15.75">
      <c r="B509" s="22"/>
      <c r="C509" s="22"/>
      <c r="D509" s="22"/>
    </row>
    <row r="510" spans="2:4" ht="15.75">
      <c r="B510" s="24"/>
      <c r="C510" s="24"/>
      <c r="D510" s="24"/>
    </row>
    <row r="511" spans="2:4" ht="15.75">
      <c r="B511" s="24"/>
      <c r="C511" s="24"/>
      <c r="D511" s="24"/>
    </row>
    <row r="512" spans="2:4" ht="15.75">
      <c r="B512" s="24"/>
      <c r="C512" s="24"/>
      <c r="D512" s="24"/>
    </row>
    <row r="513" spans="2:4" ht="15.75">
      <c r="B513" s="24"/>
      <c r="C513" s="24"/>
      <c r="D513" s="24"/>
    </row>
    <row r="514" spans="2:4" ht="15.75">
      <c r="B514" s="24"/>
      <c r="C514" s="25"/>
      <c r="D514" s="24"/>
    </row>
    <row r="515" spans="2:4" ht="15.75">
      <c r="B515" s="69"/>
      <c r="C515" s="25"/>
      <c r="D515" s="24"/>
    </row>
    <row r="516" spans="2:4" ht="15.75">
      <c r="B516" s="27"/>
      <c r="C516" s="26"/>
      <c r="D516" s="24"/>
    </row>
    <row r="517" spans="2:4" ht="18.75">
      <c r="B517" s="70"/>
      <c r="C517" s="71"/>
      <c r="D517" s="70"/>
    </row>
    <row r="705" spans="2:4" s="28" customFormat="1" ht="15.75">
      <c r="B705" s="1"/>
      <c r="C705" s="1"/>
      <c r="D705" s="1"/>
    </row>
    <row r="706" spans="2:4" s="28" customFormat="1" ht="15.75">
      <c r="B706" s="1"/>
      <c r="C706" s="1"/>
      <c r="D706" s="1"/>
    </row>
    <row r="707" spans="2:4" s="28" customFormat="1" ht="15.75">
      <c r="B707" s="1"/>
      <c r="C707" s="1"/>
      <c r="D707" s="1"/>
    </row>
    <row r="708" spans="2:4" s="28" customFormat="1" ht="15.75">
      <c r="B708" s="1"/>
      <c r="C708" s="1"/>
      <c r="D708" s="1"/>
    </row>
    <row r="709" spans="2:4" s="28" customFormat="1" ht="15.75">
      <c r="B709" s="1"/>
      <c r="C709" s="1"/>
      <c r="D709" s="1"/>
    </row>
    <row r="710" spans="2:4" s="28" customFormat="1" ht="15.75">
      <c r="B710" s="1"/>
      <c r="C710" s="1"/>
      <c r="D710" s="1"/>
    </row>
    <row r="711" spans="2:4" s="28" customFormat="1" ht="15.75">
      <c r="B711" s="1"/>
      <c r="C711" s="1"/>
      <c r="D711" s="1"/>
    </row>
    <row r="712" spans="2:4" s="28" customFormat="1" ht="15.75">
      <c r="B712" s="1"/>
      <c r="C712" s="1"/>
      <c r="D712" s="1"/>
    </row>
    <row r="713" spans="2:4" s="28" customFormat="1" ht="15.75">
      <c r="B713" s="1"/>
      <c r="C713" s="1"/>
      <c r="D713" s="1"/>
    </row>
    <row r="714" spans="2:4" s="28" customFormat="1" ht="15.75">
      <c r="B714" s="1"/>
      <c r="C714" s="1"/>
      <c r="D714" s="1"/>
    </row>
    <row r="715" spans="2:4" s="28" customFormat="1" ht="15.75">
      <c r="B715" s="1"/>
      <c r="C715" s="1"/>
      <c r="D715" s="1"/>
    </row>
    <row r="716" spans="2:4" s="70" customFormat="1" ht="18.75">
      <c r="B716" s="1"/>
      <c r="C716" s="1"/>
      <c r="D716" s="1"/>
    </row>
  </sheetData>
  <mergeCells count="6">
    <mergeCell ref="B500:D501"/>
    <mergeCell ref="B25:D25"/>
    <mergeCell ref="B26:D26"/>
    <mergeCell ref="B27:D27"/>
    <mergeCell ref="B28:D28"/>
    <mergeCell ref="B46:C46"/>
  </mergeCells>
  <conditionalFormatting sqref="B36:B39 B33">
    <cfRule type="cellIs" dxfId="100" priority="6" stopIfTrue="1" operator="equal">
      <formula>0</formula>
    </cfRule>
  </conditionalFormatting>
  <conditionalFormatting sqref="C39">
    <cfRule type="cellIs" dxfId="99" priority="5" stopIfTrue="1" operator="equal">
      <formula>0</formula>
    </cfRule>
  </conditionalFormatting>
  <conditionalFormatting sqref="C37">
    <cfRule type="cellIs" dxfId="98" priority="4" stopIfTrue="1" operator="equal">
      <formula>0</formula>
    </cfRule>
  </conditionalFormatting>
  <conditionalFormatting sqref="C36">
    <cfRule type="cellIs" dxfId="97" priority="3" stopIfTrue="1" operator="equal">
      <formula>0</formula>
    </cfRule>
  </conditionalFormatting>
  <conditionalFormatting sqref="C38:D38">
    <cfRule type="cellIs" dxfId="96" priority="2" stopIfTrue="1" operator="equal">
      <formula>0</formula>
    </cfRule>
  </conditionalFormatting>
  <conditionalFormatting sqref="C33:C35 D33 D35">
    <cfRule type="cellIs" dxfId="95" priority="1" stopIfTrue="1" operator="equal">
      <formula>0</formula>
    </cfRule>
  </conditionalFormatting>
  <pageMargins left="0.59055118110236227" right="0.51181102362204722" top="0.74803149606299213" bottom="0.74803149606299213" header="0.31496062992125984" footer="0.31496062992125984"/>
  <pageSetup paperSize="9" scale="98" fitToHeight="0" orientation="portrait" verticalDpi="0" r:id="rId1"/>
  <headerFooter differentFirst="1">
    <oddFooter>&amp;C&amp;P</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17</vt:i4>
      </vt:variant>
    </vt:vector>
  </HeadingPairs>
  <TitlesOfParts>
    <vt:vector size="60" baseType="lpstr">
      <vt:lpstr>70.00.00</vt:lpstr>
      <vt:lpstr>70.02.00</vt:lpstr>
      <vt:lpstr>VARAM_BALLOON_atm</vt:lpstr>
      <vt:lpstr>VARAM_BSR_Taxl_atm</vt:lpstr>
      <vt:lpstr>RPR_LiveBaltic_atm</vt:lpstr>
      <vt:lpstr>KPR_BBG_atm</vt:lpstr>
      <vt:lpstr>LHEI_CONDOR_atm</vt:lpstr>
      <vt:lpstr>LHEI_BBG_atm</vt:lpstr>
      <vt:lpstr>DAP_Inov.pieejas_atm</vt:lpstr>
      <vt:lpstr>DAP_Fenoskandija_atm</vt:lpstr>
      <vt:lpstr>70.05.00</vt:lpstr>
      <vt:lpstr>VARAM_TP_ES</vt:lpstr>
      <vt:lpstr>VARAM_TP_HP</vt:lpstr>
      <vt:lpstr>KRP_TP</vt:lpstr>
      <vt:lpstr>LPR_TP</vt:lpstr>
      <vt:lpstr>RPR_TP</vt:lpstr>
      <vt:lpstr>VPR_TP</vt:lpstr>
      <vt:lpstr>ZPR_TP</vt:lpstr>
      <vt:lpstr>VRAA_TP</vt:lpstr>
      <vt:lpstr>70.06.00</vt:lpstr>
      <vt:lpstr>LDT_tame_pa_kodiem</vt:lpstr>
      <vt:lpstr>DAP_Inov.pieejas</vt:lpstr>
      <vt:lpstr>DAP_Fenoskandija</vt:lpstr>
      <vt:lpstr>DAP_Gauja_dot</vt:lpstr>
      <vt:lpstr>DAP_Ķemeri_dot</vt:lpstr>
      <vt:lpstr>DAP_ Natura2000_ārv</vt:lpstr>
      <vt:lpstr>DAP_Ekosistēmas_dot</vt:lpstr>
      <vt:lpstr>70.08.00</vt:lpstr>
      <vt:lpstr>VARAM_BALLOON_dot</vt:lpstr>
      <vt:lpstr>VARAM_BSRTaxl_dot</vt:lpstr>
      <vt:lpstr>RPR_BalticFlows</vt:lpstr>
      <vt:lpstr>RPR_LiveBaltic</vt:lpstr>
      <vt:lpstr>KPR_BBG</vt:lpstr>
      <vt:lpstr>LHEI_BBG</vt:lpstr>
      <vt:lpstr>ZPR_SDI4Apps</vt:lpstr>
      <vt:lpstr>VPR_SDI4Apps</vt:lpstr>
      <vt:lpstr>70.09.00</vt:lpstr>
      <vt:lpstr>VARAM_Ceļa_izd</vt:lpstr>
      <vt:lpstr>70.00.00 VARAM_Public</vt:lpstr>
      <vt:lpstr>70.02.00 VARAM_Public</vt:lpstr>
      <vt:lpstr>70.05.00 VARAM_Public</vt:lpstr>
      <vt:lpstr>70.08.00 VARAM_Public</vt:lpstr>
      <vt:lpstr>70.09.00 VARAM_Public</vt:lpstr>
      <vt:lpstr>'70.02.00'!Print_Area</vt:lpstr>
      <vt:lpstr>'70.02.00 VARAM_Public'!Print_Area</vt:lpstr>
      <vt:lpstr>'70.05.00'!Print_Area</vt:lpstr>
      <vt:lpstr>'70.05.00 VARAM_Public'!Print_Area</vt:lpstr>
      <vt:lpstr>'70.06.00'!Print_Area</vt:lpstr>
      <vt:lpstr>'70.08.00'!Print_Area</vt:lpstr>
      <vt:lpstr>'70.08.00 VARAM_Public'!Print_Area</vt:lpstr>
      <vt:lpstr>'70.09.00 VARAM_Public'!Print_Area</vt:lpstr>
      <vt:lpstr>'DAP_ Natura2000_ārv'!Print_Area</vt:lpstr>
      <vt:lpstr>DAP_Gauja_dot!Print_Area</vt:lpstr>
      <vt:lpstr>DAP_Inov.pieejas_atm!Print_Area</vt:lpstr>
      <vt:lpstr>LDT_tame_pa_kodiem!Print_Area</vt:lpstr>
      <vt:lpstr>RPR_LiveBaltic!Print_Area</vt:lpstr>
      <vt:lpstr>RPR_LiveBaltic_atm!Print_Area</vt:lpstr>
      <vt:lpstr>VARAM_TP_HP!Print_Area</vt:lpstr>
      <vt:lpstr>VPR_TP!Print_Area</vt:lpstr>
      <vt:lpstr>ZPR_TP!Print_Area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Baiba Meņģele</dc:creator>
  <cp:lastModifiedBy>Dagnija Daudzvārde</cp:lastModifiedBy>
  <cp:lastPrinted>2015-04-09T13:06:53Z</cp:lastPrinted>
  <dcterms:created xsi:type="dcterms:W3CDTF">2014-12-22T08:12:02Z</dcterms:created>
  <dcterms:modified xsi:type="dcterms:W3CDTF">2015-04-10T14:20:58Z</dcterms:modified>
</cp:coreProperties>
</file>