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 yWindow="12" windowWidth="13488" windowHeight="12756"/>
  </bookViews>
  <sheets>
    <sheet name="Aprekins" sheetId="15" r:id="rId1"/>
  </sheets>
  <definedNames>
    <definedName name="OLE_LINK5" localSheetId="0">Aprekins!$A$41</definedName>
    <definedName name="_xlnm.Print_Area" localSheetId="0">Aprekins!$A$1:$H$28</definedName>
  </definedNames>
  <calcPr calcId="125725"/>
</workbook>
</file>

<file path=xl/calcChain.xml><?xml version="1.0" encoding="utf-8"?>
<calcChain xmlns="http://schemas.openxmlformats.org/spreadsheetml/2006/main">
  <c r="G5" i="15"/>
  <c r="F5"/>
  <c r="F4"/>
  <c r="E4"/>
  <c r="F6"/>
  <c r="F15"/>
  <c r="E10"/>
  <c r="F17"/>
  <c r="F14"/>
  <c r="F13"/>
  <c r="G17" s="1"/>
  <c r="F10"/>
  <c r="F9"/>
  <c r="F7" s="1"/>
  <c r="F8"/>
  <c r="B12"/>
  <c r="B11" s="1"/>
  <c r="B4" s="1"/>
  <c r="F12" l="1"/>
  <c r="F11" s="1"/>
  <c r="C12"/>
  <c r="G13" l="1"/>
  <c r="G12"/>
  <c r="G8"/>
  <c r="G7"/>
  <c r="B7"/>
  <c r="B6" l="1"/>
  <c r="C5" l="1"/>
  <c r="C6"/>
  <c r="C7"/>
  <c r="E7"/>
  <c r="E6" s="1"/>
  <c r="E12" l="1"/>
  <c r="E11" s="1"/>
  <c r="F16" l="1"/>
  <c r="G6"/>
</calcChain>
</file>

<file path=xl/sharedStrings.xml><?xml version="1.0" encoding="utf-8"?>
<sst xmlns="http://schemas.openxmlformats.org/spreadsheetml/2006/main" count="75" uniqueCount="32">
  <si>
    <t>%</t>
  </si>
  <si>
    <t>Tīkli</t>
  </si>
  <si>
    <t>EUR</t>
  </si>
  <si>
    <t>Publicitāte</t>
  </si>
  <si>
    <t>Administrēšana</t>
  </si>
  <si>
    <t>Tīklu izstrāde</t>
  </si>
  <si>
    <t>KNS</t>
  </si>
  <si>
    <t>KNS izstrāde</t>
  </si>
  <si>
    <t>Tīklu īstenošanas citi</t>
  </si>
  <si>
    <t>Tiklu īstenošna kopā</t>
  </si>
  <si>
    <t>KNS īstenošana kopā</t>
  </si>
  <si>
    <t>Tiklu īstenošnas atlīdzība</t>
  </si>
  <si>
    <t>KNS īstenošnas atlīdzība</t>
  </si>
  <si>
    <t>KNS īstenošanas citi</t>
  </si>
  <si>
    <t>Netiešās izmaksas</t>
  </si>
  <si>
    <t>Projekta darbība / izmaksu pozīcija</t>
  </si>
  <si>
    <t>Atbilstoši spēkā esošajiem MK noteikumiem Nr.666</t>
  </si>
  <si>
    <t>Atbilstoši ierosinātajiem grozījumiem MK noteikumos Nr.666</t>
  </si>
  <si>
    <t>Nepieciešamās izmaiņas</t>
  </si>
  <si>
    <t>-</t>
  </si>
  <si>
    <t>Paskaidrojums</t>
  </si>
  <si>
    <t>no projekta tiešajām izmaksām</t>
  </si>
  <si>
    <t>no kopējā projekta finansējuma</t>
  </si>
  <si>
    <t>no atbalstāmās darbības finansējuma</t>
  </si>
  <si>
    <t>no projekta tiešajām īstenošanas izmaksām</t>
  </si>
  <si>
    <t>no tiešajām personāla atlīdzības izmaksām</t>
  </si>
  <si>
    <t>Pielikums
Ministru kabineta noteikumu projekta „Grozījumi Ministru kabineta 2014.gada 28.oktobra noteikumos Nr.666 „Noteikumi par darbības programmas „Izaugsme un nodarbinātība” 9.2.3. specifiskā atbalsta mērķa „Atbalstīt prioritāro (sirds un asinsvadu, onkoloģijas, perinatālā un neonatālā perioda aprūpes un garīgās veselības) veselības jomu veselības tīklu attīstības vadlīniju un kvalitātes nodrošināšanas sistēmas izstrādi un ieviešanu, jo īpaši sociālās atstumtības un nabadzības riskam pakļauto iedzīvotāju veselības uzlabošanai” īstenošanu”” sākotnējās ietekmes novērtējuma ziņojumam (anotācijai)</t>
  </si>
  <si>
    <t>G.Belēvičs</t>
  </si>
  <si>
    <t xml:space="preserve">Veselības ministrs        </t>
  </si>
  <si>
    <t>Kopā (apaļojot līdz veselam euro)</t>
  </si>
  <si>
    <t xml:space="preserve">01.09.2015 
Agnese Tomsone
e-pasts: Agnese.Tomsone@vm.gov.lv
Tālr.: 67876181
</t>
  </si>
  <si>
    <t>VManotp_010915_groz666; Pielikums Ministru kabineta noteikumu projekta „Grozījumi Ministru kabineta 2014.gada 28.oktobra noteikumos Nr.666 „Noteikumi par darbības programmas „Izaugsme un nodarbinātība” 9.2.3. specifiskā atbalsta mērķa „Atbalstīt prioritāro (sirds un asinsvadu, onkoloģijas, perinatālā un neonatālā perioda aprūpes un garīgās veselības) veselības jomu veselības tīklu attīstības vadlīniju un kvalitātes nodrošināšanas sistēmas izstrādi un ieviešanu, jo īpaši sociālās atstumtības un nabadzības riskam pakļauto iedzīvotāju veselības uzlabošanai” īstenošanu”” sākotnējās ietekmes novērtējuma ziņojumam (anotācijai)</t>
  </si>
</sst>
</file>

<file path=xl/styles.xml><?xml version="1.0" encoding="utf-8"?>
<styleSheet xmlns="http://schemas.openxmlformats.org/spreadsheetml/2006/main">
  <fonts count="9">
    <font>
      <sz val="11"/>
      <color theme="1"/>
      <name val="Calibri"/>
      <family val="2"/>
      <charset val="186"/>
      <scheme val="minor"/>
    </font>
    <font>
      <sz val="10"/>
      <name val="Arial"/>
      <family val="2"/>
      <charset val="186"/>
    </font>
    <font>
      <b/>
      <sz val="11"/>
      <color theme="1"/>
      <name val="Calibri"/>
      <family val="2"/>
      <charset val="186"/>
      <scheme val="minor"/>
    </font>
    <font>
      <sz val="11"/>
      <color theme="1"/>
      <name val="Calibri"/>
      <family val="2"/>
      <charset val="186"/>
      <scheme val="minor"/>
    </font>
    <font>
      <b/>
      <sz val="11"/>
      <color theme="0"/>
      <name val="Calibri"/>
      <family val="2"/>
      <charset val="186"/>
      <scheme val="minor"/>
    </font>
    <font>
      <sz val="10"/>
      <color theme="1"/>
      <name val="Calibri"/>
      <family val="2"/>
      <charset val="186"/>
      <scheme val="minor"/>
    </font>
    <font>
      <sz val="8"/>
      <color theme="1"/>
      <name val="Calibri"/>
      <family val="2"/>
      <charset val="186"/>
      <scheme val="minor"/>
    </font>
    <font>
      <sz val="14"/>
      <color theme="1"/>
      <name val="Calibri"/>
      <family val="2"/>
      <charset val="186"/>
      <scheme val="minor"/>
    </font>
    <font>
      <sz val="16"/>
      <color theme="1"/>
      <name val="Calibri"/>
      <family val="2"/>
      <charset val="186"/>
      <scheme val="minor"/>
    </font>
  </fonts>
  <fills count="5">
    <fill>
      <patternFill patternType="none"/>
    </fill>
    <fill>
      <patternFill patternType="gray125"/>
    </fill>
    <fill>
      <patternFill patternType="solid">
        <fgColor theme="7" tint="-0.499984740745262"/>
        <bgColor indexed="64"/>
      </patternFill>
    </fill>
    <fill>
      <patternFill patternType="solid">
        <fgColor theme="7" tint="0.39997558519241921"/>
        <bgColor indexed="64"/>
      </patternFill>
    </fill>
    <fill>
      <patternFill patternType="solid">
        <fgColor theme="7"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 fillId="0" borderId="0"/>
    <xf numFmtId="9" fontId="3" fillId="0" borderId="0" applyFont="0" applyFill="0" applyBorder="0" applyAlignment="0" applyProtection="0"/>
  </cellStyleXfs>
  <cellXfs count="30">
    <xf numFmtId="0" fontId="0" fillId="0" borderId="0" xfId="0"/>
    <xf numFmtId="0" fontId="4" fillId="2" borderId="1" xfId="0" applyFont="1" applyFill="1" applyBorder="1" applyAlignment="1">
      <alignment horizontal="center" vertical="center" wrapText="1"/>
    </xf>
    <xf numFmtId="0" fontId="0" fillId="0" borderId="0" xfId="0" applyAlignment="1">
      <alignment vertical="center" wrapText="1"/>
    </xf>
    <xf numFmtId="0" fontId="2" fillId="3" borderId="1" xfId="0" applyFont="1" applyFill="1" applyBorder="1" applyAlignment="1">
      <alignment vertical="center"/>
    </xf>
    <xf numFmtId="4" fontId="2" fillId="3" borderId="1" xfId="0" applyNumberFormat="1" applyFont="1" applyFill="1" applyBorder="1" applyAlignment="1">
      <alignment vertical="center"/>
    </xf>
    <xf numFmtId="9" fontId="2" fillId="3" borderId="1" xfId="2" applyFont="1" applyFill="1" applyBorder="1" applyAlignment="1">
      <alignment horizontal="center" vertical="center"/>
    </xf>
    <xf numFmtId="10" fontId="2" fillId="3" borderId="1" xfId="2" applyNumberFormat="1" applyFont="1" applyFill="1" applyBorder="1" applyAlignment="1">
      <alignment horizontal="center" vertical="center"/>
    </xf>
    <xf numFmtId="0" fontId="0" fillId="0" borderId="0" xfId="0" applyAlignment="1">
      <alignment vertical="center"/>
    </xf>
    <xf numFmtId="4" fontId="0" fillId="4" borderId="1" xfId="0" applyNumberFormat="1" applyFill="1" applyBorder="1" applyAlignment="1">
      <alignment vertical="center"/>
    </xf>
    <xf numFmtId="10" fontId="0" fillId="4" borderId="1" xfId="2" applyNumberFormat="1" applyFont="1" applyFill="1" applyBorder="1" applyAlignment="1">
      <alignment horizontal="center" vertical="center"/>
    </xf>
    <xf numFmtId="9" fontId="0" fillId="4" borderId="1" xfId="2" applyFont="1" applyFill="1" applyBorder="1" applyAlignment="1">
      <alignment horizontal="center" vertical="center"/>
    </xf>
    <xf numFmtId="4" fontId="0" fillId="0" borderId="1" xfId="0" applyNumberFormat="1" applyBorder="1" applyAlignment="1">
      <alignment vertical="center"/>
    </xf>
    <xf numFmtId="9" fontId="0" fillId="0" borderId="1" xfId="2" applyFont="1" applyBorder="1" applyAlignment="1">
      <alignment horizontal="center" vertical="center"/>
    </xf>
    <xf numFmtId="10" fontId="0" fillId="0" borderId="1" xfId="2" applyNumberFormat="1" applyFont="1" applyBorder="1" applyAlignment="1">
      <alignment horizontal="center" vertical="center"/>
    </xf>
    <xf numFmtId="0" fontId="0" fillId="4" borderId="1" xfId="0" applyFill="1" applyBorder="1" applyAlignment="1">
      <alignment horizontal="left" vertical="center" indent="2"/>
    </xf>
    <xf numFmtId="0" fontId="0" fillId="0" borderId="1" xfId="0" applyBorder="1" applyAlignment="1">
      <alignment horizontal="left" vertical="center" indent="4"/>
    </xf>
    <xf numFmtId="0" fontId="0" fillId="0" borderId="1" xfId="0" applyBorder="1" applyAlignment="1">
      <alignment horizontal="left" vertical="center" indent="6"/>
    </xf>
    <xf numFmtId="0" fontId="7" fillId="0" borderId="0" xfId="0" applyFont="1" applyAlignment="1">
      <alignment vertical="center"/>
    </xf>
    <xf numFmtId="0" fontId="5" fillId="0" borderId="0" xfId="0" applyFont="1" applyAlignment="1">
      <alignment vertical="center" wrapText="1"/>
    </xf>
    <xf numFmtId="0" fontId="8" fillId="0" borderId="0" xfId="0" applyFont="1" applyAlignment="1">
      <alignment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5" fillId="0" borderId="0" xfId="0" applyFont="1" applyAlignment="1">
      <alignment horizontal="right" vertical="top" wrapText="1"/>
    </xf>
    <xf numFmtId="0" fontId="5" fillId="0" borderId="0" xfId="0" applyFont="1" applyAlignment="1">
      <alignment horizontal="right" vertical="top"/>
    </xf>
    <xf numFmtId="0" fontId="6" fillId="0" borderId="0" xfId="0" applyFont="1" applyAlignment="1">
      <alignment horizontal="justify" vertical="top" wrapText="1"/>
    </xf>
  </cellXfs>
  <cellStyles count="3">
    <cellStyle name="Normal" xfId="0" builtinId="0"/>
    <cellStyle name="Normal 2" xfId="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28"/>
  <sheetViews>
    <sheetView tabSelected="1" view="pageBreakPreview" zoomScaleNormal="100" zoomScaleSheetLayoutView="100" workbookViewId="0">
      <pane ySplit="3" topLeftCell="A19" activePane="bottomLeft" state="frozen"/>
      <selection pane="bottomLeft" activeCell="A34" sqref="A34"/>
    </sheetView>
  </sheetViews>
  <sheetFormatPr defaultColWidth="9.109375" defaultRowHeight="14.4"/>
  <cols>
    <col min="1" max="1" width="38.33203125" style="7" customWidth="1"/>
    <col min="2" max="2" width="12.88671875" style="7" customWidth="1"/>
    <col min="3" max="3" width="9.88671875" style="7" customWidth="1"/>
    <col min="4" max="4" width="34" style="7" customWidth="1"/>
    <col min="5" max="7" width="12.88671875" style="7" customWidth="1"/>
    <col min="8" max="8" width="38.6640625" style="7" customWidth="1"/>
    <col min="9" max="16384" width="9.109375" style="7"/>
  </cols>
  <sheetData>
    <row r="1" spans="1:8" ht="62.4" customHeight="1">
      <c r="A1" s="27" t="s">
        <v>26</v>
      </c>
      <c r="B1" s="28"/>
      <c r="C1" s="28"/>
      <c r="D1" s="28"/>
      <c r="E1" s="28"/>
      <c r="F1" s="28"/>
      <c r="G1" s="28"/>
      <c r="H1" s="28"/>
    </row>
    <row r="2" spans="1:8" s="2" customFormat="1" ht="49.5" customHeight="1">
      <c r="A2" s="20" t="s">
        <v>15</v>
      </c>
      <c r="B2" s="22" t="s">
        <v>16</v>
      </c>
      <c r="C2" s="23"/>
      <c r="D2" s="24"/>
      <c r="E2" s="1" t="s">
        <v>18</v>
      </c>
      <c r="F2" s="25" t="s">
        <v>17</v>
      </c>
      <c r="G2" s="26"/>
      <c r="H2" s="26"/>
    </row>
    <row r="3" spans="1:8" s="2" customFormat="1" ht="22.5" customHeight="1">
      <c r="A3" s="21"/>
      <c r="B3" s="1" t="s">
        <v>2</v>
      </c>
      <c r="C3" s="1" t="s">
        <v>0</v>
      </c>
      <c r="D3" s="1" t="s">
        <v>20</v>
      </c>
      <c r="E3" s="1" t="s">
        <v>2</v>
      </c>
      <c r="F3" s="1" t="s">
        <v>2</v>
      </c>
      <c r="G3" s="1" t="s">
        <v>0</v>
      </c>
      <c r="H3" s="1" t="s">
        <v>20</v>
      </c>
    </row>
    <row r="4" spans="1:8" ht="24" customHeight="1">
      <c r="A4" s="3" t="s">
        <v>29</v>
      </c>
      <c r="B4" s="4">
        <f>B5+B6+B11+B16+B17</f>
        <v>4352315</v>
      </c>
      <c r="C4" s="5" t="s">
        <v>19</v>
      </c>
      <c r="D4" s="5" t="s">
        <v>19</v>
      </c>
      <c r="E4" s="4">
        <f>ROUNDUP(E5+E6+E11+E16+E17,0)</f>
        <v>257462</v>
      </c>
      <c r="F4" s="4">
        <f>B4+E4</f>
        <v>4609777</v>
      </c>
      <c r="G4" s="6" t="s">
        <v>19</v>
      </c>
      <c r="H4" s="5" t="s">
        <v>19</v>
      </c>
    </row>
    <row r="5" spans="1:8" ht="24" customHeight="1">
      <c r="A5" s="14" t="s">
        <v>4</v>
      </c>
      <c r="B5" s="8">
        <v>284730.89</v>
      </c>
      <c r="C5" s="9">
        <f>B5/(B6+B11+B16)</f>
        <v>7.0000000565446197E-2</v>
      </c>
      <c r="D5" s="9" t="s">
        <v>21</v>
      </c>
      <c r="E5" s="8">
        <v>-37138.811437346798</v>
      </c>
      <c r="F5" s="8">
        <f>B5+E5</f>
        <v>247592.07856265322</v>
      </c>
      <c r="G5" s="9">
        <f>ROUNDUP(F5/(F6+F11+F16),4)</f>
        <v>5.8300000000000005E-2</v>
      </c>
      <c r="H5" s="9" t="s">
        <v>24</v>
      </c>
    </row>
    <row r="6" spans="1:8" ht="24" customHeight="1">
      <c r="A6" s="14" t="s">
        <v>1</v>
      </c>
      <c r="B6" s="8">
        <f>B7+B10</f>
        <v>1305694.51</v>
      </c>
      <c r="C6" s="9">
        <f>B6/B4</f>
        <v>0.3000000022976278</v>
      </c>
      <c r="D6" s="9" t="s">
        <v>22</v>
      </c>
      <c r="E6" s="8">
        <f>E7+E10</f>
        <v>231221.70717391311</v>
      </c>
      <c r="F6" s="8">
        <f>F7+F10</f>
        <v>1536916.217173913</v>
      </c>
      <c r="G6" s="9">
        <f>ROUNDUP(F6/F4,4)</f>
        <v>0.33349999999999996</v>
      </c>
      <c r="H6" s="9" t="s">
        <v>22</v>
      </c>
    </row>
    <row r="7" spans="1:8" ht="24" customHeight="1">
      <c r="A7" s="15" t="s">
        <v>9</v>
      </c>
      <c r="B7" s="11">
        <f>SUM(B8:B9)</f>
        <v>221968.07</v>
      </c>
      <c r="C7" s="13">
        <f>B7/B6</f>
        <v>0.17000000252739059</v>
      </c>
      <c r="D7" s="13" t="s">
        <v>23</v>
      </c>
      <c r="E7" s="11">
        <f>SUM(E8:E9)</f>
        <v>3760.6871739130584</v>
      </c>
      <c r="F7" s="11">
        <f>SUM(F8:F9)</f>
        <v>225728.75717391307</v>
      </c>
      <c r="G7" s="13">
        <f>ROUNDUP(F7/F6,4)</f>
        <v>0.1469</v>
      </c>
      <c r="H7" s="13" t="s">
        <v>23</v>
      </c>
    </row>
    <row r="8" spans="1:8" ht="24" customHeight="1">
      <c r="A8" s="16" t="s">
        <v>11</v>
      </c>
      <c r="B8" s="11">
        <v>201168.07</v>
      </c>
      <c r="C8" s="12" t="s">
        <v>19</v>
      </c>
      <c r="D8" s="12" t="s">
        <v>19</v>
      </c>
      <c r="E8" s="11">
        <v>-26239.312826086942</v>
      </c>
      <c r="F8" s="11">
        <f>B8+E8</f>
        <v>174928.75717391307</v>
      </c>
      <c r="G8" s="13">
        <f>ROUNDUP(F8/F6,4)</f>
        <v>0.1139</v>
      </c>
      <c r="H8" s="13" t="s">
        <v>23</v>
      </c>
    </row>
    <row r="9" spans="1:8" ht="24" customHeight="1">
      <c r="A9" s="16" t="s">
        <v>8</v>
      </c>
      <c r="B9" s="11">
        <v>20800</v>
      </c>
      <c r="C9" s="12" t="s">
        <v>19</v>
      </c>
      <c r="D9" s="12" t="s">
        <v>19</v>
      </c>
      <c r="E9" s="11">
        <v>30000</v>
      </c>
      <c r="F9" s="11">
        <f>B9+E9</f>
        <v>50800</v>
      </c>
      <c r="G9" s="13" t="s">
        <v>19</v>
      </c>
      <c r="H9" s="12" t="s">
        <v>19</v>
      </c>
    </row>
    <row r="10" spans="1:8" ht="24" customHeight="1">
      <c r="A10" s="15" t="s">
        <v>5</v>
      </c>
      <c r="B10" s="11">
        <v>1083726.44</v>
      </c>
      <c r="C10" s="12" t="s">
        <v>19</v>
      </c>
      <c r="D10" s="12" t="s">
        <v>19</v>
      </c>
      <c r="E10" s="11">
        <f>1083626-B10+227561.46</f>
        <v>227461.02000000005</v>
      </c>
      <c r="F10" s="11">
        <f>B10+E10</f>
        <v>1311187.46</v>
      </c>
      <c r="G10" s="13" t="s">
        <v>19</v>
      </c>
      <c r="H10" s="12" t="s">
        <v>19</v>
      </c>
    </row>
    <row r="11" spans="1:8" ht="24" customHeight="1">
      <c r="A11" s="14" t="s">
        <v>6</v>
      </c>
      <c r="B11" s="8">
        <f>B12+B15</f>
        <v>2756889.6</v>
      </c>
      <c r="C11" s="10" t="s">
        <v>19</v>
      </c>
      <c r="D11" s="10" t="s">
        <v>19</v>
      </c>
      <c r="E11" s="8">
        <f>E12+E15</f>
        <v>-50776.101110484917</v>
      </c>
      <c r="F11" s="8">
        <f>F12+F15</f>
        <v>2706113.4988895152</v>
      </c>
      <c r="G11" s="9" t="s">
        <v>19</v>
      </c>
      <c r="H11" s="10" t="s">
        <v>19</v>
      </c>
    </row>
    <row r="12" spans="1:8" ht="24" customHeight="1">
      <c r="A12" s="15" t="s">
        <v>10</v>
      </c>
      <c r="B12" s="11">
        <f>SUM(B13:B14)</f>
        <v>413533.44</v>
      </c>
      <c r="C12" s="13">
        <f>B12/B11</f>
        <v>0.15</v>
      </c>
      <c r="D12" s="13" t="s">
        <v>23</v>
      </c>
      <c r="E12" s="11">
        <f>SUM(E13:E14)</f>
        <v>-50776.101110484917</v>
      </c>
      <c r="F12" s="11">
        <f>SUM(F13:F14)</f>
        <v>362757.33888951509</v>
      </c>
      <c r="G12" s="13">
        <f>ROUNDUP(F12/F11,4)</f>
        <v>0.1341</v>
      </c>
      <c r="H12" s="13" t="s">
        <v>23</v>
      </c>
    </row>
    <row r="13" spans="1:8" ht="24" customHeight="1">
      <c r="A13" s="16" t="s">
        <v>12</v>
      </c>
      <c r="B13" s="11">
        <v>389283.44</v>
      </c>
      <c r="C13" s="12" t="s">
        <v>19</v>
      </c>
      <c r="D13" s="12" t="s">
        <v>19</v>
      </c>
      <c r="E13" s="11">
        <v>-50776.101110484917</v>
      </c>
      <c r="F13" s="11">
        <f>B13+E13</f>
        <v>338507.33888951509</v>
      </c>
      <c r="G13" s="13">
        <f>ROUNDUP(F13/F11,4)</f>
        <v>0.12509999999999999</v>
      </c>
      <c r="H13" s="13" t="s">
        <v>23</v>
      </c>
    </row>
    <row r="14" spans="1:8" ht="24" customHeight="1">
      <c r="A14" s="16" t="s">
        <v>13</v>
      </c>
      <c r="B14" s="11">
        <v>24250</v>
      </c>
      <c r="C14" s="12" t="s">
        <v>19</v>
      </c>
      <c r="D14" s="12" t="s">
        <v>19</v>
      </c>
      <c r="E14" s="11"/>
      <c r="F14" s="11">
        <f>B14+E14</f>
        <v>24250</v>
      </c>
      <c r="G14" s="13" t="s">
        <v>19</v>
      </c>
      <c r="H14" s="12" t="s">
        <v>19</v>
      </c>
    </row>
    <row r="15" spans="1:8" ht="24" customHeight="1">
      <c r="A15" s="15" t="s">
        <v>7</v>
      </c>
      <c r="B15" s="11">
        <v>2343356.16</v>
      </c>
      <c r="C15" s="12" t="s">
        <v>19</v>
      </c>
      <c r="D15" s="12" t="s">
        <v>19</v>
      </c>
      <c r="E15" s="11">
        <v>0</v>
      </c>
      <c r="F15" s="11">
        <f>B15+E15</f>
        <v>2343356.16</v>
      </c>
      <c r="G15" s="13" t="s">
        <v>19</v>
      </c>
      <c r="H15" s="12" t="s">
        <v>19</v>
      </c>
    </row>
    <row r="16" spans="1:8" ht="24" customHeight="1">
      <c r="A16" s="14" t="s">
        <v>3</v>
      </c>
      <c r="B16" s="8">
        <v>5000</v>
      </c>
      <c r="C16" s="10" t="s">
        <v>19</v>
      </c>
      <c r="D16" s="10" t="s">
        <v>19</v>
      </c>
      <c r="E16" s="8">
        <v>0</v>
      </c>
      <c r="F16" s="8">
        <f>B16+E16</f>
        <v>5000</v>
      </c>
      <c r="G16" s="9" t="s">
        <v>19</v>
      </c>
      <c r="H16" s="10" t="s">
        <v>19</v>
      </c>
    </row>
    <row r="17" spans="1:8" ht="24" customHeight="1">
      <c r="A17" s="14" t="s">
        <v>14</v>
      </c>
      <c r="B17" s="8">
        <v>0</v>
      </c>
      <c r="C17" s="10" t="s">
        <v>19</v>
      </c>
      <c r="D17" s="10" t="s">
        <v>19</v>
      </c>
      <c r="E17" s="8">
        <v>114154.22537391871</v>
      </c>
      <c r="F17" s="8">
        <f>B17+E17</f>
        <v>114154.22537391871</v>
      </c>
      <c r="G17" s="9">
        <f>F17/(F5+F8+F13)</f>
        <v>0.14999999892251889</v>
      </c>
      <c r="H17" s="10" t="s">
        <v>25</v>
      </c>
    </row>
    <row r="21" spans="1:8" ht="18">
      <c r="A21" s="17"/>
      <c r="B21" s="17"/>
      <c r="C21" s="17"/>
      <c r="D21" s="17"/>
      <c r="E21" s="17"/>
      <c r="F21" s="17"/>
      <c r="G21" s="17"/>
      <c r="H21" s="17"/>
    </row>
    <row r="22" spans="1:8" ht="18">
      <c r="A22" s="17"/>
      <c r="B22" s="17"/>
      <c r="C22" s="17"/>
      <c r="D22" s="17"/>
      <c r="E22" s="17"/>
      <c r="F22" s="17"/>
      <c r="G22" s="17"/>
      <c r="H22" s="17"/>
    </row>
    <row r="23" spans="1:8" ht="21">
      <c r="A23" s="17"/>
      <c r="B23" s="19" t="s">
        <v>28</v>
      </c>
      <c r="C23" s="19"/>
      <c r="D23" s="19"/>
      <c r="E23" s="19"/>
      <c r="F23" s="19"/>
      <c r="G23" s="19" t="s">
        <v>27</v>
      </c>
      <c r="H23" s="17"/>
    </row>
    <row r="24" spans="1:8" ht="18">
      <c r="A24" s="17"/>
      <c r="B24" s="17"/>
      <c r="C24" s="17"/>
      <c r="D24" s="17"/>
      <c r="E24" s="17"/>
      <c r="F24" s="17"/>
      <c r="G24" s="17"/>
      <c r="H24" s="17"/>
    </row>
    <row r="25" spans="1:8" ht="1.95" customHeight="1"/>
    <row r="26" spans="1:8" ht="57" customHeight="1">
      <c r="A26" s="18" t="s">
        <v>30</v>
      </c>
    </row>
    <row r="28" spans="1:8" ht="36.6" customHeight="1">
      <c r="A28" s="29" t="s">
        <v>31</v>
      </c>
      <c r="B28" s="29"/>
      <c r="C28" s="29"/>
      <c r="D28" s="29"/>
      <c r="E28" s="29"/>
      <c r="F28" s="29"/>
      <c r="G28" s="29"/>
      <c r="H28" s="29"/>
    </row>
  </sheetData>
  <mergeCells count="5">
    <mergeCell ref="A2:A3"/>
    <mergeCell ref="B2:D2"/>
    <mergeCell ref="F2:H2"/>
    <mergeCell ref="A1:H1"/>
    <mergeCell ref="A28:H28"/>
  </mergeCells>
  <pageMargins left="0.70866141732283472" right="0.70866141732283472" top="0.74803149606299213" bottom="0.74803149606299213" header="0.31496062992125984" footer="0.31496062992125984"/>
  <pageSetup paperSize="9" scale="69" orientation="landscape" verticalDpi="0" r:id="rId1"/>
  <headerFooter>
    <oddHeader>&amp;C&amp;P no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Aprekins</vt:lpstr>
      <vt:lpstr>Aprekins!OLE_LINK5</vt:lpstr>
      <vt:lpstr>Aprekins!Print_Area</vt:lpstr>
    </vt:vector>
  </TitlesOfParts>
  <Company>LR Veselības ministrija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Pielikums Ministru kabineta noteikumu projekta „Grozījumi Ministru kabineta 2014.gada 28.oktobra noteikumos Nr.666 „Noteikumi par darbības programmas „Izaugsme un nodarbinātība” 9.2.3. specifiskā atbalsta mērķa „Atbalstīt prioritāro (sirds un asinsvadu, onkoloģijas, perinatālā un neonatālā perioda aprūpes un garīgās veselības) veselības jomu veselības tīklu attīstības vadlīniju un kvalitātes nodrošināšanas sistēmas izstrādi un ieviešanu, jo īpaši sociālās atstumtības un nabadzības riskam pakļauto iedzīvotāju veselības uzlabošanai” īstenošanu”” sākotnējās ietekmes novērtējuma ziņojumam (anotācijai)</dc:title>
  <dc:subject>Anotācijas pielikums</dc:subject>
  <dc:creator>Agnese Tomsone</dc:creator>
  <dc:description>A.Tomsone
Investīciju un Eiropas Savienības fondu uzraudzības departamenta 
ES fondu ieviešanas nodaļas vadītāja
Tālr.:  67 876 181, fakss: 67876031
Agnese.Tomsone@vm.gov.lv</dc:description>
  <cp:lastModifiedBy>atomsone</cp:lastModifiedBy>
  <cp:lastPrinted>2015-08-31T13:10:03Z</cp:lastPrinted>
  <dcterms:created xsi:type="dcterms:W3CDTF">2014-06-10T12:19:06Z</dcterms:created>
  <dcterms:modified xsi:type="dcterms:W3CDTF">2015-09-01T09:15:06Z</dcterms:modified>
</cp:coreProperties>
</file>