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julijak\Desktop\3.2.2.1.1.Informatīvais ziņojums\2015_InfoZino\final_valsts kancelejai\"/>
    </mc:Choice>
  </mc:AlternateContent>
  <bookViews>
    <workbookView xWindow="0" yWindow="288" windowWidth="22980" windowHeight="8760" tabRatio="916" firstSheet="11" activeTab="20"/>
  </bookViews>
  <sheets>
    <sheet name="Statuss_01102015" sheetId="42" r:id="rId1"/>
    <sheet name="09_008_AM_LGIA" sheetId="4" r:id="rId2"/>
    <sheet name="10_001_VID_akcizes" sheetId="2" r:id="rId3"/>
    <sheet name="10_001_002_VK" sheetId="7" r:id="rId4"/>
    <sheet name="08_001_IeMIC_BDAS" sheetId="3" r:id="rId5"/>
    <sheet name="08_013_VP" sheetId="22" r:id="rId6"/>
    <sheet name="09_012_VUGD_IeM" sheetId="36" r:id="rId7"/>
    <sheet name="08_010_LNB_KM (2)" sheetId="12" r:id="rId8"/>
    <sheet name="09_011_VDI_LM" sheetId="10" r:id="rId9"/>
    <sheet name="09_026_VSAA (2)" sheetId="43" r:id="rId10"/>
    <sheet name="08_008_VDEAVK" sheetId="33" r:id="rId11"/>
    <sheet name="08_011_VACAA_SM" sheetId="1" r:id="rId12"/>
    <sheet name="09_022_TA_TM" sheetId="11" r:id="rId13"/>
    <sheet name="09_010_CARIS_TM" sheetId="30" r:id="rId14"/>
    <sheet name="09_001_UGFA_TM" sheetId="9" r:id="rId15"/>
    <sheet name="09_006_VI" sheetId="18" r:id="rId16"/>
    <sheet name="09_013_DAP" sheetId="6" r:id="rId17"/>
    <sheet name="08_005_PFAS1_VRAA" sheetId="26" r:id="rId18"/>
    <sheet name="08_007_EIS_VRAA" sheetId="29" r:id="rId19"/>
    <sheet name="08_009_VVD" sheetId="37" r:id="rId20"/>
    <sheet name="09_025_VVD_LVGMC" sheetId="38" r:id="rId21"/>
  </sheets>
  <definedNames>
    <definedName name="_xlnm._FilterDatabase" localSheetId="13" hidden="1">'09_010_CARIS_TM'!$A$1:$AF$22</definedName>
    <definedName name="_xlnm.Print_Area" localSheetId="4">'08_001_IeMIC_BDAS'!$A$1:$Z$16</definedName>
    <definedName name="_xlnm.Print_Area" localSheetId="17">'08_005_PFAS1_VRAA'!$A$1:$AC$15</definedName>
    <definedName name="_xlnm.Print_Area" localSheetId="19">'08_009_VVD'!$A$1:$Z$26</definedName>
    <definedName name="_xlnm.Print_Area" localSheetId="7">'08_010_LNB_KM (2)'!$A$1:$AE$24</definedName>
    <definedName name="_xlnm.Print_Area" localSheetId="11">'08_011_VACAA_SM'!$A$1:$Z$30</definedName>
    <definedName name="_xlnm.Print_Area" localSheetId="5">'08_013_VP'!$A$1:$Z$16</definedName>
    <definedName name="_xlnm.Print_Area" localSheetId="15">'09_006_VI'!$A$1:$Y$34</definedName>
    <definedName name="_xlnm.Print_Area" localSheetId="6">'09_012_VUGD_IeM'!$A$1:$U$34</definedName>
    <definedName name="_xlnm.Print_Area" localSheetId="16">'09_013_DAP'!$A$1:$Z$21</definedName>
    <definedName name="_xlnm.Print_Area" localSheetId="20">'09_025_VVD_LVGMC'!$A$2:$AC$41</definedName>
    <definedName name="_xlnm.Print_Area" localSheetId="9">'09_026_VSAA (2)'!$A$1:$AB$15</definedName>
    <definedName name="_xlnm.Print_Area" localSheetId="3">'10_001_002_VK'!$A$1:$AB$17</definedName>
    <definedName name="_xlnm.Print_Area" localSheetId="0">Statuss_01102015!$C$2:$O$4</definedName>
  </definedNames>
  <calcPr calcId="152511"/>
</workbook>
</file>

<file path=xl/calcChain.xml><?xml version="1.0" encoding="utf-8"?>
<calcChain xmlns="http://schemas.openxmlformats.org/spreadsheetml/2006/main">
  <c r="Z14" i="43" l="1"/>
  <c r="X14" i="43"/>
  <c r="W14" i="43"/>
  <c r="AB14" i="43" s="1"/>
  <c r="AB15" i="43" s="1"/>
  <c r="V14" i="43"/>
  <c r="T14" i="43"/>
  <c r="R14" i="43"/>
  <c r="P14" i="43"/>
  <c r="N14" i="43"/>
  <c r="L14" i="43"/>
  <c r="J14" i="43"/>
  <c r="H14" i="43"/>
  <c r="F14" i="43"/>
  <c r="C14" i="43"/>
  <c r="D14" i="43" s="1"/>
  <c r="AB6" i="43"/>
  <c r="AB7" i="43" s="1"/>
  <c r="AA6" i="43"/>
  <c r="AA7" i="43" s="1"/>
  <c r="AA14" i="43" l="1"/>
  <c r="AA15" i="43" s="1"/>
  <c r="Z22" i="37" l="1"/>
  <c r="V22" i="37"/>
  <c r="R22" i="37"/>
  <c r="N16" i="37"/>
  <c r="N22" i="37" s="1"/>
  <c r="M16" i="37"/>
  <c r="L16" i="37"/>
  <c r="K16" i="37"/>
  <c r="J16" i="37"/>
  <c r="J22" i="37" s="1"/>
  <c r="I16" i="37"/>
  <c r="H16" i="37"/>
  <c r="G16" i="37"/>
  <c r="F16" i="37"/>
  <c r="E16" i="37"/>
  <c r="D16" i="37"/>
  <c r="C16" i="37"/>
  <c r="AB19" i="33" l="1"/>
  <c r="AB20" i="33" s="1"/>
  <c r="AA19" i="33"/>
  <c r="AA20" i="33" s="1"/>
  <c r="AB11" i="33"/>
  <c r="AA11" i="33"/>
  <c r="AB10" i="33"/>
  <c r="AA10" i="33"/>
  <c r="AB9" i="33"/>
  <c r="AA9" i="33"/>
  <c r="AB8" i="33"/>
  <c r="AA8" i="33"/>
  <c r="AB7" i="33"/>
  <c r="AA7" i="33"/>
  <c r="AB6" i="33"/>
  <c r="AA6" i="33"/>
  <c r="AA12" i="33" s="1"/>
  <c r="AB12" i="33" l="1"/>
  <c r="AB17" i="29" l="1"/>
  <c r="AA17" i="29"/>
  <c r="AB16" i="29"/>
  <c r="AA16" i="29"/>
  <c r="AB9" i="29"/>
  <c r="AA9" i="29"/>
  <c r="AB8" i="29"/>
  <c r="AA8" i="29"/>
  <c r="AB7" i="29"/>
  <c r="AA7" i="29"/>
  <c r="AB6" i="29"/>
  <c r="AA6" i="29"/>
  <c r="N14" i="26" l="1"/>
  <c r="R14" i="26" s="1"/>
  <c r="V14" i="26" s="1"/>
  <c r="Z14" i="26" s="1"/>
  <c r="AA14" i="26" s="1"/>
  <c r="AA15" i="26" s="1"/>
  <c r="M14" i="26"/>
  <c r="N6" i="26"/>
  <c r="R6" i="26" s="1"/>
  <c r="V6" i="26" s="1"/>
  <c r="Z6" i="26" s="1"/>
  <c r="M6" i="26"/>
  <c r="Q6" i="26" s="1"/>
  <c r="U6" i="26" s="1"/>
  <c r="Y6" i="26" s="1"/>
  <c r="L6" i="26"/>
  <c r="P6" i="26" s="1"/>
  <c r="T6" i="26" s="1"/>
  <c r="X6" i="26" s="1"/>
  <c r="K6" i="26"/>
  <c r="O6" i="26" s="1"/>
  <c r="S6" i="26" s="1"/>
  <c r="W6" i="26" s="1"/>
  <c r="AB6" i="26" l="1"/>
  <c r="AB7" i="26" s="1"/>
  <c r="AA6" i="26"/>
  <c r="AA7" i="26" s="1"/>
  <c r="T25" i="18" l="1"/>
  <c r="T20" i="18" s="1"/>
  <c r="S25" i="18"/>
  <c r="R25" i="18"/>
  <c r="Q25" i="18"/>
  <c r="O25" i="18"/>
  <c r="L25" i="18"/>
  <c r="K25" i="18"/>
  <c r="J25" i="18"/>
  <c r="I25" i="18"/>
  <c r="H25" i="18"/>
  <c r="G25" i="18"/>
  <c r="F25" i="18"/>
  <c r="E25" i="18"/>
  <c r="T22" i="18"/>
  <c r="S22" i="18"/>
  <c r="P22" i="18"/>
  <c r="O22" i="18" s="1"/>
  <c r="O20" i="18" s="1"/>
  <c r="H22" i="18"/>
  <c r="G22" i="18" s="1"/>
  <c r="G20" i="18" s="1"/>
  <c r="D22" i="18"/>
  <c r="C22" i="18" s="1"/>
  <c r="C20" i="18" s="1"/>
  <c r="R21" i="18"/>
  <c r="R22" i="18" s="1"/>
  <c r="J21" i="18"/>
  <c r="J22" i="18" s="1"/>
  <c r="S20" i="18"/>
  <c r="L20" i="18"/>
  <c r="K20" i="18"/>
  <c r="H20" i="18"/>
  <c r="D20" i="18"/>
  <c r="R14" i="18"/>
  <c r="Q14" i="18"/>
  <c r="I14" i="18"/>
  <c r="J14" i="18" s="1"/>
  <c r="G14" i="18"/>
  <c r="R13" i="18"/>
  <c r="Q13" i="18"/>
  <c r="I13" i="18"/>
  <c r="J13" i="18" s="1"/>
  <c r="H13" i="18"/>
  <c r="G13" i="18"/>
  <c r="R12" i="18"/>
  <c r="Q12" i="18"/>
  <c r="I12" i="18"/>
  <c r="J12" i="18" s="1"/>
  <c r="Q11" i="18"/>
  <c r="I11" i="18"/>
  <c r="R10" i="18"/>
  <c r="Q10" i="18"/>
  <c r="J10" i="18"/>
  <c r="I10" i="18"/>
  <c r="Q9" i="18"/>
  <c r="P9" i="18"/>
  <c r="P25" i="18" s="1"/>
  <c r="J9" i="18"/>
  <c r="I9" i="18"/>
  <c r="R8" i="18"/>
  <c r="Q8" i="18"/>
  <c r="I8" i="18"/>
  <c r="R7" i="18"/>
  <c r="Q7" i="18"/>
  <c r="I7" i="18"/>
  <c r="P20" i="18" l="1"/>
  <c r="G12" i="18"/>
  <c r="H12" i="18"/>
  <c r="R9" i="18"/>
  <c r="H14" i="18"/>
  <c r="AD18" i="12" l="1"/>
  <c r="AC18" i="12"/>
  <c r="AB18" i="12"/>
  <c r="AA18" i="12"/>
  <c r="X15" i="9"/>
  <c r="T15" i="9"/>
  <c r="P15" i="9"/>
  <c r="L15" i="9"/>
  <c r="H15" i="9"/>
  <c r="Z8" i="9"/>
  <c r="Y8" i="9"/>
  <c r="V8" i="9"/>
  <c r="U8" i="9"/>
  <c r="R8" i="9"/>
  <c r="Q8" i="9"/>
  <c r="N8" i="9"/>
  <c r="M8" i="9"/>
  <c r="I8" i="9"/>
  <c r="Z7" i="9"/>
  <c r="Y7" i="9"/>
  <c r="V7" i="9"/>
  <c r="U7" i="9"/>
  <c r="R7" i="9"/>
  <c r="Q7" i="9"/>
  <c r="N7" i="9"/>
  <c r="M7" i="9"/>
  <c r="J7" i="9"/>
  <c r="I7" i="9"/>
  <c r="Z6" i="9"/>
  <c r="Y6" i="9"/>
  <c r="V6" i="9"/>
  <c r="U6" i="9"/>
  <c r="R6" i="9"/>
  <c r="Q6" i="9"/>
  <c r="N6" i="9"/>
  <c r="M6" i="9"/>
  <c r="J6" i="9"/>
  <c r="I6" i="9"/>
  <c r="AB14" i="7"/>
  <c r="AA14" i="7"/>
  <c r="AB13" i="7"/>
  <c r="AB15" i="7" s="1"/>
  <c r="AA13" i="7"/>
  <c r="Y13" i="7"/>
  <c r="U13" i="7"/>
  <c r="I13" i="7"/>
  <c r="AB6" i="7"/>
  <c r="AB7" i="7" s="1"/>
  <c r="AA6" i="7"/>
  <c r="AA7" i="7" s="1"/>
  <c r="AA15" i="7" l="1"/>
  <c r="X20" i="6"/>
  <c r="W20" i="6"/>
  <c r="T20" i="6"/>
  <c r="T14" i="6" s="1"/>
  <c r="S20" i="6"/>
  <c r="S14" i="6" s="1"/>
  <c r="P20" i="6"/>
  <c r="O20" i="6"/>
  <c r="L20" i="6"/>
  <c r="L14" i="6" s="1"/>
  <c r="K20" i="6"/>
  <c r="K14" i="6" s="1"/>
  <c r="H20" i="6"/>
  <c r="G20" i="6"/>
  <c r="X14" i="6"/>
  <c r="W14" i="6"/>
  <c r="P14" i="6"/>
  <c r="O14" i="6"/>
  <c r="H14" i="6"/>
  <c r="G14" i="6"/>
  <c r="H23" i="4"/>
  <c r="D23" i="4"/>
  <c r="H22" i="4"/>
  <c r="D22" i="4"/>
  <c r="E21" i="4"/>
  <c r="J20" i="4"/>
  <c r="J21" i="4" s="1"/>
  <c r="I20" i="4"/>
  <c r="I21" i="4" s="1"/>
  <c r="H20" i="4"/>
  <c r="H21" i="4" s="1"/>
  <c r="C13" i="4"/>
  <c r="C21" i="4" s="1"/>
  <c r="F8" i="4"/>
  <c r="F21" i="4" s="1"/>
  <c r="D8" i="4"/>
  <c r="D21" i="4" s="1"/>
  <c r="G20" i="4" l="1"/>
  <c r="G21" i="4" s="1"/>
</calcChain>
</file>

<file path=xl/comments1.xml><?xml version="1.0" encoding="utf-8"?>
<comments xmlns="http://schemas.openxmlformats.org/spreadsheetml/2006/main">
  <authors>
    <author>Aelita Zvaigzne</author>
    <author>Ilze Kozinda</author>
  </authors>
  <commentList>
    <comment ref="G4" authorId="0" shapeId="0">
      <text>
        <r>
          <rPr>
            <b/>
            <sz val="8"/>
            <color indexed="81"/>
            <rFont val="Tahoma"/>
            <family val="2"/>
            <charset val="186"/>
          </rPr>
          <t>Aelita Zvaigzne:</t>
        </r>
        <r>
          <rPr>
            <sz val="8"/>
            <color indexed="81"/>
            <rFont val="Tahoma"/>
            <family val="2"/>
            <charset val="186"/>
          </rPr>
          <t xml:space="preserve">
No 2012.11.16. līdz 2013.11.15.</t>
        </r>
      </text>
    </comment>
    <comment ref="K4" authorId="0" shapeId="0">
      <text>
        <r>
          <rPr>
            <b/>
            <sz val="9"/>
            <color indexed="81"/>
            <rFont val="Tahoma"/>
            <family val="2"/>
            <charset val="186"/>
          </rPr>
          <t>Aelita Zvaigzne:</t>
        </r>
        <r>
          <rPr>
            <sz val="9"/>
            <color indexed="81"/>
            <rFont val="Tahoma"/>
            <family val="2"/>
            <charset val="186"/>
          </rPr>
          <t xml:space="preserve">
No 2013.11.16. līdz 2014.11.15.</t>
        </r>
      </text>
    </comment>
    <comment ref="O4" authorId="1" shapeId="0">
      <text>
        <r>
          <rPr>
            <b/>
            <sz val="9"/>
            <color indexed="81"/>
            <rFont val="Tahoma"/>
            <family val="2"/>
            <charset val="186"/>
          </rPr>
          <t>Ilze Kozinda:</t>
        </r>
        <r>
          <rPr>
            <sz val="9"/>
            <color indexed="81"/>
            <rFont val="Tahoma"/>
            <family val="2"/>
            <charset val="186"/>
          </rPr>
          <t xml:space="preserve">
No 2014.11.16 līdz 2015.11.15.</t>
        </r>
      </text>
    </comment>
  </commentList>
</comments>
</file>

<file path=xl/comments2.xml><?xml version="1.0" encoding="utf-8"?>
<comments xmlns="http://schemas.openxmlformats.org/spreadsheetml/2006/main">
  <authors>
    <author>Ieva Jansone</author>
  </authors>
  <commentList>
    <comment ref="L14" authorId="0" shapeId="0">
      <text>
        <r>
          <rPr>
            <b/>
            <sz val="9"/>
            <color indexed="81"/>
            <rFont val="Tahoma"/>
            <family val="2"/>
            <charset val="186"/>
          </rPr>
          <t>Ieva Jansone:</t>
        </r>
        <r>
          <rPr>
            <sz val="9"/>
            <color indexed="81"/>
            <rFont val="Tahoma"/>
            <family val="2"/>
            <charset val="186"/>
          </rPr>
          <t xml:space="preserve">
CSDD datu pievienošanas un verifikācijas pieprasījumu skaits sistēmā
</t>
        </r>
      </text>
    </comment>
    <comment ref="L15" authorId="0" shapeId="0">
      <text>
        <r>
          <rPr>
            <b/>
            <sz val="9"/>
            <color indexed="81"/>
            <rFont val="Tahoma"/>
            <family val="2"/>
            <charset val="186"/>
          </rPr>
          <t>Ieva Jansone:</t>
        </r>
        <r>
          <rPr>
            <sz val="9"/>
            <color indexed="81"/>
            <rFont val="Tahoma"/>
            <family val="2"/>
            <charset val="186"/>
          </rPr>
          <t xml:space="preserve">
PMLP datu pievienošanas un identifikācijas pieprasījumi sistēmā
</t>
        </r>
      </text>
    </comment>
  </commentList>
</comments>
</file>

<file path=xl/comments3.xml><?xml version="1.0" encoding="utf-8"?>
<comments xmlns="http://schemas.openxmlformats.org/spreadsheetml/2006/main">
  <authors>
    <author>kaspars.kiesners</author>
    <author>martins.vecstaudzs</author>
  </authors>
  <commentList>
    <comment ref="D7" authorId="0" shapeId="0">
      <text>
        <r>
          <rPr>
            <b/>
            <sz val="8"/>
            <color indexed="81"/>
            <rFont val="Tahoma"/>
            <family val="2"/>
            <charset val="186"/>
          </rPr>
          <t>kaspars.kiesners:</t>
        </r>
        <r>
          <rPr>
            <sz val="8"/>
            <color indexed="81"/>
            <rFont val="Tahoma"/>
            <family val="2"/>
            <charset val="186"/>
          </rPr>
          <t xml:space="preserve">
Apmācība klātienē
</t>
        </r>
      </text>
    </comment>
    <comment ref="I7" authorId="0" shapeId="0">
      <text>
        <r>
          <rPr>
            <b/>
            <sz val="8"/>
            <color indexed="81"/>
            <rFont val="Tahoma"/>
            <family val="2"/>
            <charset val="186"/>
          </rPr>
          <t>kaspars.kiesners:</t>
        </r>
        <r>
          <rPr>
            <sz val="8"/>
            <color indexed="81"/>
            <rFont val="Tahoma"/>
            <family val="2"/>
            <charset val="186"/>
          </rPr>
          <t xml:space="preserve">
Šobrīd tehniski viss ir gatavs, taču problēma ir ar licences iegūšanu no Izglītības un Zinātnes ministrijas izglītības programmu  īstenošanai e-vidē.</t>
        </r>
      </text>
    </comment>
    <comment ref="I8" authorId="0" shapeId="0">
      <text>
        <r>
          <rPr>
            <b/>
            <sz val="8"/>
            <color indexed="81"/>
            <rFont val="Tahoma"/>
            <family val="2"/>
            <charset val="186"/>
          </rPr>
          <t>kaspars.kiesners:</t>
        </r>
        <r>
          <rPr>
            <sz val="8"/>
            <color indexed="81"/>
            <rFont val="Tahoma"/>
            <family val="2"/>
            <charset val="186"/>
          </rPr>
          <t xml:space="preserve">
Šobrīd tehniski viss ir gatavs, taču problēma ir ar licences iegūšanu no Izglītības un Zinātnes ministrijas izglītības programmu  īstenošanai e-vidē.</t>
        </r>
      </text>
    </comment>
    <comment ref="D17" authorId="0" shapeId="0">
      <text>
        <r>
          <rPr>
            <b/>
            <sz val="8"/>
            <color indexed="81"/>
            <rFont val="Tahoma"/>
            <family val="2"/>
            <charset val="186"/>
          </rPr>
          <t>kaspars.kiesners:</t>
        </r>
        <r>
          <rPr>
            <sz val="8"/>
            <color indexed="81"/>
            <rFont val="Tahoma"/>
            <family val="2"/>
            <charset val="186"/>
          </rPr>
          <t xml:space="preserve">
Izglītības iestāžu audzēkņi, kuri noklausījušies lekcijas par ugunsdrošību.
Skaits norāda to audzēkņu skaitu izglītības iestādēs, kuri ir noklausījušies (apguvuši) lekciju par ugunsdrošību, drošību uz ledus, utt.
Viens process = lekcijas noklausīšanās/satura apgūšana vienam audzēknim.
Ar sabiedrības informēšanu nodarbojas VUGD Ugunsdrošības uzraudzības inspektori un atsevišķos gadījumos Preses un sabiedrisko attiecību nodaļas darbinieki - brauc uz skolām, bērnudārziem.</t>
        </r>
      </text>
    </comment>
    <comment ref="F17" authorId="0" shapeId="0">
      <text>
        <r>
          <rPr>
            <b/>
            <sz val="8"/>
            <color indexed="81"/>
            <rFont val="Tahoma"/>
            <family val="2"/>
            <charset val="186"/>
          </rPr>
          <t>kaspars.kiesners:</t>
        </r>
        <r>
          <rPr>
            <sz val="8"/>
            <color indexed="81"/>
            <rFont val="Tahoma"/>
            <family val="2"/>
            <charset val="186"/>
          </rPr>
          <t xml:space="preserve">
Izglītības iestāžu audzēkņi, kuri noklausījušies lekcijas par ugunsdrošību.
Skaits norāda to audzēkņu skaitu izglītības iestādēs, kuri ir noklausījušies (apguvuši) lekciju par ugunsdrošību, drošību uz ledus, utt.
Viens process = lekcijas noklausīšanās/satura apgūšana vienam audzēknim.
Ar sabiedrības informēšanu nodarbojas VUGD Ugunsdrošības uzraudzības inspektori un atsevišķos gadījumos Preses un sabiedrisko attiecību nodaļas darbinieki - brauc uz skolām, bērnudārziem.</t>
        </r>
      </text>
    </comment>
    <comment ref="G17" authorId="0" shapeId="0">
      <text>
        <r>
          <rPr>
            <b/>
            <sz val="8"/>
            <color indexed="81"/>
            <rFont val="Tahoma"/>
            <family val="2"/>
            <charset val="186"/>
          </rPr>
          <t>kaspars.kiesners:</t>
        </r>
        <r>
          <rPr>
            <sz val="8"/>
            <color indexed="81"/>
            <rFont val="Tahoma"/>
            <family val="2"/>
            <charset val="186"/>
          </rPr>
          <t xml:space="preserve">
Mēs ceram, ka procesu norišu skaits IS (nokārtoto testu skaits pēc materiālu apgūšanas) palielināsies, tādēļ esam izveidojuši www.lietpratejs.lv reklāmas bannerus, kurus regulāri izvietojam skolās visos reģionos atbilstoši plānam.</t>
        </r>
      </text>
    </comment>
    <comment ref="H17" authorId="0" shapeId="0">
      <text>
        <r>
          <rPr>
            <b/>
            <sz val="8"/>
            <color indexed="81"/>
            <rFont val="Tahoma"/>
            <family val="2"/>
            <charset val="186"/>
          </rPr>
          <t>kaspars.kiesners:</t>
        </r>
        <r>
          <rPr>
            <sz val="8"/>
            <color indexed="81"/>
            <rFont val="Tahoma"/>
            <family val="2"/>
            <charset val="186"/>
          </rPr>
          <t xml:space="preserve">
Skaits norāda to bērnu skaitu, kuri ir noklausījušies (apguvuši) lekciju par ugunsdrošību, drošību uz ledus, utt.
Viens process = lekcijas noklausīšanās/satura apgūšana vienam bērnam.
Ar sabiedrības informēšanu nodarbojas VUGD Preses un sabiedrisko attiecību nodaļa - brauc uz skolām, bērnudārziem.</t>
        </r>
      </text>
    </comment>
    <comment ref="K17" authorId="1" shapeId="0">
      <text>
        <r>
          <rPr>
            <b/>
            <sz val="9"/>
            <color indexed="81"/>
            <rFont val="Tahoma"/>
            <family val="2"/>
            <charset val="186"/>
          </rPr>
          <t>martins.vecstaudzs:</t>
        </r>
        <r>
          <rPr>
            <sz val="9"/>
            <color indexed="81"/>
            <rFont val="Tahoma"/>
            <family val="2"/>
            <charset val="186"/>
          </rPr>
          <t xml:space="preserve">
Cilvēkus skaits, kuri izpildījuši testus</t>
        </r>
      </text>
    </comment>
    <comment ref="L17" authorId="0" shapeId="0">
      <text>
        <r>
          <rPr>
            <b/>
            <sz val="8"/>
            <color indexed="81"/>
            <rFont val="Tahoma"/>
            <family val="2"/>
            <charset val="186"/>
          </rPr>
          <t>kaspars.kiesners:</t>
        </r>
        <r>
          <rPr>
            <sz val="8"/>
            <color indexed="81"/>
            <rFont val="Tahoma"/>
            <family val="2"/>
            <charset val="186"/>
          </rPr>
          <t xml:space="preserve">
Iedzīvotāju izglītošana klātienē par ugunsdrošības jautājumiem izglītības iestādēs u.c. Process=viens cilvēks noklausījies lekciju.</t>
        </r>
      </text>
    </comment>
    <comment ref="M17" authorId="1" shapeId="0">
      <text>
        <r>
          <rPr>
            <b/>
            <sz val="9"/>
            <color indexed="81"/>
            <rFont val="Tahoma"/>
            <family val="2"/>
            <charset val="186"/>
          </rPr>
          <t>martins.vecstaudzs:</t>
        </r>
        <r>
          <rPr>
            <sz val="9"/>
            <color indexed="81"/>
            <rFont val="Tahoma"/>
            <family val="2"/>
            <charset val="186"/>
          </rPr>
          <t xml:space="preserve">
Kopā reģistrēto lietotāju skaits </t>
        </r>
      </text>
    </comment>
    <comment ref="O17" authorId="1" shapeId="0">
      <text>
        <r>
          <rPr>
            <b/>
            <sz val="9"/>
            <color indexed="81"/>
            <rFont val="Tahoma"/>
            <family val="2"/>
            <charset val="186"/>
          </rPr>
          <t>martins.vecstaudzs:</t>
        </r>
        <r>
          <rPr>
            <sz val="9"/>
            <color indexed="81"/>
            <rFont val="Tahoma"/>
            <family val="2"/>
            <charset val="186"/>
          </rPr>
          <t xml:space="preserve">
Cilvēkus skaits, kuri izpildījuši testus</t>
        </r>
      </text>
    </comment>
    <comment ref="P17" authorId="0" shapeId="0">
      <text>
        <r>
          <rPr>
            <b/>
            <sz val="8"/>
            <color indexed="81"/>
            <rFont val="Tahoma"/>
            <family val="2"/>
            <charset val="186"/>
          </rPr>
          <t>kaspars.kiesners:</t>
        </r>
        <r>
          <rPr>
            <sz val="8"/>
            <color indexed="81"/>
            <rFont val="Tahoma"/>
            <family val="2"/>
            <charset val="186"/>
          </rPr>
          <t xml:space="preserve">
Iedzīvotāju izglītošana klātienē par ugunsdrošības jautājumiem izglītības iestādēs u.c. Process=viens cilvēks noklausījies lekciju.</t>
        </r>
      </text>
    </comment>
    <comment ref="Q17" authorId="1" shapeId="0">
      <text>
        <r>
          <rPr>
            <b/>
            <sz val="9"/>
            <color indexed="81"/>
            <rFont val="Tahoma"/>
            <family val="2"/>
            <charset val="186"/>
          </rPr>
          <t>martins.vecstaudzs:</t>
        </r>
        <r>
          <rPr>
            <sz val="9"/>
            <color indexed="81"/>
            <rFont val="Tahoma"/>
            <family val="2"/>
            <charset val="186"/>
          </rPr>
          <t xml:space="preserve">
Kopā reģistrēto lietotāju skaits </t>
        </r>
      </text>
    </comment>
    <comment ref="D18" authorId="0" shapeId="0">
      <text>
        <r>
          <rPr>
            <b/>
            <sz val="8"/>
            <color indexed="81"/>
            <rFont val="Tahoma"/>
            <family val="2"/>
            <charset val="186"/>
          </rPr>
          <t>kaspars.kiesners:</t>
        </r>
        <r>
          <rPr>
            <sz val="8"/>
            <color indexed="81"/>
            <rFont val="Tahoma"/>
            <family val="2"/>
            <charset val="186"/>
          </rPr>
          <t xml:space="preserve">
Gada laikā.</t>
        </r>
      </text>
    </comment>
    <comment ref="F18" authorId="0" shapeId="0">
      <text>
        <r>
          <rPr>
            <b/>
            <sz val="8"/>
            <color indexed="81"/>
            <rFont val="Tahoma"/>
            <family val="2"/>
            <charset val="186"/>
          </rPr>
          <t>kaspars.kiesners:</t>
        </r>
        <r>
          <rPr>
            <sz val="8"/>
            <color indexed="81"/>
            <rFont val="Tahoma"/>
            <family val="2"/>
            <charset val="186"/>
          </rPr>
          <t xml:space="preserve">
Gada laikā.</t>
        </r>
      </text>
    </comment>
    <comment ref="G18" authorId="0" shapeId="0">
      <text>
        <r>
          <rPr>
            <b/>
            <sz val="8"/>
            <color indexed="81"/>
            <rFont val="Tahoma"/>
            <family val="2"/>
            <charset val="186"/>
          </rPr>
          <t>kaspars.kiesners:</t>
        </r>
        <r>
          <rPr>
            <sz val="8"/>
            <color indexed="81"/>
            <rFont val="Tahoma"/>
            <family val="2"/>
            <charset val="186"/>
          </rPr>
          <t xml:space="preserve">
Šobrīd tehniski viss ir gatavs, taču problēma ir ar licences iegūšanu no Izglītības un Zinātnes ministrijas izglītības programmu  īstenošanai e-vidē.</t>
        </r>
      </text>
    </comment>
    <comment ref="H18" authorId="0" shapeId="0">
      <text>
        <r>
          <rPr>
            <b/>
            <sz val="8"/>
            <color indexed="81"/>
            <rFont val="Tahoma"/>
            <family val="2"/>
            <charset val="186"/>
          </rPr>
          <t>kaspars.kiesners:</t>
        </r>
        <r>
          <rPr>
            <sz val="8"/>
            <color indexed="81"/>
            <rFont val="Tahoma"/>
            <family val="2"/>
            <charset val="186"/>
          </rPr>
          <t xml:space="preserve">
Klātienē šos divus kursus apgūstošo cilvēku skaits.
Viens process = kursa apgūšana vienam cilvēkam.</t>
        </r>
      </text>
    </comment>
    <comment ref="I18" authorId="0" shapeId="0">
      <text>
        <r>
          <rPr>
            <b/>
            <sz val="8"/>
            <color indexed="81"/>
            <rFont val="Tahoma"/>
            <family val="2"/>
            <charset val="186"/>
          </rPr>
          <t>kaspars.kiesners:</t>
        </r>
        <r>
          <rPr>
            <sz val="8"/>
            <color indexed="81"/>
            <rFont val="Tahoma"/>
            <family val="2"/>
            <charset val="186"/>
          </rPr>
          <t xml:space="preserve">
Šobrīd tehniski viss ir gatavs, taču problēma ir ar licences iegūšanu no Izglītības un Zinātnes ministrijas izglītības programmu  īstenošanai e-vidē.</t>
        </r>
      </text>
    </comment>
    <comment ref="J18" authorId="0" shapeId="0">
      <text>
        <r>
          <rPr>
            <b/>
            <sz val="8"/>
            <color indexed="81"/>
            <rFont val="Tahoma"/>
            <family val="2"/>
            <charset val="186"/>
          </rPr>
          <t>kaspars.kiesners:</t>
        </r>
        <r>
          <rPr>
            <sz val="8"/>
            <color indexed="81"/>
            <rFont val="Tahoma"/>
            <family val="2"/>
            <charset val="186"/>
          </rPr>
          <t xml:space="preserve">
Klātienē šos divus kursus apgūstošo cilvēku skaits.
Viens process = kursa apgūšana vienam cilvēkam.</t>
        </r>
      </text>
    </comment>
    <comment ref="D22" authorId="0" shapeId="0">
      <text>
        <r>
          <rPr>
            <b/>
            <sz val="8"/>
            <color indexed="81"/>
            <rFont val="Tahoma"/>
            <family val="2"/>
            <charset val="186"/>
          </rPr>
          <t>kaspars.kiesners:</t>
        </r>
        <r>
          <rPr>
            <sz val="8"/>
            <color indexed="81"/>
            <rFont val="Tahoma"/>
            <family val="2"/>
            <charset val="186"/>
          </rPr>
          <t xml:space="preserve">
Bibliotēkā izsniegto materiālu skaits.
Fiziskie pieprasījumu skaits - reizes cik izsniegtas grāmatas (materiāli).</t>
        </r>
      </text>
    </comment>
    <comment ref="G22" authorId="0" shapeId="0">
      <text>
        <r>
          <rPr>
            <b/>
            <sz val="8"/>
            <color indexed="81"/>
            <rFont val="Tahoma"/>
            <family val="2"/>
            <charset val="186"/>
          </rPr>
          <t>kaspars.kiesners:</t>
        </r>
        <r>
          <rPr>
            <sz val="8"/>
            <color indexed="81"/>
            <rFont val="Tahoma"/>
            <family val="2"/>
            <charset val="186"/>
          </rPr>
          <t xml:space="preserve">
Piekļuves reižu skaits elektroniskajiem materiāliem e-bibliotēkā (UCAK kadetu piekļuve).
Informācija izgūta no UCAK gada publiskā pārskata (sadaļā Bibliotēka).</t>
        </r>
      </text>
    </comment>
    <comment ref="H22" authorId="0" shapeId="0">
      <text>
        <r>
          <rPr>
            <b/>
            <sz val="8"/>
            <color indexed="81"/>
            <rFont val="Tahoma"/>
            <family val="2"/>
            <charset val="186"/>
          </rPr>
          <t>kaspars.kiesners:</t>
        </r>
        <r>
          <rPr>
            <sz val="8"/>
            <color indexed="81"/>
            <rFont val="Tahoma"/>
            <family val="2"/>
            <charset val="186"/>
          </rPr>
          <t xml:space="preserve">
Kopējais izsniegto materiālu skaits Ugunsdrošības un civilās aizsardzības koledžas bibliotēkā. Ne visi materiāli, kuri ir bibliotēkā ir digitalizēti.</t>
        </r>
      </text>
    </comment>
    <comment ref="I22" authorId="0" shapeId="0">
      <text>
        <r>
          <rPr>
            <b/>
            <sz val="8"/>
            <color indexed="81"/>
            <rFont val="Tahoma"/>
            <family val="2"/>
            <charset val="186"/>
          </rPr>
          <t>kaspars.kiesners:</t>
        </r>
        <r>
          <rPr>
            <sz val="8"/>
            <color indexed="81"/>
            <rFont val="Tahoma"/>
            <family val="2"/>
            <charset val="186"/>
          </rPr>
          <t xml:space="preserve">
Kadetu skaits Ugunsdrošības un civilās aizsardzības koledžā.
Visiem kadetiem ir izsniegta piekļuve informācijas sistēmā un tie var apgūt materiālus izvietotajiem kursiem. Taču ne visi bibliotēkas materiāli ir digitalizēti. Digitalizēts ir tikai pats nepieciešamākais (grāmatas uz izjukšanas robežas, grāmatas vienā eksemplārā utt.), tādēļ kadeti izmanto arī parasto bibliotēku. Ja būtu nepieciešamie līdzekļi un nebūtu autortiesību aizlieguma, mēs labprāt digitalizētu visu bibliotēku pilnībā, tādā veidā optimizējot mācību procesa efektivitāti.</t>
        </r>
      </text>
    </comment>
    <comment ref="J22" authorId="0" shapeId="0">
      <text>
        <r>
          <rPr>
            <b/>
            <sz val="8"/>
            <color indexed="81"/>
            <rFont val="Tahoma"/>
            <family val="2"/>
            <charset val="186"/>
          </rPr>
          <t>kaspars.kiesners:</t>
        </r>
        <r>
          <rPr>
            <sz val="8"/>
            <color indexed="81"/>
            <rFont val="Tahoma"/>
            <family val="2"/>
            <charset val="186"/>
          </rPr>
          <t xml:space="preserve">
Kadetu skaits Ugunsdrošības un civilās aizsardzības koledžā (UCAK). Kopējais kadetu skaits UCAK.</t>
        </r>
      </text>
    </comment>
    <comment ref="M22" authorId="1" shapeId="0">
      <text>
        <r>
          <rPr>
            <b/>
            <sz val="9"/>
            <color indexed="81"/>
            <rFont val="Tahoma"/>
            <family val="2"/>
            <charset val="186"/>
          </rPr>
          <t>martins.vecstaudzs:</t>
        </r>
        <r>
          <rPr>
            <sz val="9"/>
            <color indexed="81"/>
            <rFont val="Tahoma"/>
            <family val="2"/>
            <charset val="186"/>
          </rPr>
          <t xml:space="preserve">
Kadetu skaits un īsto kurus lietotāju skaits, kuriem piešķirtas moodle lietošanas tiesības</t>
        </r>
      </text>
    </comment>
    <comment ref="N22" authorId="1" shapeId="0">
      <text>
        <r>
          <rPr>
            <b/>
            <sz val="9"/>
            <color indexed="81"/>
            <rFont val="Tahoma"/>
            <family val="2"/>
            <charset val="186"/>
          </rPr>
          <t>martins.vecstaudzs:</t>
        </r>
        <r>
          <rPr>
            <sz val="9"/>
            <color indexed="81"/>
            <rFont val="Tahoma"/>
            <family val="2"/>
            <charset val="186"/>
          </rPr>
          <t xml:space="preserve">
Kadetu skaits moodle sitēmā</t>
        </r>
      </text>
    </comment>
    <comment ref="R22" authorId="1" shapeId="0">
      <text>
        <r>
          <rPr>
            <b/>
            <sz val="9"/>
            <color indexed="81"/>
            <rFont val="Tahoma"/>
            <family val="2"/>
            <charset val="186"/>
          </rPr>
          <t>martins.vecstaudzs:</t>
        </r>
        <r>
          <rPr>
            <sz val="9"/>
            <color indexed="81"/>
            <rFont val="Tahoma"/>
            <family val="2"/>
            <charset val="186"/>
          </rPr>
          <t xml:space="preserve">
Kadetu skaits moodle sitēmā</t>
        </r>
      </text>
    </comment>
    <comment ref="D23" authorId="0" shapeId="0">
      <text>
        <r>
          <rPr>
            <b/>
            <sz val="8"/>
            <color indexed="81"/>
            <rFont val="Tahoma"/>
            <family val="2"/>
            <charset val="186"/>
          </rPr>
          <t>kaspars.kiesners:</t>
        </r>
        <r>
          <rPr>
            <sz val="8"/>
            <color indexed="81"/>
            <rFont val="Tahoma"/>
            <family val="2"/>
            <charset val="186"/>
          </rPr>
          <t xml:space="preserve">
Kopējais kontaktstundu skaits (1 kontaktstunda = 1 lekcija) viena gada laikā.</t>
        </r>
      </text>
    </comment>
    <comment ref="H23" authorId="0" shapeId="0">
      <text>
        <r>
          <rPr>
            <b/>
            <sz val="8"/>
            <color indexed="81"/>
            <rFont val="Tahoma"/>
            <family val="2"/>
            <charset val="186"/>
          </rPr>
          <t>kaspars.kiesners:</t>
        </r>
        <r>
          <rPr>
            <sz val="8"/>
            <color indexed="81"/>
            <rFont val="Tahoma"/>
            <family val="2"/>
            <charset val="186"/>
          </rPr>
          <t xml:space="preserve">
Kopējais kontaktstundu skaits (1 kontaktstunda = 1 lekcija) viena gada laikā.</t>
        </r>
      </text>
    </comment>
    <comment ref="I23" authorId="0" shapeId="0">
      <text>
        <r>
          <rPr>
            <b/>
            <sz val="8"/>
            <color indexed="81"/>
            <rFont val="Tahoma"/>
            <family val="2"/>
            <charset val="186"/>
          </rPr>
          <t>kaspars.kiesners:</t>
        </r>
        <r>
          <rPr>
            <sz val="8"/>
            <color indexed="81"/>
            <rFont val="Tahoma"/>
            <family val="2"/>
            <charset val="186"/>
          </rPr>
          <t xml:space="preserve">
Kadetu skaits Ugunsdrošības un civilās aizsardzības koledžā</t>
        </r>
      </text>
    </comment>
    <comment ref="L23" authorId="0" shapeId="0">
      <text>
        <r>
          <rPr>
            <b/>
            <sz val="8"/>
            <color indexed="81"/>
            <rFont val="Tahoma"/>
            <family val="2"/>
            <charset val="186"/>
          </rPr>
          <t>kaspars.kiesners:</t>
        </r>
        <r>
          <rPr>
            <sz val="8"/>
            <color indexed="81"/>
            <rFont val="Tahoma"/>
            <family val="2"/>
            <charset val="186"/>
          </rPr>
          <t xml:space="preserve">
Kopējais kontaktstundu skaits (1 kontaktstunda = 1 lekcija) viena gada laikā.</t>
        </r>
      </text>
    </comment>
    <comment ref="N23" authorId="1" shapeId="0">
      <text>
        <r>
          <rPr>
            <b/>
            <sz val="9"/>
            <color indexed="81"/>
            <rFont val="Tahoma"/>
            <family val="2"/>
            <charset val="186"/>
          </rPr>
          <t>martins.vecstaudzs:</t>
        </r>
        <r>
          <rPr>
            <sz val="9"/>
            <color indexed="81"/>
            <rFont val="Tahoma"/>
            <family val="2"/>
            <charset val="186"/>
          </rPr>
          <t xml:space="preserve">
Kadetu skaits moodle sitēmā</t>
        </r>
      </text>
    </comment>
    <comment ref="P23" authorId="0" shapeId="0">
      <text>
        <r>
          <rPr>
            <b/>
            <sz val="8"/>
            <color indexed="81"/>
            <rFont val="Tahoma"/>
            <family val="2"/>
            <charset val="186"/>
          </rPr>
          <t>kaspars.kiesners:</t>
        </r>
        <r>
          <rPr>
            <sz val="8"/>
            <color indexed="81"/>
            <rFont val="Tahoma"/>
            <family val="2"/>
            <charset val="186"/>
          </rPr>
          <t xml:space="preserve">
Kopējais kontaktstundu skaits (1 kontaktstunda = 1 lekcija) viena gada laikā.</t>
        </r>
      </text>
    </comment>
    <comment ref="R23" authorId="1" shapeId="0">
      <text>
        <r>
          <rPr>
            <b/>
            <sz val="9"/>
            <color indexed="81"/>
            <rFont val="Tahoma"/>
            <family val="2"/>
            <charset val="186"/>
          </rPr>
          <t>martins.vecstaudzs:</t>
        </r>
        <r>
          <rPr>
            <sz val="9"/>
            <color indexed="81"/>
            <rFont val="Tahoma"/>
            <family val="2"/>
            <charset val="186"/>
          </rPr>
          <t xml:space="preserve">
Kadetu skaits moodle sitēmā</t>
        </r>
      </text>
    </comment>
    <comment ref="D24" authorId="0" shapeId="0">
      <text>
        <r>
          <rPr>
            <b/>
            <sz val="8"/>
            <color indexed="81"/>
            <rFont val="Tahoma"/>
            <family val="2"/>
            <charset val="186"/>
          </rPr>
          <t>kaspars.kiesners:</t>
        </r>
        <r>
          <rPr>
            <sz val="8"/>
            <color indexed="81"/>
            <rFont val="Tahoma"/>
            <family val="2"/>
            <charset val="186"/>
          </rPr>
          <t xml:space="preserve">
Materiālu (grāmatas, audio un video materiāli, bukleti, brošūras, plakāti utt.) skaits bibliotēkā.</t>
        </r>
      </text>
    </comment>
    <comment ref="H24" authorId="0" shapeId="0">
      <text>
        <r>
          <rPr>
            <b/>
            <sz val="8"/>
            <color indexed="81"/>
            <rFont val="Tahoma"/>
            <family val="2"/>
            <charset val="186"/>
          </rPr>
          <t>kaspars.kiesners:</t>
        </r>
        <r>
          <rPr>
            <sz val="8"/>
            <color indexed="81"/>
            <rFont val="Tahoma"/>
            <family val="2"/>
            <charset val="186"/>
          </rPr>
          <t xml:space="preserve">
Projekta gaitā ir izdevies digitalizēt visus bojātos un nepietiekamā skaitā esošos bibliotēkas materiālus.</t>
        </r>
      </text>
    </comment>
    <comment ref="I24" authorId="0" shapeId="0">
      <text>
        <r>
          <rPr>
            <b/>
            <sz val="8"/>
            <color indexed="81"/>
            <rFont val="Tahoma"/>
            <family val="2"/>
            <charset val="186"/>
          </rPr>
          <t>kaspars.kiesners:</t>
        </r>
        <r>
          <rPr>
            <sz val="8"/>
            <color indexed="81"/>
            <rFont val="Tahoma"/>
            <family val="2"/>
            <charset val="186"/>
          </rPr>
          <t xml:space="preserve">
Kadetu skaits Ugunsdrošības un civilās aizsardzības koledžā</t>
        </r>
      </text>
    </comment>
    <comment ref="L24" authorId="0" shapeId="0">
      <text>
        <r>
          <rPr>
            <b/>
            <sz val="8"/>
            <color indexed="81"/>
            <rFont val="Tahoma"/>
            <family val="2"/>
            <charset val="186"/>
          </rPr>
          <t>kaspars.kiesners:</t>
        </r>
        <r>
          <rPr>
            <sz val="8"/>
            <color indexed="81"/>
            <rFont val="Tahoma"/>
            <family val="2"/>
            <charset val="186"/>
          </rPr>
          <t xml:space="preserve">
Projekta gaitā ir izdevies digitalizēt visus bojātos un nepietiekamā skaitā esošos bibliotēkas materiālus.</t>
        </r>
      </text>
    </comment>
    <comment ref="R24" authorId="1" shapeId="0">
      <text>
        <r>
          <rPr>
            <b/>
            <sz val="9"/>
            <color indexed="81"/>
            <rFont val="Tahoma"/>
            <family val="2"/>
            <charset val="186"/>
          </rPr>
          <t>martins.vecstaudzs:</t>
        </r>
        <r>
          <rPr>
            <sz val="9"/>
            <color indexed="81"/>
            <rFont val="Tahoma"/>
            <family val="2"/>
            <charset val="186"/>
          </rPr>
          <t xml:space="preserve">
Kadetu skaits moodle sitēmā</t>
        </r>
      </text>
    </comment>
  </commentList>
</comments>
</file>

<file path=xl/comments4.xml><?xml version="1.0" encoding="utf-8"?>
<comments xmlns="http://schemas.openxmlformats.org/spreadsheetml/2006/main">
  <authors>
    <author>murniece</author>
    <author>ilgmarslustiks</author>
  </authors>
  <commentList>
    <comment ref="F9" authorId="0" shapeId="0">
      <text>
        <r>
          <rPr>
            <b/>
            <sz val="8"/>
            <color indexed="81"/>
            <rFont val="Tahoma"/>
            <family val="2"/>
            <charset val="186"/>
          </rPr>
          <t>murniece:</t>
        </r>
        <r>
          <rPr>
            <sz val="8"/>
            <color indexed="81"/>
            <rFont val="Tahoma"/>
            <family val="2"/>
            <charset val="186"/>
          </rPr>
          <t xml:space="preserve">
Ģimenes ārstu skaits Latvijā</t>
        </r>
      </text>
    </comment>
    <comment ref="F10" authorId="1" shapeId="0">
      <text>
        <r>
          <rPr>
            <b/>
            <sz val="9"/>
            <color indexed="81"/>
            <rFont val="Tahoma"/>
            <family val="2"/>
            <charset val="186"/>
          </rPr>
          <t>ilgmarslustiks:</t>
        </r>
        <r>
          <rPr>
            <sz val="9"/>
            <color indexed="81"/>
            <rFont val="Tahoma"/>
            <family val="2"/>
            <charset val="186"/>
          </rPr>
          <t xml:space="preserve">
invalīdu skaits Latvijā</t>
        </r>
      </text>
    </comment>
  </commentList>
</comments>
</file>

<file path=xl/comments5.xml><?xml version="1.0" encoding="utf-8"?>
<comments xmlns="http://schemas.openxmlformats.org/spreadsheetml/2006/main">
  <authors>
    <author>Kristīne Pabērza</author>
  </authors>
  <commentList>
    <comment ref="D6" authorId="0" shapeId="0">
      <text>
        <r>
          <rPr>
            <b/>
            <sz val="9"/>
            <color indexed="81"/>
            <rFont val="Tahoma"/>
            <family val="2"/>
            <charset val="186"/>
          </rPr>
          <t>Kristīne Pabērza:</t>
        </r>
        <r>
          <rPr>
            <sz val="9"/>
            <color indexed="81"/>
            <rFont val="Tahoma"/>
            <family val="2"/>
            <charset val="186"/>
          </rPr>
          <t xml:space="preserve">
Vidējais pieprasījumu skaits gadā; var svārstīties 5-10% robežās; Sagatavojot plānu pieņemam, ka kopējais vidējais pieprasījumu skaits nemainās</t>
        </r>
      </text>
    </comment>
    <comment ref="E6" authorId="0" shapeId="0">
      <text>
        <r>
          <rPr>
            <b/>
            <sz val="9"/>
            <color indexed="81"/>
            <rFont val="Tahoma"/>
            <family val="2"/>
            <charset val="186"/>
          </rPr>
          <t>Kristīne Pabērza:</t>
        </r>
        <r>
          <rPr>
            <sz val="9"/>
            <color indexed="81"/>
            <rFont val="Tahoma"/>
            <family val="2"/>
            <charset val="186"/>
          </rPr>
          <t xml:space="preserve">
Šie nav unikālie lietotāji, jo tos nav iespējams identificēt pie pašreizējā e-pakalpojuma līmeņa; Pieņemam, ka viens pieprasījums = viens lietotājs</t>
        </r>
      </text>
    </comment>
    <comment ref="F6" authorId="0" shapeId="0">
      <text>
        <r>
          <rPr>
            <b/>
            <sz val="9"/>
            <color indexed="81"/>
            <rFont val="Tahoma"/>
            <family val="2"/>
            <charset val="186"/>
          </rPr>
          <t>Kristīne Pabērza:</t>
        </r>
        <r>
          <rPr>
            <sz val="9"/>
            <color indexed="81"/>
            <rFont val="Tahoma"/>
            <family val="2"/>
            <charset val="186"/>
          </rPr>
          <t xml:space="preserve">
Vidējais pieprasījumu skaits gadā; var svārstīties 5-10% robežās; Sagatavojot plānu pieņemam, ka kopējais vidējais pieprasījumu skaits nemainās</t>
        </r>
      </text>
    </comment>
    <comment ref="D7" authorId="0" shapeId="0">
      <text>
        <r>
          <rPr>
            <b/>
            <sz val="9"/>
            <color indexed="81"/>
            <rFont val="Tahoma"/>
            <family val="2"/>
            <charset val="186"/>
          </rPr>
          <t>Kristīne Pabērza:</t>
        </r>
        <r>
          <rPr>
            <sz val="9"/>
            <color indexed="81"/>
            <rFont val="Tahoma"/>
            <family val="2"/>
            <charset val="186"/>
          </rPr>
          <t xml:space="preserve">
Vidējais pieprasījumu skaits gadā; var svārstīties 5-10% robežās; Sagatavojot plānu pieņemam, ka kopējais vidējais pieprasījumu skaits nemainās</t>
        </r>
      </text>
    </comment>
    <comment ref="E7" authorId="0" shapeId="0">
      <text>
        <r>
          <rPr>
            <b/>
            <sz val="9"/>
            <color indexed="81"/>
            <rFont val="Tahoma"/>
            <family val="2"/>
            <charset val="186"/>
          </rPr>
          <t>Kristīne Pabērza:</t>
        </r>
        <r>
          <rPr>
            <sz val="9"/>
            <color indexed="81"/>
            <rFont val="Tahoma"/>
            <family val="2"/>
            <charset val="186"/>
          </rPr>
          <t xml:space="preserve">
Vidējais pieprasījumu skaits gadā; var svārstīties 5-10% robežās; Sagatavojot plānu pieņemam, ka kopējais vidējais pieprasījumu skaits nemainās</t>
        </r>
      </text>
    </comment>
    <comment ref="F7" authorId="0" shapeId="0">
      <text>
        <r>
          <rPr>
            <b/>
            <sz val="9"/>
            <color indexed="81"/>
            <rFont val="Tahoma"/>
            <family val="2"/>
            <charset val="186"/>
          </rPr>
          <t>Kristīne Pabērza:</t>
        </r>
        <r>
          <rPr>
            <sz val="9"/>
            <color indexed="81"/>
            <rFont val="Tahoma"/>
            <family val="2"/>
            <charset val="186"/>
          </rPr>
          <t xml:space="preserve">
Vidējais pieprasījumu skaits gadā; var svārstīties 5-10% robežās; Sagatavojot plānu pieņemam, ka kopējais vidējais pieprasījumu skaits nemainās</t>
        </r>
      </text>
    </comment>
    <comment ref="F15" authorId="0" shapeId="0">
      <text>
        <r>
          <rPr>
            <b/>
            <sz val="9"/>
            <color indexed="81"/>
            <rFont val="Tahoma"/>
            <family val="2"/>
            <charset val="186"/>
          </rPr>
          <t>Kristīne Pabērza:</t>
        </r>
        <r>
          <rPr>
            <sz val="9"/>
            <color indexed="81"/>
            <rFont val="Tahoma"/>
            <family val="2"/>
            <charset val="186"/>
          </rPr>
          <t xml:space="preserve">
ārējie + iekšējie lietotāji</t>
        </r>
      </text>
    </comment>
  </commentList>
</comments>
</file>

<file path=xl/comments6.xml><?xml version="1.0" encoding="utf-8"?>
<comments xmlns="http://schemas.openxmlformats.org/spreadsheetml/2006/main">
  <authors>
    <author>ivetab</author>
    <author>Lilita Kalvāne</author>
    <author>Lilita Kalvane</author>
  </authors>
  <commentList>
    <comment ref="F7" authorId="0" shapeId="0">
      <text>
        <r>
          <rPr>
            <b/>
            <sz val="8"/>
            <color indexed="81"/>
            <rFont val="Tahoma"/>
            <family val="2"/>
            <charset val="186"/>
          </rPr>
          <t>ivetab:</t>
        </r>
        <r>
          <rPr>
            <sz val="8"/>
            <color indexed="81"/>
            <rFont val="Tahoma"/>
            <family val="2"/>
            <charset val="186"/>
          </rPr>
          <t xml:space="preserve">
Šie nav unikālie lietotāji, jo tos nav iespējams identificēt pie pašreizējā e-pakalpojuma līmeņa; Pieņemam, ka viens pieprasījums = viens lietotājs</t>
        </r>
      </text>
    </comment>
    <comment ref="F8" authorId="0" shapeId="0">
      <text>
        <r>
          <rPr>
            <b/>
            <sz val="8"/>
            <color indexed="81"/>
            <rFont val="Tahoma"/>
            <family val="2"/>
            <charset val="186"/>
          </rPr>
          <t>ivetab:</t>
        </r>
        <r>
          <rPr>
            <sz val="8"/>
            <color indexed="81"/>
            <rFont val="Tahoma"/>
            <family val="2"/>
            <charset val="186"/>
          </rPr>
          <t xml:space="preserve">
Šie nav unikālie lietotāji, jo tos nav iespējams identificēt pie pašreizējā e-pakalpojuma līmeņa; Pieņemam, ka viens pieprasījums = viens lietotājs</t>
        </r>
      </text>
    </comment>
    <comment ref="G8" authorId="0" shapeId="0">
      <text>
        <r>
          <rPr>
            <b/>
            <sz val="8"/>
            <color indexed="81"/>
            <rFont val="Tahoma"/>
            <family val="2"/>
            <charset val="186"/>
          </rPr>
          <t>ivetab:</t>
        </r>
        <r>
          <rPr>
            <sz val="8"/>
            <color indexed="81"/>
            <rFont val="Tahoma"/>
            <family val="2"/>
            <charset val="186"/>
          </rPr>
          <t xml:space="preserve">
10%</t>
        </r>
      </text>
    </comment>
    <comment ref="F9" authorId="0" shapeId="0">
      <text>
        <r>
          <rPr>
            <b/>
            <sz val="8"/>
            <color indexed="81"/>
            <rFont val="Tahoma"/>
            <family val="2"/>
            <charset val="186"/>
          </rPr>
          <t>ivetab:</t>
        </r>
        <r>
          <rPr>
            <sz val="8"/>
            <color indexed="81"/>
            <rFont val="Tahoma"/>
            <family val="2"/>
            <charset val="186"/>
          </rPr>
          <t xml:space="preserve">
Šie nav unikālie lietotāji, jo tos nav iespējams identificēt pie pašreizējā e-pakalpojuma līmeņa; Pieņemam, ka viens pieprasījums = viens lietotājs</t>
        </r>
      </text>
    </comment>
    <comment ref="F11" authorId="1" shapeId="0">
      <text>
        <r>
          <rPr>
            <b/>
            <sz val="8"/>
            <color indexed="81"/>
            <rFont val="Tahoma"/>
            <family val="2"/>
            <charset val="186"/>
          </rPr>
          <t>Lilita Kalvāne:</t>
        </r>
        <r>
          <rPr>
            <sz val="8"/>
            <color indexed="81"/>
            <rFont val="Tahoma"/>
            <family val="2"/>
            <charset val="186"/>
          </rPr>
          <t xml:space="preserve">
šie nav unikālie lietotāji, bet iespējamais pieprasījumu skaits, ievērojot to, ka 2012.gadā ir bijušas 3573 kontroles ar pārkāpumiem.</t>
        </r>
      </text>
    </comment>
    <comment ref="G11" authorId="0" shapeId="0">
      <text>
        <r>
          <rPr>
            <b/>
            <sz val="8"/>
            <color indexed="81"/>
            <rFont val="Tahoma"/>
            <family val="2"/>
            <charset val="186"/>
          </rPr>
          <t>ivetab:</t>
        </r>
        <r>
          <rPr>
            <sz val="8"/>
            <color indexed="81"/>
            <rFont val="Tahoma"/>
            <family val="2"/>
            <charset val="186"/>
          </rPr>
          <t xml:space="preserve">
5% no kontrolēm ar konstatētiem pārkāpumiem</t>
        </r>
      </text>
    </comment>
    <comment ref="F12" authorId="0" shapeId="0">
      <text>
        <r>
          <rPr>
            <b/>
            <sz val="8"/>
            <color indexed="81"/>
            <rFont val="Tahoma"/>
            <family val="2"/>
            <charset val="186"/>
          </rPr>
          <t>ivetab:</t>
        </r>
        <r>
          <rPr>
            <sz val="8"/>
            <color indexed="81"/>
            <rFont val="Tahoma"/>
            <family val="2"/>
            <charset val="186"/>
          </rPr>
          <t xml:space="preserve">
VI mājaslapas uzskaitīto lietotāju skaits</t>
        </r>
      </text>
    </comment>
    <comment ref="I12" authorId="0" shapeId="0">
      <text>
        <r>
          <rPr>
            <b/>
            <sz val="8"/>
            <color indexed="81"/>
            <rFont val="Tahoma"/>
            <family val="2"/>
            <charset val="186"/>
          </rPr>
          <t>ivetab:</t>
        </r>
        <r>
          <rPr>
            <sz val="8"/>
            <color indexed="81"/>
            <rFont val="Tahoma"/>
            <family val="2"/>
            <charset val="186"/>
          </rPr>
          <t xml:space="preserve">
10%</t>
        </r>
      </text>
    </comment>
    <comment ref="D13" authorId="0" shapeId="0">
      <text>
        <r>
          <rPr>
            <b/>
            <sz val="8"/>
            <color indexed="81"/>
            <rFont val="Tahoma"/>
            <family val="2"/>
            <charset val="186"/>
          </rPr>
          <t>ivetab:</t>
        </r>
        <r>
          <rPr>
            <sz val="8"/>
            <color indexed="81"/>
            <rFont val="Tahoma"/>
            <family val="2"/>
            <charset val="186"/>
          </rPr>
          <t xml:space="preserve">
Informācija ņemta no VI mājaslapas sadaļas "Bieži uzdotie jautājumi". Apmēram puse no pieprasījumiem ir saņemti pa e-pastu/caur mājaslapu.
</t>
        </r>
      </text>
    </comment>
    <comment ref="F13" authorId="0" shapeId="0">
      <text>
        <r>
          <rPr>
            <b/>
            <sz val="8"/>
            <color indexed="81"/>
            <rFont val="Tahoma"/>
            <family val="2"/>
            <charset val="186"/>
          </rPr>
          <t>ivetab:</t>
        </r>
        <r>
          <rPr>
            <sz val="8"/>
            <color indexed="81"/>
            <rFont val="Tahoma"/>
            <family val="2"/>
            <charset val="186"/>
          </rPr>
          <t xml:space="preserve">
VI mājaslapas uzskaitīto lietotāju skaits</t>
        </r>
      </text>
    </comment>
    <comment ref="D14" authorId="0" shapeId="0">
      <text>
        <r>
          <rPr>
            <b/>
            <sz val="8"/>
            <color indexed="81"/>
            <rFont val="Tahoma"/>
            <family val="2"/>
            <charset val="186"/>
          </rPr>
          <t>ivetab:</t>
        </r>
        <r>
          <rPr>
            <sz val="8"/>
            <color indexed="81"/>
            <rFont val="Tahoma"/>
            <family val="2"/>
            <charset val="186"/>
          </rPr>
          <t xml:space="preserve">
Informācija ņemta no VI mājaslapas sadaļas "Bieži uzdotie jautājumi". Apmēram puse no pieprasījumiem ir saņemti pa e-pastu/caur mājaslapu.</t>
        </r>
      </text>
    </comment>
    <comment ref="F14" authorId="0" shapeId="0">
      <text>
        <r>
          <rPr>
            <b/>
            <sz val="8"/>
            <color indexed="81"/>
            <rFont val="Tahoma"/>
            <family val="2"/>
            <charset val="186"/>
          </rPr>
          <t>ivetab:</t>
        </r>
        <r>
          <rPr>
            <sz val="8"/>
            <color indexed="81"/>
            <rFont val="Tahoma"/>
            <family val="2"/>
            <charset val="186"/>
          </rPr>
          <t xml:space="preserve">
VI mājaslapas uzskaitīto lietotāju skaits</t>
        </r>
      </text>
    </comment>
    <comment ref="E20" authorId="0" shapeId="0">
      <text>
        <r>
          <rPr>
            <b/>
            <sz val="8"/>
            <color indexed="81"/>
            <rFont val="Tahoma"/>
            <family val="2"/>
            <charset val="186"/>
          </rPr>
          <t>ivetab:</t>
        </r>
        <r>
          <rPr>
            <sz val="8"/>
            <color indexed="81"/>
            <rFont val="Tahoma"/>
            <family val="2"/>
            <charset val="186"/>
          </rPr>
          <t xml:space="preserve">
reālais sistēmas lietotāju skaits</t>
        </r>
      </text>
    </comment>
    <comment ref="F20" authorId="0" shapeId="0">
      <text>
        <r>
          <rPr>
            <b/>
            <sz val="8"/>
            <color indexed="81"/>
            <rFont val="Tahoma"/>
            <family val="2"/>
            <charset val="186"/>
          </rPr>
          <t>ivetab:</t>
        </r>
        <r>
          <rPr>
            <sz val="8"/>
            <color indexed="81"/>
            <rFont val="Tahoma"/>
            <family val="2"/>
            <charset val="186"/>
          </rPr>
          <t xml:space="preserve">
kopējais Inspekcijas aizņemto amata vietu skaits</t>
        </r>
      </text>
    </comment>
    <comment ref="J20" authorId="0" shapeId="0">
      <text>
        <r>
          <rPr>
            <b/>
            <sz val="8"/>
            <color indexed="81"/>
            <rFont val="Tahoma"/>
            <family val="2"/>
            <charset val="186"/>
          </rPr>
          <t>ivetab:</t>
        </r>
        <r>
          <rPr>
            <sz val="8"/>
            <color indexed="81"/>
            <rFont val="Tahoma"/>
            <family val="2"/>
            <charset val="186"/>
          </rPr>
          <t xml:space="preserve">
kopējais plānotais Inspekcijas aizņemto amata vietu skaits</t>
        </r>
      </text>
    </comment>
    <comment ref="E21" authorId="0" shapeId="0">
      <text>
        <r>
          <rPr>
            <b/>
            <sz val="8"/>
            <color indexed="81"/>
            <rFont val="Tahoma"/>
            <family val="2"/>
            <charset val="186"/>
          </rPr>
          <t>ivetab:</t>
        </r>
        <r>
          <rPr>
            <sz val="8"/>
            <color indexed="81"/>
            <rFont val="Tahoma"/>
            <family val="2"/>
            <charset val="186"/>
          </rPr>
          <t xml:space="preserve">
reālais inspektoru skaits, kas lieto sistēmu aktu veidošanai</t>
        </r>
      </text>
    </comment>
    <comment ref="F21" authorId="0" shapeId="0">
      <text>
        <r>
          <rPr>
            <b/>
            <sz val="8"/>
            <color indexed="81"/>
            <rFont val="Tahoma"/>
            <family val="2"/>
            <charset val="186"/>
          </rPr>
          <t>ivetab:</t>
        </r>
        <r>
          <rPr>
            <sz val="8"/>
            <color indexed="81"/>
            <rFont val="Tahoma"/>
            <family val="2"/>
            <charset val="186"/>
          </rPr>
          <t xml:space="preserve">
reālais sistēmas lietotāju skaits</t>
        </r>
      </text>
    </comment>
    <comment ref="G21" authorId="0" shapeId="0">
      <text>
        <r>
          <rPr>
            <b/>
            <sz val="8"/>
            <color indexed="81"/>
            <rFont val="Tahoma"/>
            <family val="2"/>
            <charset val="186"/>
          </rPr>
          <t>ivetab:</t>
        </r>
        <r>
          <rPr>
            <sz val="8"/>
            <color indexed="81"/>
            <rFont val="Tahoma"/>
            <family val="2"/>
            <charset val="186"/>
          </rPr>
          <t xml:space="preserve">
40% no visiem aktiem</t>
        </r>
      </text>
    </comment>
    <comment ref="O21" authorId="0" shapeId="0">
      <text>
        <r>
          <rPr>
            <b/>
            <sz val="8"/>
            <color indexed="81"/>
            <rFont val="Tahoma"/>
            <family val="2"/>
            <charset val="186"/>
          </rPr>
          <t>ivetab:</t>
        </r>
        <r>
          <rPr>
            <sz val="8"/>
            <color indexed="81"/>
            <rFont val="Tahoma"/>
            <family val="2"/>
            <charset val="186"/>
          </rPr>
          <t xml:space="preserve">
60% no visiem aktiem</t>
        </r>
      </text>
    </comment>
    <comment ref="C22" authorId="2" shapeId="0">
      <text>
        <r>
          <rPr>
            <b/>
            <sz val="9"/>
            <color indexed="81"/>
            <rFont val="Tahoma"/>
            <family val="2"/>
            <charset val="186"/>
          </rPr>
          <t>Lilita Kalvane:</t>
        </r>
        <r>
          <rPr>
            <sz val="9"/>
            <color indexed="81"/>
            <rFont val="Tahoma"/>
            <family val="2"/>
            <charset val="186"/>
          </rPr>
          <t xml:space="preserve">
</t>
        </r>
        <r>
          <rPr>
            <sz val="8"/>
            <color indexed="81"/>
            <rFont val="Tahoma"/>
            <family val="2"/>
            <charset val="186"/>
          </rPr>
          <t>Uzraudzības objektu reģistrs (tajā esošie uzraudzības objektu raksturojošie dati)  tiek izmantots vismaz vienu reizi, kad tiek ievadīti kontroļu rezultāti, līdz ar to kopējais pilnu procesu norišu skaits atbilst kontroļu skaitam un tiek mērīts (uzskaitīts). Dabā Objektu reģistra izmantošana (datu pieprasīšana) var notikt biežāk (t.i., informācijas apskate informatīvos nolūkos, statistikas nolūkos, sagatavojoties inspekcijai u.tml.), taču šie pieprasījumi netiek mērīti (lai arī pieprasījumu skaits ir iegūstams no serveru informācijas) un to skaits nav prognozējams</t>
        </r>
      </text>
    </comment>
    <comment ref="D22" authorId="0" shapeId="0">
      <text>
        <r>
          <rPr>
            <sz val="8"/>
            <color indexed="81"/>
            <rFont val="Tahoma"/>
            <family val="2"/>
            <charset val="186"/>
          </rPr>
          <t>Kontroļu skaits (skat. blakus komentāru)</t>
        </r>
      </text>
    </comment>
    <comment ref="E22" authorId="0" shapeId="0">
      <text>
        <r>
          <rPr>
            <b/>
            <sz val="8"/>
            <color indexed="81"/>
            <rFont val="Tahoma"/>
            <family val="2"/>
            <charset val="186"/>
          </rPr>
          <t>ivetab:</t>
        </r>
        <r>
          <rPr>
            <sz val="8"/>
            <color indexed="81"/>
            <rFont val="Tahoma"/>
            <family val="2"/>
            <charset val="186"/>
          </rPr>
          <t xml:space="preserve">
reālais sistēmas lietotāju skaits</t>
        </r>
      </text>
    </comment>
    <comment ref="F22" authorId="0" shapeId="0">
      <text>
        <r>
          <rPr>
            <b/>
            <sz val="8"/>
            <color indexed="81"/>
            <rFont val="Tahoma"/>
            <family val="2"/>
            <charset val="186"/>
          </rPr>
          <t>ivetab:</t>
        </r>
        <r>
          <rPr>
            <sz val="8"/>
            <color indexed="81"/>
            <rFont val="Tahoma"/>
            <family val="2"/>
            <charset val="186"/>
          </rPr>
          <t xml:space="preserve">
reālais sistēmas lietotāju skaits</t>
        </r>
      </text>
    </comment>
    <comment ref="G22" authorId="0" shapeId="0">
      <text>
        <r>
          <rPr>
            <b/>
            <sz val="8"/>
            <color indexed="81"/>
            <rFont val="Tahoma"/>
            <family val="2"/>
            <charset val="186"/>
          </rPr>
          <t>ivetab:</t>
        </r>
        <r>
          <rPr>
            <sz val="8"/>
            <color indexed="81"/>
            <rFont val="Tahoma"/>
            <family val="2"/>
            <charset val="186"/>
          </rPr>
          <t xml:space="preserve">
izveidots viens kopējs elektronisks saraksts</t>
        </r>
      </text>
    </comment>
    <comment ref="D23" authorId="0" shapeId="0">
      <text>
        <r>
          <rPr>
            <b/>
            <sz val="8"/>
            <color indexed="81"/>
            <rFont val="Tahoma"/>
            <family val="2"/>
            <charset val="186"/>
          </rPr>
          <t>ivetab:</t>
        </r>
        <r>
          <rPr>
            <sz val="8"/>
            <color indexed="81"/>
            <rFont val="Tahoma"/>
            <family val="2"/>
            <charset val="186"/>
          </rPr>
          <t xml:space="preserve">
2010.gada dati</t>
        </r>
      </text>
    </comment>
    <comment ref="E23" authorId="0" shapeId="0">
      <text>
        <r>
          <rPr>
            <b/>
            <sz val="8"/>
            <color indexed="81"/>
            <rFont val="Tahoma"/>
            <family val="2"/>
            <charset val="186"/>
          </rPr>
          <t>ivetab:</t>
        </r>
        <r>
          <rPr>
            <sz val="8"/>
            <color indexed="81"/>
            <rFont val="Tahoma"/>
            <family val="2"/>
            <charset val="186"/>
          </rPr>
          <t xml:space="preserve">
lietotāju skaits, kas veido AP protokolus un lēmumus sistēmā</t>
        </r>
      </text>
    </comment>
    <comment ref="F23" authorId="0" shapeId="0">
      <text>
        <r>
          <rPr>
            <b/>
            <sz val="8"/>
            <color indexed="81"/>
            <rFont val="Tahoma"/>
            <family val="2"/>
            <charset val="186"/>
          </rPr>
          <t>ivetab:</t>
        </r>
        <r>
          <rPr>
            <sz val="8"/>
            <color indexed="81"/>
            <rFont val="Tahoma"/>
            <family val="2"/>
            <charset val="186"/>
          </rPr>
          <t xml:space="preserve">
reālais sistēmas lietotāju skaits</t>
        </r>
      </text>
    </comment>
    <comment ref="E24" authorId="0" shapeId="0">
      <text>
        <r>
          <rPr>
            <b/>
            <sz val="8"/>
            <color indexed="81"/>
            <rFont val="Tahoma"/>
            <family val="2"/>
            <charset val="186"/>
          </rPr>
          <t>ivetab:</t>
        </r>
        <r>
          <rPr>
            <sz val="8"/>
            <color indexed="81"/>
            <rFont val="Tahoma"/>
            <family val="2"/>
            <charset val="186"/>
          </rPr>
          <t xml:space="preserve">
reālais inspektoru skaits, kas lieto sistēmu kontroļu dokumentācijas sagatavošanai</t>
        </r>
      </text>
    </comment>
    <comment ref="F24" authorId="0" shapeId="0">
      <text>
        <r>
          <rPr>
            <b/>
            <sz val="8"/>
            <color indexed="81"/>
            <rFont val="Tahoma"/>
            <family val="2"/>
            <charset val="186"/>
          </rPr>
          <t>ivetab:</t>
        </r>
        <r>
          <rPr>
            <sz val="8"/>
            <color indexed="81"/>
            <rFont val="Tahoma"/>
            <family val="2"/>
            <charset val="186"/>
          </rPr>
          <t xml:space="preserve">
reālais sistēmas lietotāju skaits</t>
        </r>
      </text>
    </comment>
    <comment ref="G24" authorId="0" shapeId="0">
      <text>
        <r>
          <rPr>
            <b/>
            <sz val="8"/>
            <color indexed="81"/>
            <rFont val="Tahoma"/>
            <family val="2"/>
            <charset val="186"/>
          </rPr>
          <t>ivetab:</t>
        </r>
        <r>
          <rPr>
            <sz val="8"/>
            <color indexed="81"/>
            <rFont val="Tahoma"/>
            <family val="2"/>
            <charset val="186"/>
          </rPr>
          <t xml:space="preserve">
40% no visiem aktiem</t>
        </r>
      </text>
    </comment>
    <comment ref="E25" authorId="0" shapeId="0">
      <text>
        <r>
          <rPr>
            <b/>
            <sz val="8"/>
            <color indexed="81"/>
            <rFont val="Tahoma"/>
            <family val="2"/>
            <charset val="186"/>
          </rPr>
          <t>ivetab:</t>
        </r>
        <r>
          <rPr>
            <sz val="8"/>
            <color indexed="81"/>
            <rFont val="Tahoma"/>
            <family val="2"/>
            <charset val="186"/>
          </rPr>
          <t xml:space="preserve">
reālais sistēmas lietotāju skaits</t>
        </r>
      </text>
    </comment>
    <comment ref="F25" authorId="0" shapeId="0">
      <text>
        <r>
          <rPr>
            <b/>
            <sz val="8"/>
            <color indexed="81"/>
            <rFont val="Tahoma"/>
            <family val="2"/>
            <charset val="186"/>
          </rPr>
          <t>ivetab:</t>
        </r>
        <r>
          <rPr>
            <sz val="8"/>
            <color indexed="81"/>
            <rFont val="Tahoma"/>
            <family val="2"/>
            <charset val="186"/>
          </rPr>
          <t xml:space="preserve">
kopējais Inspekcijas aizņemto amata vietu skaits</t>
        </r>
      </text>
    </comment>
  </commentList>
</comments>
</file>

<file path=xl/comments7.xml><?xml version="1.0" encoding="utf-8"?>
<comments xmlns="http://schemas.openxmlformats.org/spreadsheetml/2006/main">
  <authors>
    <author>Kristine</author>
    <author>Jānis Kotāns</author>
  </authors>
  <commentList>
    <comment ref="D6" authorId="0" shapeId="0">
      <text>
        <r>
          <rPr>
            <b/>
            <sz val="9"/>
            <color indexed="81"/>
            <rFont val="Tahoma"/>
            <family val="2"/>
            <charset val="186"/>
          </rPr>
          <t>Kristine:</t>
        </r>
        <r>
          <rPr>
            <sz val="9"/>
            <color indexed="81"/>
            <rFont val="Tahoma"/>
            <family val="2"/>
            <charset val="186"/>
          </rPr>
          <t xml:space="preserve">
Informācijas pieprasījumi, sagatavojot atļaujas, saskaņojumus, atzinumus, nosacījumus u.tml.</t>
        </r>
      </text>
    </comment>
    <comment ref="F6" authorId="0" shapeId="0">
      <text>
        <r>
          <rPr>
            <b/>
            <sz val="9"/>
            <color indexed="81"/>
            <rFont val="Tahoma"/>
            <family val="2"/>
            <charset val="186"/>
          </rPr>
          <t>Kristine:</t>
        </r>
        <r>
          <rPr>
            <sz val="9"/>
            <color indexed="81"/>
            <rFont val="Tahoma"/>
            <family val="2"/>
            <charset val="186"/>
          </rPr>
          <t xml:space="preserve">
Pieņemot, ka viens informācijas pieprasījums ārpus iestādes ir arī viens lietotājs</t>
        </r>
      </text>
    </comment>
    <comment ref="D7" authorId="0" shapeId="0">
      <text>
        <r>
          <rPr>
            <b/>
            <sz val="9"/>
            <color indexed="81"/>
            <rFont val="Tahoma"/>
            <family val="2"/>
            <charset val="186"/>
          </rPr>
          <t>Kristine:</t>
        </r>
        <r>
          <rPr>
            <sz val="9"/>
            <color indexed="81"/>
            <rFont val="Tahoma"/>
            <family val="2"/>
            <charset val="186"/>
          </rPr>
          <t xml:space="preserve">
Iestādes darbinieku un ekspertu iekšējie informācijas pieprasījumi, lai sagatavotu atļaujas, atzinumus, saskaņojumus, nosacījumus, pasākumus, nodarbības, pārbaudes, rakstus un relīzes u.tml.</t>
        </r>
      </text>
    </comment>
    <comment ref="F7" authorId="0" shapeId="0">
      <text>
        <r>
          <rPr>
            <b/>
            <sz val="9"/>
            <color indexed="81"/>
            <rFont val="Tahoma"/>
            <family val="2"/>
            <charset val="186"/>
          </rPr>
          <t>Kristine:</t>
        </r>
        <r>
          <rPr>
            <sz val="9"/>
            <color indexed="81"/>
            <rFont val="Tahoma"/>
            <family val="2"/>
            <charset val="186"/>
          </rPr>
          <t xml:space="preserve">
Dabas aizsardzības pārvaldes darbinieki un sertificētie eksperti</t>
        </r>
      </text>
    </comment>
    <comment ref="Q7" authorId="1" shapeId="0">
      <text>
        <r>
          <rPr>
            <b/>
            <sz val="9"/>
            <color indexed="81"/>
            <rFont val="Tahoma"/>
            <family val="2"/>
            <charset val="186"/>
          </rPr>
          <t>Jānis Kotāns:</t>
        </r>
        <r>
          <rPr>
            <sz val="9"/>
            <color indexed="81"/>
            <rFont val="Tahoma"/>
            <family val="2"/>
            <charset val="186"/>
          </rPr>
          <t xml:space="preserve">
ļoti liela interese no ekspertiem un citām iestādēm, piem., Valsts meža dienests. </t>
        </r>
      </text>
    </comment>
    <comment ref="I14" authorId="1" shapeId="0">
      <text>
        <r>
          <rPr>
            <b/>
            <sz val="8"/>
            <color indexed="81"/>
            <rFont val="Tahoma"/>
            <family val="2"/>
            <charset val="186"/>
          </rPr>
          <t>Jānis Kotāns:</t>
        </r>
        <r>
          <rPr>
            <sz val="8"/>
            <color indexed="81"/>
            <rFont val="Tahoma"/>
            <family val="2"/>
            <charset val="186"/>
          </rPr>
          <t xml:space="preserve">
Šobrīd sistēmā reģistrēti</t>
        </r>
      </text>
    </comment>
    <comment ref="B15" authorId="0" shapeId="0">
      <text>
        <r>
          <rPr>
            <b/>
            <sz val="9"/>
            <color indexed="81"/>
            <rFont val="Tahoma"/>
            <family val="2"/>
            <charset val="186"/>
          </rPr>
          <t>Kristine:</t>
        </r>
        <r>
          <rPr>
            <sz val="9"/>
            <color indexed="81"/>
            <rFont val="Tahoma"/>
            <family val="2"/>
            <charset val="186"/>
          </rPr>
          <t xml:space="preserve">
skaitu nosaka normatīvo aktu izmaiņas, precīza plānošana nav iespējama, bet izmaiņas Sistēmā vaicamas ne vēlāk kā 1 mēneša laikā pēc normatīvā akta apstiprināšanas</t>
        </r>
      </text>
    </comment>
    <comment ref="G15" authorId="1" shapeId="0">
      <text>
        <r>
          <rPr>
            <b/>
            <sz val="8"/>
            <color indexed="81"/>
            <rFont val="Tahoma"/>
            <family val="2"/>
            <charset val="186"/>
          </rPr>
          <t>Jānis Kotāns:</t>
        </r>
        <r>
          <rPr>
            <sz val="8"/>
            <color indexed="81"/>
            <rFont val="Tahoma"/>
            <family val="2"/>
            <charset val="186"/>
          </rPr>
          <t xml:space="preserve">
samazinājums, jo optimizēta datu strukrūra apvienojot mazos poligonus kā vienā. </t>
        </r>
      </text>
    </comment>
    <comment ref="H15" authorId="1" shapeId="0">
      <text>
        <r>
          <rPr>
            <b/>
            <sz val="8"/>
            <color indexed="81"/>
            <rFont val="Tahoma"/>
            <family val="2"/>
            <charset val="186"/>
          </rPr>
          <t>Jānis Kotāns:</t>
        </r>
        <r>
          <rPr>
            <sz val="8"/>
            <color indexed="81"/>
            <rFont val="Tahoma"/>
            <family val="2"/>
            <charset val="186"/>
          </rPr>
          <t xml:space="preserve">
samazinājums, jo optimizēta datu strukrūra apvienojot mazos poligonus kā vienā. </t>
        </r>
      </text>
    </comment>
    <comment ref="I15" authorId="0" shapeId="0">
      <text>
        <r>
          <rPr>
            <b/>
            <sz val="9"/>
            <color indexed="81"/>
            <rFont val="Tahoma"/>
            <family val="2"/>
            <charset val="186"/>
          </rPr>
          <t>Kristine:</t>
        </r>
        <r>
          <rPr>
            <sz val="9"/>
            <color indexed="81"/>
            <rFont val="Tahoma"/>
            <family val="2"/>
            <charset val="186"/>
          </rPr>
          <t xml:space="preserve">
piekļuve tikai no desktop daļas</t>
        </r>
      </text>
    </comment>
    <comment ref="O15" authorId="1" shapeId="0">
      <text>
        <r>
          <rPr>
            <b/>
            <sz val="9"/>
            <color indexed="81"/>
            <rFont val="Tahoma"/>
            <family val="2"/>
            <charset val="186"/>
          </rPr>
          <t>Jānis Kotāns:</t>
        </r>
        <r>
          <rPr>
            <sz val="9"/>
            <color indexed="81"/>
            <rFont val="Tahoma"/>
            <family val="2"/>
            <charset val="186"/>
          </rPr>
          <t xml:space="preserve">
Izmaiņas normatīvajos aktos, lielām Īpašī aizsagājamām teritorijām. 
</t>
        </r>
      </text>
    </comment>
    <comment ref="B16" authorId="0" shapeId="0">
      <text>
        <r>
          <rPr>
            <b/>
            <sz val="9"/>
            <color indexed="81"/>
            <rFont val="Tahoma"/>
            <family val="2"/>
            <charset val="186"/>
          </rPr>
          <t>Kristine:</t>
        </r>
        <r>
          <rPr>
            <sz val="9"/>
            <color indexed="81"/>
            <rFont val="Tahoma"/>
            <family val="2"/>
            <charset val="186"/>
          </rPr>
          <t xml:space="preserve">
skaitu nav iespējams precīzi plānot, jo mikroliegumus izveido arī citas institūcijas, bet 1 mēneša laikā pēc lēmuma par mikrolieguma izveidi saņemšanas dati tiks pievienoti Sistēmai</t>
        </r>
      </text>
    </comment>
    <comment ref="G16" authorId="1" shapeId="0">
      <text>
        <r>
          <rPr>
            <b/>
            <sz val="8"/>
            <color indexed="81"/>
            <rFont val="Tahoma"/>
            <family val="2"/>
            <charset val="186"/>
          </rPr>
          <t>Jānis Kotāns:</t>
        </r>
        <r>
          <rPr>
            <sz val="8"/>
            <color indexed="81"/>
            <rFont val="Tahoma"/>
            <family val="2"/>
            <charset val="186"/>
          </rPr>
          <t xml:space="preserve">
palielinājies</t>
        </r>
      </text>
    </comment>
    <comment ref="H16" authorId="1" shapeId="0">
      <text>
        <r>
          <rPr>
            <b/>
            <sz val="8"/>
            <color indexed="81"/>
            <rFont val="Tahoma"/>
            <family val="2"/>
            <charset val="186"/>
          </rPr>
          <t>Jānis Kotāns:</t>
        </r>
        <r>
          <rPr>
            <sz val="8"/>
            <color indexed="81"/>
            <rFont val="Tahoma"/>
            <family val="2"/>
            <charset val="186"/>
          </rPr>
          <t xml:space="preserve">
palielinājies</t>
        </r>
      </text>
    </comment>
    <comment ref="I16" authorId="0" shapeId="0">
      <text>
        <r>
          <rPr>
            <b/>
            <sz val="9"/>
            <color indexed="81"/>
            <rFont val="Tahoma"/>
            <family val="2"/>
            <charset val="186"/>
          </rPr>
          <t>Kristine:</t>
        </r>
        <r>
          <rPr>
            <sz val="9"/>
            <color indexed="81"/>
            <rFont val="Tahoma"/>
            <family val="2"/>
            <charset val="186"/>
          </rPr>
          <t xml:space="preserve">
piekļuve tikai no desktop daļas</t>
        </r>
      </text>
    </comment>
    <comment ref="I17" authorId="1" shapeId="0">
      <text>
        <r>
          <rPr>
            <b/>
            <sz val="8"/>
            <color indexed="81"/>
            <rFont val="Tahoma"/>
            <family val="2"/>
            <charset val="186"/>
          </rPr>
          <t>Jānis Kotāns:</t>
        </r>
        <r>
          <rPr>
            <sz val="8"/>
            <color indexed="81"/>
            <rFont val="Tahoma"/>
            <family val="2"/>
            <charset val="186"/>
          </rPr>
          <t xml:space="preserve">
Šobrīd sistēmā reģistrēti</t>
        </r>
      </text>
    </comment>
    <comment ref="K17" authorId="1" shapeId="0">
      <text>
        <r>
          <rPr>
            <b/>
            <sz val="8"/>
            <color indexed="81"/>
            <rFont val="Tahoma"/>
            <family val="2"/>
            <charset val="186"/>
          </rPr>
          <t>Jānis Kotāns:</t>
        </r>
        <r>
          <rPr>
            <sz val="8"/>
            <color indexed="81"/>
            <rFont val="Tahoma"/>
            <family val="2"/>
            <charset val="186"/>
          </rPr>
          <t xml:space="preserve">
dati pievienoti jau 2013. gadā</t>
        </r>
      </text>
    </comment>
    <comment ref="L17" authorId="1" shapeId="0">
      <text>
        <r>
          <rPr>
            <b/>
            <sz val="8"/>
            <color indexed="81"/>
            <rFont val="Tahoma"/>
            <family val="2"/>
            <charset val="186"/>
          </rPr>
          <t>Jānis Kotāns:</t>
        </r>
        <r>
          <rPr>
            <sz val="8"/>
            <color indexed="81"/>
            <rFont val="Tahoma"/>
            <family val="2"/>
            <charset val="186"/>
          </rPr>
          <t xml:space="preserve">
dati pievienoti jau 2013. gadā</t>
        </r>
      </text>
    </comment>
    <comment ref="O17" authorId="1" shapeId="0">
      <text>
        <r>
          <rPr>
            <b/>
            <sz val="9"/>
            <color indexed="81"/>
            <rFont val="Tahoma"/>
            <family val="2"/>
            <charset val="186"/>
          </rPr>
          <t>Jānis Kotāns:</t>
        </r>
        <r>
          <rPr>
            <sz val="9"/>
            <color indexed="81"/>
            <rFont val="Tahoma"/>
            <family val="2"/>
            <charset val="186"/>
          </rPr>
          <t xml:space="preserve">
Bioloģiski vērtīgo zālāju datu ievade, NAT-PROGRAMME dati. 
</t>
        </r>
      </text>
    </comment>
    <comment ref="D18" authorId="0" shapeId="0">
      <text>
        <r>
          <rPr>
            <b/>
            <sz val="9"/>
            <color indexed="81"/>
            <rFont val="Tahoma"/>
            <family val="2"/>
            <charset val="186"/>
          </rPr>
          <t>Kristine:</t>
        </r>
        <r>
          <rPr>
            <sz val="9"/>
            <color indexed="81"/>
            <rFont val="Tahoma"/>
            <family val="2"/>
            <charset val="186"/>
          </rPr>
          <t xml:space="preserve">
dabas aizsardzības plānos, kā arī projektētā un jaunuzbūvētā infrastruktūra</t>
        </r>
      </text>
    </comment>
    <comment ref="I18" authorId="1" shapeId="0">
      <text>
        <r>
          <rPr>
            <b/>
            <sz val="8"/>
            <color indexed="81"/>
            <rFont val="Tahoma"/>
            <family val="2"/>
            <charset val="186"/>
          </rPr>
          <t>Jānis Kotāns:</t>
        </r>
        <r>
          <rPr>
            <sz val="8"/>
            <color indexed="81"/>
            <rFont val="Tahoma"/>
            <family val="2"/>
            <charset val="186"/>
          </rPr>
          <t xml:space="preserve">
Šobrīd sistēmā reģistrēti</t>
        </r>
      </text>
    </comment>
    <comment ref="O18" authorId="1" shapeId="0">
      <text>
        <r>
          <rPr>
            <b/>
            <sz val="9"/>
            <color indexed="81"/>
            <rFont val="Tahoma"/>
            <family val="2"/>
            <charset val="186"/>
          </rPr>
          <t>Jānis Kotāns:</t>
        </r>
        <r>
          <rPr>
            <sz val="9"/>
            <color indexed="81"/>
            <rFont val="Tahoma"/>
            <family val="2"/>
            <charset val="186"/>
          </rPr>
          <t xml:space="preserve">
dabas aizsardzības plāni, infrastruktūras būvniecība, datu ievade.
</t>
        </r>
      </text>
    </comment>
    <comment ref="G19" authorId="1" shapeId="0">
      <text>
        <r>
          <rPr>
            <b/>
            <sz val="8"/>
            <color indexed="81"/>
            <rFont val="Tahoma"/>
            <family val="2"/>
            <charset val="186"/>
          </rPr>
          <t>Jānis Kotāns:</t>
        </r>
        <r>
          <rPr>
            <sz val="8"/>
            <color indexed="81"/>
            <rFont val="Tahoma"/>
            <family val="2"/>
            <charset val="186"/>
          </rPr>
          <t xml:space="preserve">
palielinājums</t>
        </r>
      </text>
    </comment>
    <comment ref="H19" authorId="1" shapeId="0">
      <text>
        <r>
          <rPr>
            <b/>
            <sz val="8"/>
            <color indexed="81"/>
            <rFont val="Tahoma"/>
            <family val="2"/>
            <charset val="186"/>
          </rPr>
          <t>Jānis Kotāns:</t>
        </r>
        <r>
          <rPr>
            <sz val="8"/>
            <color indexed="81"/>
            <rFont val="Tahoma"/>
            <family val="2"/>
            <charset val="186"/>
          </rPr>
          <t xml:space="preserve">
palielinājums</t>
        </r>
      </text>
    </comment>
    <comment ref="I19" authorId="1" shapeId="0">
      <text>
        <r>
          <rPr>
            <b/>
            <sz val="8"/>
            <color indexed="81"/>
            <rFont val="Tahoma"/>
            <family val="2"/>
            <charset val="186"/>
          </rPr>
          <t>Jānis Kotāns:</t>
        </r>
        <r>
          <rPr>
            <sz val="8"/>
            <color indexed="81"/>
            <rFont val="Tahoma"/>
            <family val="2"/>
            <charset val="186"/>
          </rPr>
          <t xml:space="preserve">
Šobrīd sistēmā reģistrēti</t>
        </r>
      </text>
    </comment>
    <comment ref="O19" authorId="1" shapeId="0">
      <text>
        <r>
          <rPr>
            <b/>
            <sz val="9"/>
            <color indexed="81"/>
            <rFont val="Tahoma"/>
            <family val="2"/>
            <charset val="186"/>
          </rPr>
          <t>Jānis Kotāns:</t>
        </r>
        <r>
          <rPr>
            <sz val="9"/>
            <color indexed="81"/>
            <rFont val="Tahoma"/>
            <family val="2"/>
            <charset val="186"/>
          </rPr>
          <t xml:space="preserve">
projekta dati.
</t>
        </r>
      </text>
    </comment>
    <comment ref="I20" authorId="1" shapeId="0">
      <text>
        <r>
          <rPr>
            <b/>
            <sz val="8"/>
            <color indexed="81"/>
            <rFont val="Tahoma"/>
            <family val="2"/>
            <charset val="186"/>
          </rPr>
          <t>Jānis Kotāns:</t>
        </r>
        <r>
          <rPr>
            <sz val="8"/>
            <color indexed="81"/>
            <rFont val="Tahoma"/>
            <family val="2"/>
            <charset val="186"/>
          </rPr>
          <t xml:space="preserve">
Šobrīd sistēmā reģistrēti</t>
        </r>
      </text>
    </comment>
  </commentList>
</comments>
</file>

<file path=xl/comments8.xml><?xml version="1.0" encoding="utf-8"?>
<comments xmlns="http://schemas.openxmlformats.org/spreadsheetml/2006/main">
  <authors>
    <author>Inga Kovkājeva</author>
  </authors>
  <commentList>
    <comment ref="B6" authorId="0" shapeId="0">
      <text>
        <r>
          <rPr>
            <b/>
            <sz val="9"/>
            <color indexed="81"/>
            <rFont val="Tahoma"/>
            <family val="2"/>
            <charset val="186"/>
          </rPr>
          <t>Inga Kovkājeva:</t>
        </r>
        <r>
          <rPr>
            <sz val="9"/>
            <color indexed="81"/>
            <rFont val="Tahoma"/>
            <family val="2"/>
            <charset val="186"/>
          </rPr>
          <t xml:space="preserve">
Ciparu veido uzsākšanas skaits par periodu 7mēneši no 01.2015. + prognoze līdz gada beigām.
Cipari visur vienādi, jo pieņem, ka skatās tikai latvija.lv un ka 1 pieprasījums ir līdzvērtigs 1 lietotājam</t>
        </r>
      </text>
    </comment>
    <comment ref="G6" authorId="0" shapeId="0">
      <text>
        <r>
          <rPr>
            <b/>
            <sz val="9"/>
            <color indexed="81"/>
            <rFont val="Tahoma"/>
            <family val="2"/>
            <charset val="186"/>
          </rPr>
          <t>Inga Kovkājeva:</t>
        </r>
        <r>
          <rPr>
            <sz val="9"/>
            <color indexed="81"/>
            <rFont val="Tahoma"/>
            <family val="2"/>
            <charset val="186"/>
          </rPr>
          <t xml:space="preserve">
Cipars no Gunāra D. excela ir 11225 par 7 mēnešiem; gadā prognozējot vidēji jāsanāk 19243 pieprasījumu skiatam</t>
        </r>
      </text>
    </comment>
    <comment ref="H6" authorId="0" shapeId="0">
      <text>
        <r>
          <rPr>
            <b/>
            <sz val="9"/>
            <color indexed="81"/>
            <rFont val="Tahoma"/>
            <family val="2"/>
            <charset val="186"/>
          </rPr>
          <t>Inga Kovkājeva:</t>
        </r>
        <r>
          <rPr>
            <sz val="9"/>
            <color indexed="81"/>
            <rFont val="Tahoma"/>
            <family val="2"/>
            <charset val="186"/>
          </rPr>
          <t xml:space="preserve">
Cipars no Gunāra D. excela ir 11225 par 7 mēnešiem; gadā prognozējot vidēji jāsanāk 19243 pieprasījumu skiatam</t>
        </r>
      </text>
    </comment>
    <comment ref="I6" authorId="0" shapeId="0">
      <text>
        <r>
          <rPr>
            <b/>
            <sz val="9"/>
            <color indexed="81"/>
            <rFont val="Tahoma"/>
            <family val="2"/>
            <charset val="186"/>
          </rPr>
          <t>Inga Kovkājeva:</t>
        </r>
        <r>
          <rPr>
            <sz val="9"/>
            <color indexed="81"/>
            <rFont val="Tahoma"/>
            <family val="2"/>
            <charset val="186"/>
          </rPr>
          <t xml:space="preserve">
Cipars no statistikas excela ir 11225 par 7 mēnešiem; gadā prognozējot vidēji jāsanāk 19243 pieprasījumu skaitam</t>
        </r>
      </text>
    </comment>
    <comment ref="J6" authorId="0" shapeId="0">
      <text>
        <r>
          <rPr>
            <b/>
            <sz val="9"/>
            <color indexed="81"/>
            <rFont val="Tahoma"/>
            <family val="2"/>
            <charset val="186"/>
          </rPr>
          <t>Inga Kovkājeva:</t>
        </r>
        <r>
          <rPr>
            <sz val="9"/>
            <color indexed="81"/>
            <rFont val="Tahoma"/>
            <family val="2"/>
            <charset val="186"/>
          </rPr>
          <t xml:space="preserve">
Cipars no statistikas excela ir 11225 par 7 mēnešiem; gadā prognozējot vidēji jāsanāk 19243 pieprasījumu skaitam</t>
        </r>
      </text>
    </comment>
    <comment ref="K6" authorId="0" shapeId="0">
      <text>
        <r>
          <rPr>
            <b/>
            <sz val="9"/>
            <color indexed="81"/>
            <rFont val="Tahoma"/>
            <family val="2"/>
            <charset val="186"/>
          </rPr>
          <t>Inga Kovkājeva:</t>
        </r>
        <r>
          <rPr>
            <sz val="9"/>
            <color indexed="81"/>
            <rFont val="Tahoma"/>
            <family val="2"/>
            <charset val="186"/>
          </rPr>
          <t xml:space="preserve">
pieprasījumiem/lietotājiem tiek progozēts minimāls pieaugums, ņemot vērā šī pakalpojuma saņemšanas kanālu daudzveidību un līdzšinējo lietotāju skaitu. (katru gadu +100 pieprasījumi/lietotāji)</t>
        </r>
      </text>
    </comment>
    <comment ref="AB14" authorId="0" shapeId="0">
      <text>
        <r>
          <rPr>
            <b/>
            <sz val="9"/>
            <color indexed="81"/>
            <rFont val="Tahoma"/>
            <family val="2"/>
            <charset val="186"/>
          </rPr>
          <t>Inga Kovkājeva:</t>
        </r>
        <r>
          <rPr>
            <sz val="9"/>
            <color indexed="81"/>
            <rFont val="Tahoma"/>
            <family val="2"/>
            <charset val="186"/>
          </rPr>
          <t xml:space="preserve">
Formula netiek neizmantota, jo te nav pret ko rēķināt.
Pieņem, ka plānotais tiek sasniegts pēc 5 gadiem un līdz ar to sanāk 100%</t>
        </r>
      </text>
    </comment>
  </commentList>
</comments>
</file>

<file path=xl/comments9.xml><?xml version="1.0" encoding="utf-8"?>
<comments xmlns="http://schemas.openxmlformats.org/spreadsheetml/2006/main">
  <authors>
    <author>dace.veinberga</author>
  </authors>
  <commentList>
    <comment ref="P6" authorId="0" shapeId="0">
      <text>
        <r>
          <rPr>
            <b/>
            <sz val="9"/>
            <color indexed="81"/>
            <rFont val="Tahoma"/>
            <family val="2"/>
            <charset val="186"/>
          </rPr>
          <t>dace.veinberga:</t>
        </r>
        <r>
          <rPr>
            <sz val="9"/>
            <color indexed="81"/>
            <rFont val="Tahoma"/>
            <family val="2"/>
            <charset val="186"/>
          </rPr>
          <t xml:space="preserve">
Nopirkto preču skaits</t>
        </r>
      </text>
    </comment>
    <comment ref="R6" authorId="0" shapeId="0">
      <text>
        <r>
          <rPr>
            <b/>
            <sz val="9"/>
            <color indexed="81"/>
            <rFont val="Tahoma"/>
            <family val="2"/>
            <charset val="186"/>
          </rPr>
          <t>dace.veinberga:</t>
        </r>
        <r>
          <rPr>
            <sz val="9"/>
            <color indexed="81"/>
            <rFont val="Tahoma"/>
            <family val="2"/>
            <charset val="186"/>
          </rPr>
          <t xml:space="preserve">
kataloga lietotāji</t>
        </r>
      </text>
    </comment>
    <comment ref="O16" authorId="0" shapeId="0">
      <text>
        <r>
          <rPr>
            <b/>
            <sz val="9"/>
            <color indexed="81"/>
            <rFont val="Tahoma"/>
            <family val="2"/>
            <charset val="186"/>
          </rPr>
          <t>dace.veinberga:</t>
        </r>
        <r>
          <rPr>
            <sz val="9"/>
            <color indexed="81"/>
            <rFont val="Tahoma"/>
            <family val="2"/>
            <charset val="186"/>
          </rPr>
          <t xml:space="preserve">
Autorizēšanās skaits</t>
        </r>
      </text>
    </comment>
    <comment ref="R16" authorId="0" shapeId="0">
      <text>
        <r>
          <rPr>
            <b/>
            <sz val="9"/>
            <color indexed="81"/>
            <rFont val="Tahoma"/>
            <family val="2"/>
            <charset val="186"/>
          </rPr>
          <t>dace.veinberga:</t>
        </r>
        <r>
          <rPr>
            <sz val="9"/>
            <color indexed="81"/>
            <rFont val="Tahoma"/>
            <family val="2"/>
            <charset val="186"/>
          </rPr>
          <t xml:space="preserve">
Kataloga+ e-izziņu lietotāji</t>
        </r>
      </text>
    </comment>
  </commentList>
</comments>
</file>

<file path=xl/sharedStrings.xml><?xml version="1.0" encoding="utf-8"?>
<sst xmlns="http://schemas.openxmlformats.org/spreadsheetml/2006/main" count="2186" uniqueCount="514">
  <si>
    <t>Projekta nosaukums un numurs:</t>
  </si>
  <si>
    <t>Elektronisko pakalpojumu izmantošanas plāns</t>
  </si>
  <si>
    <t>Nr.</t>
  </si>
  <si>
    <r>
      <t>Elektroniskā</t>
    </r>
    <r>
      <rPr>
        <sz val="10"/>
        <rFont val="Times New Roman"/>
        <family val="1"/>
        <charset val="186"/>
      </rPr>
      <t xml:space="preserve"> </t>
    </r>
    <r>
      <rPr>
        <b/>
        <sz val="10"/>
        <rFont val="Times New Roman"/>
        <family val="1"/>
        <charset val="186"/>
      </rPr>
      <t>pakalpojuma nosaukums</t>
    </r>
  </si>
  <si>
    <r>
      <t>Pakalpojuma pieprasījumu skaits un lietotāju skaits pirms e-pakalpojuma izstrādes projekta ietvaros</t>
    </r>
    <r>
      <rPr>
        <b/>
        <vertAlign val="superscript"/>
        <sz val="10"/>
        <color rgb="FFFF0000"/>
        <rFont val="Times New Roman"/>
        <family val="1"/>
        <charset val="186"/>
      </rPr>
      <t>1</t>
    </r>
  </si>
  <si>
    <t>Elektronisko pakalpojumu izmantošanas rādītāji</t>
  </si>
  <si>
    <t>Vienu gadu pēc projekta īstenošanas</t>
  </si>
  <si>
    <t>Divus gadus pēc projekta īstenošanas</t>
  </si>
  <si>
    <t>Trīs gadus pēc projekta īstenošanas</t>
  </si>
  <si>
    <t>Četrus gadus pēc projekta īstenošanas</t>
  </si>
  <si>
    <t>Piecus gadus pēc projekta īstenošanas</t>
  </si>
  <si>
    <t>Elektronisko pieprasījumu skaits</t>
  </si>
  <si>
    <t>Kopējais pieprasījumu skaits</t>
  </si>
  <si>
    <r>
      <t>e-pakalpojumu lietotāju skaits</t>
    </r>
    <r>
      <rPr>
        <b/>
        <vertAlign val="superscript"/>
        <sz val="9"/>
        <color rgb="FFFF0000"/>
        <rFont val="Times New Roman"/>
        <family val="1"/>
        <charset val="186"/>
      </rPr>
      <t>2</t>
    </r>
  </si>
  <si>
    <r>
      <t>Kopējais lietotāju skaits</t>
    </r>
    <r>
      <rPr>
        <b/>
        <vertAlign val="superscript"/>
        <sz val="9"/>
        <color rgb="FFFF0000"/>
        <rFont val="Times New Roman"/>
        <family val="1"/>
        <charset val="186"/>
      </rPr>
      <t>3</t>
    </r>
  </si>
  <si>
    <t>e-pakalpojumu lietotāju skaits</t>
  </si>
  <si>
    <t>Kopējais lietotāju skaits</t>
  </si>
  <si>
    <t>1.</t>
  </si>
  <si>
    <t>Pieteikšanās īsziņai atgādinājumam „CAA izsniegto atļauju un apliecību  termiņa tuvošanās” aviācijas speciālistiem</t>
  </si>
  <si>
    <t>2.</t>
  </si>
  <si>
    <t>Elektroniska pieteikšanās eksāmeniem aviācijas speciālistiem</t>
  </si>
  <si>
    <t>3.</t>
  </si>
  <si>
    <t>Elektroniska pieteikšanās veselības apliecības saņemšanai aviācijas speciālistiem</t>
  </si>
  <si>
    <t>4.</t>
  </si>
  <si>
    <t>Darījumu apstrādes elektroniskie pakalpojumi no mājas lapas.</t>
  </si>
  <si>
    <t>5.</t>
  </si>
  <si>
    <t>Standarta veidlapu, sagatavju aizpildīšana. To digitāla parakstīšana un nosūtīšana tiešsaistē no vortāla.</t>
  </si>
  <si>
    <t>6.</t>
  </si>
  <si>
    <t>Brīva formas digitāli parakstītas informācijas dokumentu nosūtīšana caur mājas lapu.</t>
  </si>
  <si>
    <t>7.</t>
  </si>
  <si>
    <t>Eksāmenu kārtošanas rezultātu elektroniska pieejamības nodrošināšana</t>
  </si>
  <si>
    <t xml:space="preserve">8. </t>
  </si>
  <si>
    <t>Dokumentu veidlapas un sagatavju lejupielāde.</t>
  </si>
  <si>
    <t>9.</t>
  </si>
  <si>
    <t>Ierosinājumu, sūdzību un biežāk uzdotie jautājumu  sadaļa mājas lapā.</t>
  </si>
  <si>
    <t>Informācijas sistēmu izmantošanas plāns</t>
  </si>
  <si>
    <t>Informācijas sistēmas nosaukums</t>
  </si>
  <si>
    <r>
      <t>Informācijas sistēmas vai pārvaldes procesu izmantošanas rādītāji pirms projekta informācijas sistēmas izstrādes vai uzlabošanas</t>
    </r>
    <r>
      <rPr>
        <b/>
        <vertAlign val="superscript"/>
        <sz val="10"/>
        <color rgb="FFFF0000"/>
        <rFont val="Times New Roman"/>
        <family val="1"/>
        <charset val="186"/>
      </rPr>
      <t>4</t>
    </r>
  </si>
  <si>
    <t>Informācijas sistēmu izmantošanas rādītāji</t>
  </si>
  <si>
    <r>
      <t>Pilnu procesu norišu reižu skaits IS</t>
    </r>
    <r>
      <rPr>
        <b/>
        <vertAlign val="superscript"/>
        <sz val="9"/>
        <color rgb="FFFF0000"/>
        <rFont val="Times New Roman"/>
        <family val="1"/>
        <charset val="186"/>
      </rPr>
      <t>5</t>
    </r>
  </si>
  <si>
    <t>Kopējais pilnu procesu norišu reižu skaits</t>
  </si>
  <si>
    <t>Informācijas sistēmas lietotāju skaits</t>
  </si>
  <si>
    <t>Pilnu procesu norišu reižu skaits IS</t>
  </si>
  <si>
    <t>Eiropas civilās aviācijas procesu vadības programmas ieviešana civilās aviācijas administrācijām</t>
  </si>
  <si>
    <t>1.1.</t>
  </si>
  <si>
    <t>Programmu izmanto pilnībā. Ievada datus. ( Ierakstu skaits)</t>
  </si>
  <si>
    <t>1.2.</t>
  </si>
  <si>
    <t xml:space="preserve">Programmu izmanto pilnībā. (Izdoto apliecību skaits)  </t>
  </si>
  <si>
    <t xml:space="preserve">2. </t>
  </si>
  <si>
    <t xml:space="preserve">Jaunas CAA mājas lapas izstrāde </t>
  </si>
  <si>
    <t xml:space="preserve">2.1. </t>
  </si>
  <si>
    <t>Ieviesti elektroniskie pakalpojumi mājas lapas klientiem (apmeklējumu skaits)</t>
  </si>
  <si>
    <t>Elektroniska eksāmenu kārtošanas datu bāzes ieviešana.</t>
  </si>
  <si>
    <t>3.1.</t>
  </si>
  <si>
    <t>Strādājoša sistēma: Elektroniski likto eksāmenu skaits</t>
  </si>
  <si>
    <t>IBM Lotus funkciju paplašināšana, drošības palielināšana. Dokumentu vadīobas sitēmas iespēju paplašināšana.</t>
  </si>
  <si>
    <t>2.1.</t>
  </si>
  <si>
    <t xml:space="preserve">Lotus Notes sistēmas atteikumu skaits.  </t>
  </si>
  <si>
    <t>Skaidrojumi</t>
  </si>
  <si>
    <t>1)</t>
  </si>
  <si>
    <t>Ieviešanas plāna mērķis - konstatēt sākotnējo situāciju par informācijas sistēmas vai pakalpojuma izmantošanu pirms projekta ieviešanas un definēt konkrētus sasniedzamos rādītājus piecu gadu laikā pēc projekta īstenošanas, un, ņemot vērā sasniedzamos rādītājus, izstrādāt pasākumus to sasniegšanai.</t>
  </si>
  <si>
    <t>2)</t>
  </si>
  <si>
    <t>Atsevišķu informācijas sistēmu un pakalpojumu izmantošanas rādītāju noteikšana var nebūt iespējama objektīvu apstākļu dēļ, tādā gadījumā lūdzam norādīt, kādēļ tas nav iespējams.</t>
  </si>
  <si>
    <r>
      <rPr>
        <vertAlign val="superscript"/>
        <sz val="10"/>
        <color theme="1"/>
        <rFont val="Times New Roman"/>
        <family val="1"/>
        <charset val="186"/>
      </rPr>
      <t>1</t>
    </r>
    <r>
      <rPr>
        <sz val="10"/>
        <color theme="1"/>
        <rFont val="Times New Roman"/>
        <family val="1"/>
        <charset val="186"/>
      </rPr>
      <t xml:space="preserve"> Ja elektroniskais pakalpojums pirms projekta īstenošanas netika izstrādāts,  kā sākotnējā rādītāja vērtība jānorāda "0".</t>
    </r>
  </si>
  <si>
    <r>
      <rPr>
        <vertAlign val="superscript"/>
        <sz val="10"/>
        <color theme="1"/>
        <rFont val="Times New Roman"/>
        <family val="1"/>
        <charset val="186"/>
      </rPr>
      <t>2</t>
    </r>
    <r>
      <rPr>
        <sz val="10"/>
        <color theme="1"/>
        <rFont val="Times New Roman"/>
        <family val="1"/>
        <charset val="186"/>
      </rPr>
      <t xml:space="preserve"> lietotājs var būt fiziska un jurdiska persona, t.sk. iestāde.</t>
    </r>
  </si>
  <si>
    <r>
      <rPr>
        <vertAlign val="superscript"/>
        <sz val="10"/>
        <color theme="1"/>
        <rFont val="Times New Roman"/>
        <family val="1"/>
        <charset val="186"/>
      </rPr>
      <t>3</t>
    </r>
    <r>
      <rPr>
        <sz val="10"/>
        <color theme="1"/>
        <rFont val="Times New Roman"/>
        <family val="1"/>
        <charset val="186"/>
      </rPr>
      <t xml:space="preserve"> Kopējais lietotāju skaits - lietotāju skaits, kas izmanto informācijas sistēmas vai pārvaldes procesus informācijas sistēmas jomā vai pakalpojumus, izmantojot projekta ietvaros radītos rezultātus, gan arī izmantojot veco kārtību, kas bija pieejama jau pirms projekta īstenošanas.</t>
    </r>
  </si>
  <si>
    <r>
      <rPr>
        <vertAlign val="superscript"/>
        <sz val="10"/>
        <color theme="1"/>
        <rFont val="Times New Roman"/>
        <family val="1"/>
        <charset val="186"/>
      </rPr>
      <t>4</t>
    </r>
    <r>
      <rPr>
        <sz val="10"/>
        <color theme="1"/>
        <rFont val="Times New Roman"/>
        <family val="1"/>
        <charset val="186"/>
      </rPr>
      <t xml:space="preserve"> Informācijas sistēmas vai pārvaldes procesu izmantošanas rādītāji - rādītāji, kas raksturo informācijas sistēmu vai pārvaldes procesu informācijas sistēmas jomā izmantošanas intensitāti. </t>
    </r>
  </si>
  <si>
    <r>
      <rPr>
        <vertAlign val="superscript"/>
        <sz val="10"/>
        <color theme="1"/>
        <rFont val="Times New Roman"/>
        <family val="1"/>
        <charset val="186"/>
      </rPr>
      <t>5</t>
    </r>
    <r>
      <rPr>
        <sz val="10"/>
        <color theme="1"/>
        <rFont val="Times New Roman"/>
        <family val="1"/>
        <charset val="186"/>
      </rPr>
      <t xml:space="preserve"> Pilnu procesu norišu reižu skaits informācijas sistēmā - piemērs: ja projektā ir izveidota lietvedības sistēma, tad viens no tās galvenajiem izmantošanas rādītājiem ir nosūtītās vēstules elektroniski. Tā kā parasti pirms tam vēstule tiek arī saskaņota, un informācijas sistēmas ietvaros tiek veiktas arī citas operācijas ar vēstuli, vienas vēstules elektroniska nosūtīšana ir jāuzskata par pilnu procesa norisi. Kopējā nosūtītajā vēstuļu skaitā ietilpst vēstules, kas nosūtītas gan elektroniski, gan arī papīra formātā.
</t>
    </r>
    <r>
      <rPr>
        <b/>
        <sz val="10"/>
        <color theme="1"/>
        <rFont val="Times New Roman"/>
        <family val="1"/>
        <charset val="186"/>
      </rPr>
      <t>Ja informācijas sistēma pirms projekta īstenošanas netika izstrādāta,  kā sākotnējā rādītāja vērtība jānorāda "0".</t>
    </r>
  </si>
  <si>
    <r>
      <rPr>
        <vertAlign val="superscript"/>
        <sz val="10"/>
        <color theme="1"/>
        <rFont val="Times New Roman"/>
        <family val="1"/>
        <charset val="186"/>
      </rPr>
      <t>6</t>
    </r>
    <r>
      <rPr>
        <sz val="10"/>
        <color theme="1"/>
        <rFont val="Times New Roman"/>
        <family val="1"/>
        <charset val="186"/>
      </rPr>
      <t xml:space="preserve"> IS izmantošanas rādītājs - rādītājs vai vairāki galvenie rādītāji, kuri raksturo informācijas sistēmas izmantošanu, piemēram, nosūtītas elektroniskās vēstules.</t>
    </r>
  </si>
  <si>
    <t>V/A „Civilās aviācijas aģentūra” informācijas tehnoloģiju sistēmas konsolidācija un integrācija” Nr.3DP/3.2.2.1.1/08/IPIA/IUMEPLS/011</t>
  </si>
  <si>
    <t>Akcīzes preču pārvietošanas un kontroles sistēmas ieviešana 3DP/3.2.2.1.1/10/IPIA/RAPLM/001</t>
  </si>
  <si>
    <t>Akcīzes preču elektroniska administratīvā dokumenta (e-AD) iesniegšana, apstrāde un slēgšana Akcīzes preču pārvietošanas un kontroles sistēmā (EMCS)</t>
  </si>
  <si>
    <t>Informācijas apmaiņa ar citām ES dalībvalstu nodokļu administrācijām par akcīzes preču kustību atliktajā akcīzes nodokļa maksāšanas režīmā izmantojot akcīzes preču elektronisko administratīvo dokumentu (e-AD) Akcīzes preču pārvietošanas un kontroles sistēmā (EMCS)</t>
  </si>
  <si>
    <t>Akcīzes preču pārvietošanas un kontroles sistēma (EMCS)</t>
  </si>
  <si>
    <r>
      <t>e-AD skaits</t>
    </r>
    <r>
      <rPr>
        <b/>
        <vertAlign val="superscript"/>
        <sz val="10"/>
        <color rgb="FFFF0000"/>
        <rFont val="Times New Roman"/>
        <family val="1"/>
        <charset val="186"/>
      </rPr>
      <t>6</t>
    </r>
  </si>
  <si>
    <t>ziņojumi</t>
  </si>
  <si>
    <t>1.3.</t>
  </si>
  <si>
    <t>datu pārbaude</t>
  </si>
  <si>
    <t>1.4.</t>
  </si>
  <si>
    <t>administratīvās sadarbības piepasījumi</t>
  </si>
  <si>
    <t>1.5.</t>
  </si>
  <si>
    <t>atgadījuma ziņojumi</t>
  </si>
  <si>
    <t>1.6.</t>
  </si>
  <si>
    <t>kontroles ziņojumi</t>
  </si>
  <si>
    <t>1.7.</t>
  </si>
  <si>
    <t>nodokļa pieprasījuma pamatojums</t>
  </si>
  <si>
    <t>Nr.3DP/3.2.2.1.1/08/IPIA/IUMEPLS/001 „Biometrijas datu apstrādes sistēmas izveide”</t>
  </si>
  <si>
    <r>
      <t>Pakalpojuma pieprasījumu skaits un lietotāju skaits pirms e-pakalpojuma izstrādes projekta ietvaros</t>
    </r>
    <r>
      <rPr>
        <b/>
        <vertAlign val="superscript"/>
        <sz val="10"/>
        <color indexed="10"/>
        <rFont val="Times New Roman"/>
        <family val="1"/>
        <charset val="186"/>
      </rPr>
      <t>1</t>
    </r>
  </si>
  <si>
    <r>
      <t>e-pakalpojumu lietotāju skaits</t>
    </r>
    <r>
      <rPr>
        <b/>
        <vertAlign val="superscript"/>
        <sz val="9"/>
        <color indexed="10"/>
        <rFont val="Times New Roman"/>
        <family val="1"/>
        <charset val="186"/>
      </rPr>
      <t>2</t>
    </r>
  </si>
  <si>
    <r>
      <t>Kopējais lietotāju skaits</t>
    </r>
    <r>
      <rPr>
        <b/>
        <vertAlign val="superscript"/>
        <sz val="9"/>
        <color indexed="10"/>
        <rFont val="Times New Roman"/>
        <family val="1"/>
        <charset val="186"/>
      </rPr>
      <t>3</t>
    </r>
  </si>
  <si>
    <t>Biometrijas datu apstrādes sistēmā uzkrāto ziņu sniegšana datu subjektam un uzkrāto datu aktualizācijas pieteikums</t>
  </si>
  <si>
    <t>-</t>
  </si>
  <si>
    <t>Personas verifikācija</t>
  </si>
  <si>
    <r>
      <t>Informācijas sistēmas vai pārvaldes procesu izmantošanas rādītāji pirms projekta informācijas sistēmas izstrādes vai uzlabošanas</t>
    </r>
    <r>
      <rPr>
        <b/>
        <vertAlign val="superscript"/>
        <sz val="10"/>
        <color indexed="10"/>
        <rFont val="Times New Roman"/>
        <family val="1"/>
        <charset val="186"/>
      </rPr>
      <t>4</t>
    </r>
  </si>
  <si>
    <r>
      <t>Pilnu procesu norišu reižu skaits IS</t>
    </r>
    <r>
      <rPr>
        <b/>
        <vertAlign val="superscript"/>
        <sz val="9"/>
        <color indexed="10"/>
        <rFont val="Times New Roman"/>
        <family val="1"/>
        <charset val="186"/>
      </rPr>
      <t>5</t>
    </r>
  </si>
  <si>
    <t>Biometrijas datu apstrādes sistēma</t>
  </si>
  <si>
    <t>Verifikācijas pieprasījumi</t>
  </si>
  <si>
    <t>Identifikācijas pieprasījumi</t>
  </si>
  <si>
    <r>
      <rPr>
        <vertAlign val="superscript"/>
        <sz val="10"/>
        <color indexed="8"/>
        <rFont val="Times New Roman"/>
        <family val="1"/>
        <charset val="186"/>
      </rPr>
      <t>1</t>
    </r>
    <r>
      <rPr>
        <sz val="10"/>
        <color indexed="8"/>
        <rFont val="Times New Roman"/>
        <family val="1"/>
        <charset val="186"/>
      </rPr>
      <t xml:space="preserve"> Ja elektroniskais pakalpojums pirms projekta īstenošanas netika izstrādāts,  kā sākotnējā rādītāja vērtība jānorāda "0".</t>
    </r>
  </si>
  <si>
    <r>
      <rPr>
        <vertAlign val="superscript"/>
        <sz val="10"/>
        <color indexed="8"/>
        <rFont val="Times New Roman"/>
        <family val="1"/>
        <charset val="186"/>
      </rPr>
      <t>2</t>
    </r>
    <r>
      <rPr>
        <sz val="10"/>
        <color indexed="8"/>
        <rFont val="Times New Roman"/>
        <family val="1"/>
        <charset val="186"/>
      </rPr>
      <t xml:space="preserve"> lietotājs var būt fiziska un jurdiska persona, t.sk. iestāde.</t>
    </r>
  </si>
  <si>
    <r>
      <rPr>
        <vertAlign val="superscript"/>
        <sz val="10"/>
        <color indexed="8"/>
        <rFont val="Times New Roman"/>
        <family val="1"/>
        <charset val="186"/>
      </rPr>
      <t>3</t>
    </r>
    <r>
      <rPr>
        <sz val="10"/>
        <color indexed="8"/>
        <rFont val="Times New Roman"/>
        <family val="1"/>
        <charset val="186"/>
      </rPr>
      <t xml:space="preserve"> Kopējais lietotāju skaits - lietotāju skaits, kas izmanto informācijas sistēmas vai pārvaldes procesus informācijas sistēmas jomā vai pakalpojumus, izmantojot projekta ietvaros radītos rezultātus, gan arī izmantojot veco kārtību, kas bija pieejama jau pirms projekta īstenošanas.</t>
    </r>
  </si>
  <si>
    <r>
      <rPr>
        <vertAlign val="superscript"/>
        <sz val="10"/>
        <color indexed="8"/>
        <rFont val="Times New Roman"/>
        <family val="1"/>
        <charset val="186"/>
      </rPr>
      <t>4</t>
    </r>
    <r>
      <rPr>
        <sz val="10"/>
        <color indexed="8"/>
        <rFont val="Times New Roman"/>
        <family val="1"/>
        <charset val="186"/>
      </rPr>
      <t xml:space="preserve"> Informācijas sistēmas vai pārvaldes procesu izmantošanas rādītāji - rādītāji, kas raksturo informācijas sistēmu vai pārvaldes procesu informācijas sistēmas jomā izmantošanas intensitāti. </t>
    </r>
  </si>
  <si>
    <r>
      <rPr>
        <vertAlign val="superscript"/>
        <sz val="10"/>
        <color indexed="8"/>
        <rFont val="Times New Roman"/>
        <family val="1"/>
        <charset val="186"/>
      </rPr>
      <t>5</t>
    </r>
    <r>
      <rPr>
        <sz val="10"/>
        <color indexed="8"/>
        <rFont val="Times New Roman"/>
        <family val="1"/>
        <charset val="186"/>
      </rPr>
      <t xml:space="preserve"> Pilnu procesu norišu reižu skaits informācijas sistēmā - piemērs: ja projektā ir izveidota lietvedības sistēma, tad viens no tās galvenajiem izmantošanas rādītājiem ir nosūtītās vēstules elektroniski. Tā kā parasti pirms tam vēstule tiek arī saskaņota, un informācijas sistēmas ietvaros tiek veiktas arī citas operācijas ar vēstuli, vienas vēstules elektroniska nosūtīšana ir jāuzskata par pilnu procesa norisi. Kopējā nosūtītajā vēstuļu skaitā ietilpst vēstules, kas nosūtītas gan elektroniski, gan arī papīra formātā.
</t>
    </r>
    <r>
      <rPr>
        <b/>
        <sz val="10"/>
        <color indexed="8"/>
        <rFont val="Times New Roman"/>
        <family val="1"/>
        <charset val="186"/>
      </rPr>
      <t>Ja informācijas sistēma pirms projekta īstenošanas netika izstrādāta,  kā sākotnējā rādītāja vērtība jānorāda "0".</t>
    </r>
  </si>
  <si>
    <r>
      <rPr>
        <vertAlign val="superscript"/>
        <sz val="10"/>
        <color indexed="8"/>
        <rFont val="Times New Roman"/>
        <family val="1"/>
        <charset val="186"/>
      </rPr>
      <t>6</t>
    </r>
    <r>
      <rPr>
        <sz val="10"/>
        <color indexed="8"/>
        <rFont val="Times New Roman"/>
        <family val="1"/>
        <charset val="186"/>
      </rPr>
      <t xml:space="preserve"> IS izmantošanas rādītājs - rādītājs vai vairāki galvenie rādītāji, kuri raksturo informācijas sistēmas izmantošanu, piemēram, nosūtītas elektroniskās vēstules.</t>
    </r>
  </si>
  <si>
    <t>Projekta nosaukums un numurs: Valsts ģeotelpisko pamatdatu informācijas infrastruktūras izveide, 3DP/3.2.2.1.1/09/IPIA/IUMEPLS/008)</t>
  </si>
  <si>
    <r>
      <t>Piezīmes</t>
    </r>
    <r>
      <rPr>
        <b/>
        <sz val="8"/>
        <color rgb="FFFF0000"/>
        <rFont val="Times New Roman"/>
        <family val="1"/>
        <charset val="186"/>
      </rPr>
      <t>7</t>
    </r>
  </si>
  <si>
    <t>Prognozējamā  izpilde uz 31.12.2015.(kopš gada sākuma)</t>
  </si>
  <si>
    <t>Ģeotelpiskie metadati</t>
  </si>
  <si>
    <t xml:space="preserve">Kopš 2014.g. ir saglabājusies tendence kas rezultējas ar nedaudz mazāku noslēgto pastāvīgo e-pakalpojumu klienta līgumu skaitu, taču joprojām pieaug šo pakalpojumu lietotāju skaits, kas varētu liecināt, ka mērniecības nozarē ir notikusi optimizācija - bijusi uzņēmumu apvienošanās, attiecīgi pieaudzis e-pakalpojumu lietotāju (darbinieku) skaits no viena uzņēmuma. Šie paši iemesli ir ietekmējuši rādītāju izpildi attiecībā uz LatPos. 
</t>
  </si>
  <si>
    <t>Ģeotelpiskie pamatdati</t>
  </si>
  <si>
    <t>Koordinātu pārrēķina kalkulators</t>
  </si>
  <si>
    <t>Pastāvīgā e- pakalpojumu klienta līguma noslēgšana</t>
  </si>
  <si>
    <t>Pastāvīgo globālās pozicionēšanas bāzes staciju sistēma „LatPos”</t>
  </si>
  <si>
    <t>Vietvārdu datu bāze</t>
  </si>
  <si>
    <t>Valsts ģeodēziskā tīkla informācijas sistēma</t>
  </si>
  <si>
    <r>
      <rPr>
        <b/>
        <sz val="11"/>
        <color theme="1"/>
        <rFont val="Times New Roman"/>
        <family val="1"/>
        <charset val="186"/>
      </rPr>
      <t>Piezīmes</t>
    </r>
    <r>
      <rPr>
        <b/>
        <sz val="8"/>
        <color rgb="FFFF0000"/>
        <rFont val="Times New Roman"/>
        <family val="1"/>
        <charset val="186"/>
      </rPr>
      <t>7</t>
    </r>
  </si>
  <si>
    <t>Prognozējamā  izpilde uz 31.12.2015.</t>
  </si>
  <si>
    <t>Ģeotelpisko pamatdatu informācijas sistēma (ĢPIS)</t>
  </si>
  <si>
    <t>Par LĢIA e-pakalpojumiem noslēgto līgumu skaits</t>
  </si>
  <si>
    <t>E-pakalpojumu sniegšanas ietvaros izpildīto pieprasījumu skaits</t>
  </si>
  <si>
    <t xml:space="preserve">Atjaunoto karšu lapu skaits </t>
  </si>
  <si>
    <t xml:space="preserve">Laboto vai ievadīto DB ierakstu skaits </t>
  </si>
  <si>
    <r>
      <rPr>
        <vertAlign val="superscript"/>
        <sz val="10"/>
        <color theme="1"/>
        <rFont val="Times New Roman"/>
        <family val="1"/>
        <charset val="186"/>
      </rPr>
      <t>5</t>
    </r>
    <r>
      <rPr>
        <sz val="10"/>
        <color theme="1"/>
        <rFont val="Times New Roman"/>
        <family val="1"/>
        <charset val="186"/>
      </rPr>
      <t xml:space="preserve"> Pilnu procesu norišu reižu skaits informācijas sistēmā - piemērs: ja projektā ir izveidota lietvedības sistēma, tad viens no tās galvenajiem izmantošanas rādītājiem ir nosūtītās vēstules elektroniski. Tā kā parasti pirms tam vēstule tiek arī saskaņota, un informācijas sistēmas ietvaros tiek veiktas arī citas operācijas ar vēstuli, vienas vēstules elektroniska nosūtīšana ir jāuzskata par pilnu procesa norisi. Kopējā nosūtītajā vēstuļu skaitā ietilpst vēstules, kas nosūtītas gan elektroniski, gan arī papīra formātā.
</t>
    </r>
    <r>
      <rPr>
        <b/>
        <sz val="10"/>
        <color theme="1"/>
        <rFont val="Times New Roman"/>
        <family val="1"/>
        <charset val="186"/>
      </rPr>
      <t xml:space="preserve">Ja informācijas sistēma pirms projekta īstenošanas netika izstrādāta,  kā sākotnējā rādītāja vērtība jānorāda "0".
</t>
    </r>
    <r>
      <rPr>
        <vertAlign val="superscript"/>
        <sz val="10"/>
        <color theme="1"/>
        <rFont val="Times New Roman"/>
        <family val="1"/>
        <charset val="186"/>
      </rPr>
      <t>6</t>
    </r>
    <r>
      <rPr>
        <sz val="10"/>
        <color theme="1"/>
        <rFont val="Times New Roman"/>
        <family val="1"/>
        <charset val="186"/>
      </rPr>
      <t xml:space="preserve"> IS izmantošanas rādītājs - rādītājs vai vairāki galvenie rādītāji, kuri raksturo informācijas sistēmas izmantošanu, piemēram, nosūtītas elektroniskās vēstules.</t>
    </r>
  </si>
  <si>
    <r>
      <rPr>
        <vertAlign val="superscript"/>
        <sz val="8"/>
        <color theme="1"/>
        <rFont val="Times New Roman"/>
        <family val="1"/>
        <charset val="186"/>
      </rPr>
      <t>7</t>
    </r>
    <r>
      <rPr>
        <vertAlign val="superscript"/>
        <sz val="12"/>
        <color rgb="FFFF0000"/>
        <rFont val="Times New Roman"/>
        <family val="1"/>
        <charset val="186"/>
      </rPr>
      <t xml:space="preserve"> Sniedz skaidrojumu, kāpēc nav sasniegts plānotais rezultāts</t>
    </r>
  </si>
  <si>
    <t xml:space="preserve">Īpaši aizsargājamo dabas teritoriju aizsardzības un apsaimniekošanas pasākumu elektronizācija   Nr. 3DP/3.2.2.1.1/09/IPIA/IUMPELS/013/                      </t>
  </si>
  <si>
    <t xml:space="preserve">
Dabas datu pārvaldības sistēma - publiskā daļa</t>
  </si>
  <si>
    <t xml:space="preserve">
Dabas datu pārvaldības sistēma - reģistrēto lietotāju daļa</t>
  </si>
  <si>
    <t>Vienu gadu pēc projekta īstenošanas (2013)</t>
  </si>
  <si>
    <t>Divus gadus pēc projekta īstenošanas (2014)</t>
  </si>
  <si>
    <t>Trīs gadus pēc projekta īstenošanas (2015)</t>
  </si>
  <si>
    <t>Četrus gadus pēc projekta īstenošanas (2016)</t>
  </si>
  <si>
    <t>Piecus gadus pēc projekta īstenošanas (2017)</t>
  </si>
  <si>
    <t>Dabas datu pārvaldības sistēma "OZOLS"</t>
  </si>
  <si>
    <r>
      <t xml:space="preserve">Jaunu ģeotelpisko objektu datu pievienošana Sistēmai, </t>
    </r>
    <r>
      <rPr>
        <b/>
        <vertAlign val="superscript"/>
        <sz val="10"/>
        <color indexed="10"/>
        <rFont val="Times New Roman"/>
        <family val="1"/>
        <charset val="186"/>
      </rPr>
      <t xml:space="preserve">6 </t>
    </r>
    <r>
      <rPr>
        <b/>
        <sz val="10"/>
        <rFont val="Times New Roman"/>
        <family val="1"/>
        <charset val="186"/>
      </rPr>
      <t>tajā skaitā:</t>
    </r>
  </si>
  <si>
    <t>1.1.1.</t>
  </si>
  <si>
    <t>jaunizveidoto ĪADT un no jauna noteikto vai izmainīto funkcionālo zonu pievienošana Sistēmai,</t>
  </si>
  <si>
    <t>1.1.2.</t>
  </si>
  <si>
    <t>jaunizveidoto mikroliegumu pievienošana mikroliegumu datu bāzei,</t>
  </si>
  <si>
    <t>1.1.3.</t>
  </si>
  <si>
    <t>sugu atradņu un biotopu vienību pievienošana sugu un biotopu datu bāzei,</t>
  </si>
  <si>
    <t>1.1.4.</t>
  </si>
  <si>
    <t>dabas tūrisma infrastruktūras un apsaimniekošanas vienību pievienošana datu bāzei,</t>
  </si>
  <si>
    <t xml:space="preserve">1.1.5. </t>
  </si>
  <si>
    <t>aizsargājamo koku pievienošana datu bāzei.</t>
  </si>
  <si>
    <t>Sistēmā esošo ģeotelpisko objektu datu aktualizēšana</t>
  </si>
  <si>
    <t>"Valsts kases tiešsaistes datu apmaiņas sistēmas pilnveidošana"
Nr.3DP/3.2.1.1.1/10/IPIA/CFLA/001/002</t>
  </si>
  <si>
    <t>Esošais epak. pieprasījumu apjoms pret plānoto pēc 5 gadiem</t>
  </si>
  <si>
    <t>Plānotais epak pieprasījumu apjoms pret kopējo pieprasījumu apjomu pēc 5 gadiem</t>
  </si>
  <si>
    <t>Divus gadus pēc projekta īstenošanas*</t>
  </si>
  <si>
    <t>Trīs gadus pēc projekta īstenošanas**</t>
  </si>
  <si>
    <t>Infomrācija par valsts budžetā veiktā maksājuma statusu</t>
  </si>
  <si>
    <t>*par laika periodu no 2013.gada 1.novembra līdz 2014.gada 1.septembrim</t>
  </si>
  <si>
    <t>Vidējais rādītājs:</t>
  </si>
  <si>
    <t>**par laika periodu no 2014.gada septembra līdz 2015.gada augustam</t>
  </si>
  <si>
    <t>Esošais pilnu procesu norišu reižu skaits IS pret plānoto pēc 5 gadiem</t>
  </si>
  <si>
    <t>Plānotais pilnu procesu norišu reižu skaits IS no kopējā skaita pēc 5 gadiem</t>
  </si>
  <si>
    <t>Informācijas sistēmas lietotāju skaits***</t>
  </si>
  <si>
    <t>Kopējais lietotāju skaits***</t>
  </si>
  <si>
    <t>Maksājumu datu pieprasīšana izmantojot Valsts kases tiešsaistes datu apmaiņas sistēmu</t>
  </si>
  <si>
    <t>Maksājumu datu apmaiņa ar Valsts kasi tiešsaistes režīmā</t>
  </si>
  <si>
    <t>*** aktīvo informācijas sistēmas lietotāju skaits uz 19.08.2015.</t>
  </si>
  <si>
    <r>
      <t xml:space="preserve">Projekta nosaukums un numurs: </t>
    </r>
    <r>
      <rPr>
        <b/>
        <sz val="14"/>
        <color theme="1"/>
        <rFont val="Calibri"/>
        <family val="2"/>
        <charset val="186"/>
        <scheme val="minor"/>
      </rPr>
      <t>"VUGD apmācības informācijas sistēmas pilnveidošana" 3DP/3.2.2.1.1/09/IPIA/IUMEPLS/012</t>
    </r>
  </si>
  <si>
    <t>Faktiskā izpilde uz 17.09.2014.</t>
  </si>
  <si>
    <t>Faktiskā izpilde uz 19.08.2015.</t>
  </si>
  <si>
    <t>E-pakalpojums „Apmācība civilās aizsardzības jautājumos”</t>
  </si>
  <si>
    <t>Apmācība notiek komercgrupām, līdz ar ko grupas lielums ir atkarīgs no pieteikto dalībnieku skaita.</t>
  </si>
  <si>
    <t>E-pakalpojums „Par ugunsdrošību atbildīgo personu apmācība”</t>
  </si>
  <si>
    <t>E-pakalpojums „Ugunsdrošība un glābšana – esi lietpratējs!”</t>
  </si>
  <si>
    <t>E-pakalpojumu Informācijas sistēma (IS)</t>
  </si>
  <si>
    <t>Apmācīto personu skaits kursā “Esi lietpratējs!”</t>
  </si>
  <si>
    <t>Klātienē apmācīto cilvēku skaits palielinājies dēļ klātienes lekciju skaita palielināšanas skolās</t>
  </si>
  <si>
    <t>Apmācīto personu skaits kursos „Apmācība civilās aizsardzības jautājumos” un  „Par ugunsdrošību atbildīgo personu apmācība”</t>
  </si>
  <si>
    <t>E-studiju Informācijas sistēma</t>
  </si>
  <si>
    <t>2.1</t>
  </si>
  <si>
    <t>Bibliotēkā izsniegto materiālu skaits</t>
  </si>
  <si>
    <t>Koledžas bibliotēkā izsniegto materiālu skaits ir mazinājies, jo materiāli ir pieejami e-vidē.</t>
  </si>
  <si>
    <t>2.2.</t>
  </si>
  <si>
    <t>Koledžas kadetu apmācību (lekciju) skaits</t>
  </si>
  <si>
    <t>Moodle sistēmu lekciju laikā izmanto kontrolpārbaudījumiem un gala pārbaudījumu veikšanai.</t>
  </si>
  <si>
    <t>2.3.</t>
  </si>
  <si>
    <t>Materiālu skaits (vienības)  bibliotēkā</t>
  </si>
  <si>
    <t>Valsts informācijas sistēmas Uzturlīdzekļu garantiju fonda iesniedzēju un parādnieku reģistrs pilnveidošana 3DP/3.2.2.1.1/09/IPIA/IUMEPLS/001</t>
  </si>
  <si>
    <t>Pieteikšanās uzturlīdzekļu saņemšanai</t>
  </si>
  <si>
    <t>1 389</t>
  </si>
  <si>
    <t>Lietas izskatīšanas procesa informācijas sniegšana</t>
  </si>
  <si>
    <t>Parādu informācijas sniegšana</t>
  </si>
  <si>
    <t xml:space="preserve">1 100 </t>
  </si>
  <si>
    <t>1 000</t>
  </si>
  <si>
    <t>1 200</t>
  </si>
  <si>
    <t>1 100</t>
  </si>
  <si>
    <t>1 300</t>
  </si>
  <si>
    <t>Uzturlīdzekļu garantiju fonda iesniedzēju un parādnieku reģistrs</t>
  </si>
  <si>
    <t>10 000</t>
  </si>
  <si>
    <t>12 500</t>
  </si>
  <si>
    <t>17 575</t>
  </si>
  <si>
    <t>13 500</t>
  </si>
  <si>
    <t>14 000</t>
  </si>
  <si>
    <t>14 500</t>
  </si>
  <si>
    <r>
      <t>Pieteikumu uzturlīdzekļu saņemšanai pieņemšana un lēmumu pieņemšana</t>
    </r>
    <r>
      <rPr>
        <b/>
        <vertAlign val="superscript"/>
        <sz val="10"/>
        <color rgb="FFFF0000"/>
        <rFont val="Times New Roman"/>
        <family val="1"/>
        <charset val="186"/>
      </rPr>
      <t>6</t>
    </r>
  </si>
  <si>
    <t>5 500</t>
  </si>
  <si>
    <t>6 000</t>
  </si>
  <si>
    <t>"Valsts darba inspekcijas informatīvās sistēmas pilnveidošana un e-pakalpojumu ieviešana" Nr.3DP/3.2.2.1.1/09/IPIA/IUMEPLS/011</t>
  </si>
  <si>
    <r>
      <t>Elektroniskā</t>
    </r>
    <r>
      <rPr>
        <sz val="10"/>
        <rFont val="Times New Roman"/>
        <family val="1"/>
        <charset val="186"/>
      </rPr>
      <t xml:space="preserve"> </t>
    </r>
    <r>
      <rPr>
        <b/>
        <sz val="10"/>
        <rFont val="Times New Roman"/>
        <family val="1"/>
        <charset val="186"/>
      </rPr>
      <t>pakalpojuma (EP) nosaukums</t>
    </r>
  </si>
  <si>
    <t>Vienu gadu pēc projekta īstenošanas 2016.02.01.</t>
  </si>
  <si>
    <t>Divus gadus pēc projekta īstenošanas 2017.02.01.</t>
  </si>
  <si>
    <t>Trīs gadus pēc projekta īstenošanas 2018.02.01.</t>
  </si>
  <si>
    <t>Četrus gadus pēc projekta īstenošanas 2019.02.01.</t>
  </si>
  <si>
    <t>Piecus gadus pēc projekta īstenošanas 2020.02.01.</t>
  </si>
  <si>
    <t>Elektronisko pieprasījumu skaits*</t>
  </si>
  <si>
    <t>Iesniegums VDI un VDI atbildes saņemšana</t>
  </si>
  <si>
    <t>VDI amatpersonas lēmuma apstrīdēšana</t>
  </si>
  <si>
    <t>VDI izdoto administratīvo aktu darba devējiem par konstatētajiem pārkāpumiem saņemšana</t>
  </si>
  <si>
    <t>Darba devēja paziņojums par novērstajiem pārkāpumiem</t>
  </si>
  <si>
    <t>Informācijas saņemšana no citām valsts institūcijām par iespējamiem pārkāpumiem VDI kompetences jomā</t>
  </si>
  <si>
    <t>VDI atļauja bērnu nodarbināšanai</t>
  </si>
  <si>
    <t>Izziņa par darba tiesību būtiskiem pārkāpumiem</t>
  </si>
  <si>
    <t>Paziņojums par notikušu nelaimes gadījumu darbā</t>
  </si>
  <si>
    <t>Darba devēja sastādītā izmeklēšanas akta/atzinuma par notikušu nelaimes gadījumu darbā iesniegšana</t>
  </si>
  <si>
    <t>VDI sastādītā izmeklēšanas akta/atzinuma par notikušu nelaimes gadījumu darbā saņemšana</t>
  </si>
  <si>
    <t>Paziņojums par kriminālprocesa ierosināšanu, ierosināšanas atteikumu vai izbeigšanu</t>
  </si>
  <si>
    <t>Ārstniecības personas/iestādes paziņojuma par cietušo nelaimes gadījumā darbā sniegšana</t>
  </si>
  <si>
    <t>Izziņa par veselības traucējumu smaguma pakāpi nelaimes gadījumā darbā</t>
  </si>
  <si>
    <t>Darba vietas higiēniskais raksturojums</t>
  </si>
  <si>
    <t>Ziņojums par arodslimības gadījumu</t>
  </si>
  <si>
    <t>Atzinums par nodarbinātā veselības un drošības apdraudējuma faktu darbā</t>
  </si>
  <si>
    <t>*Ņemot vērā elektronisko piepasījumu pirmā pusgada rādītājus (2015.gada 1.pusgads), pēc projekta ieviešanas, tiek pieņemts,  ka  pakalpojumu lietošanas pieaugums pirmos trīs gadus vidēji būs ~2-5% , ceturtajā un piektajā gadā ~ 5%.</t>
  </si>
  <si>
    <t>Izņemot EP "Izziņa par darba tiesību būtiskiem pārkāpumiem",kura pieprasījumu skaits pirmo trīs gada laikā ~ 50%, ar  pieaugumu ceturtajā gadā un piektajā gadā ~ 60%</t>
  </si>
  <si>
    <t>EP"Ārstniecības personas/iestādes paziņojuma par cietušo nelaimes gadījumā darbā sniegšana","Izziņa par veselības traucējumu smaguma pakāpi nelaimes gadījumā darbā", kuri paredzēti ārtsniecības iestādēm,</t>
  </si>
  <si>
    <t>tāpat "Paziņojums par kriminālprocesa ierosināšanu, ierosināšanas atteikumu vai izbeigšanu"un "Informācijas saņemšana no citām valsts institūcijām par iespējamiem pārkāpumiem VDI kompetences jomā", kuri paredzēti Valsts Policija un citām valsts iestādēm,</t>
  </si>
  <si>
    <t>ir saistīti ar citu iestāžu darbības specifiku, tāpēc nav iespējams objektīvi plānot to lietošanu. Provizoriski tiek plānots to pieprasījumu pieaugums aptuveni ~1-5 %  piecu gadu periodā.</t>
  </si>
  <si>
    <t>VDI Informācijas sistēma (IS)</t>
  </si>
  <si>
    <t>Lietvedības apakšsistēma*</t>
  </si>
  <si>
    <t>*Tiek pieņemts, ka piecu gadu periodā varētu prognozēt ~5% pieaugumu gada laikā, balstoties uz valsts ekonomiskās aktivitātes pieaugumu</t>
  </si>
  <si>
    <t xml:space="preserve">Skaidrojumi </t>
  </si>
  <si>
    <t>1.pielikums</t>
  </si>
  <si>
    <t>Vienu gadu pēc projekta īstenošanas, 01.04.2013.-31.03.2014.</t>
  </si>
  <si>
    <t>Divus gadus pēc projekta īstenošanas, 01.04.2014.-31.03.2015.</t>
  </si>
  <si>
    <t>Elektroniski pieejami arhīva dokumenti</t>
  </si>
  <si>
    <t>Elektroniska dokumentu iesniegšana un apstrāde</t>
  </si>
  <si>
    <t>Elektroniska analītisko datu par nekustamā īpašuma tirgu apkopošana un publicēšana</t>
  </si>
  <si>
    <t>Zemesgrāmatu informācijas izplatīšanas serviss</t>
  </si>
  <si>
    <t>Elektronisks paziņojums īpašniekam par tām fiziskajām vai juridiskajām personām, kuras noteiktā lapika posmā no VVDZ IS ir saņēmušas informāciju par viņam piederošajiem nekustamajiem īpašumiem</t>
  </si>
  <si>
    <t>Valsts vienotā datorizētā zemesgrāmata</t>
  </si>
  <si>
    <t>Nostiprinājuma lūguma izskatīšana</t>
  </si>
  <si>
    <t>Elektronisku datorizdrukas saņemšana</t>
  </si>
  <si>
    <t>“Tieslietu ministrijas un tās padotībā esošo iestāžu arhīvu sagatavošana elektronisko pakalpojumu sniegšanai - 1.kārta” Nr.3DP/3.2.2.1.1/09/IPIA/IUMEPLS/022</t>
  </si>
  <si>
    <t>Digitālās bibliotēkas izveide - 2.kārta, id.nr. 3DP/3.2.2.1.1./08/IPIA/IUMEPLS/010</t>
  </si>
  <si>
    <t>Elektronisko pakalpojumu izmantošanas rādītāji- plāns</t>
  </si>
  <si>
    <t>Faktiskā izpilde</t>
  </si>
  <si>
    <t>01.06.2014.-30.05.2015.</t>
  </si>
  <si>
    <t xml:space="preserve"> Grāmatu elektroniska meklēšana, pasūtīšana un lasīšana</t>
  </si>
  <si>
    <t>Latvijas periodikas tekstu lietojumi elektroniskajā vidē</t>
  </si>
  <si>
    <t>Elektroniskā kopkataloga izmantojamība</t>
  </si>
  <si>
    <t>Latvijas kultūrvēsturisko tīmekļa vietņu arhīvs</t>
  </si>
  <si>
    <t>Grāmatu un Periodikas attēlu materiālu segmentēšanas un apstrādes informācijas sistēma</t>
  </si>
  <si>
    <t>Segmentēto lapaspušu skaits</t>
  </si>
  <si>
    <t>Informācijas sistēma elektronisko grāmatu un periodisko izdevumu e-pakalpojuma saskarnes nodrošināšanai</t>
  </si>
  <si>
    <t>Aplūkoto lapaspušu skaits</t>
  </si>
  <si>
    <t>Digitālo objektu kolekciju veidošanas un pārvaldības sistēma</t>
  </si>
  <si>
    <t>3.3.</t>
  </si>
  <si>
    <t>Izveidoto kolekciju skaits</t>
  </si>
  <si>
    <t>Nacionālā krājuma rasmošanas risinājums</t>
  </si>
  <si>
    <t>4.4.</t>
  </si>
  <si>
    <t>Rasmoto tīmekļa vietņu skaits</t>
  </si>
  <si>
    <t>Specializēto kolekciju atrādīšanas risinājums</t>
  </si>
  <si>
    <t>5.5.</t>
  </si>
  <si>
    <r>
      <rPr>
        <vertAlign val="superscript"/>
        <sz val="10"/>
        <color indexed="8"/>
        <rFont val="Times New Roman"/>
        <family val="1"/>
        <charset val="186"/>
      </rPr>
      <t>5</t>
    </r>
    <r>
      <rPr>
        <sz val="10"/>
        <color indexed="8"/>
        <rFont val="Times New Roman"/>
        <family val="1"/>
        <charset val="186"/>
      </rPr>
      <t xml:space="preserve"> Pilnu procesu norišu reižu skaits informācijas sistēmā - piemērs: ja projektā ir izveidota lietvedības sistēma, tad viens no tās galvenajiem izmantošanas rādītājiem ir nosūtītās vēstules elektroniski. Tā kā parasti pirms tam vēstule tiek arī saskaņota, un informācijas sistēmas ietvaros tiek veiktas arī citas operācijas ar vēstuli, vienas vēstules elektroniska nosūtīšana ir jāuzskata par pilnu procesa norisi. Kopējā nosūtītajā vēstuļu skaitā ietilpst vēstules, kas nosūtītas gan elektroniski, gan arī papīra formātā.
</t>
    </r>
    <r>
      <rPr>
        <b/>
        <sz val="10"/>
        <color indexed="8"/>
        <rFont val="Times New Roman"/>
        <family val="1"/>
        <charset val="186"/>
      </rPr>
      <t xml:space="preserve">Ja informācijas sistēma pirms projekta īstenošanas netika izstrādāta,  kā sākotnējā rādītāja vērtība jānorāda "0".
</t>
    </r>
    <r>
      <rPr>
        <vertAlign val="superscript"/>
        <sz val="10"/>
        <color indexed="8"/>
        <rFont val="Times New Roman"/>
        <family val="1"/>
        <charset val="186"/>
      </rPr>
      <t>6</t>
    </r>
    <r>
      <rPr>
        <sz val="10"/>
        <color indexed="8"/>
        <rFont val="Times New Roman"/>
        <family val="1"/>
        <charset val="186"/>
      </rPr>
      <t xml:space="preserve"> IS izmantošanas rādītājs - rādītājs vai vairāki galvenie rādītāji, kuri raksturo informācijas sistēmas izmantošanu, piemēram, nosūtītas elektroniskās vēstules.</t>
    </r>
  </si>
  <si>
    <t>8.</t>
  </si>
  <si>
    <t>Elektroniskā pakalpojuma nosaukums</t>
  </si>
  <si>
    <r>
      <t>Pakalpojuma pieprasījumu skaits un lietotāju skaits pirms e-pakalpojuma izstrādes projekta ietvaros</t>
    </r>
    <r>
      <rPr>
        <vertAlign val="superscript"/>
        <sz val="10"/>
        <color indexed="10"/>
        <rFont val="Times New Roman"/>
        <family val="1"/>
        <charset val="186"/>
      </rPr>
      <t>1</t>
    </r>
  </si>
  <si>
    <r>
      <t>e-pakalpojumu lietotāju skaits</t>
    </r>
    <r>
      <rPr>
        <vertAlign val="superscript"/>
        <sz val="8"/>
        <color indexed="10"/>
        <rFont val="Times New Roman"/>
        <family val="1"/>
        <charset val="186"/>
      </rPr>
      <t>2</t>
    </r>
  </si>
  <si>
    <r>
      <t>Kopējais lietotāju skaits</t>
    </r>
    <r>
      <rPr>
        <vertAlign val="superscript"/>
        <sz val="8"/>
        <color indexed="10"/>
        <rFont val="Times New Roman"/>
        <family val="1"/>
        <charset val="186"/>
      </rPr>
      <t>3</t>
    </r>
  </si>
  <si>
    <r>
      <t>Informācijas sistēmas vai pārvaldes procesu izmantošanas rādītāji pirms projekta informācijas sistēmas izstrādes vai uzlabošanas</t>
    </r>
    <r>
      <rPr>
        <vertAlign val="superscript"/>
        <sz val="9"/>
        <color indexed="10"/>
        <rFont val="Times New Roman"/>
        <family val="1"/>
        <charset val="186"/>
      </rPr>
      <t>4</t>
    </r>
  </si>
  <si>
    <r>
      <t>Pilnu procesu norišu reižu skaits IS</t>
    </r>
    <r>
      <rPr>
        <vertAlign val="superscript"/>
        <sz val="8"/>
        <color indexed="10"/>
        <rFont val="Times New Roman"/>
        <family val="1"/>
        <charset val="186"/>
      </rPr>
      <t>5</t>
    </r>
  </si>
  <si>
    <t xml:space="preserve">Projekta nosaukums un numurs: </t>
  </si>
  <si>
    <t>"Nozares vienotās uzraudzības informācijas sistēmas izstrāde.1.posms" (Nr.3DP/3.2.2.1.1/09/IPIA/IUMEPLS/006)</t>
  </si>
  <si>
    <r>
      <t>Piezīmes</t>
    </r>
    <r>
      <rPr>
        <b/>
        <sz val="8"/>
        <color indexed="10"/>
        <rFont val="Times New Roman"/>
        <family val="1"/>
        <charset val="186"/>
      </rPr>
      <t>7</t>
    </r>
  </si>
  <si>
    <t>Faktiskā izpilde uz 01.11.2013.</t>
  </si>
  <si>
    <t>Faktiskā izpilde uz 13.08.2015.</t>
  </si>
  <si>
    <t>Paziņojums Veselības inspekcijai par darbībām farmācijas jomā</t>
  </si>
  <si>
    <t xml:space="preserve">Laika periods no 01.01.2015. līdz 13.08.2015. Veselības inspekcija veic aktivitātes atbilstoši 01.06.2015. VARAM iesniegtajam projekta ieviešanas 2015.gada aktivitāšu plānam. 2015.gada 4.ceturksnī paredzēts īpašu uzmanību veltīt farmācijas nozares pārstāvjiem. Neskatoties uz to, ka izmantoto e-pakalpojumu skaits strauji nepalielinās, tomēr ir verojama pozītiva tendence. 2014.gadā laika periodā no 01.01.2014. līdz 15.09.2015. e-pakalpojums "Paziņojums Veselības inspekcijai par darbībām farmācijas jomā" tika izmantots 3 reizes, šogad e-pakalpojumu skaits ir palielinājis līdz 76. </t>
  </si>
  <si>
    <t>Pieteikums Veselības inspekcijas atļaujas, atzinuma vai novērtējuma saņemšanai</t>
  </si>
  <si>
    <t xml:space="preserve">Laika periods no 01.01.2015. līdz 13.08.2015. Veselības inspekcija veic aktivitātes atbilstoši 01.06.2015. VARAM iesniegtajam projekta ieviešanas 2015.gada aktivitāšu plānam. 2015.gada 4.ceturksnī paredzēts īpašu uzmanību veltīt vides veselības nozares pārstāvjiem. </t>
  </si>
  <si>
    <t>Iesniegums Veselības inspekcijai</t>
  </si>
  <si>
    <t>Laika periods no 01.01.2015. līdz 13.08.2015. Veselības inspekcija veic aktivitātes atbilstoši 01.06.2015. VARAM iesniegtajam projekta ieviešanas 2015.gada aktivitāšu plānam. Kopējais saņemto iesniegumu skaits ir samazinājies, jo iepriekšējā atskaites periodā Veselības inspekcijas iekšējā pārvaldības sistēmā ir atlasīts kopējais iesniegumu skaits, kurš ietver arī citu dokumentu veidus, piemēram, paziņojumus par farmācijas darbībām (e-pakalpojums "Paziņojums Veselības inspekcijai par darbībām farmācijas jomā")</t>
  </si>
  <si>
    <t>Informācijas sniegšana Veselības inspekcijas uzraudzības objektu katalogam</t>
  </si>
  <si>
    <t>Laika periods no 01.01.2015. līdz 13.08.2015. Veselības inspekcija veic aktivitātes atbilstoši 01.06.2015. VARAM iesniegtajam projekta ieviešanas 2015.gada aktivitāšu plānam. 2015.gada 4.ceturksnī paredzēts īpašu uzmanību veltīt sabiedrības līdzdalībai veselības nozares uzraudzībā, t.i. informēt Veselības inspekciju par uzraudzības objektiem (piemēram, frizētavām, kosmētiskajiem kabinetiem), kuri nav Veselības inspekcijas uzraudzības objektu katalogā.</t>
  </si>
  <si>
    <t>Paziņojums par Veselības inspekcijas kontroles laikā uzlikto pienākumu izpildi</t>
  </si>
  <si>
    <t>Laika periods no 01.01.2015. līdz 13.08.2015. Veselības inspekcija veic aktivitātes atbilstoši 01.06.2015. VARAM iesniegtajam projekta ieviešanas 2015.gada aktivitāšu plānam. Veselības inspekcijas inspektori kontroļu un konsutlāciju laikā aktīvi informē uzraudzības objektu pārstāvjus par iespēju par konstatēto neatbilstību novēršanu izmantot e-pakalpojumu. Salīdzinot ar iepriekšējo gadu, saņemto e-pakalpojumu skaits ir palielinājies divas reizes. 2014.gadā laika periodā no 01.01.2014. līdz 15.09.2014. saņemto e-pakalpojumu skaits ir bijis 25.</t>
  </si>
  <si>
    <t>,</t>
  </si>
  <si>
    <t>Veselības inspekcijas uzraudzības objektu katalogs</t>
  </si>
  <si>
    <t>Informācija par patērētāja tiesībām saņemt kvalitatīvu pakalpojumu/preci</t>
  </si>
  <si>
    <t>Laika periods no 01.01.2015. līdz 13.08.2015. Veselības inspekcija veic aktivitātes atbilstoši 01.06.2015. VARAM iesniegtajam projekta ieviešanas 2015.gada aktivitāšu plānam. 2015.gada 4.ceturksnī ir paredzēts papildināt e-pakalpojuma saturu ar informāciju par citām veselības nozares jomām, piemēram, par veselības aprūpes jomu.</t>
  </si>
  <si>
    <t>Skaidrojumi profesionāļiem par normatīvo aktu prasību izpildi</t>
  </si>
  <si>
    <t>Laika periods no 01.01.2015. līdz 13.08.2015. Veselības inspekcija veic aktivitātes atbilstoši 01.06.2015. VARAM iesniegtajam projekta ieviešanas 2015.gada aktivitāšu plānam. 2015.gada 4.ceturksnī ir paredzēts papildināt e-pakalpojuma saturu ar informāciju par citām veselības nozares jomām, piemēram, par farmācijas jomu.</t>
  </si>
  <si>
    <r>
      <rPr>
        <b/>
        <sz val="11"/>
        <color indexed="8"/>
        <rFont val="Times New Roman"/>
        <family val="1"/>
        <charset val="186"/>
      </rPr>
      <t>Piezīmes</t>
    </r>
    <r>
      <rPr>
        <b/>
        <sz val="8"/>
        <color indexed="10"/>
        <rFont val="Times New Roman"/>
        <family val="1"/>
        <charset val="186"/>
      </rPr>
      <t>7</t>
    </r>
  </si>
  <si>
    <t>Vienotā uzraudzības informācijas sistēma</t>
  </si>
  <si>
    <t>Laika periods no 01.01.2015. līdz 13.08.2015.</t>
  </si>
  <si>
    <r>
      <t>Elektroniski izveidoti kontroles akti</t>
    </r>
    <r>
      <rPr>
        <b/>
        <vertAlign val="superscript"/>
        <sz val="10"/>
        <color indexed="10"/>
        <rFont val="Times New Roman"/>
        <family val="1"/>
        <charset val="186"/>
      </rPr>
      <t>6</t>
    </r>
  </si>
  <si>
    <t>Laika periods no 01.01.2015. līdz 13.08.2015. Reālais kontroles aktu skaits var samazināties, ņemot vērā izstrādāto sistēmas funkcionālitāti, kas ļauj inspektoriem sistēmā noteikt kontroles laikā konstatētajām neatbilstībām un uzdotajiem veicamajiem pasākumiem aktuālo statusu bez priekšlikumu izpildes kontroles (bez atkārtota kontroles akta), piem., apstrādājot caur portālā www.latvija.lv pieejamo e-pakalpojumu "Paziņojums par Veselības inspekcijas kontroles laikā uzlikto pienākumu izpildi" saņemto informāciju.</t>
  </si>
  <si>
    <r>
      <t xml:space="preserve">Elektroniski izveidots uzraudzības objektu </t>
    </r>
    <r>
      <rPr>
        <b/>
        <sz val="10"/>
        <rFont val="Times New Roman"/>
        <family val="1"/>
        <charset val="186"/>
      </rPr>
      <t>reģistrs</t>
    </r>
  </si>
  <si>
    <t>Laika periods no 01.01.2015. līdz 13.08.2015. Skaidrojumu sk. arī 1.1. punktā.</t>
  </si>
  <si>
    <t>Elektroniski izveidoti administratīvā pārkāpuma protokoli un lēmumi</t>
  </si>
  <si>
    <t xml:space="preserve">Laika periods no 01.01.2015. līdz 13.08.2015. </t>
  </si>
  <si>
    <t>Kontroļu dokumentācijas elektroniskā sagatave</t>
  </si>
  <si>
    <t>E-pakalpojumu apstrādes gadījumi</t>
  </si>
  <si>
    <t>Laika periods no 01.01.2015. līdz 13.08.2015. Par e-pakalpojumu apstrādi (pilnu procesu norišu reižu skaits IS) sk. e-pakalpojumu izmantošanas plāna 1., 2., 3., 4., 5. punktā.</t>
  </si>
  <si>
    <r>
      <rPr>
        <vertAlign val="superscript"/>
        <sz val="8"/>
        <color indexed="8"/>
        <rFont val="Times New Roman"/>
        <family val="1"/>
        <charset val="186"/>
      </rPr>
      <t>7</t>
    </r>
    <r>
      <rPr>
        <vertAlign val="superscript"/>
        <sz val="12"/>
        <color indexed="10"/>
        <rFont val="Times New Roman"/>
        <family val="1"/>
        <charset val="186"/>
      </rPr>
      <t xml:space="preserve"> Sniedz skaidrojumu, kāpēc nav sasniegts plānotais rezultāts</t>
    </r>
  </si>
  <si>
    <t xml:space="preserve"> 3DP/3.2.2.1.1/08/IPIA/IUMEPLS/013 Vienotais notikumu reģistrs</t>
  </si>
  <si>
    <r>
      <t>Elektroniskā</t>
    </r>
    <r>
      <rPr>
        <sz val="8"/>
        <rFont val="Times New Roman"/>
        <family val="1"/>
        <charset val="186"/>
      </rPr>
      <t xml:space="preserve"> </t>
    </r>
    <r>
      <rPr>
        <b/>
        <sz val="8"/>
        <rFont val="Times New Roman"/>
        <family val="1"/>
        <charset val="186"/>
      </rPr>
      <t>pakalpojuma nosaukums</t>
    </r>
  </si>
  <si>
    <r>
      <t>Pakalpojuma pieprasījumu skaits un lietotāju skaits pirms e-pakalpojuma izstrādes projekta ietvaros</t>
    </r>
    <r>
      <rPr>
        <b/>
        <vertAlign val="superscript"/>
        <sz val="8"/>
        <color indexed="10"/>
        <rFont val="Times New Roman"/>
        <family val="1"/>
        <charset val="186"/>
      </rPr>
      <t>1</t>
    </r>
  </si>
  <si>
    <r>
      <t xml:space="preserve">Četrus gadus pēc projekta īstenošanas </t>
    </r>
    <r>
      <rPr>
        <sz val="8"/>
        <color indexed="8"/>
        <rFont val="Times New Roman"/>
        <family val="1"/>
        <charset val="186"/>
      </rPr>
      <t>*</t>
    </r>
  </si>
  <si>
    <r>
      <t>e-pakalpojumu lietotāju skaits</t>
    </r>
    <r>
      <rPr>
        <b/>
        <vertAlign val="superscript"/>
        <sz val="8"/>
        <color indexed="10"/>
        <rFont val="Times New Roman"/>
        <family val="1"/>
        <charset val="186"/>
      </rPr>
      <t>2</t>
    </r>
  </si>
  <si>
    <r>
      <t>Kopējais lietotāju skaits</t>
    </r>
    <r>
      <rPr>
        <b/>
        <vertAlign val="superscript"/>
        <sz val="8"/>
        <color indexed="10"/>
        <rFont val="Times New Roman"/>
        <family val="1"/>
        <charset val="186"/>
      </rPr>
      <t>3</t>
    </r>
  </si>
  <si>
    <t xml:space="preserve"> Nr.68 "Personu vai sabiedrības drošību apdraudējušo notikumu statistika"</t>
  </si>
  <si>
    <t>Nr.69 "Personu vai sabiedrības drošības apdraudējušo notikumu apkopojums"</t>
  </si>
  <si>
    <r>
      <t>Informācijas sistēmas vai pārvaldes procesu izmantošanas rādītāji pirms projekta informācijas sistēmas izstrādes vai uzlabošanas</t>
    </r>
    <r>
      <rPr>
        <b/>
        <vertAlign val="superscript"/>
        <sz val="8"/>
        <color indexed="10"/>
        <rFont val="Times New Roman"/>
        <family val="1"/>
        <charset val="186"/>
      </rPr>
      <t>4</t>
    </r>
  </si>
  <si>
    <r>
      <t>Pilnu procesu norišu reižu skaits IS</t>
    </r>
    <r>
      <rPr>
        <b/>
        <vertAlign val="superscript"/>
        <sz val="8"/>
        <color indexed="10"/>
        <rFont val="Times New Roman"/>
        <family val="1"/>
        <charset val="186"/>
      </rPr>
      <t>5</t>
    </r>
  </si>
  <si>
    <t>IIIS Vienotais notikumu reģistrs</t>
  </si>
  <si>
    <r>
      <t>Reģistrētie notikumi</t>
    </r>
    <r>
      <rPr>
        <b/>
        <vertAlign val="superscript"/>
        <sz val="8"/>
        <color indexed="10"/>
        <rFont val="Times New Roman"/>
        <family val="1"/>
        <charset val="186"/>
      </rPr>
      <t>6</t>
    </r>
  </si>
  <si>
    <t xml:space="preserve"> * - 2015.gada janvāra beigās e-pakalpojumu programmatūrā tika konstatētas kritiskās kļūdas un piekļuve e-pakalpojumiem tika pārtraukta. Plānotais e-pakalpojumu darbības atjaunošanas termiņš - š.g. septembra beigas.</t>
  </si>
  <si>
    <r>
      <rPr>
        <vertAlign val="superscript"/>
        <sz val="9"/>
        <color indexed="8"/>
        <rFont val="Times New Roman"/>
        <family val="1"/>
        <charset val="186"/>
      </rPr>
      <t>1</t>
    </r>
    <r>
      <rPr>
        <sz val="9"/>
        <color indexed="8"/>
        <rFont val="Times New Roman"/>
        <family val="1"/>
        <charset val="186"/>
      </rPr>
      <t xml:space="preserve"> Ja elektroniskais pakalpojums pirms projekta īstenošanas netika izstrādāts,  kā sākotnējā rādītāja vērtība jānorāda "0".</t>
    </r>
  </si>
  <si>
    <r>
      <rPr>
        <vertAlign val="superscript"/>
        <sz val="9"/>
        <color indexed="8"/>
        <rFont val="Times New Roman"/>
        <family val="1"/>
        <charset val="186"/>
      </rPr>
      <t>2</t>
    </r>
    <r>
      <rPr>
        <sz val="9"/>
        <color indexed="8"/>
        <rFont val="Times New Roman"/>
        <family val="1"/>
        <charset val="186"/>
      </rPr>
      <t xml:space="preserve"> lietotājs var būt fiziska un jurdiska persona, t.sk. iestāde.</t>
    </r>
  </si>
  <si>
    <r>
      <rPr>
        <vertAlign val="superscript"/>
        <sz val="9"/>
        <color indexed="8"/>
        <rFont val="Times New Roman"/>
        <family val="1"/>
        <charset val="186"/>
      </rPr>
      <t>3</t>
    </r>
    <r>
      <rPr>
        <sz val="9"/>
        <color indexed="8"/>
        <rFont val="Times New Roman"/>
        <family val="1"/>
        <charset val="186"/>
      </rPr>
      <t xml:space="preserve"> Kopējais lietotāju skaits - lietotāju skaits, kas izmanto informācijas sistēmas vai pārvaldes procesus informācijas sistēmas jomā vai pakalpojumus, izmantojot projekta ietvaros radītos rezultātus, gan arī izmantojot veco kārtību, kas bija pieejama jau pirms projekta īstenošanas.</t>
    </r>
  </si>
  <si>
    <r>
      <rPr>
        <vertAlign val="superscript"/>
        <sz val="9"/>
        <color indexed="8"/>
        <rFont val="Times New Roman"/>
        <family val="1"/>
        <charset val="186"/>
      </rPr>
      <t>4</t>
    </r>
    <r>
      <rPr>
        <sz val="9"/>
        <color indexed="8"/>
        <rFont val="Times New Roman"/>
        <family val="1"/>
        <charset val="186"/>
      </rPr>
      <t xml:space="preserve"> Informācijas sistēmas vai pārvaldes procesu izmantošanas rādītāji - rādītāji, kas raksturo informācijas sistēmu vai pārvaldes procesu informācijas sistēmas jomā izmantošanas intensitāti. </t>
    </r>
  </si>
  <si>
    <r>
      <rPr>
        <vertAlign val="superscript"/>
        <sz val="9"/>
        <color indexed="8"/>
        <rFont val="Times New Roman"/>
        <family val="1"/>
        <charset val="186"/>
      </rPr>
      <t>5</t>
    </r>
    <r>
      <rPr>
        <sz val="9"/>
        <color indexed="8"/>
        <rFont val="Times New Roman"/>
        <family val="1"/>
        <charset val="186"/>
      </rPr>
      <t xml:space="preserve"> Pilnu procesu norišu reižu skaits informācijas sistēmā - piemērs: ja projektā ir izveidota lietvedības sistēma, tad viens no tās galvenajiem izmantošanas rādītājiem ir nosūtītās vēstules elektroniski. Tā kā parasti pirms tam vēstule tiek arī saskaņota, un informācijas sistēmas ietvaros tiek veiktas arī citas operācijas ar vēstuli, vienas vēstules elektroniska nosūtīšana ir jāuzskata par pilnu procesa norisi. Kopējā nosūtītajā vēstuļu skaitā ietilpst vēstules, kas nosūtītas gan elektroniski, gan arī papīra formātā.
</t>
    </r>
    <r>
      <rPr>
        <b/>
        <sz val="9"/>
        <color indexed="8"/>
        <rFont val="Times New Roman"/>
        <family val="1"/>
        <charset val="186"/>
      </rPr>
      <t xml:space="preserve">Ja informācijas sistēma pirms projekta īstenošanas netika izstrādāta,  kā sākotnējā rādītāja vērtība jānorāda "0".
</t>
    </r>
    <r>
      <rPr>
        <vertAlign val="superscript"/>
        <sz val="9"/>
        <color indexed="8"/>
        <rFont val="Times New Roman"/>
        <family val="1"/>
        <charset val="186"/>
      </rPr>
      <t>6</t>
    </r>
    <r>
      <rPr>
        <sz val="9"/>
        <color indexed="8"/>
        <rFont val="Times New Roman"/>
        <family val="1"/>
        <charset val="186"/>
      </rPr>
      <t xml:space="preserve"> IS izmantošanas rādītājs - rādītājs vai vairāki galvenie rādītāji, kuri raksturo informācijas sistēmas izmantošanu, piemēram, nosūtītas elektroniskās vēstules.</t>
    </r>
  </si>
  <si>
    <t>Piezīmes</t>
  </si>
  <si>
    <t>Pašvaldību funkciju atbalsta sistēmas 1.kārtas izstrāde 3DP/3.2.2.1.1/08/IPIA/IUMEPLS/005</t>
  </si>
  <si>
    <t>Nekustamā īpašuma nodokļa apmaksa tiešsaistē</t>
  </si>
  <si>
    <t>Pieejams alternatīvs pakalpojums portālā e-pakalpojumi.lv, kas tiek norādīts arī iedzīvotāju saņemtajos maksāšanas paziņojumos par nekustamā īpašuma nodokli, līdz ar to liela daļa potenciālo šī e-pakalpojuma lietotāju pakalpojumu izpilda privātā komersanta portālā.
Prognoze nākamiem gadiem tiek koriģēta balstoties uz šī brīža e-pakalpojuma izmantošanas staistiku.</t>
  </si>
  <si>
    <t>Esošais lietotāju skaits IS pret plānoto pēc 5 gadiem</t>
  </si>
  <si>
    <t>Plānotais lietotāju skaits IS no kopējā skaita pēc 5 gadiem</t>
  </si>
  <si>
    <t>Pašvaldību vienotā informācijas sistēma</t>
  </si>
  <si>
    <t>Lietotāju reģistrs - PFAS AUTH modulis</t>
  </si>
  <si>
    <r>
      <t>Elektroniskā</t>
    </r>
    <r>
      <rPr>
        <sz val="10"/>
        <rFont val="Arial"/>
        <family val="2"/>
        <charset val="186"/>
      </rPr>
      <t xml:space="preserve"> </t>
    </r>
    <r>
      <rPr>
        <b/>
        <sz val="10"/>
        <rFont val="Arial"/>
        <family val="2"/>
        <charset val="186"/>
      </rPr>
      <t>pakalpojuma nosaukums</t>
    </r>
  </si>
  <si>
    <r>
      <t>Pakalpojuma pieprasījumu skaits un lietotāju skaits pirms e-pakalpojuma izstrādes projekta ietvaros</t>
    </r>
    <r>
      <rPr>
        <b/>
        <vertAlign val="superscript"/>
        <sz val="10"/>
        <color indexed="10"/>
        <rFont val="Arial"/>
        <family val="2"/>
        <charset val="186"/>
      </rPr>
      <t>1</t>
    </r>
  </si>
  <si>
    <r>
      <t>e-pakalpojumu lietotāju skaits</t>
    </r>
    <r>
      <rPr>
        <b/>
        <vertAlign val="superscript"/>
        <sz val="8"/>
        <color indexed="10"/>
        <rFont val="Arial"/>
        <family val="2"/>
        <charset val="186"/>
      </rPr>
      <t>2</t>
    </r>
  </si>
  <si>
    <r>
      <t>Kopējais lietotāju skaits</t>
    </r>
    <r>
      <rPr>
        <b/>
        <vertAlign val="superscript"/>
        <sz val="8"/>
        <color indexed="10"/>
        <rFont val="Arial"/>
        <family val="2"/>
        <charset val="186"/>
      </rPr>
      <t>3</t>
    </r>
  </si>
  <si>
    <r>
      <t>Informācijas sistēmas vai pārvaldes procesu izmantošanas rādītāji pirms projekta informācijas sistēmas izstrādes vai uzlabošanas</t>
    </r>
    <r>
      <rPr>
        <b/>
        <vertAlign val="superscript"/>
        <sz val="9"/>
        <color indexed="10"/>
        <rFont val="Arial"/>
        <family val="2"/>
        <charset val="186"/>
      </rPr>
      <t>4</t>
    </r>
  </si>
  <si>
    <r>
      <t>Pilnu procesu norišu reižu skaits IS</t>
    </r>
    <r>
      <rPr>
        <b/>
        <vertAlign val="superscript"/>
        <sz val="8"/>
        <color indexed="10"/>
        <rFont val="Arial"/>
        <family val="2"/>
        <charset val="186"/>
      </rPr>
      <t>5</t>
    </r>
  </si>
  <si>
    <t>E-iepirkumu sistēmas e-katalogu funkcionalitātes attīstība 3DP/3.2.2.1.1/08/IPIA/IUMEPLS/007</t>
  </si>
  <si>
    <t>Vienu gadu pēc projekta īstenošanas
FI'13</t>
  </si>
  <si>
    <t>Divus gadus pēc projekta īstenošanas
FI'14</t>
  </si>
  <si>
    <t>Trīs gadus pēc projekta   īstenošanas                                                FI'15</t>
  </si>
  <si>
    <t>Standartizētu preču iegāde izmantojot e-iepirkumu sistēmu</t>
  </si>
  <si>
    <t>Plānotais</t>
  </si>
  <si>
    <t>E-iepirkumu statistikas atskaites</t>
  </si>
  <si>
    <t>Trīs gadus pēc projekta    īstenošanas                                                FI'15</t>
  </si>
  <si>
    <t>E-iepirkumu sistēma</t>
  </si>
  <si>
    <t>Preču katalogu pieprasījumi (apskates un pirkumi)</t>
  </si>
  <si>
    <t>Vienota civilstāvokļa aktu reģistrācijas informācijas sistēma Nr.3DP/3.2.2.1.1/09/IPIA/IUMRPLS/010</t>
  </si>
  <si>
    <t>Pakalpojuma pieprasījumu skaits un lietotāju skaits pirms e-pakalpojuma izstrādes projekta ietvaros</t>
  </si>
  <si>
    <t>Nultajā gadu pēc projekta īstenošanas
(01.01.2013-31.12.2013.)</t>
  </si>
  <si>
    <t>Vienu gadus pēc projekta īstenošanas
(01.01.2014-31.12.2014.)</t>
  </si>
  <si>
    <t>Divus gadus pēc projekta īstenošanas
(01.01.2015-31.08.2015.)</t>
  </si>
  <si>
    <t>Trīs gadus pēc projekta īstenošanas
(01.01.2016-31.12.2016.)</t>
  </si>
  <si>
    <t>Četrus gadus pēc projekta īstenošanas
(01.01.2017-31.12.2017.)</t>
  </si>
  <si>
    <t>Piecus gadus pēc projekta īstenošanas
(01.01.2018-31.12.2018.)</t>
  </si>
  <si>
    <t>Atkārtotas dzimšanas apliecibas vai izziņas pieprasīšana</t>
  </si>
  <si>
    <t>Fakts
586</t>
  </si>
  <si>
    <t>Fakts
12 069</t>
  </si>
  <si>
    <t>Plāns
1 200
Fakts
625</t>
  </si>
  <si>
    <t>Plāns
 12 000
Fakts
8 475</t>
  </si>
  <si>
    <t>Plāns
1 800
Fakts
604</t>
  </si>
  <si>
    <t>Plāns 12 000
Fakts
5410</t>
  </si>
  <si>
    <t xml:space="preserve">Plāns
2 400
Fakts
</t>
  </si>
  <si>
    <t xml:space="preserve">Plāns 12 000
Fakts
</t>
  </si>
  <si>
    <t>Atkārtotas laulības apliecibas vai izziņas pieprasīšana</t>
  </si>
  <si>
    <t>Fakts
245</t>
  </si>
  <si>
    <t>Fakts
7 051</t>
  </si>
  <si>
    <t>Plāns 700
Fakts
251</t>
  </si>
  <si>
    <t>Plāns
7 000
Fakts
5 022</t>
  </si>
  <si>
    <t>Plāns
1 050 
Fakts
259</t>
  </si>
  <si>
    <t>Plāns
7 000
Fakts
3207</t>
  </si>
  <si>
    <t xml:space="preserve">Plāns
1 400 
Fakts
</t>
  </si>
  <si>
    <t xml:space="preserve">Plāns
7 000
Fakts
</t>
  </si>
  <si>
    <t xml:space="preserve">Plāns
1 400
Fakts
</t>
  </si>
  <si>
    <t>Atkārtotas miršanas apliecibas vai izziņas pieprasīšana</t>
  </si>
  <si>
    <t>Fakts
125</t>
  </si>
  <si>
    <t>Fakts
3 025</t>
  </si>
  <si>
    <t>Plāns 300
Fakts
111</t>
  </si>
  <si>
    <t>Plāns
3 000
Fakts
2 198</t>
  </si>
  <si>
    <t>Plāns
450
Fakts
123</t>
  </si>
  <si>
    <t>Plāns
3 000
Fakts
1405</t>
  </si>
  <si>
    <t xml:space="preserve">Plāns
600
Fakts
</t>
  </si>
  <si>
    <t xml:space="preserve">Plāns
3 000
Fakts
</t>
  </si>
  <si>
    <t xml:space="preserve"> Statistisko datu sniegšana pēc pieprasījuma</t>
  </si>
  <si>
    <t>Fakts
2</t>
  </si>
  <si>
    <t>Fakts
11</t>
  </si>
  <si>
    <t>Plāns 50
Fakts
9</t>
  </si>
  <si>
    <t>Plāns 500
Fakts
17</t>
  </si>
  <si>
    <t>Plāns 75
Fakts
11</t>
  </si>
  <si>
    <t>Plāns 500
Fakts
19</t>
  </si>
  <si>
    <t xml:space="preserve">Plāns 100
Fakts
</t>
  </si>
  <si>
    <t xml:space="preserve">Plāns 500
Fakts
</t>
  </si>
  <si>
    <t>Reģistru ierakstos iekļauto ziņu un aktuālās informācijas sniegšana pašvaldības un valsts pārvaldes iestādēm</t>
  </si>
  <si>
    <t>Fakts
322 880</t>
  </si>
  <si>
    <t>Fakts
119</t>
  </si>
  <si>
    <t>Plāns 102 930
Fakts
394 084</t>
  </si>
  <si>
    <t>Plāns 115
Fakts
119</t>
  </si>
  <si>
    <t>Plāns 104 000
Fakts
264 327</t>
  </si>
  <si>
    <t>Plāns 104 000 
Fakts
264 327</t>
  </si>
  <si>
    <t>Plāns 119
Fakts
119</t>
  </si>
  <si>
    <t xml:space="preserve">Plāns 104 000
Fakts
</t>
  </si>
  <si>
    <t xml:space="preserve">Plāns 104 000 
Fakts
</t>
  </si>
  <si>
    <t xml:space="preserve">Plāns 119
Fakts
</t>
  </si>
  <si>
    <t>Informācijas sistēmas vai pārvaldes procesu izmantošanas rādītāji pirms projekta informācijas sistēmas izstrādes vai uzlabošanas</t>
  </si>
  <si>
    <r>
      <t>Kopējais lietotāju skaits</t>
    </r>
    <r>
      <rPr>
        <b/>
        <vertAlign val="superscript"/>
        <sz val="9"/>
        <color indexed="10"/>
        <rFont val="Times New Roman"/>
        <family val="1"/>
        <charset val="186"/>
      </rPr>
      <t>1</t>
    </r>
  </si>
  <si>
    <t>Vienota civilstāvokļa aktu reģistrācijas informācijas sistēma</t>
  </si>
  <si>
    <t>Reģistrētie civilstāvokļa akti</t>
  </si>
  <si>
    <t>Fakts
61 457</t>
  </si>
  <si>
    <t>Fakts
150</t>
  </si>
  <si>
    <t>Plāns 60 000
Fakts
62 437</t>
  </si>
  <si>
    <t>Plāns 150
Fakts
150</t>
  </si>
  <si>
    <t>Plāns 60 000
Fakts
40223</t>
  </si>
  <si>
    <t xml:space="preserve">Plāns 60 000
Fakts
</t>
  </si>
  <si>
    <t xml:space="preserve">Plāns 150
Fakts
</t>
  </si>
  <si>
    <t xml:space="preserve">Izdarīti papildinājumi un labojumi civilstāvokļa aktos </t>
  </si>
  <si>
    <t>Fakts
14 770</t>
  </si>
  <si>
    <t>Plāns 15 000
Fakts
16 249</t>
  </si>
  <si>
    <t>Plāns 15 000
Fakts
9700</t>
  </si>
  <si>
    <t xml:space="preserve">Plāns 15 000
Fakts
</t>
  </si>
  <si>
    <r>
      <t>Sagatavoti atkārtoti civilstāvokļa reģistrāciju apliecinoši dokumenti</t>
    </r>
    <r>
      <rPr>
        <b/>
        <sz val="10"/>
        <color indexed="10"/>
        <rFont val="Times New Roman"/>
        <family val="1"/>
        <charset val="186"/>
      </rPr>
      <t>*</t>
    </r>
  </si>
  <si>
    <t>Fakts
20 601</t>
  </si>
  <si>
    <t>Fakts
22 156</t>
  </si>
  <si>
    <t>Plāns 20000
Fakts
14 153</t>
  </si>
  <si>
    <t>Plāns 22000
Fakts
15 712</t>
  </si>
  <si>
    <t>Plāns 20 000
Fakts
10022</t>
  </si>
  <si>
    <t>Plāns 22 000
Fakts
10022</t>
  </si>
  <si>
    <t xml:space="preserve">Plāns 20 000
Fakts
</t>
  </si>
  <si>
    <t xml:space="preserve">Plāns 22 000
Fakts
</t>
  </si>
  <si>
    <r>
      <t xml:space="preserve">*      </t>
    </r>
    <r>
      <rPr>
        <sz val="11"/>
        <rFont val="Calibri"/>
        <family val="2"/>
        <charset val="186"/>
      </rPr>
      <t>aptuveni  10% atkārtotu civilstāvokļa reģistrāciju apliecinošu dokumentu (izziņas) joprojām tiks sagatavoti Word formātā, jo dokumentu pieprasītāji lūdz tajos ietvert ziņas no civilstāvokļa reģistriem, kas IS nav  iekļauti. No vēsturiskajiem civilstāvokļa reģistriem tiesību aktos paredzētos gadījumos tiks izsniegtas civilstāvokļa reģistru fotokopijas.</t>
    </r>
  </si>
  <si>
    <t>"Sociālās apdrošināšanas informācijas sistēmas pilnveidošana", 3DP/3.2.2.1.1/09/IPIA/RAPLM/026</t>
  </si>
  <si>
    <r>
      <t>Pakalpojuma pieprasījumu skaits un lietotāju skaits pirms e-pakalpojuma izstrādes projekta ietvaros</t>
    </r>
    <r>
      <rPr>
        <b/>
        <vertAlign val="superscript"/>
        <sz val="10"/>
        <rFont val="Times New Roman"/>
        <family val="1"/>
        <charset val="186"/>
      </rPr>
      <t>1</t>
    </r>
  </si>
  <si>
    <r>
      <t>e-pakalpojumu lietotāju skaits</t>
    </r>
    <r>
      <rPr>
        <b/>
        <vertAlign val="superscript"/>
        <sz val="9"/>
        <rFont val="Times New Roman"/>
        <family val="1"/>
        <charset val="186"/>
      </rPr>
      <t>2</t>
    </r>
  </si>
  <si>
    <r>
      <t>Kopējais lietotāju skaits</t>
    </r>
    <r>
      <rPr>
        <b/>
        <vertAlign val="superscript"/>
        <sz val="9"/>
        <rFont val="Times New Roman"/>
        <family val="1"/>
        <charset val="186"/>
      </rPr>
      <t>3</t>
    </r>
  </si>
  <si>
    <t>E-pakalpojums "Informācijas par prognozējamo vecuma pensijas apmēru"</t>
  </si>
  <si>
    <r>
      <t>Informācijas sistēmas vai pārvaldes procesu izmantošanas rādītāji pirms projekta informācijas sistēmas izstrādes vai uzlabošanas</t>
    </r>
    <r>
      <rPr>
        <b/>
        <vertAlign val="superscript"/>
        <sz val="10"/>
        <rFont val="Times New Roman"/>
        <family val="1"/>
        <charset val="186"/>
      </rPr>
      <t>4</t>
    </r>
  </si>
  <si>
    <r>
      <t>Pilnu procesu norišu reižu skaits IS</t>
    </r>
    <r>
      <rPr>
        <b/>
        <vertAlign val="superscript"/>
        <sz val="9"/>
        <rFont val="Times New Roman"/>
        <family val="1"/>
        <charset val="186"/>
      </rPr>
      <t>5</t>
    </r>
  </si>
  <si>
    <t>Sociālās apdrošināšanas informācijas sistēma (SAIS)</t>
  </si>
  <si>
    <r>
      <t>Pakalpojuma piešķiršana</t>
    </r>
    <r>
      <rPr>
        <b/>
        <vertAlign val="superscript"/>
        <sz val="10"/>
        <rFont val="Times New Roman"/>
        <family val="1"/>
        <charset val="186"/>
      </rPr>
      <t>6</t>
    </r>
  </si>
  <si>
    <r>
      <rPr>
        <vertAlign val="superscript"/>
        <sz val="10"/>
        <rFont val="Times New Roman"/>
        <family val="1"/>
        <charset val="186"/>
      </rPr>
      <t>1</t>
    </r>
    <r>
      <rPr>
        <sz val="10"/>
        <rFont val="Times New Roman"/>
        <family val="1"/>
        <charset val="186"/>
      </rPr>
      <t xml:space="preserve"> Ja elektroniskais pakalpojums pirms projekta īstenošanas netika izstrādāts,  kā sākotnējā rādītāja vērtība jānorāda "0".</t>
    </r>
  </si>
  <si>
    <r>
      <rPr>
        <vertAlign val="superscript"/>
        <sz val="10"/>
        <rFont val="Times New Roman"/>
        <family val="1"/>
        <charset val="186"/>
      </rPr>
      <t>2</t>
    </r>
    <r>
      <rPr>
        <sz val="10"/>
        <rFont val="Times New Roman"/>
        <family val="1"/>
        <charset val="186"/>
      </rPr>
      <t xml:space="preserve"> lietotājs var būt fiziska un jurdiska persona, t.sk. iestāde.</t>
    </r>
  </si>
  <si>
    <r>
      <rPr>
        <vertAlign val="superscript"/>
        <sz val="10"/>
        <rFont val="Times New Roman"/>
        <family val="1"/>
        <charset val="186"/>
      </rPr>
      <t>3</t>
    </r>
    <r>
      <rPr>
        <sz val="10"/>
        <rFont val="Times New Roman"/>
        <family val="1"/>
        <charset val="186"/>
      </rPr>
      <t xml:space="preserve"> Kopējais lietotāju skaits - lietotāju skaits, kas izmanto informācijas sistēmas vai pārvaldes procesus informācijas sistēmas jomā vai pakalpojumus, izmantojot projekta ietvaros radītos rezultātus, gan arī izmantojot veco kārtību, kas bija pieejama jau pirms projekta īstenošanas.</t>
    </r>
  </si>
  <si>
    <r>
      <rPr>
        <vertAlign val="superscript"/>
        <sz val="10"/>
        <rFont val="Times New Roman"/>
        <family val="1"/>
        <charset val="186"/>
      </rPr>
      <t>4</t>
    </r>
    <r>
      <rPr>
        <sz val="10"/>
        <rFont val="Times New Roman"/>
        <family val="1"/>
        <charset val="186"/>
      </rPr>
      <t xml:space="preserve"> Informācijas sistēmas vai pārvaldes procesu izmantošanas rādītāji - rādītāji, kas raksturo informācijas sistēmu vai pārvaldes procesu informācijas sistēmas jomā izmantošanas intensitāti. </t>
    </r>
  </si>
  <si>
    <r>
      <rPr>
        <vertAlign val="superscript"/>
        <sz val="10"/>
        <rFont val="Times New Roman"/>
        <family val="1"/>
        <charset val="186"/>
      </rPr>
      <t>5</t>
    </r>
    <r>
      <rPr>
        <sz val="10"/>
        <rFont val="Times New Roman"/>
        <family val="1"/>
        <charset val="186"/>
      </rPr>
      <t xml:space="preserve"> Pilnu procesu norišu reižu skaits informācijas sistēmā - piemērs: ja projektā ir izveidota lietvedības sistēma, tad viens no tās galvenajiem izmantošanas rādītājiem ir nosūtītās vēstules elektroniski. Tā kā parasti pirms tam vēstule tiek arī saskaņota, un informācijas sistēmas ietvaros tiek veiktas arī citas operācijas ar vēstuli, vienas vēstules elektroniska nosūtīšana ir jāuzskata par pilnu procesa norisi. Kopējā nosūtītajā vēstuļu skaitā ietilpst vēstules, kas nosūtītas gan elektroniski, gan arī papīra formātā.
</t>
    </r>
    <r>
      <rPr>
        <b/>
        <sz val="10"/>
        <rFont val="Times New Roman"/>
        <family val="1"/>
        <charset val="186"/>
      </rPr>
      <t>Ja informācijas sistēma pirms projekta īstenošanas netika izstrādāta,  kā sākotnējā rādītāja vērtība jānorāda "0".</t>
    </r>
  </si>
  <si>
    <r>
      <rPr>
        <vertAlign val="superscript"/>
        <sz val="10"/>
        <rFont val="Times New Roman"/>
        <family val="1"/>
        <charset val="186"/>
      </rPr>
      <t>6</t>
    </r>
    <r>
      <rPr>
        <sz val="10"/>
        <rFont val="Times New Roman"/>
        <family val="1"/>
        <charset val="186"/>
      </rPr>
      <t xml:space="preserve"> IS izmantošanas rādītājs - rādītājs vai vairāki galvenie rādītāji, kuri raksturo informācijas sistēmas izmantošanu, piemēram, nosūtītas elektroniskās vēstules.</t>
    </r>
  </si>
  <si>
    <t>„Arhīva datu digitalizācija un e-pakalpojumu ieviešana” realizāciju (projekta ID Nr. 3DP/3.2.2.1.1./08/IPIA/IUMEPLS/008)</t>
  </si>
  <si>
    <t>Iesniegums VDEĀVK par invaliditātes ekspertīzes veikšanu</t>
  </si>
  <si>
    <t>Iesniegums invaliditātes ekspertīzes lēmuma apstrīdēšanai</t>
  </si>
  <si>
    <t xml:space="preserve">Universālais pakalpojums invaliditātes statusa pārbaudei </t>
  </si>
  <si>
    <t>Ģimenes ārsta pacienta nosūtījums uz VDEĀVK</t>
  </si>
  <si>
    <t>Mani dati VDEĀVK</t>
  </si>
  <si>
    <t>Ģimenes ārsta pacientu lietas VDEĀVK</t>
  </si>
  <si>
    <t>Invalidtātes informatīvā sistēma</t>
  </si>
  <si>
    <r>
      <t xml:space="preserve">IS izmantošanas rādītājs (pieņemtie/izsniegtie lēmumi) </t>
    </r>
    <r>
      <rPr>
        <b/>
        <vertAlign val="superscript"/>
        <sz val="10"/>
        <color rgb="FFFF0000"/>
        <rFont val="Times New Roman"/>
        <family val="1"/>
        <charset val="186"/>
      </rPr>
      <t xml:space="preserve">6   </t>
    </r>
  </si>
  <si>
    <r>
      <t>IS izmantošanas rādītājs</t>
    </r>
    <r>
      <rPr>
        <b/>
        <vertAlign val="superscript"/>
        <sz val="10"/>
        <color indexed="10"/>
        <rFont val="Times New Roman"/>
        <family val="1"/>
        <charset val="186"/>
      </rPr>
      <t>6</t>
    </r>
  </si>
  <si>
    <t>Valsts vides dienesta informācijas sistēmas izveidošana</t>
  </si>
  <si>
    <t>3DP/3.2.2.1.1./08/IPIA/IUMEPLS/009</t>
  </si>
  <si>
    <t>A un B kategorijas piesārņojošo darbības atļauju un C kategorijas piesārņojošo darbību apliecinājumu izsniegšana, grozījumu veikšana un anulēšana</t>
  </si>
  <si>
    <t>Faktiskais raditājs</t>
  </si>
  <si>
    <t>Siltumnīcefekta gāzu emisijas atļauju izsniegšana, grozījumu veikšana un anulēšana</t>
  </si>
  <si>
    <t>Tehnisko noteikumu izsniegšana, grozījumu veikšana un anulēšana</t>
  </si>
  <si>
    <t>Licenču darbībām ar aukstuma aģentiem izsniegšana, grozījumu veikšana un anulēšana</t>
  </si>
  <si>
    <t>KOPĀ</t>
  </si>
  <si>
    <t>...</t>
  </si>
  <si>
    <t>Piezīme:</t>
  </si>
  <si>
    <t>Valsts vides dienesta informācijas sistēma  nodrošinās 4 e-pakalpojumus, to lietos e- pakalpojumu pieprasītāji, gan arī to izmantos visu pieprasījumu sagatavošanai VVD darbinieki (200 cilv)</t>
  </si>
  <si>
    <t>Projekta nosaukums un numurs: Vienotas vides informācijas sistēmas izveide - 2.etaps, 3DP/3.2.2.1.1/09/IPIA/IUMEPLS/025</t>
  </si>
  <si>
    <t>Elektroniskāpakalpojuma nosaukums</t>
  </si>
  <si>
    <t>E-pakalpojums</t>
  </si>
  <si>
    <t>Datu ievadīšana ikgadējam Valsts statistikas pārskatam Nr.3-Atkritumi</t>
  </si>
  <si>
    <t>Izveidotā VVIS sistēma bez tās papildus izmaiņām vairākos gadījumos neļauj iegūt precīzus šajā atskaitē nepieciešamos datus.</t>
  </si>
  <si>
    <t>Datu ievadīšana Ķīmisko vielu un ķīmisko produktu datu bāzē</t>
  </si>
  <si>
    <t>Ūdens baseinu apsaimniekošanas informācijas sistēma</t>
  </si>
  <si>
    <t>Reģistrs „Videi nodarītais kaitējums un preventīvie un sanācijas pasākumi"</t>
  </si>
  <si>
    <t>Pazemes ūdeņu monitoringa sistēma degvielas uzpildes stacijām</t>
  </si>
  <si>
    <t>Zemes dzīļu izmantošanas licenču uzskaites  sistēma</t>
  </si>
  <si>
    <t>Informācijas sistēma (IS)</t>
  </si>
  <si>
    <t>Koplietošanas klasifikatoru izmantošanas sistēmas izveide</t>
  </si>
  <si>
    <t>Vienotas lietotāju administrēšanas sistēmas un klientu vadības sistēmas izveide</t>
  </si>
  <si>
    <t>Prognozēto vides datu sagatavošanas un nosūtīšanas sistēmas izveide</t>
  </si>
  <si>
    <t>E-pakalpojumu portāla izveide</t>
  </si>
  <si>
    <t>Datu reģistra „Videi nodarītais kaitējums un preventīvie un sanācijas pasākumi” izveide</t>
  </si>
  <si>
    <t>Datu reģistru uzlabošana</t>
  </si>
  <si>
    <t>Ūdens baseinu apsaimniekošanas informācijas sistēmas izveidošana</t>
  </si>
  <si>
    <r>
      <t>IS izmantošanas rādītājs</t>
    </r>
    <r>
      <rPr>
        <b/>
        <vertAlign val="superscript"/>
        <sz val="10"/>
        <color rgb="FFFF0000"/>
        <rFont val="Times New Roman"/>
        <family val="1"/>
        <charset val="186"/>
      </rPr>
      <t>6</t>
    </r>
  </si>
  <si>
    <t>Piegādāto informācijas vienību skaits (e-pasti, faksi).</t>
  </si>
  <si>
    <t>Ieviešanas plāna mērķis - konstatēt sākotnējo situāciju par informācijas sistēmas vai pakalpojuma izmantošanu pirms projekta ieviešanas un definēt konkrētus sasniedzamos rādītājus piecu gadu laikā pēc projekta īstenošanas, un, ņemot vērā sasniedzamos rādī</t>
  </si>
  <si>
    <r>
      <t>1</t>
    </r>
    <r>
      <rPr>
        <sz val="10"/>
        <color rgb="FF000000"/>
        <rFont val="Times New Roman"/>
        <family val="1"/>
        <charset val="186"/>
      </rPr>
      <t>Ja elektroniskais pakalpojums pirms projekta īstenošanas netika izstrādāts,  kā sākotnējā rādītāja vērtība jānorāda "0".</t>
    </r>
  </si>
  <si>
    <r>
      <t>2</t>
    </r>
    <r>
      <rPr>
        <sz val="10"/>
        <color rgb="FF000000"/>
        <rFont val="Times New Roman"/>
        <family val="1"/>
        <charset val="186"/>
      </rPr>
      <t>lietotājs var būt fiziska un jurdiska persona, t.sk. iestāde.</t>
    </r>
  </si>
  <si>
    <r>
      <t>3</t>
    </r>
    <r>
      <rPr>
        <sz val="10"/>
        <color rgb="FF000000"/>
        <rFont val="Times New Roman"/>
        <family val="1"/>
        <charset val="186"/>
      </rPr>
      <t>Kopējais lietotāju skaits - lietotāju skaits, kas izmanto informācijas sistēmas vai pārvaldes procesus informācijas sistēmas jomā vai pakalpojumus, izmantojot projekta ietvaros radītos rezultātus, gan arī izmantojot veco kārtību, kas bija pieejama jau p</t>
    </r>
  </si>
  <si>
    <r>
      <t>4</t>
    </r>
    <r>
      <rPr>
        <sz val="10"/>
        <color rgb="FF000000"/>
        <rFont val="Times New Roman"/>
        <family val="1"/>
        <charset val="186"/>
      </rPr>
      <t>Informācijas sistēmas vai pārvaldes procesu izmantošanas rādītāji - rādītāji, kas raksturo informācijas sistēmu vai pārvaldes procesu informācijas sistēmas jomā izmantošanas intensitāti.</t>
    </r>
  </si>
  <si>
    <r>
      <t>5</t>
    </r>
    <r>
      <rPr>
        <sz val="10"/>
        <color rgb="FF000000"/>
        <rFont val="Times New Roman"/>
        <family val="1"/>
        <charset val="186"/>
      </rPr>
      <t>Pilnu procesu norišu reižu skaits informācijas sistēmā - piemērs: ja projektā ir izveidota lietvedības sistēma, tad viens no tās galvenajiem izmantošanas rādītājiem ir nosūtītās vēstules elektroniski. Tā kā parasti pirms tam vēstule tiek arī saskaņota,</t>
    </r>
  </si>
  <si>
    <r>
      <t>7</t>
    </r>
    <r>
      <rPr>
        <vertAlign val="superscript"/>
        <sz val="12"/>
        <color rgb="FFFF0000"/>
        <rFont val="Times New Roman"/>
        <family val="1"/>
        <charset val="186"/>
      </rPr>
      <t>Sniedz skaidrojumu, kāpēc nav sasniegts plānotais rezultāts</t>
    </r>
  </si>
  <si>
    <t>Vienu gads pēc projekta īstenošanas
Faktiskā izpilde uz 01.10.2014.</t>
  </si>
  <si>
    <r>
      <t xml:space="preserve">Divus gadus pēc projekta īstenošanas
</t>
    </r>
    <r>
      <rPr>
        <b/>
        <sz val="10"/>
        <color rgb="FFFF0000"/>
        <rFont val="Times New Roman"/>
        <family val="1"/>
        <charset val="186"/>
      </rPr>
      <t>Faktiskā izpilde uz 15.09.2015.</t>
    </r>
  </si>
  <si>
    <t>Vienu gadu pēc projekta īstenošanas
Faktiskā izpilde uz 01.10.2014.</t>
  </si>
  <si>
    <t>Statuss</t>
  </si>
  <si>
    <t xml:space="preserve">Lai VARAM izpildītu doto uzdevumu un Ministru kabinetā iesniegtu kārtējo ziņojumu par ieviešanas plānu izpildi, finansējuma saņēmējiem ir jāsagatavo informācija par 3.2.2.1.1.apakšaktivitātes projektos izstrādāto risinājumu 2015.gada faktiskajiem rādītājiem: 
1. informācija par faktisko rādītāju izpildi ir jāsniedz par tiem projektiem, kuru ietvaros paredzēto uzraudzības rezultātu īstenošana ir pabeigta un izveidotās vai uzlabotās informācijas sistēmas un e-pakalpojumi ir uzsākuši darbu produkcijas vidē un par kuriem ir parakstīts VARAM gala funkcionalitātes pārbaudes ziņojums (arī tajos gadījumos, ja Eiropas Savienības struktūrfondu un Kohēzijas fonda vadības informācijas sistēmā (turpmāk – sistēma) projekta statuss nav norādīts kā „Pabeigts”). 
2. pēcieviešanas uzraudzības pārskata periods tiek noteikts katram projektam individuāli, pamatojoties uz sistēmas datiem, kā arī VARAM atzinuma par funkcionalitātes pārbaudi projekta īstenošanas vietā sniegšanas datumu, t.i., pirmais gads pēc projekta pabeigšanas tiek uzskatīts gads sākot ar datumu, kad sagatavots un parakstīts VARAM gala funkcionalitātes pārbaudes ziņojums. Ja uz ziņojuma sagatavošanas brīdi vēl nav sasniegts pilns pārskata perioda gads, tad finansējuma saņēmējs var izteikt prognozi pamatojoties uz iepriekšējo mēnešu rādītājiem, norādot to ailē “Piezīmes”. 
</t>
  </si>
  <si>
    <t xml:space="preserve">Pielikums Nr.2 2015.gadā iesniegtie pārskati par faktisko rādītāju sasniegšanu </t>
  </si>
  <si>
    <t xml:space="preserve">Skaidrojums </t>
  </si>
  <si>
    <t xml:space="preserve">Jau sākotnēji plānu izveides procesā ar VARAM tika saskaņots, ka šim e-pakalpojuma nav iespējams izmērīt lietotāju pieprasījuma izmaiņas. Projekta ietvaros tika veikta kataloga kartīšu retrokonversija jeb digitalizācija un ievietošana ALEPH Nacionālās bibliogrāfijas katalogā (https://kopkatalogs.lv/F/?func=file&amp;file_name=base-list-nb&amp;con_lng=LAV)  kopā 600 000 ierakstu, kas ir tikai neliela daļa no šajā datu bāzē esošajiem 3 650 000  ierakstiem. Projektā veiktā aktivitāte uzlaboja kataloga izmantojamību, tomēr nav iespējams  noteikt cik lielā mērā tas mainīja sistēmas izmantošanas rādītājus, tādēļ iekļaujam kopējos datu bāzes izmantošanas rādītājus. </t>
  </si>
  <si>
    <t xml:space="preserve">Digitalizācijas darbus - gan grāmatu un laikrakstu skenēšanu, gan segmentēšanu veic Digitalizācijas sektora darbinieki atbilstoši LNB gada plānam un prioritātēm. Attiecīgajā pārskata periodā vairāk veikti skenēšanas darbi, līdz ar ko segmentēto lapaspušu apjoms ir mazāks nekā prognozēts šajā plānā. </t>
  </si>
  <si>
    <t>Neskatoties uz to, ka lietotāju skaits ir mazās nekā prognozēts, tomēr aplūkoto lapaspušu skaits (pilnu procesu norišu reižu skaits) pārsniedz prognozēto. Šada proporcija liecina to, ka vidējais viena lietotāja uzturēšanās laiks sistēmā un aplūkoto lapaspušu skaits ir lielāks nekā tas vidēji ir informācijas sistēmās. Konkrēti vidējais viena lietotāja uzturēšanās laiks sistēmā ir 13 minūtes, kas liecina par kvalitatīvu resursu izmantošanu.</t>
  </si>
  <si>
    <t>Attiecīgajā periodā tika viedota, bet nav pabeigta"Portretu" kolekcijas izveide. Darbs pie kolekciju izveides atkarīgs no LNB gada plāna un LNB darbinieku resursu pieejamības.Turpinās darbs arī pie esošo kolekciju pilnīgošanas un apjoma.</t>
  </si>
  <si>
    <t>Sakarā ar pārvākšanos uz jauno LNB ēku, pastāvēja ilgstošas serveru problēmas, kas apstādināja rasmošanas procesu. Rasmošanas uzdevumi ir tikuši sastādīti, tomēr nenotika to pastrāde un arhivēšana. Rasmošanas darbi uz atskaites ieniegšanas brīdi ir atsākti un norit plānotajā intensitātē.</t>
  </si>
  <si>
    <r>
      <t xml:space="preserve">Vienu gadu pēc projekta īstenošanas </t>
    </r>
    <r>
      <rPr>
        <b/>
        <sz val="10"/>
        <color indexed="10"/>
        <rFont val="Times New Roman"/>
        <family val="1"/>
        <charset val="186"/>
      </rPr>
      <t>(2012.gads)</t>
    </r>
  </si>
  <si>
    <r>
      <t>Divus gadus pēc projekta īstenošanas</t>
    </r>
    <r>
      <rPr>
        <b/>
        <sz val="10"/>
        <color indexed="10"/>
        <rFont val="Times New Roman"/>
        <family val="1"/>
        <charset val="186"/>
      </rPr>
      <t xml:space="preserve"> (2013.gads)</t>
    </r>
  </si>
  <si>
    <r>
      <t xml:space="preserve">Trīs gadus pēc projekta īstenošanas </t>
    </r>
    <r>
      <rPr>
        <b/>
        <sz val="10"/>
        <color indexed="10"/>
        <rFont val="Times New Roman"/>
        <family val="1"/>
        <charset val="186"/>
      </rPr>
      <t>(2014.gads)</t>
    </r>
  </si>
  <si>
    <r>
      <t xml:space="preserve">Četrus gadus pēc projekta īstenošanas </t>
    </r>
    <r>
      <rPr>
        <b/>
        <sz val="10"/>
        <color indexed="10"/>
        <rFont val="Times New Roman"/>
        <family val="1"/>
        <charset val="186"/>
      </rPr>
      <t>(2015.gads līdz 30.09.2015.)</t>
    </r>
  </si>
  <si>
    <r>
      <t xml:space="preserve">Piecus gadus pēc projekta īstenošanas </t>
    </r>
    <r>
      <rPr>
        <b/>
        <sz val="10"/>
        <color indexed="10"/>
        <rFont val="Times New Roman"/>
        <family val="1"/>
        <charset val="186"/>
      </rPr>
      <t>(plāns)</t>
    </r>
  </si>
  <si>
    <t>n/a</t>
  </si>
  <si>
    <t>Četrus gadus pēc projekta īstenošanas(10 mēneši)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</si>
</sst>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Red]0"/>
  </numFmts>
  <fonts count="128" x14ac:knownFonts="1">
    <font>
      <sz val="11"/>
      <color theme="1"/>
      <name val="Calibri"/>
      <family val="2"/>
      <charset val="186"/>
      <scheme val="minor"/>
    </font>
    <font>
      <sz val="11"/>
      <color theme="1"/>
      <name val="Calibri"/>
      <family val="2"/>
      <charset val="186"/>
      <scheme val="minor"/>
    </font>
    <font>
      <sz val="11"/>
      <color rgb="FF9C0006"/>
      <name val="Calibri"/>
      <family val="2"/>
      <charset val="186"/>
      <scheme val="minor"/>
    </font>
    <font>
      <b/>
      <sz val="11"/>
      <color theme="1"/>
      <name val="Calibri"/>
      <family val="2"/>
      <charset val="186"/>
      <scheme val="minor"/>
    </font>
    <font>
      <sz val="14"/>
      <color theme="1"/>
      <name val="Calibri"/>
      <family val="2"/>
      <charset val="186"/>
      <scheme val="minor"/>
    </font>
    <font>
      <b/>
      <sz val="14"/>
      <color theme="1"/>
      <name val="Times New Roman"/>
      <family val="1"/>
      <charset val="186"/>
    </font>
    <font>
      <b/>
      <sz val="14"/>
      <color theme="1"/>
      <name val="Calibri"/>
      <family val="2"/>
      <charset val="186"/>
      <scheme val="minor"/>
    </font>
    <font>
      <b/>
      <sz val="18"/>
      <color theme="1"/>
      <name val="Calibri"/>
      <family val="2"/>
      <charset val="186"/>
      <scheme val="minor"/>
    </font>
    <font>
      <b/>
      <sz val="10"/>
      <color theme="1"/>
      <name val="Times New Roman"/>
      <family val="1"/>
      <charset val="186"/>
    </font>
    <font>
      <b/>
      <sz val="10"/>
      <name val="Times New Roman"/>
      <family val="1"/>
      <charset val="186"/>
    </font>
    <font>
      <sz val="10"/>
      <name val="Times New Roman"/>
      <family val="1"/>
      <charset val="186"/>
    </font>
    <font>
      <b/>
      <vertAlign val="superscript"/>
      <sz val="10"/>
      <color rgb="FFFF0000"/>
      <name val="Times New Roman"/>
      <family val="1"/>
      <charset val="186"/>
    </font>
    <font>
      <sz val="11"/>
      <color rgb="FF1F497D"/>
      <name val="Calibri"/>
      <family val="2"/>
      <charset val="186"/>
      <scheme val="minor"/>
    </font>
    <font>
      <b/>
      <sz val="9"/>
      <color theme="1"/>
      <name val="Times New Roman"/>
      <family val="1"/>
      <charset val="186"/>
    </font>
    <font>
      <b/>
      <vertAlign val="superscript"/>
      <sz val="9"/>
      <color rgb="FFFF0000"/>
      <name val="Times New Roman"/>
      <family val="1"/>
      <charset val="186"/>
    </font>
    <font>
      <b/>
      <sz val="10"/>
      <color rgb="FF000000"/>
      <name val="Times New Roman"/>
      <family val="1"/>
      <charset val="186"/>
    </font>
    <font>
      <b/>
      <sz val="12"/>
      <color rgb="FF000000"/>
      <name val="Times New Roman"/>
      <family val="1"/>
      <charset val="186"/>
    </font>
    <font>
      <sz val="10"/>
      <color theme="1"/>
      <name val="Times New Roman"/>
      <family val="1"/>
      <charset val="186"/>
    </font>
    <font>
      <vertAlign val="superscript"/>
      <sz val="10"/>
      <color theme="1"/>
      <name val="Times New Roman"/>
      <family val="1"/>
      <charset val="186"/>
    </font>
    <font>
      <b/>
      <sz val="8"/>
      <color indexed="81"/>
      <name val="Tahoma"/>
      <family val="2"/>
      <charset val="186"/>
    </font>
    <font>
      <sz val="8"/>
      <color indexed="81"/>
      <name val="Tahoma"/>
      <family val="2"/>
      <charset val="186"/>
    </font>
    <font>
      <b/>
      <sz val="9"/>
      <color indexed="81"/>
      <name val="Tahoma"/>
      <family val="2"/>
      <charset val="186"/>
    </font>
    <font>
      <sz val="9"/>
      <color indexed="81"/>
      <name val="Tahoma"/>
      <family val="2"/>
      <charset val="186"/>
    </font>
    <font>
      <b/>
      <vertAlign val="superscript"/>
      <sz val="10"/>
      <color indexed="10"/>
      <name val="Times New Roman"/>
      <family val="1"/>
      <charset val="186"/>
    </font>
    <font>
      <b/>
      <vertAlign val="superscript"/>
      <sz val="9"/>
      <color indexed="10"/>
      <name val="Times New Roman"/>
      <family val="1"/>
      <charset val="186"/>
    </font>
    <font>
      <vertAlign val="superscript"/>
      <sz val="10"/>
      <color indexed="8"/>
      <name val="Times New Roman"/>
      <family val="1"/>
      <charset val="186"/>
    </font>
    <font>
      <sz val="10"/>
      <color indexed="8"/>
      <name val="Times New Roman"/>
      <family val="1"/>
      <charset val="186"/>
    </font>
    <font>
      <b/>
      <sz val="10"/>
      <color indexed="8"/>
      <name val="Times New Roman"/>
      <family val="1"/>
      <charset val="186"/>
    </font>
    <font>
      <b/>
      <sz val="12"/>
      <color theme="1"/>
      <name val="Times New Roman"/>
      <family val="1"/>
      <charset val="186"/>
    </font>
    <font>
      <b/>
      <sz val="8"/>
      <color rgb="FFFF0000"/>
      <name val="Times New Roman"/>
      <family val="1"/>
      <charset val="186"/>
    </font>
    <font>
      <b/>
      <sz val="11"/>
      <color theme="1"/>
      <name val="Times New Roman"/>
      <family val="1"/>
      <charset val="186"/>
    </font>
    <font>
      <vertAlign val="superscript"/>
      <sz val="12"/>
      <color theme="1"/>
      <name val="Times New Roman"/>
      <family val="1"/>
      <charset val="186"/>
    </font>
    <font>
      <vertAlign val="superscript"/>
      <sz val="8"/>
      <color theme="1"/>
      <name val="Times New Roman"/>
      <family val="1"/>
      <charset val="186"/>
    </font>
    <font>
      <vertAlign val="superscript"/>
      <sz val="12"/>
      <color rgb="FFFF0000"/>
      <name val="Times New Roman"/>
      <family val="1"/>
      <charset val="186"/>
    </font>
    <font>
      <b/>
      <sz val="8"/>
      <color theme="1"/>
      <name val="Times New Roman"/>
      <family val="1"/>
      <charset val="186"/>
    </font>
    <font>
      <sz val="8"/>
      <color theme="1"/>
      <name val="Times New Roman"/>
      <family val="1"/>
      <charset val="186"/>
    </font>
    <font>
      <vertAlign val="superscript"/>
      <sz val="8"/>
      <color indexed="8"/>
      <name val="Times New Roman"/>
      <family val="1"/>
      <charset val="186"/>
    </font>
    <font>
      <sz val="8"/>
      <color indexed="8"/>
      <name val="Times New Roman"/>
      <family val="1"/>
      <charset val="186"/>
    </font>
    <font>
      <b/>
      <sz val="8"/>
      <color indexed="8"/>
      <name val="Times New Roman"/>
      <family val="1"/>
      <charset val="186"/>
    </font>
    <font>
      <b/>
      <sz val="10"/>
      <color rgb="FFFF0000"/>
      <name val="Times New Roman"/>
      <family val="1"/>
      <charset val="186"/>
    </font>
    <font>
      <sz val="11"/>
      <name val="Calibri"/>
      <family val="2"/>
      <charset val="186"/>
      <scheme val="minor"/>
    </font>
    <font>
      <sz val="12"/>
      <color indexed="8"/>
      <name val="Calibri"/>
      <family val="2"/>
      <charset val="186"/>
    </font>
    <font>
      <sz val="11"/>
      <color indexed="8"/>
      <name val="Calibri"/>
      <family val="2"/>
      <charset val="186"/>
    </font>
    <font>
      <sz val="14"/>
      <color indexed="8"/>
      <name val="Calibri"/>
      <family val="2"/>
      <charset val="186"/>
    </font>
    <font>
      <b/>
      <sz val="12"/>
      <color indexed="8"/>
      <name val="Calibri"/>
      <family val="2"/>
      <charset val="186"/>
    </font>
    <font>
      <sz val="11"/>
      <color indexed="56"/>
      <name val="Calibri"/>
      <family val="2"/>
      <charset val="186"/>
    </font>
    <font>
      <b/>
      <sz val="9"/>
      <color indexed="8"/>
      <name val="Times New Roman"/>
      <family val="1"/>
      <charset val="186"/>
    </font>
    <font>
      <sz val="9"/>
      <color indexed="8"/>
      <name val="Times New Roman"/>
      <family val="1"/>
      <charset val="186"/>
    </font>
    <font>
      <b/>
      <sz val="9"/>
      <color rgb="FFFF0000"/>
      <name val="Times New Roman"/>
      <family val="1"/>
      <charset val="186"/>
    </font>
    <font>
      <sz val="9"/>
      <color rgb="FFFF0000"/>
      <name val="Times New Roman"/>
      <family val="1"/>
      <charset val="186"/>
    </font>
    <font>
      <sz val="9"/>
      <color rgb="FFFF0000"/>
      <name val="Calibri"/>
      <family val="2"/>
      <charset val="186"/>
      <scheme val="minor"/>
    </font>
    <font>
      <b/>
      <sz val="14"/>
      <color indexed="8"/>
      <name val="Calibri"/>
      <family val="2"/>
      <charset val="186"/>
    </font>
    <font>
      <sz val="10"/>
      <color indexed="8"/>
      <name val="Calibri"/>
      <family val="2"/>
      <charset val="186"/>
    </font>
    <font>
      <sz val="10"/>
      <color indexed="10"/>
      <name val="Times New Roman"/>
      <family val="1"/>
      <charset val="186"/>
    </font>
    <font>
      <sz val="10"/>
      <color theme="1"/>
      <name val="Calibri"/>
      <family val="2"/>
      <charset val="186"/>
      <scheme val="minor"/>
    </font>
    <font>
      <sz val="14"/>
      <color theme="1"/>
      <name val="Times New Roman"/>
      <family val="1"/>
      <charset val="186"/>
    </font>
    <font>
      <b/>
      <sz val="18"/>
      <color theme="1"/>
      <name val="Times New Roman"/>
      <family val="1"/>
      <charset val="186"/>
    </font>
    <font>
      <vertAlign val="superscript"/>
      <sz val="10"/>
      <color indexed="10"/>
      <name val="Times New Roman"/>
      <family val="1"/>
      <charset val="186"/>
    </font>
    <font>
      <vertAlign val="superscript"/>
      <sz val="8"/>
      <color indexed="10"/>
      <name val="Times New Roman"/>
      <family val="1"/>
      <charset val="186"/>
    </font>
    <font>
      <sz val="11"/>
      <color theme="1"/>
      <name val="Times New Roman"/>
      <family val="1"/>
      <charset val="186"/>
    </font>
    <font>
      <sz val="9"/>
      <color theme="1"/>
      <name val="Times New Roman"/>
      <family val="1"/>
      <charset val="186"/>
    </font>
    <font>
      <sz val="9"/>
      <name val="Times New Roman"/>
      <family val="1"/>
      <charset val="186"/>
    </font>
    <font>
      <vertAlign val="superscript"/>
      <sz val="9"/>
      <color indexed="10"/>
      <name val="Times New Roman"/>
      <family val="1"/>
      <charset val="186"/>
    </font>
    <font>
      <b/>
      <sz val="8"/>
      <color indexed="10"/>
      <name val="Times New Roman"/>
      <family val="1"/>
      <charset val="186"/>
    </font>
    <font>
      <sz val="10"/>
      <color theme="1"/>
      <name val="Times"/>
      <family val="1"/>
    </font>
    <font>
      <b/>
      <sz val="11"/>
      <color indexed="8"/>
      <name val="Times New Roman"/>
      <family val="1"/>
      <charset val="186"/>
    </font>
    <font>
      <vertAlign val="superscript"/>
      <sz val="12"/>
      <color indexed="10"/>
      <name val="Times New Roman"/>
      <family val="1"/>
      <charset val="186"/>
    </font>
    <font>
      <b/>
      <sz val="17"/>
      <color indexed="8"/>
      <name val="Calibri"/>
      <family val="2"/>
      <charset val="186"/>
    </font>
    <font>
      <b/>
      <sz val="8"/>
      <name val="Times New Roman"/>
      <family val="1"/>
      <charset val="186"/>
    </font>
    <font>
      <sz val="8"/>
      <name val="Times New Roman"/>
      <family val="1"/>
      <charset val="186"/>
    </font>
    <font>
      <b/>
      <vertAlign val="superscript"/>
      <sz val="8"/>
      <color indexed="10"/>
      <name val="Times New Roman"/>
      <family val="1"/>
      <charset val="186"/>
    </font>
    <font>
      <sz val="11"/>
      <color indexed="62"/>
      <name val="Calibri"/>
      <family val="2"/>
      <charset val="186"/>
    </font>
    <font>
      <b/>
      <sz val="16"/>
      <color indexed="8"/>
      <name val="Calibri"/>
      <family val="2"/>
      <charset val="186"/>
    </font>
    <font>
      <b/>
      <i/>
      <sz val="8"/>
      <name val="Calibri"/>
      <family val="2"/>
      <charset val="186"/>
    </font>
    <font>
      <sz val="8"/>
      <color indexed="8"/>
      <name val="Calibri"/>
      <family val="2"/>
      <charset val="186"/>
    </font>
    <font>
      <sz val="9"/>
      <color indexed="8"/>
      <name val="Calibri"/>
      <family val="2"/>
      <charset val="186"/>
    </font>
    <font>
      <vertAlign val="superscript"/>
      <sz val="9"/>
      <color indexed="8"/>
      <name val="Times New Roman"/>
      <family val="1"/>
      <charset val="186"/>
    </font>
    <font>
      <sz val="10"/>
      <color rgb="FF000000"/>
      <name val="Times New Roman"/>
      <family val="1"/>
      <charset val="186"/>
    </font>
    <font>
      <sz val="9"/>
      <color rgb="FF000000"/>
      <name val="Times New Roman"/>
      <family val="1"/>
      <charset val="186"/>
    </font>
    <font>
      <b/>
      <sz val="10"/>
      <color theme="1"/>
      <name val="Arial"/>
      <family val="2"/>
      <charset val="186"/>
    </font>
    <font>
      <b/>
      <sz val="10"/>
      <name val="Arial"/>
      <family val="2"/>
      <charset val="186"/>
    </font>
    <font>
      <sz val="10"/>
      <name val="Arial"/>
      <family val="2"/>
      <charset val="186"/>
    </font>
    <font>
      <b/>
      <vertAlign val="superscript"/>
      <sz val="10"/>
      <color indexed="10"/>
      <name val="Arial"/>
      <family val="2"/>
      <charset val="186"/>
    </font>
    <font>
      <b/>
      <sz val="8"/>
      <color theme="1"/>
      <name val="Arial"/>
      <family val="2"/>
      <charset val="186"/>
    </font>
    <font>
      <b/>
      <vertAlign val="superscript"/>
      <sz val="8"/>
      <color indexed="10"/>
      <name val="Arial"/>
      <family val="2"/>
      <charset val="186"/>
    </font>
    <font>
      <b/>
      <sz val="9"/>
      <color theme="1"/>
      <name val="Arial"/>
      <family val="2"/>
      <charset val="186"/>
    </font>
    <font>
      <b/>
      <sz val="9"/>
      <name val="Arial"/>
      <family val="2"/>
      <charset val="186"/>
    </font>
    <font>
      <b/>
      <vertAlign val="superscript"/>
      <sz val="9"/>
      <color indexed="10"/>
      <name val="Arial"/>
      <family val="2"/>
      <charset val="186"/>
    </font>
    <font>
      <i/>
      <sz val="10"/>
      <color theme="1"/>
      <name val="Times New Roman"/>
      <family val="1"/>
      <charset val="186"/>
    </font>
    <font>
      <i/>
      <sz val="8"/>
      <color theme="1"/>
      <name val="Times New Roman"/>
      <family val="1"/>
      <charset val="186"/>
    </font>
    <font>
      <i/>
      <sz val="11"/>
      <color theme="1"/>
      <name val="Calibri"/>
      <family val="2"/>
      <charset val="186"/>
      <scheme val="minor"/>
    </font>
    <font>
      <b/>
      <sz val="18"/>
      <color indexed="8"/>
      <name val="Calibri"/>
      <family val="2"/>
      <charset val="186"/>
    </font>
    <font>
      <b/>
      <sz val="9"/>
      <name val="Times New Roman"/>
      <family val="1"/>
      <charset val="186"/>
    </font>
    <font>
      <b/>
      <sz val="10"/>
      <color indexed="10"/>
      <name val="Times New Roman"/>
      <family val="1"/>
      <charset val="186"/>
    </font>
    <font>
      <sz val="11"/>
      <color rgb="FFFF0000"/>
      <name val="Calibri"/>
      <family val="2"/>
      <charset val="186"/>
    </font>
    <font>
      <sz val="11"/>
      <name val="Calibri"/>
      <family val="2"/>
      <charset val="186"/>
    </font>
    <font>
      <sz val="14"/>
      <name val="Calibri"/>
      <family val="2"/>
      <charset val="186"/>
    </font>
    <font>
      <b/>
      <sz val="14"/>
      <name val="Calibri"/>
      <family val="2"/>
      <charset val="186"/>
    </font>
    <font>
      <b/>
      <sz val="18"/>
      <name val="Calibri"/>
      <family val="2"/>
      <charset val="186"/>
    </font>
    <font>
      <b/>
      <vertAlign val="superscript"/>
      <sz val="10"/>
      <name val="Times New Roman"/>
      <family val="1"/>
      <charset val="186"/>
    </font>
    <font>
      <b/>
      <vertAlign val="superscript"/>
      <sz val="9"/>
      <name val="Times New Roman"/>
      <family val="1"/>
      <charset val="186"/>
    </font>
    <font>
      <vertAlign val="superscript"/>
      <sz val="10"/>
      <name val="Times New Roman"/>
      <family val="1"/>
      <charset val="186"/>
    </font>
    <font>
      <sz val="11"/>
      <color indexed="10"/>
      <name val="Calibri"/>
      <family val="2"/>
      <charset val="186"/>
    </font>
    <font>
      <sz val="11"/>
      <color rgb="FF000000"/>
      <name val="Calibri"/>
      <family val="2"/>
      <charset val="186"/>
    </font>
    <font>
      <sz val="14"/>
      <color rgb="FF000000"/>
      <name val="Calibri"/>
      <family val="2"/>
      <charset val="186"/>
    </font>
    <font>
      <b/>
      <sz val="14"/>
      <color rgb="FF000000"/>
      <name val="Calibri"/>
      <family val="2"/>
      <charset val="186"/>
    </font>
    <font>
      <b/>
      <sz val="18"/>
      <color rgb="FF000000"/>
      <name val="Calibri"/>
      <family val="2"/>
      <charset val="186"/>
    </font>
    <font>
      <sz val="11"/>
      <color rgb="FF003366"/>
      <name val="Calibri"/>
      <family val="2"/>
      <charset val="186"/>
    </font>
    <font>
      <b/>
      <sz val="9"/>
      <color rgb="FF000000"/>
      <name val="Times New Roman"/>
      <family val="1"/>
      <charset val="186"/>
    </font>
    <font>
      <b/>
      <sz val="8"/>
      <color rgb="FF000000"/>
      <name val="Times New Roman"/>
      <family val="1"/>
      <charset val="186"/>
    </font>
    <font>
      <i/>
      <sz val="9"/>
      <color rgb="FF000000"/>
      <name val="Times New Roman"/>
      <family val="1"/>
      <charset val="186"/>
    </font>
    <font>
      <i/>
      <sz val="8"/>
      <color rgb="FF000000"/>
      <name val="Times New Roman"/>
      <family val="1"/>
      <charset val="186"/>
    </font>
    <font>
      <i/>
      <sz val="10"/>
      <color rgb="FF000000"/>
      <name val="Times New Roman"/>
      <family val="1"/>
      <charset val="186"/>
    </font>
    <font>
      <i/>
      <sz val="18"/>
      <color rgb="FF000000"/>
      <name val="Calibri"/>
      <family val="2"/>
      <charset val="186"/>
    </font>
    <font>
      <i/>
      <sz val="11"/>
      <color rgb="FF000000"/>
      <name val="Calibri"/>
      <family val="2"/>
      <charset val="186"/>
    </font>
    <font>
      <b/>
      <i/>
      <sz val="9"/>
      <color rgb="FF000000"/>
      <name val="Times New Roman"/>
      <family val="1"/>
      <charset val="186"/>
    </font>
    <font>
      <b/>
      <i/>
      <sz val="18"/>
      <color rgb="FF000000"/>
      <name val="Calibri"/>
      <family val="2"/>
      <charset val="186"/>
    </font>
    <font>
      <b/>
      <i/>
      <sz val="10"/>
      <color rgb="FF000000"/>
      <name val="Times New Roman"/>
      <family val="1"/>
      <charset val="186"/>
    </font>
    <font>
      <b/>
      <sz val="11"/>
      <color rgb="FF000000"/>
      <name val="Times New Roman"/>
      <family val="1"/>
      <charset val="186"/>
    </font>
    <font>
      <vertAlign val="superscript"/>
      <sz val="10"/>
      <color rgb="FF000000"/>
      <name val="Times New Roman"/>
      <family val="1"/>
      <charset val="186"/>
    </font>
    <font>
      <sz val="12"/>
      <color rgb="FF000000"/>
      <name val="Times New Roman"/>
      <family val="1"/>
      <charset val="186"/>
    </font>
    <font>
      <vertAlign val="superscript"/>
      <sz val="8"/>
      <color rgb="FF000000"/>
      <name val="Times New Roman"/>
      <family val="1"/>
      <charset val="186"/>
    </font>
    <font>
      <sz val="11"/>
      <color rgb="FF9C0006"/>
      <name val="Calibri"/>
      <family val="2"/>
      <scheme val="minor"/>
    </font>
    <font>
      <shadow/>
      <sz val="12"/>
      <color rgb="FF0070C0"/>
      <name val="Times New Roman"/>
      <family val="1"/>
      <charset val="186"/>
    </font>
    <font>
      <shadow/>
      <sz val="14"/>
      <color rgb="FF0070C0"/>
      <name val="Times New Roman"/>
      <family val="1"/>
      <charset val="186"/>
    </font>
    <font>
      <sz val="16"/>
      <color theme="1"/>
      <name val="Calibri"/>
      <family val="2"/>
      <charset val="186"/>
      <scheme val="minor"/>
    </font>
    <font>
      <b/>
      <sz val="11"/>
      <color indexed="8"/>
      <name val="Calibri"/>
      <family val="2"/>
      <charset val="186"/>
    </font>
    <font>
      <b/>
      <sz val="10"/>
      <color indexed="17"/>
      <name val="Times New Roman"/>
      <family val="1"/>
      <charset val="186"/>
    </font>
  </fonts>
  <fills count="17">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9847407452621"/>
        <bgColor indexed="64"/>
      </patternFill>
    </fill>
    <fill>
      <patternFill patternType="solid">
        <fgColor indexed="9"/>
        <bgColor indexed="64"/>
      </patternFill>
    </fill>
    <fill>
      <patternFill patternType="solid">
        <fgColor theme="9"/>
        <bgColor indexed="64"/>
      </patternFill>
    </fill>
    <fill>
      <patternFill patternType="solid">
        <fgColor theme="6"/>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6" tint="0.59999389629810485"/>
        <bgColor indexed="64"/>
      </patternFill>
    </fill>
    <fill>
      <patternFill patternType="solid">
        <fgColor rgb="FFFFFFFF"/>
        <bgColor rgb="FFFFFFCC"/>
      </patternFill>
    </fill>
    <fill>
      <patternFill patternType="solid">
        <fgColor rgb="FFFF0000"/>
        <bgColor indexed="64"/>
      </patternFill>
    </fill>
  </fills>
  <borders count="62">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auto="1"/>
      </left>
      <right/>
      <top/>
      <bottom/>
      <diagonal/>
    </border>
    <border>
      <left style="medium">
        <color auto="1"/>
      </left>
      <right style="medium">
        <color auto="1"/>
      </right>
      <top style="medium">
        <color auto="1"/>
      </top>
      <bottom style="thin">
        <color auto="1"/>
      </bottom>
      <diagonal/>
    </border>
    <border>
      <left style="thin">
        <color auto="1"/>
      </left>
      <right style="thin">
        <color auto="1"/>
      </right>
      <top style="thin">
        <color auto="1"/>
      </top>
      <bottom/>
      <diagonal/>
    </border>
  </borders>
  <cellStyleXfs count="14">
    <xf numFmtId="0" fontId="0" fillId="0" borderId="0"/>
    <xf numFmtId="9" fontId="1" fillId="0" borderId="0" applyFont="0" applyFill="0" applyBorder="0" applyAlignment="0" applyProtection="0"/>
    <xf numFmtId="0" fontId="2" fillId="2" borderId="0" applyNumberFormat="0" applyBorder="0" applyAlignment="0" applyProtection="0"/>
    <xf numFmtId="0" fontId="42" fillId="0" borderId="0">
      <alignment vertical="center"/>
    </xf>
    <xf numFmtId="9" fontId="42" fillId="0" borderId="0" applyFont="0" applyFill="0" applyBorder="0" applyAlignment="0" applyProtection="0">
      <alignment vertical="center"/>
    </xf>
    <xf numFmtId="0" fontId="42" fillId="0" borderId="0">
      <alignment vertical="center"/>
    </xf>
    <xf numFmtId="0" fontId="42" fillId="0" borderId="0">
      <alignment vertical="center"/>
    </xf>
    <xf numFmtId="9" fontId="42" fillId="0" borderId="0" applyFont="0" applyFill="0" applyBorder="0" applyAlignment="0" applyProtection="0">
      <alignment vertical="center"/>
    </xf>
    <xf numFmtId="0" fontId="42" fillId="0" borderId="0"/>
    <xf numFmtId="0" fontId="42" fillId="0" borderId="0"/>
    <xf numFmtId="0" fontId="103" fillId="0" borderId="0"/>
    <xf numFmtId="9" fontId="103" fillId="0" borderId="0" applyBorder="0" applyProtection="0"/>
    <xf numFmtId="0" fontId="122" fillId="2" borderId="0" applyNumberFormat="0" applyBorder="0" applyAlignment="0" applyProtection="0"/>
    <xf numFmtId="9" fontId="42" fillId="0" borderId="0" applyFont="0" applyFill="0" applyBorder="0" applyAlignment="0" applyProtection="0"/>
  </cellStyleXfs>
  <cellXfs count="751">
    <xf numFmtId="0" fontId="0" fillId="0" borderId="0" xfId="0"/>
    <xf numFmtId="0" fontId="0" fillId="0" borderId="2" xfId="0" applyBorder="1"/>
    <xf numFmtId="0" fontId="0" fillId="0" borderId="0" xfId="0" applyBorder="1"/>
    <xf numFmtId="0" fontId="0" fillId="0" borderId="1" xfId="0" applyBorder="1"/>
    <xf numFmtId="0" fontId="4" fillId="0" borderId="0" xfId="0" applyFont="1"/>
    <xf numFmtId="0" fontId="4" fillId="0" borderId="4" xfId="0" applyFont="1" applyBorder="1"/>
    <xf numFmtId="0" fontId="4" fillId="0" borderId="5" xfId="0" applyFont="1" applyBorder="1"/>
    <xf numFmtId="0" fontId="4" fillId="0" borderId="6" xfId="0" applyFont="1" applyBorder="1"/>
    <xf numFmtId="0" fontId="9" fillId="3" borderId="7" xfId="0" applyFont="1" applyFill="1" applyBorder="1" applyAlignment="1">
      <alignment horizontal="center" vertical="center" wrapText="1"/>
    </xf>
    <xf numFmtId="0" fontId="12" fillId="0" borderId="0" xfId="0" applyFont="1" applyBorder="1"/>
    <xf numFmtId="0" fontId="9" fillId="3" borderId="9"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8" fillId="0" borderId="8" xfId="0" applyFont="1" applyBorder="1" applyAlignment="1">
      <alignment vertical="top" wrapText="1"/>
    </xf>
    <xf numFmtId="0" fontId="15" fillId="0" borderId="8" xfId="0" applyFont="1" applyBorder="1" applyAlignment="1">
      <alignment horizontal="left" vertical="top" wrapText="1" readingOrder="1"/>
    </xf>
    <xf numFmtId="0" fontId="15" fillId="0" borderId="8" xfId="0" applyFont="1" applyBorder="1" applyAlignment="1">
      <alignment vertical="top" wrapText="1" readingOrder="1"/>
    </xf>
    <xf numFmtId="0" fontId="0" fillId="0" borderId="8" xfId="0" applyBorder="1"/>
    <xf numFmtId="0" fontId="0" fillId="0" borderId="7" xfId="0" applyBorder="1"/>
    <xf numFmtId="0" fontId="8" fillId="0" borderId="7" xfId="0" applyFont="1" applyBorder="1" applyAlignment="1">
      <alignment vertical="top" wrapText="1"/>
    </xf>
    <xf numFmtId="0" fontId="16" fillId="0" borderId="0" xfId="0" applyFont="1" applyBorder="1" applyAlignment="1">
      <alignment horizontal="left" vertical="top" wrapText="1" readingOrder="1"/>
    </xf>
    <xf numFmtId="0" fontId="8" fillId="0" borderId="0" xfId="0" applyFont="1" applyBorder="1" applyAlignment="1">
      <alignment vertical="top" wrapText="1"/>
    </xf>
    <xf numFmtId="0" fontId="8" fillId="0" borderId="8" xfId="0" applyFont="1" applyBorder="1" applyAlignment="1">
      <alignment horizontal="justify" vertical="top"/>
    </xf>
    <xf numFmtId="0" fontId="8" fillId="0" borderId="13" xfId="0" applyFont="1" applyBorder="1" applyAlignment="1">
      <alignment vertical="top" wrapText="1"/>
    </xf>
    <xf numFmtId="0" fontId="17" fillId="0" borderId="0" xfId="0" applyFont="1" applyBorder="1" applyAlignment="1">
      <alignment horizontal="justify" vertical="top"/>
    </xf>
    <xf numFmtId="0" fontId="17" fillId="0" borderId="8" xfId="0" applyFont="1" applyBorder="1" applyAlignment="1">
      <alignment vertical="top" wrapText="1"/>
    </xf>
    <xf numFmtId="0" fontId="8" fillId="0" borderId="0" xfId="0" applyFont="1" applyFill="1" applyBorder="1" applyAlignment="1">
      <alignment vertical="top" wrapText="1"/>
    </xf>
    <xf numFmtId="0" fontId="0" fillId="0" borderId="0" xfId="0" applyAlignment="1">
      <alignment horizontal="right" vertical="center"/>
    </xf>
    <xf numFmtId="0" fontId="12" fillId="0" borderId="0" xfId="0" applyFont="1"/>
    <xf numFmtId="3" fontId="8" fillId="4" borderId="8" xfId="0" applyNumberFormat="1" applyFont="1" applyFill="1" applyBorder="1" applyAlignment="1">
      <alignment vertical="top" wrapText="1"/>
    </xf>
    <xf numFmtId="3" fontId="8" fillId="5" borderId="8" xfId="0" applyNumberFormat="1" applyFont="1" applyFill="1" applyBorder="1" applyAlignment="1">
      <alignment vertical="top" wrapText="1"/>
    </xf>
    <xf numFmtId="3" fontId="8" fillId="6" borderId="8" xfId="0" applyNumberFormat="1" applyFont="1" applyFill="1" applyBorder="1" applyAlignment="1">
      <alignment vertical="top" wrapText="1"/>
    </xf>
    <xf numFmtId="3" fontId="8" fillId="0" borderId="8" xfId="0" applyNumberFormat="1" applyFont="1" applyBorder="1" applyAlignment="1">
      <alignment vertical="top" wrapText="1"/>
    </xf>
    <xf numFmtId="0" fontId="8" fillId="4" borderId="8" xfId="0" applyFont="1" applyFill="1" applyBorder="1" applyAlignment="1">
      <alignment vertical="top" wrapText="1"/>
    </xf>
    <xf numFmtId="0" fontId="8" fillId="5" borderId="8" xfId="0" applyFont="1" applyFill="1" applyBorder="1" applyAlignment="1">
      <alignment vertical="top" wrapText="1"/>
    </xf>
    <xf numFmtId="0" fontId="8" fillId="6" borderId="8" xfId="0" applyFont="1" applyFill="1" applyBorder="1" applyAlignment="1">
      <alignment vertical="top" wrapText="1"/>
    </xf>
    <xf numFmtId="3" fontId="8" fillId="0" borderId="8" xfId="0" applyNumberFormat="1" applyFont="1" applyFill="1" applyBorder="1" applyAlignment="1">
      <alignment vertical="top" wrapText="1"/>
    </xf>
    <xf numFmtId="0" fontId="8" fillId="0" borderId="8" xfId="0" applyFont="1" applyFill="1" applyBorder="1" applyAlignment="1">
      <alignment vertical="top" wrapText="1"/>
    </xf>
    <xf numFmtId="0" fontId="0" fillId="0" borderId="0" xfId="0" applyFill="1"/>
    <xf numFmtId="0" fontId="8" fillId="0" borderId="8" xfId="0" applyFont="1" applyBorder="1" applyAlignment="1">
      <alignment horizontal="center" vertical="top" wrapText="1"/>
    </xf>
    <xf numFmtId="0" fontId="4" fillId="0" borderId="0" xfId="0" applyFont="1" applyBorder="1" applyAlignment="1">
      <alignment vertical="center"/>
    </xf>
    <xf numFmtId="49" fontId="27" fillId="0" borderId="8" xfId="0" applyNumberFormat="1" applyFont="1" applyBorder="1" applyAlignment="1">
      <alignment vertical="top" wrapText="1"/>
    </xf>
    <xf numFmtId="0" fontId="27" fillId="0" borderId="8" xfId="0" applyFont="1" applyFill="1" applyBorder="1" applyAlignment="1">
      <alignment vertical="top" wrapText="1"/>
    </xf>
    <xf numFmtId="0" fontId="27" fillId="0" borderId="8" xfId="0" applyFont="1" applyBorder="1" applyAlignment="1">
      <alignment vertical="top" wrapText="1"/>
    </xf>
    <xf numFmtId="0" fontId="9" fillId="0" borderId="8" xfId="0" applyFont="1" applyFill="1" applyBorder="1" applyAlignment="1">
      <alignment vertical="top" wrapText="1"/>
    </xf>
    <xf numFmtId="0" fontId="8" fillId="0" borderId="0" xfId="0" applyFont="1" applyBorder="1" applyAlignment="1">
      <alignment horizontal="center" vertical="top" wrapText="1"/>
    </xf>
    <xf numFmtId="0" fontId="27" fillId="0" borderId="8" xfId="0" applyFont="1" applyBorder="1" applyAlignment="1">
      <alignment horizontal="center" vertical="center" wrapText="1"/>
    </xf>
    <xf numFmtId="0" fontId="9" fillId="0" borderId="13" xfId="0" applyFont="1" applyFill="1" applyBorder="1" applyAlignment="1">
      <alignment vertical="top" wrapText="1"/>
    </xf>
    <xf numFmtId="1" fontId="9" fillId="0" borderId="8" xfId="0" applyNumberFormat="1" applyFont="1" applyFill="1" applyBorder="1" applyAlignment="1">
      <alignment vertical="top" wrapText="1"/>
    </xf>
    <xf numFmtId="1" fontId="9" fillId="0" borderId="13" xfId="0" applyNumberFormat="1" applyFont="1" applyFill="1" applyBorder="1" applyAlignment="1">
      <alignment vertical="top" wrapText="1"/>
    </xf>
    <xf numFmtId="0" fontId="31" fillId="0" borderId="0" xfId="0" applyFont="1" applyFill="1" applyBorder="1" applyAlignment="1">
      <alignment vertical="top" wrapText="1"/>
    </xf>
    <xf numFmtId="164" fontId="1" fillId="0" borderId="0" xfId="1" applyNumberFormat="1" applyFont="1"/>
    <xf numFmtId="0" fontId="0" fillId="3" borderId="0" xfId="0" applyFill="1"/>
    <xf numFmtId="0" fontId="8" fillId="0" borderId="8" xfId="0" applyFont="1" applyBorder="1" applyAlignment="1">
      <alignment wrapText="1"/>
    </xf>
    <xf numFmtId="0" fontId="39" fillId="0" borderId="8" xfId="0" applyFont="1" applyBorder="1" applyAlignment="1">
      <alignment vertical="top" wrapText="1"/>
    </xf>
    <xf numFmtId="0" fontId="9" fillId="0" borderId="8" xfId="0" applyFont="1" applyBorder="1" applyAlignment="1">
      <alignment vertical="top" wrapText="1"/>
    </xf>
    <xf numFmtId="0" fontId="39" fillId="0" borderId="8" xfId="0" applyFont="1" applyFill="1" applyBorder="1" applyAlignment="1">
      <alignment vertical="top" wrapText="1"/>
    </xf>
    <xf numFmtId="0" fontId="8" fillId="0" borderId="9" xfId="0" applyFont="1" applyFill="1" applyBorder="1" applyAlignment="1">
      <alignment vertical="top" wrapText="1"/>
    </xf>
    <xf numFmtId="0" fontId="13" fillId="0" borderId="8"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8" fillId="8" borderId="8" xfId="0" applyFont="1" applyFill="1" applyBorder="1" applyAlignment="1">
      <alignment vertical="top" wrapText="1"/>
    </xf>
    <xf numFmtId="9" fontId="8" fillId="0" borderId="8" xfId="1" applyFont="1" applyFill="1" applyBorder="1" applyAlignment="1">
      <alignment vertical="top"/>
    </xf>
    <xf numFmtId="9" fontId="8" fillId="0" borderId="8" xfId="1" applyFont="1" applyBorder="1" applyAlignment="1">
      <alignment vertical="top"/>
    </xf>
    <xf numFmtId="9" fontId="8" fillId="0" borderId="8" xfId="1" applyNumberFormat="1" applyFont="1" applyFill="1" applyBorder="1" applyAlignment="1">
      <alignment vertical="top"/>
    </xf>
    <xf numFmtId="9" fontId="8" fillId="0" borderId="8" xfId="1" applyNumberFormat="1" applyFont="1" applyBorder="1" applyAlignment="1">
      <alignment vertical="top"/>
    </xf>
    <xf numFmtId="0" fontId="8" fillId="0" borderId="0" xfId="0" applyFont="1" applyBorder="1" applyAlignment="1">
      <alignment wrapText="1"/>
    </xf>
    <xf numFmtId="9" fontId="8" fillId="0" borderId="0" xfId="1" applyNumberFormat="1" applyFont="1" applyBorder="1" applyAlignment="1">
      <alignment vertical="top"/>
    </xf>
    <xf numFmtId="0" fontId="8" fillId="8" borderId="8" xfId="0" applyFont="1" applyFill="1" applyBorder="1" applyAlignment="1">
      <alignment horizontal="left" vertical="top" wrapText="1"/>
    </xf>
    <xf numFmtId="0" fontId="8" fillId="0" borderId="8" xfId="0" applyFont="1" applyBorder="1" applyAlignment="1">
      <alignment horizontal="left" vertical="top" wrapText="1"/>
    </xf>
    <xf numFmtId="9" fontId="8" fillId="0" borderId="8" xfId="1" applyFont="1" applyBorder="1" applyAlignment="1">
      <alignment horizontal="left" vertical="top"/>
    </xf>
    <xf numFmtId="0" fontId="0" fillId="0" borderId="0" xfId="0" applyAlignment="1">
      <alignment horizontal="left"/>
    </xf>
    <xf numFmtId="0" fontId="8" fillId="0" borderId="8" xfId="0" applyFont="1" applyBorder="1" applyAlignment="1">
      <alignment horizontal="left" wrapText="1"/>
    </xf>
    <xf numFmtId="164" fontId="8" fillId="0" borderId="8" xfId="0" applyNumberFormat="1" applyFont="1" applyBorder="1" applyAlignment="1">
      <alignment horizontal="left" vertical="top"/>
    </xf>
    <xf numFmtId="164" fontId="8" fillId="0" borderId="0" xfId="0" applyNumberFormat="1" applyFont="1" applyBorder="1" applyAlignment="1">
      <alignment vertical="top"/>
    </xf>
    <xf numFmtId="0" fontId="30" fillId="8" borderId="0" xfId="0" applyFont="1" applyFill="1" applyBorder="1" applyAlignment="1">
      <alignment horizontal="left" vertical="top"/>
    </xf>
    <xf numFmtId="0" fontId="6" fillId="0" borderId="0" xfId="0" applyFont="1" applyBorder="1" applyAlignment="1">
      <alignment wrapText="1"/>
    </xf>
    <xf numFmtId="0" fontId="7" fillId="0" borderId="0" xfId="0" applyFont="1" applyBorder="1" applyAlignment="1"/>
    <xf numFmtId="0" fontId="7" fillId="0" borderId="2" xfId="0" applyFont="1" applyBorder="1" applyAlignment="1"/>
    <xf numFmtId="164" fontId="0" fillId="0" borderId="0" xfId="1" applyNumberFormat="1" applyFont="1"/>
    <xf numFmtId="164" fontId="0" fillId="0" borderId="0" xfId="1" applyNumberFormat="1" applyFont="1" applyBorder="1"/>
    <xf numFmtId="0" fontId="8" fillId="3" borderId="0" xfId="0" applyFont="1" applyFill="1" applyBorder="1" applyAlignment="1">
      <alignment vertical="center" wrapText="1"/>
    </xf>
    <xf numFmtId="0" fontId="13" fillId="3" borderId="0" xfId="0" applyFont="1" applyFill="1" applyBorder="1" applyAlignment="1">
      <alignment horizontal="center" vertical="center" wrapText="1"/>
    </xf>
    <xf numFmtId="1" fontId="8" fillId="3" borderId="8" xfId="0" applyNumberFormat="1" applyFont="1" applyFill="1" applyBorder="1" applyAlignment="1">
      <alignment vertical="top" wrapText="1"/>
    </xf>
    <xf numFmtId="1" fontId="8" fillId="3" borderId="13" xfId="0" applyNumberFormat="1" applyFont="1" applyFill="1" applyBorder="1" applyAlignment="1">
      <alignment vertical="top" wrapText="1"/>
    </xf>
    <xf numFmtId="1" fontId="8" fillId="3" borderId="0" xfId="0" applyNumberFormat="1" applyFont="1" applyFill="1" applyBorder="1" applyAlignment="1">
      <alignment vertical="top" wrapText="1"/>
    </xf>
    <xf numFmtId="0" fontId="9" fillId="0" borderId="0" xfId="0" applyFont="1" applyBorder="1" applyAlignment="1">
      <alignment vertical="top" wrapText="1"/>
    </xf>
    <xf numFmtId="0" fontId="40" fillId="0" borderId="0" xfId="0" applyFont="1"/>
    <xf numFmtId="0" fontId="9" fillId="8" borderId="8" xfId="0" applyFont="1" applyFill="1" applyBorder="1" applyAlignment="1">
      <alignment vertical="top" wrapText="1"/>
    </xf>
    <xf numFmtId="1" fontId="9" fillId="3" borderId="8" xfId="0" applyNumberFormat="1" applyFont="1" applyFill="1" applyBorder="1" applyAlignment="1">
      <alignment vertical="top" wrapText="1"/>
    </xf>
    <xf numFmtId="1" fontId="9" fillId="3" borderId="13" xfId="0" applyNumberFormat="1" applyFont="1" applyFill="1" applyBorder="1" applyAlignment="1">
      <alignment vertical="top" wrapText="1"/>
    </xf>
    <xf numFmtId="1" fontId="8" fillId="0" borderId="0" xfId="0" applyNumberFormat="1" applyFont="1" applyBorder="1" applyAlignment="1">
      <alignment vertical="top" wrapText="1"/>
    </xf>
    <xf numFmtId="1" fontId="8" fillId="0" borderId="0" xfId="0" applyNumberFormat="1" applyFont="1" applyBorder="1" applyAlignment="1">
      <alignment horizontal="center" vertical="top" wrapText="1"/>
    </xf>
    <xf numFmtId="0" fontId="28" fillId="0" borderId="8" xfId="0" applyFont="1" applyBorder="1" applyAlignment="1">
      <alignment wrapText="1"/>
    </xf>
    <xf numFmtId="1" fontId="8" fillId="0" borderId="8" xfId="0" applyNumberFormat="1" applyFont="1" applyFill="1" applyBorder="1" applyAlignment="1">
      <alignment vertical="top" wrapText="1"/>
    </xf>
    <xf numFmtId="1" fontId="8" fillId="8" borderId="8" xfId="0" applyNumberFormat="1" applyFont="1" applyFill="1" applyBorder="1" applyAlignment="1">
      <alignment vertical="top" wrapText="1"/>
    </xf>
    <xf numFmtId="1" fontId="8" fillId="0" borderId="8" xfId="0" applyNumberFormat="1" applyFont="1" applyBorder="1" applyAlignment="1">
      <alignment vertical="top" wrapText="1"/>
    </xf>
    <xf numFmtId="0" fontId="43" fillId="0" borderId="0" xfId="0" applyFont="1"/>
    <xf numFmtId="0" fontId="45" fillId="0" borderId="0" xfId="0" applyFont="1"/>
    <xf numFmtId="0" fontId="46" fillId="9" borderId="8" xfId="0" applyFont="1" applyFill="1" applyBorder="1" applyAlignment="1">
      <alignment horizontal="center" vertical="center" wrapText="1"/>
    </xf>
    <xf numFmtId="0" fontId="47" fillId="0" borderId="8" xfId="0" applyFont="1" applyBorder="1"/>
    <xf numFmtId="0" fontId="9" fillId="0" borderId="8" xfId="0" applyFont="1" applyFill="1" applyBorder="1"/>
    <xf numFmtId="0" fontId="46" fillId="9" borderId="8" xfId="0" applyFont="1" applyFill="1" applyBorder="1" applyAlignment="1">
      <alignment wrapText="1"/>
    </xf>
    <xf numFmtId="0" fontId="9" fillId="0" borderId="8" xfId="0" applyFont="1" applyFill="1" applyBorder="1" applyAlignment="1"/>
    <xf numFmtId="0" fontId="47" fillId="0" borderId="8" xfId="0" applyFont="1" applyBorder="1" applyAlignment="1">
      <alignment wrapText="1"/>
    </xf>
    <xf numFmtId="0" fontId="48" fillId="9" borderId="8" xfId="0" applyFont="1" applyFill="1" applyBorder="1" applyAlignment="1">
      <alignment wrapText="1"/>
    </xf>
    <xf numFmtId="0" fontId="27" fillId="0" borderId="8" xfId="0" applyFont="1" applyBorder="1" applyAlignment="1">
      <alignment wrapText="1"/>
    </xf>
    <xf numFmtId="0" fontId="27" fillId="0" borderId="8" xfId="0" applyFont="1" applyBorder="1" applyAlignment="1"/>
    <xf numFmtId="0" fontId="49" fillId="0" borderId="0" xfId="0" applyFont="1"/>
    <xf numFmtId="0" fontId="48" fillId="9" borderId="0" xfId="0" applyFont="1" applyFill="1" applyBorder="1" applyAlignment="1">
      <alignment horizontal="center" vertical="center" wrapText="1"/>
    </xf>
    <xf numFmtId="0" fontId="48" fillId="0" borderId="0" xfId="0" applyFont="1" applyFill="1" applyBorder="1"/>
    <xf numFmtId="0" fontId="48" fillId="0" borderId="0" xfId="0" applyFont="1" applyBorder="1"/>
    <xf numFmtId="0" fontId="50" fillId="0" borderId="0" xfId="0" applyFont="1"/>
    <xf numFmtId="0" fontId="46" fillId="0" borderId="0" xfId="0" applyFont="1" applyBorder="1"/>
    <xf numFmtId="0" fontId="27" fillId="0" borderId="0" xfId="0" applyFont="1" applyBorder="1"/>
    <xf numFmtId="0" fontId="49" fillId="0" borderId="0" xfId="0" applyFont="1" applyBorder="1"/>
    <xf numFmtId="0" fontId="27" fillId="9" borderId="8" xfId="0" applyFont="1" applyFill="1" applyBorder="1" applyAlignment="1">
      <alignment horizontal="center" vertical="center" wrapText="1"/>
    </xf>
    <xf numFmtId="0" fontId="52" fillId="0" borderId="0" xfId="0" applyFont="1"/>
    <xf numFmtId="0" fontId="53" fillId="0" borderId="0" xfId="0" applyFont="1"/>
    <xf numFmtId="0" fontId="27" fillId="0" borderId="0" xfId="0" applyFont="1" applyFill="1" applyBorder="1" applyAlignment="1">
      <alignment vertical="top" wrapText="1"/>
    </xf>
    <xf numFmtId="0" fontId="13" fillId="10" borderId="8" xfId="0" applyFont="1" applyFill="1" applyBorder="1" applyAlignment="1">
      <alignment horizontal="center" vertical="center" wrapText="1"/>
    </xf>
    <xf numFmtId="0" fontId="13" fillId="11"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10" borderId="8"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8" fillId="10" borderId="0" xfId="0" applyFont="1" applyFill="1" applyAlignment="1">
      <alignment horizontal="center" vertical="center"/>
    </xf>
    <xf numFmtId="0" fontId="8" fillId="10" borderId="8" xfId="0" applyFont="1" applyFill="1" applyBorder="1" applyAlignment="1">
      <alignment vertical="top" wrapText="1"/>
    </xf>
    <xf numFmtId="0" fontId="8" fillId="11" borderId="8" xfId="0" applyFont="1" applyFill="1" applyBorder="1" applyAlignment="1">
      <alignment vertical="top" wrapText="1"/>
    </xf>
    <xf numFmtId="0" fontId="17" fillId="0" borderId="8" xfId="0" applyFont="1" applyBorder="1" applyAlignment="1">
      <alignment horizontal="left" wrapText="1" indent="3"/>
    </xf>
    <xf numFmtId="0" fontId="54" fillId="0" borderId="0" xfId="0" applyFont="1"/>
    <xf numFmtId="0" fontId="8" fillId="0" borderId="13" xfId="0" applyFont="1" applyFill="1" applyBorder="1" applyAlignment="1">
      <alignment vertical="top" wrapText="1"/>
    </xf>
    <xf numFmtId="0" fontId="55" fillId="0" borderId="0" xfId="0" applyFont="1"/>
    <xf numFmtId="0" fontId="35" fillId="3" borderId="8" xfId="0" applyFont="1" applyFill="1" applyBorder="1" applyAlignment="1">
      <alignment horizontal="center" vertical="center" wrapText="1"/>
    </xf>
    <xf numFmtId="0" fontId="17" fillId="0" borderId="8" xfId="0" applyFont="1" applyBorder="1" applyAlignment="1">
      <alignment vertical="center" wrapText="1"/>
    </xf>
    <xf numFmtId="0" fontId="17" fillId="0" borderId="8" xfId="0" applyFont="1" applyFill="1" applyBorder="1" applyAlignment="1">
      <alignment vertical="center" wrapText="1"/>
    </xf>
    <xf numFmtId="0" fontId="17" fillId="0" borderId="0" xfId="0" applyFont="1" applyBorder="1" applyAlignment="1">
      <alignment vertical="center" wrapText="1"/>
    </xf>
    <xf numFmtId="1" fontId="17" fillId="0" borderId="0" xfId="0" applyNumberFormat="1" applyFont="1" applyBorder="1" applyAlignment="1">
      <alignment vertical="center" wrapText="1"/>
    </xf>
    <xf numFmtId="1" fontId="17" fillId="0" borderId="0" xfId="0" applyNumberFormat="1" applyFont="1" applyFill="1" applyBorder="1" applyAlignment="1">
      <alignment vertical="center" wrapText="1"/>
    </xf>
    <xf numFmtId="1" fontId="17" fillId="0" borderId="8" xfId="0" applyNumberFormat="1" applyFont="1" applyFill="1" applyBorder="1" applyAlignment="1">
      <alignment vertical="center" wrapText="1"/>
    </xf>
    <xf numFmtId="0" fontId="59" fillId="0" borderId="0" xfId="0" applyFont="1"/>
    <xf numFmtId="0" fontId="17" fillId="8" borderId="8" xfId="0" applyFont="1" applyFill="1" applyBorder="1" applyAlignment="1">
      <alignment vertical="top" wrapText="1"/>
    </xf>
    <xf numFmtId="1" fontId="17" fillId="8" borderId="8" xfId="0" applyNumberFormat="1" applyFont="1" applyFill="1" applyBorder="1" applyAlignment="1">
      <alignment vertical="center" wrapText="1"/>
    </xf>
    <xf numFmtId="164" fontId="59" fillId="8" borderId="8" xfId="1" applyNumberFormat="1" applyFont="1" applyFill="1" applyBorder="1"/>
    <xf numFmtId="1" fontId="17" fillId="0" borderId="8" xfId="0" applyNumberFormat="1" applyFont="1" applyBorder="1" applyAlignment="1">
      <alignment vertical="center" wrapText="1"/>
    </xf>
    <xf numFmtId="0" fontId="17" fillId="0" borderId="13" xfId="0" applyFont="1" applyBorder="1" applyAlignment="1">
      <alignment vertical="center" wrapText="1"/>
    </xf>
    <xf numFmtId="0" fontId="13" fillId="3" borderId="22"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8" fillId="0" borderId="22" xfId="0" applyFont="1" applyFill="1" applyBorder="1" applyAlignment="1">
      <alignment vertical="top" wrapText="1"/>
    </xf>
    <xf numFmtId="3" fontId="8" fillId="0" borderId="16" xfId="0" applyNumberFormat="1" applyFont="1" applyFill="1" applyBorder="1" applyAlignment="1">
      <alignment vertical="top" wrapText="1"/>
    </xf>
    <xf numFmtId="3" fontId="8" fillId="0" borderId="15" xfId="0" applyNumberFormat="1" applyFont="1" applyFill="1" applyBorder="1" applyAlignment="1">
      <alignment vertical="top" wrapText="1"/>
    </xf>
    <xf numFmtId="3" fontId="8" fillId="0" borderId="13" xfId="0" applyNumberFormat="1" applyFont="1" applyFill="1" applyBorder="1" applyAlignment="1">
      <alignment vertical="top" wrapText="1"/>
    </xf>
    <xf numFmtId="3" fontId="8" fillId="0" borderId="22" xfId="0" applyNumberFormat="1" applyFont="1" applyBorder="1" applyAlignment="1">
      <alignment vertical="top" wrapText="1"/>
    </xf>
    <xf numFmtId="0" fontId="8" fillId="0" borderId="16" xfId="0" applyFont="1" applyFill="1" applyBorder="1" applyAlignment="1">
      <alignment vertical="top" wrapText="1"/>
    </xf>
    <xf numFmtId="0" fontId="8" fillId="0" borderId="22" xfId="0" applyFont="1" applyBorder="1" applyAlignment="1">
      <alignment vertical="top" wrapText="1"/>
    </xf>
    <xf numFmtId="0" fontId="64" fillId="0" borderId="2" xfId="0" applyFont="1" applyBorder="1" applyAlignment="1"/>
    <xf numFmtId="0" fontId="9" fillId="0" borderId="22" xfId="0" applyFont="1" applyFill="1" applyBorder="1" applyAlignment="1">
      <alignment vertical="top" wrapText="1"/>
    </xf>
    <xf numFmtId="3" fontId="9" fillId="0" borderId="8" xfId="0" applyNumberFormat="1" applyFont="1" applyFill="1" applyBorder="1" applyAlignment="1">
      <alignment vertical="top" wrapText="1"/>
    </xf>
    <xf numFmtId="3" fontId="9" fillId="0" borderId="16" xfId="0" applyNumberFormat="1" applyFont="1" applyFill="1" applyBorder="1" applyAlignment="1">
      <alignment vertical="top" wrapText="1"/>
    </xf>
    <xf numFmtId="3" fontId="9" fillId="0" borderId="15" xfId="0" applyNumberFormat="1" applyFont="1" applyFill="1" applyBorder="1" applyAlignment="1">
      <alignment vertical="top" wrapText="1"/>
    </xf>
    <xf numFmtId="0" fontId="8" fillId="0" borderId="16" xfId="0" applyFont="1" applyBorder="1" applyAlignment="1">
      <alignment vertical="top" wrapText="1"/>
    </xf>
    <xf numFmtId="1" fontId="8" fillId="0" borderId="15" xfId="0" applyNumberFormat="1" applyFont="1" applyFill="1" applyBorder="1" applyAlignment="1">
      <alignment vertical="top" wrapText="1"/>
    </xf>
    <xf numFmtId="3" fontId="9" fillId="0" borderId="13" xfId="0" applyNumberFormat="1" applyFont="1" applyFill="1" applyBorder="1" applyAlignment="1">
      <alignment vertical="top" wrapText="1"/>
    </xf>
    <xf numFmtId="3" fontId="8" fillId="0" borderId="16" xfId="0" applyNumberFormat="1" applyFont="1" applyFill="1" applyBorder="1" applyAlignment="1">
      <alignment vertical="top" shrinkToFit="1"/>
    </xf>
    <xf numFmtId="3" fontId="8" fillId="0" borderId="8" xfId="0" applyNumberFormat="1" applyFont="1" applyFill="1" applyBorder="1" applyAlignment="1">
      <alignment vertical="top" shrinkToFit="1"/>
    </xf>
    <xf numFmtId="3" fontId="15" fillId="0" borderId="8" xfId="0" applyNumberFormat="1" applyFont="1" applyFill="1" applyBorder="1" applyAlignment="1">
      <alignment vertical="top" wrapText="1"/>
    </xf>
    <xf numFmtId="3" fontId="15" fillId="0" borderId="8" xfId="0" applyNumberFormat="1" applyFont="1" applyFill="1" applyBorder="1" applyAlignment="1">
      <alignment vertical="top" shrinkToFit="1"/>
    </xf>
    <xf numFmtId="3" fontId="9" fillId="0" borderId="22" xfId="0" applyNumberFormat="1" applyFont="1" applyFill="1" applyBorder="1" applyAlignment="1">
      <alignment vertical="top" wrapText="1"/>
    </xf>
    <xf numFmtId="0" fontId="9" fillId="0" borderId="25" xfId="0" applyFont="1" applyFill="1" applyBorder="1" applyAlignment="1">
      <alignment vertical="top" wrapText="1"/>
    </xf>
    <xf numFmtId="0" fontId="9" fillId="0" borderId="26" xfId="0" applyFont="1" applyFill="1" applyBorder="1" applyAlignment="1">
      <alignment vertical="top" wrapText="1"/>
    </xf>
    <xf numFmtId="0" fontId="8" fillId="0" borderId="26" xfId="0" applyFont="1" applyFill="1" applyBorder="1" applyAlignment="1">
      <alignment vertical="top" wrapText="1"/>
    </xf>
    <xf numFmtId="3" fontId="8" fillId="0" borderId="27" xfId="0" applyNumberFormat="1" applyFont="1" applyFill="1" applyBorder="1" applyAlignment="1">
      <alignment vertical="top" shrinkToFit="1"/>
    </xf>
    <xf numFmtId="3" fontId="9" fillId="0" borderId="25" xfId="0" applyNumberFormat="1" applyFont="1" applyFill="1" applyBorder="1" applyAlignment="1">
      <alignment vertical="top" wrapText="1"/>
    </xf>
    <xf numFmtId="3" fontId="9" fillId="3" borderId="26" xfId="0" applyNumberFormat="1" applyFont="1" applyFill="1" applyBorder="1" applyAlignment="1">
      <alignment vertical="top" wrapText="1"/>
    </xf>
    <xf numFmtId="3" fontId="9" fillId="0" borderId="26" xfId="0" applyNumberFormat="1" applyFont="1" applyFill="1" applyBorder="1" applyAlignment="1">
      <alignment vertical="top" wrapText="1"/>
    </xf>
    <xf numFmtId="3" fontId="9" fillId="3" borderId="27" xfId="0" applyNumberFormat="1" applyFont="1" applyFill="1" applyBorder="1" applyAlignment="1">
      <alignment vertical="top" wrapText="1"/>
    </xf>
    <xf numFmtId="164" fontId="1" fillId="0" borderId="0" xfId="1" applyNumberFormat="1" applyFont="1" applyBorder="1"/>
    <xf numFmtId="1" fontId="15" fillId="13" borderId="22" xfId="0" applyNumberFormat="1" applyFont="1" applyFill="1" applyBorder="1" applyAlignment="1">
      <alignment vertical="top" wrapText="1"/>
    </xf>
    <xf numFmtId="1" fontId="15" fillId="0" borderId="8" xfId="0" applyNumberFormat="1" applyFont="1" applyBorder="1" applyAlignment="1">
      <alignment vertical="top" wrapText="1"/>
    </xf>
    <xf numFmtId="0" fontId="15" fillId="0" borderId="8" xfId="0" applyFont="1" applyBorder="1" applyAlignment="1">
      <alignment vertical="top" wrapText="1"/>
    </xf>
    <xf numFmtId="0" fontId="15" fillId="0" borderId="16" xfId="0" applyFont="1" applyBorder="1" applyAlignment="1">
      <alignment vertical="top" wrapText="1"/>
    </xf>
    <xf numFmtId="1" fontId="15" fillId="13" borderId="8" xfId="0" applyNumberFormat="1" applyFont="1" applyFill="1" applyBorder="1" applyAlignment="1">
      <alignment vertical="top" wrapText="1"/>
    </xf>
    <xf numFmtId="1" fontId="15" fillId="13" borderId="16" xfId="0" applyNumberFormat="1" applyFont="1" applyFill="1" applyBorder="1" applyAlignment="1">
      <alignment vertical="top" wrapText="1"/>
    </xf>
    <xf numFmtId="0" fontId="9" fillId="0" borderId="22" xfId="0" applyFont="1" applyBorder="1" applyAlignment="1">
      <alignment vertical="top" wrapText="1"/>
    </xf>
    <xf numFmtId="1" fontId="8" fillId="0" borderId="13" xfId="0" applyNumberFormat="1" applyFont="1" applyBorder="1" applyAlignment="1">
      <alignment vertical="top" wrapText="1"/>
    </xf>
    <xf numFmtId="1" fontId="15" fillId="0" borderId="22" xfId="0" applyNumberFormat="1" applyFont="1" applyBorder="1" applyAlignment="1">
      <alignment vertical="top" wrapText="1"/>
    </xf>
    <xf numFmtId="1" fontId="15" fillId="0" borderId="16" xfId="0" applyNumberFormat="1" applyFont="1" applyBorder="1" applyAlignment="1">
      <alignment vertical="top" wrapText="1"/>
    </xf>
    <xf numFmtId="1" fontId="9" fillId="0" borderId="22" xfId="0" applyNumberFormat="1" applyFont="1" applyFill="1" applyBorder="1" applyAlignment="1">
      <alignment vertical="top" wrapText="1"/>
    </xf>
    <xf numFmtId="0" fontId="8" fillId="0" borderId="25" xfId="0" applyFont="1" applyBorder="1" applyAlignment="1">
      <alignment vertical="top" wrapText="1"/>
    </xf>
    <xf numFmtId="3" fontId="8" fillId="0" borderId="26" xfId="0" applyNumberFormat="1" applyFont="1" applyBorder="1" applyAlignment="1">
      <alignment vertical="top" wrapText="1"/>
    </xf>
    <xf numFmtId="0" fontId="8" fillId="0" borderId="26" xfId="0" applyFont="1" applyBorder="1" applyAlignment="1">
      <alignment vertical="top" wrapText="1"/>
    </xf>
    <xf numFmtId="0" fontId="8" fillId="0" borderId="27" xfId="0" applyFont="1" applyBorder="1" applyAlignment="1">
      <alignment vertical="top" wrapText="1"/>
    </xf>
    <xf numFmtId="1" fontId="8" fillId="0" borderId="25" xfId="0" applyNumberFormat="1" applyFont="1" applyBorder="1" applyAlignment="1">
      <alignment vertical="top" wrapText="1"/>
    </xf>
    <xf numFmtId="1" fontId="8" fillId="0" borderId="26" xfId="0" applyNumberFormat="1" applyFont="1" applyBorder="1" applyAlignment="1">
      <alignment vertical="top" wrapText="1"/>
    </xf>
    <xf numFmtId="1" fontId="8" fillId="0" borderId="27" xfId="0" applyNumberFormat="1" applyFont="1" applyBorder="1" applyAlignment="1">
      <alignment vertical="top" wrapText="1"/>
    </xf>
    <xf numFmtId="1" fontId="15" fillId="0" borderId="25" xfId="0" applyNumberFormat="1" applyFont="1" applyBorder="1" applyAlignment="1">
      <alignment vertical="top" wrapText="1"/>
    </xf>
    <xf numFmtId="1" fontId="15" fillId="0" borderId="26" xfId="0" applyNumberFormat="1" applyFont="1" applyBorder="1" applyAlignment="1">
      <alignment vertical="top" wrapText="1"/>
    </xf>
    <xf numFmtId="1" fontId="15" fillId="0" borderId="27" xfId="0" applyNumberFormat="1" applyFont="1" applyBorder="1" applyAlignment="1">
      <alignment vertical="top" wrapText="1"/>
    </xf>
    <xf numFmtId="0" fontId="42" fillId="0" borderId="0" xfId="3" applyAlignment="1"/>
    <xf numFmtId="0" fontId="43" fillId="0" borderId="0" xfId="3" applyFont="1" applyAlignment="1"/>
    <xf numFmtId="0" fontId="71" fillId="0" borderId="0" xfId="3" applyFont="1" applyAlignment="1"/>
    <xf numFmtId="0" fontId="38" fillId="9" borderId="42" xfId="3" applyFont="1" applyFill="1" applyBorder="1" applyAlignment="1">
      <alignment horizontal="center" vertical="center" wrapText="1"/>
    </xf>
    <xf numFmtId="0" fontId="38" fillId="0" borderId="42" xfId="3" applyFont="1" applyBorder="1" applyAlignment="1">
      <alignment vertical="top" wrapText="1"/>
    </xf>
    <xf numFmtId="164" fontId="0" fillId="0" borderId="0" xfId="4" applyNumberFormat="1" applyFont="1" applyAlignment="1"/>
    <xf numFmtId="1" fontId="38" fillId="3" borderId="42" xfId="3" applyNumberFormat="1" applyFont="1" applyFill="1" applyBorder="1" applyAlignment="1">
      <alignment vertical="top" wrapText="1"/>
    </xf>
    <xf numFmtId="1" fontId="38" fillId="9" borderId="42" xfId="3" applyNumberFormat="1" applyFont="1" applyFill="1" applyBorder="1" applyAlignment="1">
      <alignment vertical="top" wrapText="1"/>
    </xf>
    <xf numFmtId="0" fontId="27" fillId="0" borderId="0" xfId="3" applyFont="1" applyBorder="1" applyAlignment="1">
      <alignment vertical="top" wrapText="1"/>
    </xf>
    <xf numFmtId="1" fontId="27" fillId="9" borderId="0" xfId="3" applyNumberFormat="1" applyFont="1" applyFill="1" applyAlignment="1">
      <alignment vertical="top" wrapText="1"/>
    </xf>
    <xf numFmtId="0" fontId="38" fillId="0" borderId="0" xfId="3" applyFont="1" applyFill="1" applyBorder="1" applyAlignment="1">
      <alignment vertical="top" wrapText="1"/>
    </xf>
    <xf numFmtId="0" fontId="73" fillId="0" borderId="0" xfId="3" applyFont="1" applyAlignment="1"/>
    <xf numFmtId="0" fontId="74" fillId="0" borderId="0" xfId="3" applyFont="1" applyAlignment="1"/>
    <xf numFmtId="0" fontId="75" fillId="0" borderId="0" xfId="3" applyFont="1" applyAlignment="1">
      <alignment horizontal="right" vertical="center"/>
    </xf>
    <xf numFmtId="0" fontId="75" fillId="0" borderId="0" xfId="3" applyFont="1" applyAlignment="1"/>
    <xf numFmtId="0" fontId="9" fillId="0" borderId="0" xfId="0" applyFont="1" applyFill="1" applyBorder="1" applyAlignment="1">
      <alignment vertical="top" wrapText="1"/>
    </xf>
    <xf numFmtId="0" fontId="35" fillId="3" borderId="13" xfId="0" applyFont="1" applyFill="1" applyBorder="1" applyAlignment="1">
      <alignment horizontal="center" vertical="center" wrapText="1"/>
    </xf>
    <xf numFmtId="0" fontId="35" fillId="3" borderId="28" xfId="0" applyFont="1" applyFill="1" applyBorder="1" applyAlignment="1">
      <alignment horizontal="center" vertical="center" wrapText="1"/>
    </xf>
    <xf numFmtId="0" fontId="35" fillId="3" borderId="20" xfId="0" applyFont="1" applyFill="1" applyBorder="1" applyAlignment="1">
      <alignment horizontal="center" vertical="center" wrapText="1"/>
    </xf>
    <xf numFmtId="0" fontId="35" fillId="3" borderId="21" xfId="0" applyFont="1" applyFill="1" applyBorder="1" applyAlignment="1">
      <alignment horizontal="center" vertical="center" wrapText="1"/>
    </xf>
    <xf numFmtId="0" fontId="35" fillId="3" borderId="6" xfId="0" applyFont="1" applyFill="1" applyBorder="1" applyAlignment="1">
      <alignment horizontal="center" vertical="center" wrapText="1"/>
    </xf>
    <xf numFmtId="0" fontId="35" fillId="3" borderId="7" xfId="0" applyFont="1" applyFill="1" applyBorder="1" applyAlignment="1">
      <alignment horizontal="center"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10" fillId="0" borderId="23" xfId="0" applyFont="1" applyBorder="1" applyAlignment="1">
      <alignment vertical="center" wrapText="1"/>
    </xf>
    <xf numFmtId="0" fontId="10" fillId="0" borderId="15" xfId="0" applyFont="1" applyBorder="1" applyAlignment="1">
      <alignment vertical="center" wrapText="1"/>
    </xf>
    <xf numFmtId="0" fontId="10" fillId="0" borderId="8" xfId="0" applyFont="1" applyBorder="1" applyAlignment="1">
      <alignment vertical="center" wrapText="1"/>
    </xf>
    <xf numFmtId="164" fontId="40" fillId="0" borderId="8" xfId="2" applyNumberFormat="1" applyFont="1" applyFill="1" applyBorder="1" applyAlignment="1">
      <alignment vertical="center"/>
    </xf>
    <xf numFmtId="0" fontId="83" fillId="3" borderId="8" xfId="0" applyFont="1" applyFill="1" applyBorder="1" applyAlignment="1">
      <alignment horizontal="center" vertical="center" wrapText="1"/>
    </xf>
    <xf numFmtId="0" fontId="83" fillId="3" borderId="13" xfId="0" applyFont="1" applyFill="1" applyBorder="1" applyAlignment="1">
      <alignment horizontal="center" vertical="center" wrapText="1"/>
    </xf>
    <xf numFmtId="0" fontId="83" fillId="3" borderId="22" xfId="0" applyFont="1" applyFill="1" applyBorder="1" applyAlignment="1">
      <alignment horizontal="center" vertical="center" wrapText="1"/>
    </xf>
    <xf numFmtId="0" fontId="83" fillId="3" borderId="16" xfId="0" applyFont="1" applyFill="1" applyBorder="1" applyAlignment="1">
      <alignment horizontal="center" vertical="center" wrapText="1"/>
    </xf>
    <xf numFmtId="0" fontId="83" fillId="3" borderId="15" xfId="0" applyFont="1" applyFill="1" applyBorder="1" applyAlignment="1">
      <alignment horizontal="center" vertical="center" wrapText="1"/>
    </xf>
    <xf numFmtId="0" fontId="8" fillId="0" borderId="8" xfId="0" applyFont="1" applyBorder="1" applyAlignment="1">
      <alignment vertical="center" wrapText="1"/>
    </xf>
    <xf numFmtId="3" fontId="34" fillId="0" borderId="8" xfId="0" applyNumberFormat="1" applyFont="1" applyFill="1" applyBorder="1" applyAlignment="1">
      <alignment vertical="center" wrapText="1"/>
    </xf>
    <xf numFmtId="3" fontId="34" fillId="0" borderId="8" xfId="0" applyNumberFormat="1" applyFont="1" applyBorder="1" applyAlignment="1">
      <alignment vertical="center" wrapText="1"/>
    </xf>
    <xf numFmtId="3" fontId="34" fillId="3" borderId="8" xfId="0" applyNumberFormat="1" applyFont="1" applyFill="1" applyBorder="1" applyAlignment="1">
      <alignment vertical="center" wrapText="1"/>
    </xf>
    <xf numFmtId="3" fontId="34" fillId="3" borderId="13" xfId="0" applyNumberFormat="1" applyFont="1" applyFill="1" applyBorder="1" applyAlignment="1">
      <alignment vertical="center" wrapText="1"/>
    </xf>
    <xf numFmtId="3" fontId="34" fillId="0" borderId="22" xfId="0" applyNumberFormat="1" applyFont="1" applyFill="1" applyBorder="1" applyAlignment="1">
      <alignment vertical="center" wrapText="1"/>
    </xf>
    <xf numFmtId="3" fontId="34" fillId="0" borderId="16" xfId="0" applyNumberFormat="1" applyFont="1" applyFill="1" applyBorder="1" applyAlignment="1">
      <alignment vertical="center" wrapText="1"/>
    </xf>
    <xf numFmtId="3" fontId="34" fillId="0" borderId="22" xfId="0" applyNumberFormat="1" applyFont="1" applyBorder="1" applyAlignment="1">
      <alignment vertical="center" wrapText="1"/>
    </xf>
    <xf numFmtId="3" fontId="34" fillId="0" borderId="16" xfId="0" applyNumberFormat="1" applyFont="1" applyBorder="1" applyAlignment="1">
      <alignment vertical="center" wrapText="1"/>
    </xf>
    <xf numFmtId="3" fontId="34" fillId="0" borderId="15" xfId="0" applyNumberFormat="1" applyFont="1" applyBorder="1" applyAlignment="1">
      <alignment vertical="center" wrapText="1"/>
    </xf>
    <xf numFmtId="3" fontId="30" fillId="0" borderId="8" xfId="1" applyNumberFormat="1" applyFont="1" applyBorder="1" applyAlignment="1">
      <alignment vertical="center"/>
    </xf>
    <xf numFmtId="9" fontId="30" fillId="0" borderId="8" xfId="1" applyFont="1" applyBorder="1" applyAlignment="1">
      <alignment vertical="center"/>
    </xf>
    <xf numFmtId="0" fontId="3" fillId="0" borderId="0" xfId="0" applyFont="1"/>
    <xf numFmtId="0" fontId="88" fillId="0" borderId="8" xfId="0" applyFont="1" applyBorder="1" applyAlignment="1">
      <alignment horizontal="right" vertical="center" wrapText="1"/>
    </xf>
    <xf numFmtId="0" fontId="88" fillId="0" borderId="8" xfId="0" applyFont="1" applyBorder="1" applyAlignment="1">
      <alignment horizontal="right" vertical="top" wrapText="1"/>
    </xf>
    <xf numFmtId="3" fontId="89" fillId="0" borderId="8" xfId="0" applyNumberFormat="1" applyFont="1" applyFill="1" applyBorder="1" applyAlignment="1">
      <alignment horizontal="right" vertical="center" wrapText="1"/>
    </xf>
    <xf numFmtId="3" fontId="89" fillId="0" borderId="8" xfId="0" applyNumberFormat="1" applyFont="1" applyBorder="1" applyAlignment="1">
      <alignment horizontal="right" vertical="center" wrapText="1"/>
    </xf>
    <xf numFmtId="3" fontId="89" fillId="3" borderId="8" xfId="0" applyNumberFormat="1" applyFont="1" applyFill="1" applyBorder="1" applyAlignment="1">
      <alignment horizontal="right" vertical="center" wrapText="1"/>
    </xf>
    <xf numFmtId="3" fontId="89" fillId="3" borderId="13" xfId="0" applyNumberFormat="1" applyFont="1" applyFill="1" applyBorder="1" applyAlignment="1">
      <alignment horizontal="right" vertical="center" wrapText="1"/>
    </xf>
    <xf numFmtId="3" fontId="89" fillId="0" borderId="22" xfId="0" applyNumberFormat="1" applyFont="1" applyFill="1" applyBorder="1" applyAlignment="1">
      <alignment horizontal="right" vertical="center" wrapText="1"/>
    </xf>
    <xf numFmtId="3" fontId="89" fillId="0" borderId="16" xfId="0" applyNumberFormat="1" applyFont="1" applyFill="1" applyBorder="1" applyAlignment="1">
      <alignment horizontal="right" vertical="center" wrapText="1"/>
    </xf>
    <xf numFmtId="3" fontId="89" fillId="0" borderId="22" xfId="0" applyNumberFormat="1" applyFont="1" applyBorder="1" applyAlignment="1">
      <alignment horizontal="right" vertical="center" wrapText="1"/>
    </xf>
    <xf numFmtId="3" fontId="89" fillId="0" borderId="16" xfId="0" applyNumberFormat="1" applyFont="1" applyBorder="1" applyAlignment="1">
      <alignment horizontal="right" vertical="center" wrapText="1"/>
    </xf>
    <xf numFmtId="3" fontId="89" fillId="0" borderId="15" xfId="0" applyNumberFormat="1" applyFont="1" applyBorder="1" applyAlignment="1">
      <alignment horizontal="right" vertical="center" wrapText="1"/>
    </xf>
    <xf numFmtId="3" fontId="88" fillId="0" borderId="8" xfId="1" applyNumberFormat="1" applyFont="1" applyBorder="1" applyAlignment="1">
      <alignment horizontal="right" vertical="center"/>
    </xf>
    <xf numFmtId="9" fontId="88" fillId="0" borderId="8" xfId="1" applyFont="1" applyBorder="1" applyAlignment="1">
      <alignment horizontal="right" vertical="center"/>
    </xf>
    <xf numFmtId="0" fontId="90" fillId="0" borderId="0" xfId="0" applyFont="1" applyAlignment="1">
      <alignment horizontal="right"/>
    </xf>
    <xf numFmtId="0" fontId="88" fillId="0" borderId="0" xfId="0" applyFont="1" applyBorder="1" applyAlignment="1">
      <alignment horizontal="right" vertical="center" wrapText="1"/>
    </xf>
    <xf numFmtId="3" fontId="89" fillId="3" borderId="25" xfId="0" applyNumberFormat="1" applyFont="1" applyFill="1" applyBorder="1" applyAlignment="1">
      <alignment horizontal="right" vertical="center" wrapText="1"/>
    </xf>
    <xf numFmtId="3" fontId="89" fillId="3" borderId="26" xfId="0" applyNumberFormat="1" applyFont="1" applyFill="1" applyBorder="1" applyAlignment="1">
      <alignment horizontal="right" vertical="center" wrapText="1"/>
    </xf>
    <xf numFmtId="3" fontId="89" fillId="3" borderId="27" xfId="0" applyNumberFormat="1" applyFont="1" applyFill="1" applyBorder="1" applyAlignment="1">
      <alignment horizontal="right" vertical="center" wrapText="1"/>
    </xf>
    <xf numFmtId="3" fontId="89" fillId="0" borderId="25" xfId="0" applyNumberFormat="1" applyFont="1" applyBorder="1" applyAlignment="1">
      <alignment horizontal="right" vertical="center" wrapText="1"/>
    </xf>
    <xf numFmtId="3" fontId="89" fillId="0" borderId="26" xfId="0" applyNumberFormat="1" applyFont="1" applyBorder="1" applyAlignment="1">
      <alignment horizontal="right" vertical="center" wrapText="1"/>
    </xf>
    <xf numFmtId="3" fontId="89" fillId="0" borderId="27" xfId="0" applyNumberFormat="1" applyFont="1" applyBorder="1" applyAlignment="1">
      <alignment horizontal="right" vertical="center" wrapText="1"/>
    </xf>
    <xf numFmtId="0" fontId="8" fillId="8" borderId="8" xfId="0" applyFont="1" applyFill="1" applyBorder="1" applyAlignment="1">
      <alignment vertical="center" wrapText="1"/>
    </xf>
    <xf numFmtId="1" fontId="35" fillId="8" borderId="8" xfId="0" applyNumberFormat="1" applyFont="1" applyFill="1" applyBorder="1" applyAlignment="1">
      <alignment vertical="center" wrapText="1"/>
    </xf>
    <xf numFmtId="1" fontId="17" fillId="8" borderId="13" xfId="0" applyNumberFormat="1" applyFont="1" applyFill="1" applyBorder="1" applyAlignment="1">
      <alignment vertical="center" wrapText="1"/>
    </xf>
    <xf numFmtId="1" fontId="17" fillId="8" borderId="22" xfId="0" applyNumberFormat="1" applyFont="1" applyFill="1" applyBorder="1" applyAlignment="1">
      <alignment vertical="center" wrapText="1"/>
    </xf>
    <xf numFmtId="1" fontId="17" fillId="8" borderId="16" xfId="0" applyNumberFormat="1" applyFont="1" applyFill="1" applyBorder="1" applyAlignment="1">
      <alignment vertical="center" wrapText="1"/>
    </xf>
    <xf numFmtId="1" fontId="17" fillId="8" borderId="15" xfId="0" applyNumberFormat="1" applyFont="1" applyFill="1" applyBorder="1" applyAlignment="1">
      <alignment vertical="center" wrapText="1"/>
    </xf>
    <xf numFmtId="9" fontId="59" fillId="8" borderId="8" xfId="1" applyFont="1" applyFill="1" applyBorder="1" applyAlignment="1">
      <alignment horizontal="right" vertical="top"/>
    </xf>
    <xf numFmtId="1" fontId="34" fillId="0" borderId="8" xfId="0" applyNumberFormat="1" applyFont="1" applyFill="1" applyBorder="1" applyAlignment="1">
      <alignment vertical="center" wrapText="1"/>
    </xf>
    <xf numFmtId="1" fontId="8" fillId="0" borderId="8" xfId="0" applyNumberFormat="1" applyFont="1" applyBorder="1" applyAlignment="1">
      <alignment vertical="center" wrapText="1"/>
    </xf>
    <xf numFmtId="1" fontId="8" fillId="3" borderId="8" xfId="0" applyNumberFormat="1" applyFont="1" applyFill="1" applyBorder="1" applyAlignment="1">
      <alignment vertical="center" wrapText="1"/>
    </xf>
    <xf numFmtId="1" fontId="8" fillId="3" borderId="13" xfId="0" applyNumberFormat="1" applyFont="1" applyFill="1" applyBorder="1" applyAlignment="1">
      <alignment vertical="center" wrapText="1"/>
    </xf>
    <xf numFmtId="1" fontId="8" fillId="0" borderId="22" xfId="0" applyNumberFormat="1" applyFont="1" applyFill="1" applyBorder="1" applyAlignment="1">
      <alignment vertical="center" wrapText="1"/>
    </xf>
    <xf numFmtId="1" fontId="8" fillId="0" borderId="8" xfId="0" applyNumberFormat="1" applyFont="1" applyFill="1" applyBorder="1" applyAlignment="1">
      <alignment vertical="center" wrapText="1"/>
    </xf>
    <xf numFmtId="1" fontId="8" fillId="0" borderId="16" xfId="0" applyNumberFormat="1" applyFont="1" applyFill="1" applyBorder="1" applyAlignment="1">
      <alignment vertical="center" wrapText="1"/>
    </xf>
    <xf numFmtId="1" fontId="8" fillId="0" borderId="22" xfId="0" applyNumberFormat="1" applyFont="1" applyBorder="1" applyAlignment="1">
      <alignment vertical="center" wrapText="1"/>
    </xf>
    <xf numFmtId="1" fontId="8" fillId="0" borderId="16" xfId="0" applyNumberFormat="1" applyFont="1" applyBorder="1" applyAlignment="1">
      <alignment vertical="center" wrapText="1"/>
    </xf>
    <xf numFmtId="1" fontId="8" fillId="0" borderId="15" xfId="0" applyNumberFormat="1" applyFont="1" applyBorder="1" applyAlignment="1">
      <alignment vertical="center" wrapText="1"/>
    </xf>
    <xf numFmtId="0" fontId="88" fillId="0" borderId="0" xfId="0" applyFont="1" applyBorder="1" applyAlignment="1">
      <alignment horizontal="right" vertical="top" wrapText="1"/>
    </xf>
    <xf numFmtId="1" fontId="89" fillId="0" borderId="8" xfId="0" applyNumberFormat="1" applyFont="1" applyFill="1" applyBorder="1" applyAlignment="1">
      <alignment horizontal="right" vertical="center" wrapText="1"/>
    </xf>
    <xf numFmtId="1" fontId="88" fillId="0" borderId="8" xfId="0" applyNumberFormat="1" applyFont="1" applyBorder="1" applyAlignment="1">
      <alignment horizontal="right" vertical="center" wrapText="1"/>
    </xf>
    <xf numFmtId="1" fontId="88" fillId="3" borderId="8" xfId="0" applyNumberFormat="1" applyFont="1" applyFill="1" applyBorder="1" applyAlignment="1">
      <alignment horizontal="right" vertical="center" wrapText="1"/>
    </xf>
    <xf numFmtId="1" fontId="88" fillId="3" borderId="13" xfId="0" applyNumberFormat="1" applyFont="1" applyFill="1" applyBorder="1" applyAlignment="1">
      <alignment horizontal="right" vertical="center" wrapText="1"/>
    </xf>
    <xf numFmtId="1" fontId="88" fillId="3" borderId="25" xfId="0" applyNumberFormat="1" applyFont="1" applyFill="1" applyBorder="1" applyAlignment="1">
      <alignment horizontal="right" vertical="center" wrapText="1"/>
    </xf>
    <xf numFmtId="1" fontId="88" fillId="3" borderId="26" xfId="0" applyNumberFormat="1" applyFont="1" applyFill="1" applyBorder="1" applyAlignment="1">
      <alignment horizontal="right" vertical="center" wrapText="1"/>
    </xf>
    <xf numFmtId="1" fontId="88" fillId="3" borderId="27" xfId="0" applyNumberFormat="1" applyFont="1" applyFill="1" applyBorder="1" applyAlignment="1">
      <alignment horizontal="right" vertical="center" wrapText="1"/>
    </xf>
    <xf numFmtId="1" fontId="88" fillId="0" borderId="25" xfId="0" applyNumberFormat="1" applyFont="1" applyBorder="1" applyAlignment="1">
      <alignment horizontal="right" vertical="center" wrapText="1"/>
    </xf>
    <xf numFmtId="1" fontId="88" fillId="0" borderId="26" xfId="0" applyNumberFormat="1" applyFont="1" applyBorder="1" applyAlignment="1">
      <alignment horizontal="right" vertical="center" wrapText="1"/>
    </xf>
    <xf numFmtId="1" fontId="88" fillId="0" borderId="27" xfId="0" applyNumberFormat="1" applyFont="1" applyBorder="1" applyAlignment="1">
      <alignment horizontal="right" vertical="center" wrapText="1"/>
    </xf>
    <xf numFmtId="1" fontId="88" fillId="0" borderId="15" xfId="0" applyNumberFormat="1" applyFont="1" applyBorder="1" applyAlignment="1">
      <alignment horizontal="right" vertical="center" wrapText="1"/>
    </xf>
    <xf numFmtId="0" fontId="51" fillId="0" borderId="0" xfId="9" applyFont="1" applyBorder="1" applyAlignment="1">
      <alignment horizontal="center" wrapText="1"/>
    </xf>
    <xf numFmtId="0" fontId="43" fillId="0" borderId="0" xfId="9" applyFont="1"/>
    <xf numFmtId="0" fontId="42" fillId="0" borderId="0" xfId="9"/>
    <xf numFmtId="0" fontId="45" fillId="0" borderId="0" xfId="9" applyFont="1"/>
    <xf numFmtId="0" fontId="46" fillId="9" borderId="8" xfId="9" applyFont="1" applyFill="1" applyBorder="1" applyAlignment="1">
      <alignment horizontal="center" vertical="center" wrapText="1"/>
    </xf>
    <xf numFmtId="0" fontId="92" fillId="0" borderId="8" xfId="9" applyFont="1" applyFill="1" applyBorder="1" applyAlignment="1">
      <alignment horizontal="center" vertical="center" wrapText="1"/>
    </xf>
    <xf numFmtId="0" fontId="46" fillId="9" borderId="7" xfId="9" applyFont="1" applyFill="1" applyBorder="1" applyAlignment="1">
      <alignment horizontal="center" vertical="center" wrapText="1"/>
    </xf>
    <xf numFmtId="0" fontId="93" fillId="0" borderId="0" xfId="9" applyFont="1" applyFill="1" applyBorder="1" applyAlignment="1">
      <alignment vertical="top" wrapText="1"/>
    </xf>
    <xf numFmtId="0" fontId="27" fillId="0" borderId="8" xfId="9" applyFont="1" applyBorder="1" applyAlignment="1">
      <alignment vertical="top" wrapText="1"/>
    </xf>
    <xf numFmtId="0" fontId="27" fillId="0" borderId="8" xfId="9" applyFont="1" applyBorder="1" applyAlignment="1">
      <alignment vertical="center" wrapText="1"/>
    </xf>
    <xf numFmtId="0" fontId="9" fillId="0" borderId="8" xfId="9" applyFont="1" applyFill="1" applyBorder="1" applyAlignment="1">
      <alignment horizontal="right" vertical="center" wrapText="1"/>
    </xf>
    <xf numFmtId="0" fontId="9" fillId="0" borderId="47" xfId="9" applyFont="1" applyFill="1" applyBorder="1" applyAlignment="1">
      <alignment horizontal="right" vertical="center" wrapText="1"/>
    </xf>
    <xf numFmtId="0" fontId="9" fillId="0" borderId="48" xfId="9" applyFont="1" applyFill="1" applyBorder="1" applyAlignment="1">
      <alignment horizontal="right" vertical="center" wrapText="1"/>
    </xf>
    <xf numFmtId="0" fontId="9" fillId="0" borderId="49" xfId="9" applyFont="1" applyFill="1" applyBorder="1" applyAlignment="1">
      <alignment horizontal="right" vertical="center" wrapText="1"/>
    </xf>
    <xf numFmtId="0" fontId="9" fillId="0" borderId="50" xfId="9" applyFont="1" applyFill="1" applyBorder="1" applyAlignment="1">
      <alignment horizontal="right" vertical="center" wrapText="1"/>
    </xf>
    <xf numFmtId="0" fontId="9" fillId="0" borderId="15" xfId="9" applyFont="1" applyFill="1" applyBorder="1" applyAlignment="1">
      <alignment horizontal="right" vertical="center" wrapText="1"/>
    </xf>
    <xf numFmtId="0" fontId="27" fillId="0" borderId="15" xfId="9" applyFont="1" applyBorder="1" applyAlignment="1">
      <alignment horizontal="right" vertical="center" wrapText="1"/>
    </xf>
    <xf numFmtId="0" fontId="27" fillId="0" borderId="8" xfId="9" applyFont="1" applyBorder="1" applyAlignment="1">
      <alignment horizontal="right" vertical="center" wrapText="1"/>
    </xf>
    <xf numFmtId="0" fontId="9" fillId="0" borderId="51" xfId="9" applyFont="1" applyFill="1" applyBorder="1" applyAlignment="1">
      <alignment horizontal="right" vertical="center" wrapText="1"/>
    </xf>
    <xf numFmtId="0" fontId="9" fillId="0" borderId="13" xfId="9" applyFont="1" applyFill="1" applyBorder="1" applyAlignment="1">
      <alignment horizontal="right" vertical="center" wrapText="1"/>
    </xf>
    <xf numFmtId="0" fontId="9" fillId="0" borderId="52" xfId="9" applyFont="1" applyFill="1" applyBorder="1" applyAlignment="1">
      <alignment horizontal="right" vertical="center" wrapText="1"/>
    </xf>
    <xf numFmtId="0" fontId="27" fillId="0" borderId="9" xfId="9" applyFont="1" applyFill="1" applyBorder="1" applyAlignment="1">
      <alignment vertical="top" wrapText="1"/>
    </xf>
    <xf numFmtId="0" fontId="27" fillId="0" borderId="9" xfId="9" applyFont="1" applyFill="1" applyBorder="1" applyAlignment="1">
      <alignment vertical="center" wrapText="1"/>
    </xf>
    <xf numFmtId="0" fontId="9" fillId="0" borderId="9" xfId="9" applyFont="1" applyFill="1" applyBorder="1" applyAlignment="1">
      <alignment horizontal="right" vertical="center" wrapText="1"/>
    </xf>
    <xf numFmtId="0" fontId="9" fillId="0" borderId="53" xfId="9" applyFont="1" applyFill="1" applyBorder="1" applyAlignment="1">
      <alignment horizontal="right" vertical="center" wrapText="1"/>
    </xf>
    <xf numFmtId="0" fontId="9" fillId="0" borderId="2" xfId="9" applyFont="1" applyFill="1" applyBorder="1" applyAlignment="1">
      <alignment horizontal="right" vertical="center" wrapText="1"/>
    </xf>
    <xf numFmtId="0" fontId="9" fillId="0" borderId="54" xfId="9" applyFont="1" applyFill="1" applyBorder="1" applyAlignment="1">
      <alignment horizontal="right" vertical="center" wrapText="1"/>
    </xf>
    <xf numFmtId="0" fontId="27" fillId="0" borderId="1" xfId="9" applyFont="1" applyFill="1" applyBorder="1" applyAlignment="1">
      <alignment horizontal="right" vertical="center" wrapText="1"/>
    </xf>
    <xf numFmtId="0" fontId="27" fillId="0" borderId="9" xfId="9" applyFont="1" applyFill="1" applyBorder="1" applyAlignment="1">
      <alignment horizontal="right" vertical="center" wrapText="1"/>
    </xf>
    <xf numFmtId="0" fontId="27" fillId="0" borderId="8" xfId="9" applyFont="1" applyFill="1" applyBorder="1" applyAlignment="1">
      <alignment vertical="top" wrapText="1"/>
    </xf>
    <xf numFmtId="0" fontId="9" fillId="0" borderId="8" xfId="9" applyFont="1" applyFill="1" applyBorder="1" applyAlignment="1">
      <alignment vertical="top" wrapText="1"/>
    </xf>
    <xf numFmtId="0" fontId="27" fillId="0" borderId="8" xfId="9" applyFont="1" applyFill="1" applyBorder="1" applyAlignment="1">
      <alignment vertical="center" wrapText="1"/>
    </xf>
    <xf numFmtId="0" fontId="9" fillId="0" borderId="55" xfId="9" applyFont="1" applyFill="1" applyBorder="1" applyAlignment="1">
      <alignment horizontal="right" vertical="center" wrapText="1"/>
    </xf>
    <xf numFmtId="0" fontId="9" fillId="0" borderId="56" xfId="9" applyFont="1" applyFill="1" applyBorder="1" applyAlignment="1">
      <alignment horizontal="right" vertical="center" wrapText="1"/>
    </xf>
    <xf numFmtId="0" fontId="9" fillId="0" borderId="57" xfId="9" applyFont="1" applyFill="1" applyBorder="1" applyAlignment="1">
      <alignment horizontal="right" vertical="center" wrapText="1"/>
    </xf>
    <xf numFmtId="0" fontId="9" fillId="0" borderId="58" xfId="9" applyFont="1" applyFill="1" applyBorder="1" applyAlignment="1">
      <alignment horizontal="right" vertical="center" wrapText="1"/>
    </xf>
    <xf numFmtId="0" fontId="27" fillId="0" borderId="15" xfId="9" applyFont="1" applyFill="1" applyBorder="1" applyAlignment="1">
      <alignment horizontal="right" vertical="center" wrapText="1"/>
    </xf>
    <xf numFmtId="0" fontId="27" fillId="0" borderId="8" xfId="9" applyFont="1" applyFill="1" applyBorder="1" applyAlignment="1">
      <alignment horizontal="right" vertical="center" wrapText="1"/>
    </xf>
    <xf numFmtId="0" fontId="42" fillId="0" borderId="0" xfId="9" applyBorder="1"/>
    <xf numFmtId="0" fontId="27" fillId="9" borderId="8" xfId="9" applyFont="1" applyFill="1" applyBorder="1" applyAlignment="1">
      <alignment horizontal="center" vertical="center" wrapText="1"/>
    </xf>
    <xf numFmtId="0" fontId="27" fillId="0" borderId="7" xfId="9" applyFont="1" applyBorder="1" applyAlignment="1">
      <alignment vertical="top" wrapText="1"/>
    </xf>
    <xf numFmtId="16" fontId="27" fillId="0" borderId="8" xfId="9" applyNumberFormat="1" applyFont="1" applyBorder="1" applyAlignment="1">
      <alignment vertical="top" wrapText="1"/>
    </xf>
    <xf numFmtId="0" fontId="9" fillId="4" borderId="8" xfId="0" applyFont="1" applyFill="1" applyBorder="1" applyAlignment="1">
      <alignment vertical="top" wrapText="1"/>
    </xf>
    <xf numFmtId="0" fontId="96" fillId="0" borderId="0" xfId="0" applyFont="1"/>
    <xf numFmtId="0" fontId="92" fillId="9" borderId="8" xfId="0" applyFont="1" applyFill="1" applyBorder="1" applyAlignment="1">
      <alignment horizontal="center" vertical="center" wrapText="1"/>
    </xf>
    <xf numFmtId="0" fontId="9" fillId="7" borderId="8" xfId="0" applyFont="1" applyFill="1" applyBorder="1" applyAlignment="1">
      <alignment vertical="top" wrapText="1"/>
    </xf>
    <xf numFmtId="1" fontId="9" fillId="0" borderId="8" xfId="0" applyNumberFormat="1" applyFont="1" applyFill="1" applyBorder="1" applyAlignment="1">
      <alignment vertical="center" wrapText="1"/>
    </xf>
    <xf numFmtId="0" fontId="95" fillId="0" borderId="0" xfId="0" applyFont="1"/>
    <xf numFmtId="0" fontId="30" fillId="0" borderId="8" xfId="0" applyFont="1" applyBorder="1" applyAlignment="1">
      <alignment wrapText="1"/>
    </xf>
    <xf numFmtId="9" fontId="8" fillId="3" borderId="8" xfId="1" applyNumberFormat="1" applyFont="1" applyFill="1" applyBorder="1" applyAlignment="1">
      <alignment vertical="top"/>
    </xf>
    <xf numFmtId="0" fontId="8" fillId="0" borderId="8" xfId="0" applyFont="1" applyBorder="1"/>
    <xf numFmtId="0" fontId="8" fillId="0" borderId="8" xfId="0" applyFont="1" applyFill="1" applyBorder="1"/>
    <xf numFmtId="1" fontId="8" fillId="0" borderId="8" xfId="0" applyNumberFormat="1" applyFont="1" applyBorder="1"/>
    <xf numFmtId="165" fontId="8" fillId="0" borderId="8" xfId="0" applyNumberFormat="1" applyFont="1" applyBorder="1"/>
    <xf numFmtId="0" fontId="30" fillId="0" borderId="0" xfId="0" applyFont="1" applyBorder="1" applyAlignment="1">
      <alignment wrapText="1"/>
    </xf>
    <xf numFmtId="0" fontId="8" fillId="0" borderId="0" xfId="0" applyFont="1" applyBorder="1"/>
    <xf numFmtId="0" fontId="8" fillId="0" borderId="0" xfId="0" applyFont="1" applyFill="1" applyBorder="1"/>
    <xf numFmtId="1" fontId="8" fillId="0" borderId="0" xfId="0" applyNumberFormat="1" applyFont="1" applyBorder="1"/>
    <xf numFmtId="165" fontId="8" fillId="0" borderId="0" xfId="0" applyNumberFormat="1" applyFont="1" applyBorder="1"/>
    <xf numFmtId="1" fontId="13" fillId="0" borderId="8" xfId="0" applyNumberFormat="1" applyFont="1" applyFill="1" applyBorder="1" applyAlignment="1">
      <alignment vertical="center" wrapText="1"/>
    </xf>
    <xf numFmtId="164" fontId="59" fillId="0" borderId="0" xfId="1" applyNumberFormat="1" applyFont="1" applyFill="1" applyBorder="1" applyAlignment="1">
      <alignment vertical="top"/>
    </xf>
    <xf numFmtId="164" fontId="13" fillId="3" borderId="8" xfId="1" applyNumberFormat="1" applyFont="1" applyFill="1" applyBorder="1" applyAlignment="1">
      <alignment vertical="top"/>
    </xf>
    <xf numFmtId="164" fontId="13" fillId="0" borderId="8" xfId="1" applyNumberFormat="1" applyFont="1" applyFill="1" applyBorder="1" applyAlignment="1">
      <alignment vertical="top"/>
    </xf>
    <xf numFmtId="0" fontId="8" fillId="3" borderId="8" xfId="0" applyFont="1" applyFill="1" applyBorder="1" applyAlignment="1">
      <alignment horizontal="center" vertical="center" wrapText="1"/>
    </xf>
    <xf numFmtId="0" fontId="28" fillId="0" borderId="2" xfId="0" applyFont="1" applyBorder="1" applyAlignment="1">
      <alignment horizontal="center" vertical="center"/>
    </xf>
    <xf numFmtId="0" fontId="28" fillId="0" borderId="0" xfId="0" applyFont="1" applyBorder="1" applyAlignment="1">
      <alignment horizontal="center" vertical="center"/>
    </xf>
    <xf numFmtId="0" fontId="28" fillId="0" borderId="1" xfId="0" applyFont="1" applyBorder="1" applyAlignment="1">
      <alignment horizontal="center" vertical="center"/>
    </xf>
    <xf numFmtId="0" fontId="28" fillId="0" borderId="10" xfId="0" applyFont="1" applyBorder="1" applyAlignment="1">
      <alignment horizontal="center" vertical="center"/>
    </xf>
    <xf numFmtId="0" fontId="28" fillId="0" borderId="3" xfId="0" applyFont="1" applyBorder="1" applyAlignment="1">
      <alignment horizontal="center" vertical="center"/>
    </xf>
    <xf numFmtId="0" fontId="28" fillId="0" borderId="11" xfId="0" applyFont="1" applyBorder="1" applyAlignment="1">
      <alignment horizontal="center" vertical="center"/>
    </xf>
    <xf numFmtId="0" fontId="8" fillId="0" borderId="0" xfId="0" applyFont="1" applyBorder="1" applyAlignment="1">
      <alignment horizontal="center" vertical="top" wrapText="1"/>
    </xf>
    <xf numFmtId="0" fontId="43" fillId="0" borderId="0" xfId="0" applyFont="1" applyAlignment="1">
      <alignment horizontal="right" vertical="center"/>
    </xf>
    <xf numFmtId="1" fontId="0" fillId="0" borderId="0" xfId="0" applyNumberFormat="1" applyBorder="1"/>
    <xf numFmtId="0" fontId="102" fillId="0" borderId="0" xfId="0" applyFont="1"/>
    <xf numFmtId="0" fontId="3" fillId="0" borderId="0" xfId="0" applyFont="1" applyAlignment="1">
      <alignment horizontal="center" vertical="center"/>
    </xf>
    <xf numFmtId="0" fontId="46" fillId="3" borderId="8" xfId="0" applyFont="1" applyFill="1" applyBorder="1" applyAlignment="1">
      <alignment horizontal="center" vertical="center" wrapText="1"/>
    </xf>
    <xf numFmtId="0" fontId="46" fillId="12" borderId="8"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12" borderId="8" xfId="0" applyFont="1" applyFill="1" applyBorder="1" applyAlignment="1">
      <alignment horizontal="center" vertical="center" wrapText="1"/>
    </xf>
    <xf numFmtId="2" fontId="0" fillId="0" borderId="0" xfId="0" applyNumberFormat="1" applyAlignment="1">
      <alignment horizontal="left"/>
    </xf>
    <xf numFmtId="0" fontId="27" fillId="14" borderId="8" xfId="0" applyFont="1" applyFill="1" applyBorder="1" applyAlignment="1">
      <alignment vertical="top" wrapText="1"/>
    </xf>
    <xf numFmtId="0" fontId="27" fillId="14" borderId="8" xfId="0" applyFont="1" applyFill="1" applyBorder="1" applyAlignment="1">
      <alignment horizontal="center" vertical="center" wrapText="1"/>
    </xf>
    <xf numFmtId="0" fontId="27" fillId="0" borderId="0" xfId="0" applyFont="1" applyAlignment="1">
      <alignment vertical="center" wrapText="1"/>
    </xf>
    <xf numFmtId="0" fontId="26" fillId="0" borderId="8" xfId="0" applyFont="1" applyBorder="1" applyAlignment="1">
      <alignment horizontal="center" vertical="center" wrapText="1"/>
    </xf>
    <xf numFmtId="0" fontId="27" fillId="0" borderId="8" xfId="0" applyFont="1" applyBorder="1" applyAlignment="1">
      <alignment horizontal="center" vertical="top" wrapText="1"/>
    </xf>
    <xf numFmtId="0" fontId="103" fillId="0" borderId="0" xfId="10"/>
    <xf numFmtId="0" fontId="105" fillId="0" borderId="0" xfId="10" applyFont="1" applyBorder="1" applyAlignment="1">
      <alignment wrapText="1"/>
    </xf>
    <xf numFmtId="0" fontId="104" fillId="0" borderId="0" xfId="10" applyFont="1"/>
    <xf numFmtId="0" fontId="106" fillId="0" borderId="0" xfId="10" applyFont="1" applyBorder="1" applyAlignment="1"/>
    <xf numFmtId="0" fontId="15" fillId="15" borderId="4" xfId="10" applyFont="1" applyFill="1" applyBorder="1" applyAlignment="1">
      <alignment horizontal="center" vertical="center" wrapText="1"/>
    </xf>
    <xf numFmtId="0" fontId="106" fillId="0" borderId="59" xfId="10" applyFont="1" applyBorder="1" applyAlignment="1"/>
    <xf numFmtId="0" fontId="107" fillId="0" borderId="0" xfId="10" applyFont="1"/>
    <xf numFmtId="0" fontId="108" fillId="15" borderId="8" xfId="10" applyFont="1" applyFill="1" applyBorder="1" applyAlignment="1">
      <alignment horizontal="center" vertical="center" wrapText="1"/>
    </xf>
    <xf numFmtId="0" fontId="108" fillId="15" borderId="13" xfId="10" applyFont="1" applyFill="1" applyBorder="1" applyAlignment="1">
      <alignment horizontal="center" vertical="center" wrapText="1"/>
    </xf>
    <xf numFmtId="0" fontId="108" fillId="0" borderId="22" xfId="10" applyFont="1" applyBorder="1" applyAlignment="1">
      <alignment horizontal="center" vertical="center" wrapText="1"/>
    </xf>
    <xf numFmtId="0" fontId="108" fillId="0" borderId="8" xfId="10" applyFont="1" applyBorder="1" applyAlignment="1">
      <alignment horizontal="center" vertical="center" wrapText="1"/>
    </xf>
    <xf numFmtId="0" fontId="108" fillId="0" borderId="16" xfId="10" applyFont="1" applyBorder="1" applyAlignment="1">
      <alignment horizontal="center" vertical="center" wrapText="1"/>
    </xf>
    <xf numFmtId="0" fontId="108" fillId="15" borderId="15" xfId="10" applyFont="1" applyFill="1" applyBorder="1" applyAlignment="1">
      <alignment horizontal="center" vertical="center" wrapText="1"/>
    </xf>
    <xf numFmtId="0" fontId="15" fillId="0" borderId="8" xfId="10" applyFont="1" applyBorder="1" applyAlignment="1">
      <alignment vertical="top" wrapText="1"/>
    </xf>
    <xf numFmtId="0" fontId="15" fillId="0" borderId="13" xfId="10" applyFont="1" applyBorder="1" applyAlignment="1">
      <alignment vertical="top" wrapText="1"/>
    </xf>
    <xf numFmtId="0" fontId="15" fillId="0" borderId="22" xfId="10" applyFont="1" applyBorder="1" applyAlignment="1">
      <alignment vertical="top" wrapText="1"/>
    </xf>
    <xf numFmtId="0" fontId="15" fillId="0" borderId="16" xfId="10" applyFont="1" applyBorder="1" applyAlignment="1">
      <alignment vertical="top" wrapText="1"/>
    </xf>
    <xf numFmtId="0" fontId="15" fillId="0" borderId="15" xfId="10" applyFont="1" applyBorder="1" applyAlignment="1">
      <alignment vertical="top" wrapText="1"/>
    </xf>
    <xf numFmtId="0" fontId="15" fillId="0" borderId="0" xfId="10" applyFont="1" applyBorder="1" applyAlignment="1">
      <alignment vertical="top" wrapText="1"/>
    </xf>
    <xf numFmtId="164" fontId="0" fillId="0" borderId="0" xfId="11" applyNumberFormat="1" applyFont="1" applyBorder="1" applyAlignment="1" applyProtection="1"/>
    <xf numFmtId="0" fontId="108" fillId="0" borderId="8" xfId="10" applyFont="1" applyBorder="1" applyAlignment="1">
      <alignment vertical="top" wrapText="1"/>
    </xf>
    <xf numFmtId="0" fontId="109" fillId="0" borderId="8" xfId="10" applyFont="1" applyBorder="1" applyAlignment="1">
      <alignment vertical="top" wrapText="1"/>
    </xf>
    <xf numFmtId="0" fontId="77" fillId="0" borderId="8" xfId="10" applyFont="1" applyBorder="1" applyAlignment="1">
      <alignment vertical="top" wrapText="1"/>
    </xf>
    <xf numFmtId="0" fontId="77" fillId="0" borderId="13" xfId="10" applyFont="1" applyBorder="1" applyAlignment="1">
      <alignment vertical="top" wrapText="1"/>
    </xf>
    <xf numFmtId="0" fontId="77" fillId="0" borderId="15" xfId="10" applyFont="1" applyBorder="1" applyAlignment="1">
      <alignment vertical="top" wrapText="1"/>
    </xf>
    <xf numFmtId="0" fontId="110" fillId="0" borderId="8" xfId="10" applyFont="1" applyBorder="1" applyAlignment="1">
      <alignment vertical="top" wrapText="1"/>
    </xf>
    <xf numFmtId="0" fontId="111" fillId="0" borderId="8" xfId="10" applyFont="1" applyBorder="1" applyAlignment="1">
      <alignment horizontal="right" vertical="top" wrapText="1"/>
    </xf>
    <xf numFmtId="0" fontId="112" fillId="0" borderId="8" xfId="10" applyFont="1" applyBorder="1" applyAlignment="1">
      <alignment vertical="top" wrapText="1"/>
    </xf>
    <xf numFmtId="0" fontId="112" fillId="0" borderId="13" xfId="10" applyFont="1" applyBorder="1" applyAlignment="1">
      <alignment vertical="top" wrapText="1"/>
    </xf>
    <xf numFmtId="0" fontId="112" fillId="0" borderId="22" xfId="10" applyFont="1" applyBorder="1" applyAlignment="1">
      <alignment vertical="top" wrapText="1"/>
    </xf>
    <xf numFmtId="0" fontId="112" fillId="0" borderId="15" xfId="10" applyFont="1" applyBorder="1" applyAlignment="1">
      <alignment vertical="top" wrapText="1"/>
    </xf>
    <xf numFmtId="0" fontId="110" fillId="0" borderId="13" xfId="10" applyFont="1" applyBorder="1" applyAlignment="1">
      <alignment horizontal="left" vertical="top" wrapText="1"/>
    </xf>
    <xf numFmtId="0" fontId="110" fillId="0" borderId="14" xfId="10" applyFont="1" applyBorder="1" applyAlignment="1">
      <alignment horizontal="left" vertical="top" wrapText="1"/>
    </xf>
    <xf numFmtId="0" fontId="110" fillId="0" borderId="15" xfId="10" applyFont="1" applyBorder="1" applyAlignment="1">
      <alignment horizontal="left" vertical="top" wrapText="1"/>
    </xf>
    <xf numFmtId="0" fontId="113" fillId="0" borderId="59" xfId="10" applyFont="1" applyBorder="1" applyAlignment="1"/>
    <xf numFmtId="0" fontId="113" fillId="0" borderId="0" xfId="10" applyFont="1" applyBorder="1" applyAlignment="1"/>
    <xf numFmtId="0" fontId="112" fillId="0" borderId="0" xfId="10" applyFont="1" applyBorder="1" applyAlignment="1">
      <alignment vertical="top" wrapText="1"/>
    </xf>
    <xf numFmtId="164" fontId="114" fillId="0" borderId="0" xfId="11" applyNumberFormat="1" applyFont="1" applyBorder="1" applyAlignment="1" applyProtection="1"/>
    <xf numFmtId="0" fontId="114" fillId="0" borderId="0" xfId="10" applyFont="1"/>
    <xf numFmtId="0" fontId="115" fillId="0" borderId="8" xfId="10" applyFont="1" applyBorder="1" applyAlignment="1">
      <alignment vertical="top" wrapText="1"/>
    </xf>
    <xf numFmtId="0" fontId="116" fillId="0" borderId="59" xfId="10" applyFont="1" applyBorder="1" applyAlignment="1"/>
    <xf numFmtId="0" fontId="116" fillId="0" borderId="0" xfId="10" applyFont="1" applyBorder="1" applyAlignment="1"/>
    <xf numFmtId="0" fontId="117" fillId="0" borderId="0" xfId="10" applyFont="1" applyBorder="1" applyAlignment="1">
      <alignment vertical="top" wrapText="1"/>
    </xf>
    <xf numFmtId="0" fontId="117" fillId="0" borderId="8" xfId="10" applyFont="1" applyBorder="1" applyAlignment="1">
      <alignment vertical="top" wrapText="1"/>
    </xf>
    <xf numFmtId="0" fontId="112" fillId="0" borderId="25" xfId="10" applyFont="1" applyBorder="1" applyAlignment="1">
      <alignment vertical="top" wrapText="1"/>
    </xf>
    <xf numFmtId="0" fontId="112" fillId="0" borderId="26" xfId="10" applyFont="1" applyBorder="1" applyAlignment="1">
      <alignment vertical="top" wrapText="1"/>
    </xf>
    <xf numFmtId="0" fontId="112" fillId="0" borderId="27" xfId="10" applyFont="1" applyBorder="1" applyAlignment="1">
      <alignment vertical="top" wrapText="1"/>
    </xf>
    <xf numFmtId="0" fontId="15" fillId="0" borderId="0" xfId="10" applyFont="1" applyBorder="1" applyAlignment="1">
      <alignment horizontal="center" vertical="top" wrapText="1"/>
    </xf>
    <xf numFmtId="0" fontId="103" fillId="0" borderId="0" xfId="10" applyBorder="1"/>
    <xf numFmtId="0" fontId="15" fillId="15" borderId="14" xfId="10" applyFont="1" applyFill="1" applyBorder="1" applyAlignment="1">
      <alignment horizontal="center" vertical="center" wrapText="1"/>
    </xf>
    <xf numFmtId="0" fontId="15" fillId="15" borderId="0" xfId="10" applyFont="1" applyFill="1" applyBorder="1" applyAlignment="1">
      <alignment vertical="center" wrapText="1"/>
    </xf>
    <xf numFmtId="0" fontId="108" fillId="15" borderId="0" xfId="10" applyFont="1" applyFill="1" applyBorder="1" applyAlignment="1">
      <alignment horizontal="center" vertical="center" wrapText="1"/>
    </xf>
    <xf numFmtId="0" fontId="15" fillId="0" borderId="8" xfId="10" applyFont="1" applyBorder="1" applyAlignment="1">
      <alignment horizontal="center" vertical="top" wrapText="1"/>
    </xf>
    <xf numFmtId="0" fontId="117" fillId="0" borderId="8" xfId="10" applyFont="1" applyBorder="1" applyAlignment="1">
      <alignment horizontal="center" vertical="top" wrapText="1"/>
    </xf>
    <xf numFmtId="0" fontId="117" fillId="15" borderId="0" xfId="10" applyFont="1" applyFill="1" applyBorder="1" applyAlignment="1">
      <alignment vertical="center" wrapText="1"/>
    </xf>
    <xf numFmtId="0" fontId="114" fillId="0" borderId="0" xfId="10" applyFont="1" applyBorder="1"/>
    <xf numFmtId="1" fontId="15" fillId="15" borderId="8" xfId="10" applyNumberFormat="1" applyFont="1" applyFill="1" applyBorder="1" applyAlignment="1">
      <alignment vertical="top" wrapText="1"/>
    </xf>
    <xf numFmtId="1" fontId="15" fillId="15" borderId="13" xfId="10" applyNumberFormat="1" applyFont="1" applyFill="1" applyBorder="1" applyAlignment="1">
      <alignment vertical="top" wrapText="1"/>
    </xf>
    <xf numFmtId="1" fontId="15" fillId="0" borderId="22" xfId="10" applyNumberFormat="1" applyFont="1" applyBorder="1" applyAlignment="1">
      <alignment vertical="top" wrapText="1"/>
    </xf>
    <xf numFmtId="1" fontId="15" fillId="0" borderId="8" xfId="10" applyNumberFormat="1" applyFont="1" applyBorder="1" applyAlignment="1">
      <alignment vertical="top" wrapText="1"/>
    </xf>
    <xf numFmtId="1" fontId="15" fillId="15" borderId="0" xfId="10" applyNumberFormat="1" applyFont="1" applyFill="1" applyBorder="1" applyAlignment="1">
      <alignment vertical="top" wrapText="1"/>
    </xf>
    <xf numFmtId="1" fontId="15" fillId="0" borderId="13" xfId="10" applyNumberFormat="1" applyFont="1" applyBorder="1" applyAlignment="1">
      <alignment vertical="top" wrapText="1"/>
    </xf>
    <xf numFmtId="1" fontId="15" fillId="0" borderId="25" xfId="10" applyNumberFormat="1" applyFont="1" applyBorder="1" applyAlignment="1">
      <alignment vertical="top" wrapText="1"/>
    </xf>
    <xf numFmtId="1" fontId="15" fillId="0" borderId="26" xfId="10" applyNumberFormat="1" applyFont="1" applyBorder="1" applyAlignment="1">
      <alignment vertical="top" wrapText="1"/>
    </xf>
    <xf numFmtId="1" fontId="15" fillId="0" borderId="27" xfId="10" applyNumberFormat="1" applyFont="1" applyBorder="1" applyAlignment="1">
      <alignment vertical="top" wrapText="1"/>
    </xf>
    <xf numFmtId="1" fontId="15" fillId="0" borderId="15" xfId="10" applyNumberFormat="1" applyFont="1" applyBorder="1" applyAlignment="1">
      <alignment vertical="top" wrapText="1"/>
    </xf>
    <xf numFmtId="1" fontId="15" fillId="0" borderId="0" xfId="10" applyNumberFormat="1" applyFont="1" applyBorder="1" applyAlignment="1">
      <alignment vertical="top" wrapText="1"/>
    </xf>
    <xf numFmtId="0" fontId="103" fillId="0" borderId="0" xfId="10" applyFont="1" applyAlignment="1">
      <alignment horizontal="right" vertical="center"/>
    </xf>
    <xf numFmtId="0" fontId="120" fillId="0" borderId="0" xfId="10" applyFont="1" applyBorder="1" applyAlignment="1">
      <alignment vertical="top" wrapText="1"/>
    </xf>
    <xf numFmtId="0" fontId="103" fillId="0" borderId="8" xfId="10" applyBorder="1"/>
    <xf numFmtId="0" fontId="77" fillId="0" borderId="22" xfId="10" applyFont="1" applyBorder="1" applyAlignment="1">
      <alignment vertical="top" wrapText="1"/>
    </xf>
    <xf numFmtId="0" fontId="77" fillId="0" borderId="16" xfId="10" applyFont="1" applyBorder="1" applyAlignment="1">
      <alignment vertical="top" wrapText="1"/>
    </xf>
    <xf numFmtId="0" fontId="15" fillId="16" borderId="22" xfId="10" applyFont="1" applyFill="1" applyBorder="1" applyAlignment="1">
      <alignment vertical="top" wrapText="1"/>
    </xf>
    <xf numFmtId="0" fontId="15" fillId="16" borderId="8" xfId="10" applyFont="1" applyFill="1" applyBorder="1" applyAlignment="1">
      <alignment vertical="top" wrapText="1"/>
    </xf>
    <xf numFmtId="0" fontId="15" fillId="16" borderId="13" xfId="10" applyFont="1" applyFill="1" applyBorder="1" applyAlignment="1">
      <alignment vertical="top" wrapText="1"/>
    </xf>
    <xf numFmtId="0" fontId="77" fillId="4" borderId="8" xfId="10" applyFont="1" applyFill="1" applyBorder="1" applyAlignment="1">
      <alignment vertical="top" wrapText="1"/>
    </xf>
    <xf numFmtId="0" fontId="15" fillId="4" borderId="8" xfId="10" applyFont="1" applyFill="1" applyBorder="1" applyAlignment="1">
      <alignment vertical="top" wrapText="1"/>
    </xf>
    <xf numFmtId="0" fontId="77" fillId="16" borderId="8" xfId="10" applyFont="1" applyFill="1" applyBorder="1" applyAlignment="1">
      <alignment vertical="top" wrapText="1"/>
    </xf>
    <xf numFmtId="0" fontId="0" fillId="12" borderId="0" xfId="0" applyFill="1"/>
    <xf numFmtId="0" fontId="59" fillId="12" borderId="0" xfId="0" applyFont="1" applyFill="1"/>
    <xf numFmtId="0" fontId="0" fillId="12" borderId="0" xfId="0" applyFill="1" applyAlignment="1">
      <alignment horizontal="center" vertical="center"/>
    </xf>
    <xf numFmtId="0" fontId="0" fillId="9" borderId="0" xfId="0" applyFill="1"/>
    <xf numFmtId="0" fontId="124" fillId="0" borderId="0" xfId="0" applyFont="1" applyAlignment="1">
      <alignment vertical="top" wrapText="1"/>
    </xf>
    <xf numFmtId="0" fontId="0" fillId="9" borderId="0" xfId="0" applyFill="1" applyAlignment="1">
      <alignment horizontal="right"/>
    </xf>
    <xf numFmtId="0" fontId="125" fillId="9" borderId="0" xfId="0" applyFont="1" applyFill="1" applyAlignment="1">
      <alignment horizontal="left"/>
    </xf>
    <xf numFmtId="0" fontId="125" fillId="0" borderId="0" xfId="0" applyFont="1" applyFill="1" applyAlignment="1">
      <alignment horizontal="left"/>
    </xf>
    <xf numFmtId="0" fontId="126" fillId="12" borderId="61" xfId="0" applyFont="1" applyFill="1" applyBorder="1" applyAlignment="1">
      <alignment horizontal="center" vertical="center"/>
    </xf>
    <xf numFmtId="0" fontId="59" fillId="9" borderId="0" xfId="0" applyFont="1" applyFill="1"/>
    <xf numFmtId="0" fontId="28" fillId="12" borderId="0" xfId="0" applyFont="1" applyFill="1"/>
    <xf numFmtId="3" fontId="8" fillId="4" borderId="8" xfId="0" applyNumberFormat="1" applyFont="1" applyFill="1" applyBorder="1" applyAlignment="1">
      <alignment vertical="top" wrapText="1"/>
    </xf>
    <xf numFmtId="3" fontId="8" fillId="4" borderId="13" xfId="0" applyNumberFormat="1" applyFont="1" applyFill="1" applyBorder="1" applyAlignment="1">
      <alignment vertical="top" wrapText="1"/>
    </xf>
    <xf numFmtId="0" fontId="0" fillId="0" borderId="0" xfId="0"/>
    <xf numFmtId="0" fontId="0" fillId="0" borderId="0" xfId="0"/>
    <xf numFmtId="0" fontId="4" fillId="0" borderId="0" xfId="0" applyFont="1"/>
    <xf numFmtId="3" fontId="8" fillId="4" borderId="8" xfId="0" applyNumberFormat="1" applyFont="1" applyFill="1" applyBorder="1" applyAlignment="1">
      <alignment vertical="top" wrapText="1"/>
    </xf>
    <xf numFmtId="0" fontId="3" fillId="0" borderId="8" xfId="0" applyFont="1" applyBorder="1" applyAlignment="1">
      <alignment horizontal="center"/>
    </xf>
    <xf numFmtId="0" fontId="0" fillId="0" borderId="8" xfId="0" applyBorder="1"/>
    <xf numFmtId="0" fontId="54" fillId="0" borderId="8" xfId="0" applyFont="1" applyBorder="1"/>
    <xf numFmtId="0" fontId="0" fillId="4" borderId="8" xfId="0" applyFill="1" applyBorder="1" applyAlignment="1">
      <alignment wrapText="1"/>
    </xf>
    <xf numFmtId="0" fontId="54" fillId="4" borderId="8" xfId="0" applyFont="1" applyFill="1" applyBorder="1" applyAlignment="1">
      <alignment wrapText="1"/>
    </xf>
    <xf numFmtId="0" fontId="0" fillId="0" borderId="8" xfId="0" applyFill="1" applyBorder="1" applyAlignment="1">
      <alignment wrapText="1"/>
    </xf>
    <xf numFmtId="0" fontId="9" fillId="0" borderId="8" xfId="0" applyFont="1" applyBorder="1" applyAlignment="1">
      <alignment horizontal="right" vertical="top" wrapText="1"/>
    </xf>
    <xf numFmtId="3" fontId="127" fillId="0" borderId="8" xfId="0" applyNumberFormat="1" applyFont="1" applyBorder="1" applyAlignment="1">
      <alignment vertical="top" wrapText="1"/>
    </xf>
    <xf numFmtId="9" fontId="9" fillId="0" borderId="8" xfId="13" applyNumberFormat="1" applyFont="1" applyFill="1" applyBorder="1" applyAlignment="1">
      <alignment vertical="top"/>
    </xf>
    <xf numFmtId="0" fontId="127" fillId="0" borderId="8" xfId="0" applyFont="1" applyBorder="1" applyAlignment="1">
      <alignment vertical="top" wrapText="1"/>
    </xf>
    <xf numFmtId="9" fontId="9" fillId="0" borderId="8" xfId="13" applyNumberFormat="1" applyFont="1" applyFill="1" applyBorder="1"/>
    <xf numFmtId="0" fontId="95" fillId="0" borderId="0" xfId="0" applyFont="1" applyAlignment="1">
      <alignment horizontal="right" vertical="center"/>
    </xf>
    <xf numFmtId="0" fontId="123" fillId="0" borderId="0" xfId="0" applyFont="1" applyAlignment="1">
      <alignment horizontal="left" vertical="top" wrapText="1"/>
    </xf>
    <xf numFmtId="0" fontId="17" fillId="0" borderId="0" xfId="0" applyFont="1" applyFill="1" applyBorder="1" applyAlignment="1">
      <alignment horizontal="left" vertical="top" wrapText="1"/>
    </xf>
    <xf numFmtId="0" fontId="31" fillId="0" borderId="0" xfId="0" applyFont="1" applyFill="1" applyBorder="1" applyAlignment="1">
      <alignment horizontal="left"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Border="1" applyAlignment="1">
      <alignment horizontal="center" vertical="top" wrapText="1"/>
    </xf>
    <xf numFmtId="0" fontId="8" fillId="0" borderId="1" xfId="0" applyFont="1" applyBorder="1" applyAlignment="1">
      <alignment horizontal="center" vertical="top" wrapText="1"/>
    </xf>
    <xf numFmtId="0" fontId="8" fillId="0" borderId="10" xfId="0" applyFont="1" applyBorder="1" applyAlignment="1">
      <alignment horizontal="center" vertical="top" wrapText="1"/>
    </xf>
    <xf numFmtId="0" fontId="8" fillId="0" borderId="3" xfId="0" applyFont="1" applyBorder="1" applyAlignment="1">
      <alignment horizontal="center" vertical="top" wrapText="1"/>
    </xf>
    <xf numFmtId="0" fontId="8" fillId="0" borderId="11" xfId="0" applyFont="1" applyBorder="1" applyAlignment="1">
      <alignment horizontal="center" vertical="top" wrapText="1"/>
    </xf>
    <xf numFmtId="0" fontId="7" fillId="0" borderId="3" xfId="0" applyFont="1" applyBorder="1" applyAlignment="1">
      <alignment horizontal="center"/>
    </xf>
    <xf numFmtId="0" fontId="8" fillId="3" borderId="7"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0" borderId="0" xfId="0" applyFont="1" applyBorder="1" applyAlignment="1">
      <alignment horizontal="center"/>
    </xf>
    <xf numFmtId="0" fontId="9" fillId="3" borderId="8" xfId="0" applyFont="1" applyFill="1" applyBorder="1" applyAlignment="1">
      <alignment horizontal="center" vertical="center" wrapText="1"/>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2" xfId="0" applyFont="1" applyBorder="1" applyAlignment="1">
      <alignment horizontal="center" vertical="center"/>
    </xf>
    <xf numFmtId="0" fontId="28" fillId="0" borderId="0" xfId="0" applyFont="1" applyBorder="1" applyAlignment="1">
      <alignment horizontal="center" vertical="center"/>
    </xf>
    <xf numFmtId="0" fontId="28" fillId="0" borderId="1" xfId="0" applyFont="1" applyBorder="1" applyAlignment="1">
      <alignment horizontal="center" vertical="center"/>
    </xf>
    <xf numFmtId="0" fontId="28" fillId="0" borderId="10" xfId="0" applyFont="1" applyBorder="1" applyAlignment="1">
      <alignment horizontal="center" vertical="center"/>
    </xf>
    <xf numFmtId="0" fontId="28" fillId="0" borderId="3" xfId="0" applyFont="1" applyBorder="1" applyAlignment="1">
      <alignment horizontal="center" vertical="center"/>
    </xf>
    <xf numFmtId="0" fontId="28" fillId="0" borderId="11" xfId="0" applyFont="1" applyBorder="1" applyAlignment="1">
      <alignment horizontal="center" vertical="center"/>
    </xf>
    <xf numFmtId="0" fontId="4" fillId="0" borderId="0" xfId="0" applyFont="1" applyAlignment="1">
      <alignment horizontal="right" vertical="center"/>
    </xf>
    <xf numFmtId="0" fontId="6" fillId="0" borderId="3" xfId="0" applyFont="1" applyBorder="1" applyAlignment="1">
      <alignment horizontal="center" wrapText="1"/>
    </xf>
    <xf numFmtId="0" fontId="30" fillId="0" borderId="5" xfId="0" applyFont="1" applyFill="1" applyBorder="1" applyAlignment="1">
      <alignment horizontal="left" vertical="top"/>
    </xf>
    <xf numFmtId="0" fontId="30" fillId="8" borderId="0" xfId="0" applyFont="1" applyFill="1" applyBorder="1" applyAlignment="1">
      <alignment horizontal="left" vertical="top" wrapText="1"/>
    </xf>
    <xf numFmtId="0" fontId="8" fillId="0" borderId="8"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30" fillId="0" borderId="5" xfId="0" applyFont="1" applyFill="1" applyBorder="1" applyAlignment="1">
      <alignment horizontal="left" vertical="top" wrapText="1"/>
    </xf>
    <xf numFmtId="0" fontId="8" fillId="3" borderId="15" xfId="0" applyFont="1" applyFill="1" applyBorder="1" applyAlignment="1">
      <alignment horizontal="center" vertical="center" wrapText="1"/>
    </xf>
    <xf numFmtId="0" fontId="47" fillId="0" borderId="0" xfId="3" applyFont="1" applyFill="1" applyBorder="1" applyAlignment="1">
      <alignment horizontal="left" vertical="top" wrapText="1"/>
    </xf>
    <xf numFmtId="0" fontId="38" fillId="9" borderId="42" xfId="3" applyFont="1" applyFill="1" applyBorder="1" applyAlignment="1">
      <alignment horizontal="center" vertical="center" wrapText="1"/>
    </xf>
    <xf numFmtId="0" fontId="72" fillId="0" borderId="37" xfId="3" applyFont="1" applyBorder="1" applyAlignment="1">
      <alignment horizontal="center"/>
    </xf>
    <xf numFmtId="0" fontId="38" fillId="9" borderId="38" xfId="3" applyFont="1" applyFill="1" applyBorder="1" applyAlignment="1">
      <alignment horizontal="center" vertical="center" wrapText="1"/>
    </xf>
    <xf numFmtId="0" fontId="38" fillId="9" borderId="43" xfId="3" applyFont="1" applyFill="1" applyBorder="1" applyAlignment="1">
      <alignment horizontal="center" vertical="center" wrapText="1"/>
    </xf>
    <xf numFmtId="0" fontId="38" fillId="9" borderId="46" xfId="3" applyFont="1" applyFill="1" applyBorder="1" applyAlignment="1">
      <alignment horizontal="center" vertical="center" wrapText="1"/>
    </xf>
    <xf numFmtId="0" fontId="68" fillId="9" borderId="38" xfId="3" applyFont="1" applyFill="1" applyBorder="1" applyAlignment="1">
      <alignment horizontal="center" vertical="center" wrapText="1"/>
    </xf>
    <xf numFmtId="0" fontId="68" fillId="9" borderId="43" xfId="3" applyFont="1" applyFill="1" applyBorder="1" applyAlignment="1">
      <alignment horizontal="center" vertical="center" wrapText="1"/>
    </xf>
    <xf numFmtId="0" fontId="68" fillId="9" borderId="46" xfId="3" applyFont="1" applyFill="1" applyBorder="1" applyAlignment="1">
      <alignment horizontal="center" vertical="center" wrapText="1"/>
    </xf>
    <xf numFmtId="0" fontId="38" fillId="9" borderId="39" xfId="3" applyFont="1" applyFill="1" applyBorder="1" applyAlignment="1">
      <alignment horizontal="center" vertical="center" wrapText="1"/>
    </xf>
    <xf numFmtId="0" fontId="38" fillId="9" borderId="40" xfId="3" applyFont="1" applyFill="1" applyBorder="1" applyAlignment="1">
      <alignment horizontal="center" vertical="center" wrapText="1"/>
    </xf>
    <xf numFmtId="0" fontId="38" fillId="9" borderId="41" xfId="3" applyFont="1" applyFill="1" applyBorder="1" applyAlignment="1">
      <alignment horizontal="center" vertical="center" wrapText="1"/>
    </xf>
    <xf numFmtId="0" fontId="38" fillId="9" borderId="44" xfId="3" applyFont="1" applyFill="1" applyBorder="1" applyAlignment="1">
      <alignment horizontal="center" vertical="center" wrapText="1"/>
    </xf>
    <xf numFmtId="0" fontId="38" fillId="9" borderId="37" xfId="3" applyFont="1" applyFill="1" applyBorder="1" applyAlignment="1">
      <alignment horizontal="center" vertical="center" wrapText="1"/>
    </xf>
    <xf numFmtId="0" fontId="38" fillId="9" borderId="45" xfId="3" applyFont="1" applyFill="1" applyBorder="1" applyAlignment="1">
      <alignment horizontal="center" vertical="center" wrapText="1"/>
    </xf>
    <xf numFmtId="0" fontId="43" fillId="0" borderId="0" xfId="3" applyFont="1" applyAlignment="1">
      <alignment horizontal="right" vertical="center"/>
    </xf>
    <xf numFmtId="0" fontId="51" fillId="0" borderId="37" xfId="3" applyFont="1" applyBorder="1" applyAlignment="1">
      <alignment horizontal="center" wrapText="1"/>
    </xf>
    <xf numFmtId="0" fontId="67" fillId="0" borderId="37" xfId="3" applyFont="1" applyBorder="1" applyAlignment="1">
      <alignment horizontal="center"/>
    </xf>
    <xf numFmtId="0" fontId="8" fillId="0" borderId="8" xfId="0" applyFont="1" applyBorder="1" applyAlignment="1">
      <alignment horizontal="center" vertical="top" wrapText="1"/>
    </xf>
    <xf numFmtId="0" fontId="4" fillId="0" borderId="0" xfId="0" applyFont="1" applyBorder="1" applyAlignment="1">
      <alignment horizontal="left" vertical="center"/>
    </xf>
    <xf numFmtId="1" fontId="8" fillId="0" borderId="8" xfId="0" applyNumberFormat="1" applyFont="1" applyBorder="1" applyAlignment="1">
      <alignment horizontal="center" vertical="top" wrapText="1"/>
    </xf>
    <xf numFmtId="0" fontId="39" fillId="0" borderId="8" xfId="0" applyFont="1" applyBorder="1" applyAlignment="1">
      <alignment horizontal="center" vertical="top"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1" fontId="8" fillId="3" borderId="8" xfId="0" applyNumberFormat="1" applyFont="1" applyFill="1" applyBorder="1" applyAlignment="1">
      <alignment horizontal="center" vertical="top" wrapText="1"/>
    </xf>
    <xf numFmtId="0" fontId="3" fillId="0" borderId="8" xfId="0" applyFont="1" applyBorder="1" applyAlignment="1">
      <alignment horizontal="center" wrapText="1"/>
    </xf>
    <xf numFmtId="0" fontId="26" fillId="0" borderId="0" xfId="0" applyFont="1" applyFill="1" applyBorder="1" applyAlignment="1">
      <alignment horizontal="left" vertical="top" wrapText="1"/>
    </xf>
    <xf numFmtId="0" fontId="27" fillId="9" borderId="8" xfId="0" applyFont="1" applyFill="1" applyBorder="1" applyAlignment="1">
      <alignment horizontal="center" vertical="center" wrapText="1"/>
    </xf>
    <xf numFmtId="0" fontId="26" fillId="0" borderId="0" xfId="0" applyFont="1" applyFill="1" applyBorder="1" applyAlignment="1">
      <alignment horizontal="left" vertical="center" wrapText="1"/>
    </xf>
    <xf numFmtId="0" fontId="51" fillId="0" borderId="3" xfId="0" applyFont="1" applyBorder="1" applyAlignment="1">
      <alignment horizontal="center"/>
    </xf>
    <xf numFmtId="0" fontId="9" fillId="9" borderId="8" xfId="0" applyFont="1" applyFill="1" applyBorder="1" applyAlignment="1">
      <alignment horizontal="center" vertical="center" wrapText="1"/>
    </xf>
    <xf numFmtId="0" fontId="41" fillId="0" borderId="0" xfId="0" applyFont="1" applyAlignment="1">
      <alignment horizontal="right" vertical="center"/>
    </xf>
    <xf numFmtId="0" fontId="42" fillId="0" borderId="3" xfId="0" applyFont="1" applyBorder="1" applyAlignment="1">
      <alignment horizontal="center" wrapText="1"/>
    </xf>
    <xf numFmtId="0" fontId="44" fillId="0" borderId="3" xfId="0" applyFont="1" applyBorder="1" applyAlignment="1">
      <alignment horizontal="center"/>
    </xf>
    <xf numFmtId="0" fontId="10" fillId="0" borderId="0" xfId="0" applyFont="1" applyFill="1" applyBorder="1" applyAlignment="1">
      <alignment horizontal="left" vertical="top" wrapText="1"/>
    </xf>
    <xf numFmtId="0" fontId="92" fillId="0" borderId="7" xfId="0" applyFont="1" applyBorder="1" applyAlignment="1">
      <alignment horizontal="center" vertical="center" wrapText="1"/>
    </xf>
    <xf numFmtId="0" fontId="92" fillId="0" borderId="9" xfId="0" applyFont="1" applyBorder="1" applyAlignment="1">
      <alignment horizontal="center" vertical="center" wrapText="1"/>
    </xf>
    <xf numFmtId="0" fontId="92" fillId="0" borderId="12" xfId="0" applyFont="1" applyBorder="1" applyAlignment="1">
      <alignment horizontal="center" vertical="center" wrapText="1"/>
    </xf>
    <xf numFmtId="0" fontId="98" fillId="0" borderId="3" xfId="0" applyFont="1" applyBorder="1" applyAlignment="1">
      <alignment horizontal="center"/>
    </xf>
    <xf numFmtId="0" fontId="9" fillId="9" borderId="7"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92" fillId="0" borderId="8" xfId="0" applyFont="1" applyBorder="1" applyAlignment="1">
      <alignment horizontal="center" vertical="center" wrapText="1"/>
    </xf>
    <xf numFmtId="0" fontId="96" fillId="0" borderId="0" xfId="0" applyFont="1" applyAlignment="1">
      <alignment horizontal="right" vertical="center"/>
    </xf>
    <xf numFmtId="0" fontId="97" fillId="0" borderId="3" xfId="0" applyFont="1" applyBorder="1" applyAlignment="1">
      <alignment horizont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5" fillId="0" borderId="3" xfId="0" applyFont="1" applyBorder="1" applyAlignment="1">
      <alignment horizontal="center" wrapText="1"/>
    </xf>
    <xf numFmtId="0" fontId="8" fillId="10" borderId="8"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27" fillId="9" borderId="8" xfId="9" applyFont="1" applyFill="1" applyBorder="1" applyAlignment="1">
      <alignment horizontal="center" vertical="center" wrapText="1"/>
    </xf>
    <xf numFmtId="0" fontId="94" fillId="0" borderId="5" xfId="9" applyFont="1" applyBorder="1" applyAlignment="1">
      <alignment vertical="center" wrapText="1"/>
    </xf>
    <xf numFmtId="0" fontId="42" fillId="0" borderId="5" xfId="9" applyBorder="1" applyAlignment="1">
      <alignment vertical="center" wrapText="1"/>
    </xf>
    <xf numFmtId="0" fontId="42" fillId="0" borderId="0" xfId="9" applyBorder="1" applyAlignment="1">
      <alignment vertical="center" wrapText="1"/>
    </xf>
    <xf numFmtId="0" fontId="42" fillId="0" borderId="0" xfId="9" applyAlignment="1">
      <alignment vertical="center" wrapText="1"/>
    </xf>
    <xf numFmtId="0" fontId="91" fillId="0" borderId="3" xfId="9" applyFont="1" applyBorder="1" applyAlignment="1">
      <alignment horizontal="center"/>
    </xf>
    <xf numFmtId="0" fontId="27" fillId="9" borderId="7" xfId="9" applyFont="1" applyFill="1" applyBorder="1" applyAlignment="1">
      <alignment horizontal="center" vertical="center" wrapText="1"/>
    </xf>
    <xf numFmtId="0" fontId="27" fillId="9" borderId="9" xfId="9" applyFont="1" applyFill="1" applyBorder="1" applyAlignment="1">
      <alignment horizontal="center" vertical="center" wrapText="1"/>
    </xf>
    <xf numFmtId="0" fontId="27" fillId="9" borderId="12" xfId="9" applyFont="1" applyFill="1" applyBorder="1" applyAlignment="1">
      <alignment horizontal="center" vertical="center" wrapText="1"/>
    </xf>
    <xf numFmtId="0" fontId="9" fillId="9" borderId="7" xfId="9" applyFont="1" applyFill="1" applyBorder="1" applyAlignment="1">
      <alignment horizontal="center" vertical="center" wrapText="1"/>
    </xf>
    <xf numFmtId="0" fontId="9" fillId="9" borderId="9" xfId="9" applyFont="1" applyFill="1" applyBorder="1" applyAlignment="1">
      <alignment horizontal="center" vertical="center" wrapText="1"/>
    </xf>
    <xf numFmtId="0" fontId="9" fillId="9" borderId="12" xfId="9" applyFont="1" applyFill="1" applyBorder="1" applyAlignment="1">
      <alignment horizontal="center" vertical="center" wrapText="1"/>
    </xf>
    <xf numFmtId="0" fontId="27" fillId="9" borderId="4" xfId="9" applyFont="1" applyFill="1" applyBorder="1" applyAlignment="1">
      <alignment horizontal="center" vertical="center" wrapText="1"/>
    </xf>
    <xf numFmtId="0" fontId="27" fillId="9" borderId="5" xfId="9" applyFont="1" applyFill="1" applyBorder="1" applyAlignment="1">
      <alignment horizontal="center" vertical="center" wrapText="1"/>
    </xf>
    <xf numFmtId="0" fontId="27" fillId="9" borderId="6" xfId="9" applyFont="1" applyFill="1" applyBorder="1" applyAlignment="1">
      <alignment horizontal="center" vertical="center" wrapText="1"/>
    </xf>
    <xf numFmtId="0" fontId="27" fillId="9" borderId="10" xfId="9" applyFont="1" applyFill="1" applyBorder="1" applyAlignment="1">
      <alignment horizontal="center" vertical="center" wrapText="1"/>
    </xf>
    <xf numFmtId="0" fontId="27" fillId="9" borderId="3" xfId="9" applyFont="1" applyFill="1" applyBorder="1" applyAlignment="1">
      <alignment horizontal="center" vertical="center" wrapText="1"/>
    </xf>
    <xf numFmtId="0" fontId="27" fillId="9" borderId="11" xfId="9" applyFont="1" applyFill="1" applyBorder="1" applyAlignment="1">
      <alignment horizontal="center" vertical="center" wrapText="1"/>
    </xf>
    <xf numFmtId="0" fontId="43" fillId="0" borderId="0" xfId="9" applyFont="1" applyAlignment="1">
      <alignment horizontal="right" vertical="center"/>
    </xf>
    <xf numFmtId="0" fontId="51" fillId="0" borderId="3" xfId="9" applyFont="1" applyBorder="1" applyAlignment="1">
      <alignment horizontal="center" wrapText="1"/>
    </xf>
    <xf numFmtId="0" fontId="27" fillId="9" borderId="13" xfId="9" applyFont="1" applyFill="1" applyBorder="1" applyAlignment="1">
      <alignment horizontal="center" vertical="center" wrapText="1"/>
    </xf>
    <xf numFmtId="0" fontId="27" fillId="9" borderId="14" xfId="9" applyFont="1" applyFill="1" applyBorder="1" applyAlignment="1">
      <alignment horizontal="center" vertical="center" wrapText="1"/>
    </xf>
    <xf numFmtId="0" fontId="27" fillId="9" borderId="15" xfId="9" applyFont="1" applyFill="1" applyBorder="1" applyAlignment="1">
      <alignment horizontal="center" vertical="center" wrapText="1"/>
    </xf>
    <xf numFmtId="0" fontId="9" fillId="0" borderId="8" xfId="9" applyFont="1" applyFill="1" applyBorder="1" applyAlignment="1">
      <alignment horizontal="center" vertical="center" wrapText="1"/>
    </xf>
    <xf numFmtId="1" fontId="17" fillId="0" borderId="14" xfId="0" applyNumberFormat="1" applyFont="1" applyBorder="1" applyAlignment="1">
      <alignment horizontal="center" vertical="top" wrapText="1"/>
    </xf>
    <xf numFmtId="1" fontId="17" fillId="0" borderId="15" xfId="0" applyNumberFormat="1" applyFont="1" applyBorder="1" applyAlignment="1">
      <alignment horizontal="center" vertical="top" wrapText="1"/>
    </xf>
    <xf numFmtId="0" fontId="9"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3" xfId="0" applyFont="1" applyFill="1" applyBorder="1" applyAlignment="1">
      <alignment horizontal="center" vertical="center" wrapText="1"/>
    </xf>
    <xf numFmtId="1" fontId="17" fillId="3" borderId="15" xfId="0" applyNumberFormat="1" applyFont="1" applyFill="1" applyBorder="1" applyAlignment="1">
      <alignment horizontal="center" vertical="top" wrapText="1"/>
    </xf>
    <xf numFmtId="1" fontId="17" fillId="3" borderId="8" xfId="0" applyNumberFormat="1" applyFont="1" applyFill="1" applyBorder="1" applyAlignment="1">
      <alignment horizontal="center" vertical="top" wrapText="1"/>
    </xf>
    <xf numFmtId="0" fontId="26" fillId="0" borderId="34" xfId="0" applyFont="1" applyBorder="1" applyAlignment="1">
      <alignment horizontal="center" vertical="top" wrapText="1"/>
    </xf>
    <xf numFmtId="0" fontId="17" fillId="0" borderId="0" xfId="0" applyFont="1" applyBorder="1" applyAlignment="1">
      <alignment horizontal="center" vertical="top" wrapText="1"/>
    </xf>
    <xf numFmtId="0" fontId="17" fillId="0" borderId="14" xfId="0" applyFont="1" applyBorder="1" applyAlignment="1">
      <alignment horizontal="center" vertical="top" wrapText="1"/>
    </xf>
    <xf numFmtId="0" fontId="4" fillId="0" borderId="0" xfId="0" applyFont="1" applyBorder="1" applyAlignment="1">
      <alignment horizontal="center" vertical="center" wrapText="1"/>
    </xf>
    <xf numFmtId="0" fontId="6" fillId="0" borderId="0" xfId="0" applyFont="1" applyBorder="1" applyAlignment="1">
      <alignment horizontal="center" wrapText="1"/>
    </xf>
    <xf numFmtId="0" fontId="9" fillId="3" borderId="13"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60" fillId="3" borderId="8" xfId="0" applyFont="1" applyFill="1" applyBorder="1" applyAlignment="1">
      <alignment horizontal="center" vertical="center" wrapText="1"/>
    </xf>
    <xf numFmtId="0" fontId="56" fillId="0" borderId="3" xfId="0" applyFont="1" applyBorder="1" applyAlignment="1">
      <alignment horizontal="center"/>
    </xf>
    <xf numFmtId="0" fontId="60" fillId="3" borderId="7" xfId="0" applyFont="1" applyFill="1" applyBorder="1" applyAlignment="1">
      <alignment horizontal="center" vertical="center" wrapText="1"/>
    </xf>
    <xf numFmtId="0" fontId="60" fillId="3" borderId="9" xfId="0" applyFont="1" applyFill="1" applyBorder="1" applyAlignment="1">
      <alignment horizontal="center" vertical="center" wrapText="1"/>
    </xf>
    <xf numFmtId="0" fontId="60" fillId="3" borderId="12" xfId="0" applyFont="1" applyFill="1" applyBorder="1" applyAlignment="1">
      <alignment horizontal="center" vertical="center" wrapText="1"/>
    </xf>
    <xf numFmtId="0" fontId="61" fillId="3" borderId="7" xfId="0" applyFont="1" applyFill="1" applyBorder="1" applyAlignment="1">
      <alignment horizontal="center" vertical="center" wrapText="1"/>
    </xf>
    <xf numFmtId="0" fontId="61" fillId="3" borderId="9" xfId="0" applyFont="1" applyFill="1" applyBorder="1" applyAlignment="1">
      <alignment horizontal="center" vertical="center" wrapText="1"/>
    </xf>
    <xf numFmtId="0" fontId="61" fillId="3" borderId="12" xfId="0" applyFont="1" applyFill="1" applyBorder="1" applyAlignment="1">
      <alignment horizontal="center" vertical="center" wrapText="1"/>
    </xf>
    <xf numFmtId="0" fontId="60" fillId="3" borderId="4" xfId="0" applyFont="1" applyFill="1" applyBorder="1" applyAlignment="1">
      <alignment horizontal="center" vertical="center" wrapText="1"/>
    </xf>
    <xf numFmtId="0" fontId="60" fillId="3" borderId="5" xfId="0" applyFont="1" applyFill="1" applyBorder="1" applyAlignment="1">
      <alignment horizontal="center" vertical="center" wrapText="1"/>
    </xf>
    <xf numFmtId="0" fontId="60" fillId="3" borderId="6" xfId="0" applyFont="1" applyFill="1" applyBorder="1" applyAlignment="1">
      <alignment horizontal="center" vertical="center" wrapText="1"/>
    </xf>
    <xf numFmtId="0" fontId="60" fillId="3" borderId="10" xfId="0" applyFont="1" applyFill="1" applyBorder="1" applyAlignment="1">
      <alignment horizontal="center" vertical="center" wrapText="1"/>
    </xf>
    <xf numFmtId="0" fontId="60" fillId="3" borderId="3" xfId="0" applyFont="1" applyFill="1" applyBorder="1" applyAlignment="1">
      <alignment horizontal="center" vertical="center" wrapText="1"/>
    </xf>
    <xf numFmtId="0" fontId="60" fillId="3" borderId="11" xfId="0"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8" xfId="0" applyFont="1" applyBorder="1" applyAlignment="1">
      <alignment horizontal="center" vertical="center" wrapTex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55" fillId="0" borderId="0" xfId="0" applyFont="1" applyAlignment="1">
      <alignment horizontal="right" vertical="center"/>
    </xf>
    <xf numFmtId="0" fontId="5" fillId="0" borderId="3" xfId="0" applyFont="1" applyBorder="1" applyAlignment="1">
      <alignment horizontal="center" vertical="center" wrapText="1"/>
    </xf>
    <xf numFmtId="0" fontId="56" fillId="0" borderId="3" xfId="0" applyFont="1" applyBorder="1" applyAlignment="1">
      <alignment horizontal="center" vertical="center"/>
    </xf>
    <xf numFmtId="0" fontId="17" fillId="3" borderId="9"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79" fillId="3" borderId="8" xfId="0" applyFont="1" applyFill="1" applyBorder="1" applyAlignment="1">
      <alignment horizontal="center" vertical="center" wrapText="1"/>
    </xf>
    <xf numFmtId="0" fontId="79" fillId="3" borderId="13" xfId="0" applyFont="1" applyFill="1" applyBorder="1" applyAlignment="1">
      <alignment horizontal="center" vertical="center" wrapText="1"/>
    </xf>
    <xf numFmtId="0" fontId="79" fillId="3" borderId="18" xfId="0" applyFont="1" applyFill="1" applyBorder="1" applyAlignment="1">
      <alignment horizontal="center" vertical="center" wrapText="1"/>
    </xf>
    <xf numFmtId="0" fontId="79" fillId="3" borderId="19" xfId="0" applyFont="1" applyFill="1" applyBorder="1" applyAlignment="1">
      <alignment horizontal="center" vertical="center" wrapText="1"/>
    </xf>
    <xf numFmtId="0" fontId="79" fillId="3" borderId="23" xfId="0" applyFont="1" applyFill="1" applyBorder="1" applyAlignment="1">
      <alignment horizontal="center" vertical="center" wrapText="1"/>
    </xf>
    <xf numFmtId="0" fontId="85" fillId="3" borderId="15" xfId="0" applyFont="1" applyFill="1" applyBorder="1" applyAlignment="1">
      <alignment horizontal="center" vertical="center" wrapText="1"/>
    </xf>
    <xf numFmtId="0" fontId="85" fillId="3" borderId="8" xfId="0" applyFont="1" applyFill="1" applyBorder="1" applyAlignment="1">
      <alignment horizontal="center" vertical="center" wrapText="1"/>
    </xf>
    <xf numFmtId="0" fontId="85" fillId="3" borderId="7" xfId="0" applyFont="1" applyFill="1" applyBorder="1" applyAlignment="1">
      <alignment horizontal="center" vertical="center" wrapText="1"/>
    </xf>
    <xf numFmtId="0" fontId="85" fillId="3" borderId="9" xfId="0" applyFont="1" applyFill="1" applyBorder="1" applyAlignment="1">
      <alignment horizontal="center" vertical="center" wrapText="1"/>
    </xf>
    <xf numFmtId="0" fontId="85" fillId="3" borderId="12" xfId="0" applyFont="1" applyFill="1" applyBorder="1" applyAlignment="1">
      <alignment horizontal="center" vertical="center" wrapText="1"/>
    </xf>
    <xf numFmtId="0" fontId="86" fillId="3" borderId="7" xfId="0" applyFont="1" applyFill="1" applyBorder="1" applyAlignment="1">
      <alignment horizontal="center" vertical="center" wrapText="1"/>
    </xf>
    <xf numFmtId="0" fontId="86" fillId="3" borderId="9" xfId="0" applyFont="1" applyFill="1" applyBorder="1" applyAlignment="1">
      <alignment horizontal="center" vertical="center" wrapText="1"/>
    </xf>
    <xf numFmtId="0" fontId="86" fillId="3" borderId="12" xfId="0" applyFont="1" applyFill="1" applyBorder="1" applyAlignment="1">
      <alignment horizontal="center" vertical="center" wrapText="1"/>
    </xf>
    <xf numFmtId="0" fontId="85" fillId="3" borderId="4" xfId="0" applyFont="1" applyFill="1" applyBorder="1" applyAlignment="1">
      <alignment horizontal="center" vertical="center" wrapText="1"/>
    </xf>
    <xf numFmtId="0" fontId="85" fillId="3" borderId="5" xfId="0" applyFont="1" applyFill="1" applyBorder="1" applyAlignment="1">
      <alignment horizontal="center" vertical="center" wrapText="1"/>
    </xf>
    <xf numFmtId="0" fontId="85" fillId="3" borderId="6" xfId="0" applyFont="1" applyFill="1" applyBorder="1" applyAlignment="1">
      <alignment horizontal="center" vertical="center" wrapText="1"/>
    </xf>
    <xf numFmtId="0" fontId="85" fillId="3" borderId="10" xfId="0" applyFont="1" applyFill="1" applyBorder="1" applyAlignment="1">
      <alignment horizontal="center" vertical="center" wrapText="1"/>
    </xf>
    <xf numFmtId="0" fontId="85" fillId="3" borderId="3" xfId="0" applyFont="1" applyFill="1" applyBorder="1" applyAlignment="1">
      <alignment horizontal="center" vertical="center" wrapText="1"/>
    </xf>
    <xf numFmtId="0" fontId="85" fillId="3" borderId="11" xfId="0" applyFont="1" applyFill="1" applyBorder="1" applyAlignment="1">
      <alignment horizontal="center" vertical="center" wrapText="1"/>
    </xf>
    <xf numFmtId="0" fontId="79" fillId="3" borderId="15" xfId="0" applyFont="1" applyFill="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Border="1" applyAlignment="1">
      <alignment horizontal="center" vertical="center"/>
    </xf>
    <xf numFmtId="0" fontId="79" fillId="3" borderId="7" xfId="0" applyFont="1" applyFill="1" applyBorder="1" applyAlignment="1">
      <alignment horizontal="center" vertical="center" wrapText="1"/>
    </xf>
    <xf numFmtId="0" fontId="79" fillId="3" borderId="9" xfId="0" applyFont="1" applyFill="1" applyBorder="1" applyAlignment="1">
      <alignment horizontal="center" vertical="center" wrapText="1"/>
    </xf>
    <xf numFmtId="0" fontId="79" fillId="3" borderId="12" xfId="0" applyFont="1" applyFill="1" applyBorder="1" applyAlignment="1">
      <alignment horizontal="center" vertical="center" wrapText="1"/>
    </xf>
    <xf numFmtId="0" fontId="80" fillId="3" borderId="7" xfId="0" applyFont="1" applyFill="1" applyBorder="1" applyAlignment="1">
      <alignment horizontal="center" vertical="center" wrapText="1"/>
    </xf>
    <xf numFmtId="0" fontId="80" fillId="3" borderId="9" xfId="0" applyFont="1" applyFill="1" applyBorder="1" applyAlignment="1">
      <alignment horizontal="center" vertical="center" wrapText="1"/>
    </xf>
    <xf numFmtId="0" fontId="80" fillId="3" borderId="12" xfId="0" applyFont="1" applyFill="1" applyBorder="1" applyAlignment="1">
      <alignment horizontal="center" vertical="center" wrapText="1"/>
    </xf>
    <xf numFmtId="0" fontId="79" fillId="3" borderId="4" xfId="0" applyFont="1" applyFill="1" applyBorder="1" applyAlignment="1">
      <alignment horizontal="center" vertical="center" wrapText="1"/>
    </xf>
    <xf numFmtId="0" fontId="79" fillId="3" borderId="5" xfId="0" applyFont="1" applyFill="1" applyBorder="1" applyAlignment="1">
      <alignment horizontal="center" vertical="center" wrapText="1"/>
    </xf>
    <xf numFmtId="0" fontId="79" fillId="3" borderId="6" xfId="0" applyFont="1" applyFill="1" applyBorder="1" applyAlignment="1">
      <alignment horizontal="center" vertical="center" wrapText="1"/>
    </xf>
    <xf numFmtId="0" fontId="79" fillId="3" borderId="10" xfId="0" applyFont="1" applyFill="1" applyBorder="1" applyAlignment="1">
      <alignment horizontal="center" vertical="center" wrapText="1"/>
    </xf>
    <xf numFmtId="0" fontId="79" fillId="3" borderId="3" xfId="0" applyFont="1" applyFill="1" applyBorder="1" applyAlignment="1">
      <alignment horizontal="center" vertical="center" wrapText="1"/>
    </xf>
    <xf numFmtId="0" fontId="79" fillId="3" borderId="11" xfId="0" applyFont="1" applyFill="1" applyBorder="1" applyAlignment="1">
      <alignment horizontal="center" vertical="center" wrapText="1"/>
    </xf>
    <xf numFmtId="0" fontId="45" fillId="0" borderId="0" xfId="0" applyFont="1" applyAlignment="1">
      <alignment horizontal="left" vertical="center" wrapText="1"/>
    </xf>
    <xf numFmtId="0" fontId="91" fillId="0" borderId="3" xfId="0" applyFont="1" applyBorder="1" applyAlignment="1">
      <alignment horizontal="center"/>
    </xf>
    <xf numFmtId="0" fontId="27" fillId="9" borderId="7" xfId="0" applyFont="1" applyFill="1" applyBorder="1" applyAlignment="1">
      <alignment horizontal="center" vertical="center" wrapText="1"/>
    </xf>
    <xf numFmtId="0" fontId="27" fillId="9" borderId="9" xfId="0" applyFont="1" applyFill="1" applyBorder="1" applyAlignment="1">
      <alignment horizontal="center" vertical="center" wrapText="1"/>
    </xf>
    <xf numFmtId="0" fontId="27" fillId="9" borderId="12" xfId="0" applyFont="1" applyFill="1" applyBorder="1" applyAlignment="1">
      <alignment horizontal="center" vertical="center" wrapText="1"/>
    </xf>
    <xf numFmtId="0" fontId="27" fillId="9" borderId="4" xfId="0" applyFont="1" applyFill="1" applyBorder="1" applyAlignment="1">
      <alignment horizontal="center" vertical="center" wrapText="1"/>
    </xf>
    <xf numFmtId="0" fontId="27" fillId="9" borderId="5" xfId="0" applyFont="1" applyFill="1" applyBorder="1" applyAlignment="1">
      <alignment horizontal="center" vertical="center" wrapText="1"/>
    </xf>
    <xf numFmtId="0" fontId="27" fillId="9" borderId="6" xfId="0" applyFont="1" applyFill="1" applyBorder="1" applyAlignment="1">
      <alignment horizontal="center" vertical="center" wrapText="1"/>
    </xf>
    <xf numFmtId="0" fontId="27" fillId="9" borderId="10" xfId="0" applyFont="1" applyFill="1" applyBorder="1" applyAlignment="1">
      <alignment horizontal="center" vertical="center" wrapText="1"/>
    </xf>
    <xf numFmtId="0" fontId="27" fillId="9" borderId="3" xfId="0" applyFont="1" applyFill="1" applyBorder="1" applyAlignment="1">
      <alignment horizontal="center" vertical="center" wrapText="1"/>
    </xf>
    <xf numFmtId="0" fontId="27" fillId="9" borderId="11" xfId="0" applyFont="1" applyFill="1" applyBorder="1" applyAlignment="1">
      <alignment horizontal="center" vertical="center" wrapText="1"/>
    </xf>
    <xf numFmtId="0" fontId="43" fillId="0" borderId="0" xfId="0" applyFont="1" applyAlignment="1">
      <alignment horizontal="right" vertical="center"/>
    </xf>
    <xf numFmtId="0" fontId="51" fillId="0" borderId="3" xfId="0" applyFont="1" applyBorder="1" applyAlignment="1">
      <alignment horizontal="center" wrapText="1"/>
    </xf>
    <xf numFmtId="0" fontId="51" fillId="0" borderId="14" xfId="0" applyFont="1" applyBorder="1" applyAlignment="1">
      <alignment horizontal="center" wrapText="1"/>
    </xf>
    <xf numFmtId="0" fontId="27" fillId="3" borderId="8" xfId="0" applyFont="1" applyFill="1" applyBorder="1" applyAlignment="1">
      <alignment horizontal="center" vertical="center" wrapText="1"/>
    </xf>
    <xf numFmtId="0" fontId="27" fillId="12" borderId="8" xfId="0" applyFont="1" applyFill="1" applyBorder="1" applyAlignment="1">
      <alignment horizontal="center" vertical="center" wrapText="1"/>
    </xf>
    <xf numFmtId="0" fontId="121" fillId="0" borderId="0" xfId="10" applyFont="1" applyBorder="1" applyAlignment="1">
      <alignment horizontal="left" vertical="top" wrapText="1"/>
    </xf>
    <xf numFmtId="0" fontId="77" fillId="0" borderId="0" xfId="10" applyFont="1" applyBorder="1" applyAlignment="1">
      <alignment horizontal="left" vertical="top" wrapText="1"/>
    </xf>
    <xf numFmtId="0" fontId="119" fillId="0" borderId="0" xfId="10" applyFont="1" applyBorder="1" applyAlignment="1">
      <alignment horizontal="left" vertical="top" wrapText="1"/>
    </xf>
    <xf numFmtId="0" fontId="15" fillId="15" borderId="15" xfId="10" applyFont="1" applyFill="1" applyBorder="1" applyAlignment="1">
      <alignment horizontal="center" vertical="center" wrapText="1"/>
    </xf>
    <xf numFmtId="0" fontId="15" fillId="0" borderId="8" xfId="10" applyFont="1" applyBorder="1" applyAlignment="1">
      <alignment horizontal="center" vertical="top" wrapText="1"/>
    </xf>
    <xf numFmtId="0" fontId="78" fillId="0" borderId="8" xfId="10" applyFont="1" applyBorder="1" applyAlignment="1">
      <alignment horizontal="left" vertical="top" wrapText="1"/>
    </xf>
    <xf numFmtId="0" fontId="118" fillId="15" borderId="8" xfId="10" applyFont="1" applyFill="1" applyBorder="1" applyAlignment="1">
      <alignment horizontal="center" vertical="center" wrapText="1"/>
    </xf>
    <xf numFmtId="1" fontId="77" fillId="15" borderId="8" xfId="10" applyNumberFormat="1" applyFont="1" applyFill="1" applyBorder="1" applyAlignment="1">
      <alignment horizontal="left" vertical="top" wrapText="1"/>
    </xf>
    <xf numFmtId="1" fontId="15" fillId="0" borderId="8" xfId="10" applyNumberFormat="1" applyFont="1" applyBorder="1" applyAlignment="1">
      <alignment horizontal="center" vertical="top" wrapText="1"/>
    </xf>
    <xf numFmtId="0" fontId="15" fillId="15" borderId="8" xfId="10" applyFont="1" applyFill="1" applyBorder="1" applyAlignment="1">
      <alignment horizontal="center" vertical="center" wrapText="1"/>
    </xf>
    <xf numFmtId="0" fontId="9" fillId="15" borderId="8" xfId="10" applyFont="1" applyFill="1" applyBorder="1" applyAlignment="1">
      <alignment horizontal="center" vertical="center" wrapText="1"/>
    </xf>
    <xf numFmtId="0" fontId="15" fillId="15" borderId="13" xfId="10" applyFont="1" applyFill="1" applyBorder="1" applyAlignment="1">
      <alignment horizontal="center" vertical="center" wrapText="1"/>
    </xf>
    <xf numFmtId="0" fontId="15" fillId="0" borderId="60" xfId="10" applyFont="1" applyBorder="1" applyAlignment="1">
      <alignment horizontal="center" vertical="center" wrapText="1"/>
    </xf>
    <xf numFmtId="0" fontId="106" fillId="0" borderId="3" xfId="10" applyFont="1" applyBorder="1" applyAlignment="1">
      <alignment horizontal="center"/>
    </xf>
    <xf numFmtId="0" fontId="9" fillId="15" borderId="15" xfId="10" applyFont="1" applyFill="1" applyBorder="1" applyAlignment="1">
      <alignment horizontal="center" vertical="center" wrapText="1"/>
    </xf>
    <xf numFmtId="0" fontId="117" fillId="0" borderId="8" xfId="10" applyFont="1" applyBorder="1" applyAlignment="1">
      <alignment horizontal="center" vertical="top" wrapText="1"/>
    </xf>
    <xf numFmtId="0" fontId="104" fillId="0" borderId="0" xfId="10" applyFont="1" applyBorder="1" applyAlignment="1">
      <alignment horizontal="left" vertical="center"/>
    </xf>
    <xf numFmtId="0" fontId="106" fillId="0" borderId="0" xfId="10" applyFont="1" applyBorder="1" applyAlignment="1">
      <alignment horizontal="center"/>
    </xf>
    <xf numFmtId="0" fontId="16" fillId="0" borderId="8" xfId="10" applyFont="1" applyBorder="1" applyAlignment="1">
      <alignment horizontal="center" vertical="center"/>
    </xf>
  </cellXfs>
  <cellStyles count="14">
    <cellStyle name="Bad" xfId="2" builtinId="27"/>
    <cellStyle name="Bad 2" xfId="12"/>
    <cellStyle name="Normal" xfId="0" builtinId="0"/>
    <cellStyle name="Normal 2" xfId="3"/>
    <cellStyle name="Normal 3" xfId="5"/>
    <cellStyle name="Normal 4" xfId="9"/>
    <cellStyle name="Normal 5" xfId="10"/>
    <cellStyle name="Parasts 2" xfId="6"/>
    <cellStyle name="Percent" xfId="1" builtinId="5"/>
    <cellStyle name="Percent 2" xfId="4"/>
    <cellStyle name="Percent 3" xfId="7"/>
    <cellStyle name="Percent 4" xfId="11"/>
    <cellStyle name="Percent 5" xfId="13"/>
    <cellStyle name="Обычный 2" xfId="8"/>
  </cellStyles>
  <dxfs count="1">
    <dxf>
      <fill>
        <patternFill patternType="none">
          <fgColor indexed="64"/>
          <bgColor indexed="65"/>
        </patternFill>
      </fill>
    </dxf>
  </dxfs>
  <tableStyles count="0" defaultTableStyle="TableStyleMedium2" defaultPivotStyle="PivotStyleLight16"/>
  <colors>
    <mruColors>
      <color rgb="FFE0F5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152400</xdr:colOff>
      <xdr:row>1</xdr:row>
      <xdr:rowOff>9526</xdr:rowOff>
    </xdr:from>
    <xdr:to>
      <xdr:col>30</xdr:col>
      <xdr:colOff>514350</xdr:colOff>
      <xdr:row>4</xdr:row>
      <xdr:rowOff>400050</xdr:rowOff>
    </xdr:to>
    <xdr:sp macro="" textlink="">
      <xdr:nvSpPr>
        <xdr:cNvPr id="2" name="TextBox 1"/>
        <xdr:cNvSpPr txBox="1"/>
      </xdr:nvSpPr>
      <xdr:spPr>
        <a:xfrm>
          <a:off x="13776960" y="200026"/>
          <a:ext cx="4583430" cy="15487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lv-LV" sz="1100" b="0">
              <a:solidFill>
                <a:schemeClr val="dk1"/>
              </a:solidFill>
              <a:effectLst/>
              <a:latin typeface="+mn-lt"/>
              <a:ea typeface="+mn-ea"/>
              <a:cs typeface="+mn-cs"/>
            </a:rPr>
            <a:t>Saskaņā ar </a:t>
          </a:r>
          <a:r>
            <a:rPr lang="x-none" sz="1100" b="0">
              <a:solidFill>
                <a:schemeClr val="dk1"/>
              </a:solidFill>
              <a:effectLst/>
              <a:latin typeface="+mn-lt"/>
              <a:ea typeface="+mn-ea"/>
              <a:cs typeface="+mn-cs"/>
            </a:rPr>
            <a:t>Ziņojum</a:t>
          </a:r>
          <a:r>
            <a:rPr lang="lv-LV" sz="1100" b="0">
              <a:solidFill>
                <a:schemeClr val="dk1"/>
              </a:solidFill>
              <a:effectLst/>
              <a:latin typeface="+mn-lt"/>
              <a:ea typeface="+mn-ea"/>
              <a:cs typeface="+mn-cs"/>
            </a:rPr>
            <a:t>u</a:t>
          </a:r>
          <a:r>
            <a:rPr lang="x-none" sz="1100" b="0">
              <a:solidFill>
                <a:schemeClr val="dk1"/>
              </a:solidFill>
              <a:effectLst/>
              <a:latin typeface="+mn-lt"/>
              <a:ea typeface="+mn-ea"/>
              <a:cs typeface="+mn-cs"/>
            </a:rPr>
            <a:t> par darbības programmas „Infrastruktūra un pakalpojumi” 3.2.2.1.1.apakšaktivitātes „Informācijas sistēmu un elektronisko pakalpojumu attīstība” projektu īstenošanu</a:t>
          </a:r>
          <a:r>
            <a:rPr lang="lv-LV" sz="1100" b="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x-none" sz="1100" b="1">
              <a:solidFill>
                <a:schemeClr val="dk1"/>
              </a:solidFill>
              <a:effectLst/>
              <a:latin typeface="+mn-lt"/>
              <a:ea typeface="+mn-ea"/>
              <a:cs typeface="+mn-cs"/>
            </a:rPr>
            <a:t>projekt</a:t>
          </a:r>
          <a:r>
            <a:rPr lang="lv-LV" sz="1100" b="1">
              <a:solidFill>
                <a:schemeClr val="dk1"/>
              </a:solidFill>
              <a:effectLst/>
              <a:latin typeface="+mn-lt"/>
              <a:ea typeface="+mn-ea"/>
              <a:cs typeface="+mn-cs"/>
            </a:rPr>
            <a:t>a</a:t>
          </a:r>
          <a:r>
            <a:rPr lang="x-none" sz="1100" b="1">
              <a:solidFill>
                <a:schemeClr val="dk1"/>
              </a:solidFill>
              <a:effectLst/>
              <a:latin typeface="+mn-lt"/>
              <a:ea typeface="+mn-ea"/>
              <a:cs typeface="+mn-cs"/>
            </a:rPr>
            <a:t> „Valsts vides dienesta informācijas sistēmas izveidošana” 3DP/3.2.2.1.1/08/IPIA/IUMEPLS/009</a:t>
          </a:r>
          <a:r>
            <a:rPr lang="lv-LV" sz="1100" b="1">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lv-LV"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lv-LV" sz="1100" b="1">
            <a:solidFill>
              <a:schemeClr val="dk1"/>
            </a:solidFill>
            <a:effectLst/>
            <a:latin typeface="+mn-lt"/>
            <a:ea typeface="+mn-ea"/>
            <a:cs typeface="+mn-cs"/>
          </a:endParaRPr>
        </a:p>
        <a:p>
          <a:pPr eaLnBrk="1" fontAlgn="auto" latinLnBrk="0" hangingPunct="1"/>
          <a:r>
            <a:rPr lang="lv-LV" sz="1100" b="1">
              <a:solidFill>
                <a:schemeClr val="dk1"/>
              </a:solidFill>
              <a:effectLst/>
              <a:latin typeface="+mn-lt"/>
              <a:ea typeface="+mn-ea"/>
              <a:cs typeface="+mn-cs"/>
            </a:rPr>
            <a:t>Projekta beigu datums: </a:t>
          </a:r>
          <a:r>
            <a:rPr lang="lv-LV" sz="1100">
              <a:solidFill>
                <a:schemeClr val="dk1"/>
              </a:solidFill>
              <a:effectLst/>
              <a:latin typeface="+mn-lt"/>
              <a:ea typeface="+mn-ea"/>
              <a:cs typeface="+mn-cs"/>
            </a:rPr>
            <a:t>10.04.2013.</a:t>
          </a:r>
          <a:endParaRPr lang="lv-LV">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mn-lt"/>
            <a:ea typeface="+mn-ea"/>
            <a:cs typeface="+mn-cs"/>
          </a:endParaRPr>
        </a:p>
        <a:p>
          <a:endParaRPr lang="lv-LV" sz="1100"/>
        </a:p>
      </xdr:txBody>
    </xdr:sp>
    <xdr:clientData/>
  </xdr:twoCellAnchor>
  <xdr:twoCellAnchor>
    <xdr:from>
      <xdr:col>14</xdr:col>
      <xdr:colOff>171450</xdr:colOff>
      <xdr:row>9</xdr:row>
      <xdr:rowOff>704850</xdr:rowOff>
    </xdr:from>
    <xdr:to>
      <xdr:col>22</xdr:col>
      <xdr:colOff>76200</xdr:colOff>
      <xdr:row>13</xdr:row>
      <xdr:rowOff>1076326</xdr:rowOff>
    </xdr:to>
    <xdr:sp macro="" textlink="">
      <xdr:nvSpPr>
        <xdr:cNvPr id="3" name="TextBox 2"/>
        <xdr:cNvSpPr txBox="1"/>
      </xdr:nvSpPr>
      <xdr:spPr>
        <a:xfrm>
          <a:off x="7814310" y="6320790"/>
          <a:ext cx="3928110" cy="2954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t>Komentārs:</a:t>
          </a:r>
        </a:p>
        <a:p>
          <a:endParaRPr lang="lv-LV" sz="1100"/>
        </a:p>
        <a:p>
          <a:r>
            <a:rPr lang="lv-LV" sz="1100">
              <a:solidFill>
                <a:schemeClr val="dk1"/>
              </a:solidFill>
              <a:effectLst/>
              <a:latin typeface="+mn-lt"/>
              <a:ea typeface="+mn-ea"/>
              <a:cs typeface="+mn-cs"/>
            </a:rPr>
            <a:t>Runājot par tehnisko noteikumu izsniegšanu un licencēm darbībām ar aukstuma aģentiem, e-pakalpojumu izmantošanas īpatsvars ir salīdzinoši mazs pret kopējo pieprasījumu skaitu. </a:t>
          </a:r>
        </a:p>
        <a:p>
          <a:endParaRPr lang="lv-LV" sz="1100">
            <a:solidFill>
              <a:schemeClr val="dk1"/>
            </a:solidFill>
            <a:effectLst/>
            <a:latin typeface="+mn-lt"/>
            <a:ea typeface="+mn-ea"/>
            <a:cs typeface="+mn-cs"/>
          </a:endParaRPr>
        </a:p>
        <a:p>
          <a:r>
            <a:rPr lang="lv-LV" sz="1100">
              <a:solidFill>
                <a:schemeClr val="dk1"/>
              </a:solidFill>
              <a:effectLst/>
              <a:latin typeface="+mn-lt"/>
              <a:ea typeface="+mn-ea"/>
              <a:cs typeface="+mn-cs"/>
            </a:rPr>
            <a:t>VVD īsteno e-pakalpojumu popularizēšanas pasākumus, bet ar šiem pasākumiem nevar būtiski palielināt e-pakalpojumu izmantošanas skaitu. E-pakalpojumu izmantošanu var veicināt tikai, iekļaujot MK noteikumos obligāto prasību iesniegt iesniegumus elektroniski. Šobrīd nav pamatojuma aizliegt klientiem iesniegt dokumentus papīrformā.</a:t>
          </a:r>
        </a:p>
        <a:p>
          <a:endParaRPr lang="lv-LV" sz="1100">
            <a:solidFill>
              <a:schemeClr val="dk1"/>
            </a:solidFill>
            <a:effectLst/>
            <a:latin typeface="+mn-lt"/>
            <a:ea typeface="+mn-ea"/>
            <a:cs typeface="+mn-cs"/>
          </a:endParaRPr>
        </a:p>
        <a:p>
          <a:r>
            <a:rPr lang="lv-LV" sz="1100">
              <a:solidFill>
                <a:schemeClr val="dk1"/>
              </a:solidFill>
              <a:effectLst/>
              <a:latin typeface="+mn-lt"/>
              <a:ea typeface="+mn-ea"/>
              <a:cs typeface="+mn-cs"/>
            </a:rPr>
            <a:t>Galvenā e-pakalpojumu izmantošanas jomā ir A, B un C atļaujas. Šajās jomās klienti ļoti aktīvi izmanto VVD e-pakalpojums un ir sasniegti labi rādītāji (faktiskie rādītāji pārsniedz 2014.gadā ieplānotos radītājus).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
  <sheetViews>
    <sheetView view="pageBreakPreview" zoomScale="60" zoomScaleNormal="100" workbookViewId="0">
      <selection activeCell="G10" sqref="G10"/>
    </sheetView>
  </sheetViews>
  <sheetFormatPr defaultColWidth="9.109375" defaultRowHeight="14.4" x14ac:dyDescent="0.3"/>
  <cols>
    <col min="1" max="1" width="9.109375" style="459"/>
    <col min="2" max="2" width="2.88671875" style="459" hidden="1" customWidth="1"/>
    <col min="3" max="3" width="3" style="459" bestFit="1" customWidth="1"/>
    <col min="4" max="4" width="12.5546875" style="459" customWidth="1"/>
    <col min="5" max="5" width="16.6640625" style="459" customWidth="1"/>
    <col min="6" max="6" width="27.33203125" style="459" customWidth="1"/>
    <col min="7" max="7" width="33.33203125" style="459" customWidth="1"/>
    <col min="8" max="8" width="15.33203125" style="459" customWidth="1"/>
    <col min="9" max="9" width="12.6640625" style="459" customWidth="1"/>
    <col min="10" max="10" width="14.44140625" style="459" customWidth="1"/>
    <col min="11" max="11" width="14.77734375" style="459" customWidth="1"/>
    <col min="12" max="12" width="14.109375" style="38" customWidth="1"/>
    <col min="13" max="13" width="13" style="459" customWidth="1"/>
    <col min="14" max="14" width="9.6640625" style="465" customWidth="1"/>
    <col min="15" max="15" width="28.44140625" style="458" hidden="1" customWidth="1"/>
    <col min="16" max="16384" width="9.109375" style="459"/>
  </cols>
  <sheetData>
    <row r="1" spans="4:15" ht="87" customHeight="1" x14ac:dyDescent="0.3"/>
    <row r="2" spans="4:15" s="456" customFormat="1" ht="15.6" x14ac:dyDescent="0.3">
      <c r="D2" s="466" t="s">
        <v>500</v>
      </c>
      <c r="L2" s="38"/>
      <c r="N2" s="457"/>
      <c r="O2" s="458"/>
    </row>
    <row r="3" spans="4:15" ht="130.19999999999999" customHeight="1" x14ac:dyDescent="0.3">
      <c r="D3" s="485" t="s">
        <v>499</v>
      </c>
      <c r="E3" s="485"/>
      <c r="F3" s="485"/>
      <c r="G3" s="485"/>
      <c r="H3" s="485"/>
      <c r="I3" s="485"/>
      <c r="J3" s="485"/>
      <c r="K3" s="485"/>
      <c r="L3" s="485"/>
      <c r="M3" s="485"/>
      <c r="N3" s="485"/>
      <c r="O3" s="460"/>
    </row>
    <row r="4" spans="4:15" ht="21" customHeight="1" x14ac:dyDescent="0.4">
      <c r="I4" s="461"/>
      <c r="J4" s="462"/>
      <c r="K4" s="462"/>
      <c r="L4" s="463"/>
      <c r="M4" s="461"/>
      <c r="N4" s="459"/>
      <c r="O4" s="464" t="s">
        <v>498</v>
      </c>
    </row>
  </sheetData>
  <mergeCells count="1">
    <mergeCell ref="D3:N3"/>
  </mergeCells>
  <pageMargins left="0.70866141732283472" right="0.70866141732283472" top="0.74803149606299213" bottom="0.74803149606299213" header="0.31496062992125984" footer="0.31496062992125984"/>
  <pageSetup paperSize="9" scale="67" orientation="landscape" r:id="rId1"/>
  <colBreaks count="1" manualBreakCount="1">
    <brk id="14" min="1" max="67"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view="pageBreakPreview" zoomScale="60" zoomScaleNormal="100" workbookViewId="0">
      <selection activeCell="A9" sqref="A9:Z9"/>
    </sheetView>
  </sheetViews>
  <sheetFormatPr defaultRowHeight="14.4" x14ac:dyDescent="0.3"/>
  <cols>
    <col min="1" max="1" width="5" style="340" customWidth="1"/>
    <col min="2" max="2" width="15.88671875" style="340" customWidth="1"/>
    <col min="3" max="6" width="7.6640625" style="340" customWidth="1"/>
    <col min="7" max="26" width="7" style="340" customWidth="1"/>
    <col min="27" max="27" width="9.33203125" style="340" bestFit="1" customWidth="1"/>
    <col min="28" max="28" width="9.44140625" style="340" bestFit="1" customWidth="1"/>
    <col min="29" max="256" width="8.88671875" style="340"/>
    <col min="257" max="257" width="5" style="340" customWidth="1"/>
    <col min="258" max="258" width="15.88671875" style="340" customWidth="1"/>
    <col min="259" max="262" width="7.6640625" style="340" customWidth="1"/>
    <col min="263" max="282" width="7" style="340" customWidth="1"/>
    <col min="283" max="283" width="9.33203125" style="340" bestFit="1" customWidth="1"/>
    <col min="284" max="284" width="9.44140625" style="340" bestFit="1" customWidth="1"/>
    <col min="285" max="512" width="8.88671875" style="340"/>
    <col min="513" max="513" width="5" style="340" customWidth="1"/>
    <col min="514" max="514" width="15.88671875" style="340" customWidth="1"/>
    <col min="515" max="518" width="7.6640625" style="340" customWidth="1"/>
    <col min="519" max="538" width="7" style="340" customWidth="1"/>
    <col min="539" max="539" width="9.33203125" style="340" bestFit="1" customWidth="1"/>
    <col min="540" max="540" width="9.44140625" style="340" bestFit="1" customWidth="1"/>
    <col min="541" max="768" width="8.88671875" style="340"/>
    <col min="769" max="769" width="5" style="340" customWidth="1"/>
    <col min="770" max="770" width="15.88671875" style="340" customWidth="1"/>
    <col min="771" max="774" width="7.6640625" style="340" customWidth="1"/>
    <col min="775" max="794" width="7" style="340" customWidth="1"/>
    <col min="795" max="795" width="9.33203125" style="340" bestFit="1" customWidth="1"/>
    <col min="796" max="796" width="9.44140625" style="340" bestFit="1" customWidth="1"/>
    <col min="797" max="1024" width="8.88671875" style="340"/>
    <col min="1025" max="1025" width="5" style="340" customWidth="1"/>
    <col min="1026" max="1026" width="15.88671875" style="340" customWidth="1"/>
    <col min="1027" max="1030" width="7.6640625" style="340" customWidth="1"/>
    <col min="1031" max="1050" width="7" style="340" customWidth="1"/>
    <col min="1051" max="1051" width="9.33203125" style="340" bestFit="1" customWidth="1"/>
    <col min="1052" max="1052" width="9.44140625" style="340" bestFit="1" customWidth="1"/>
    <col min="1053" max="1280" width="8.88671875" style="340"/>
    <col min="1281" max="1281" width="5" style="340" customWidth="1"/>
    <col min="1282" max="1282" width="15.88671875" style="340" customWidth="1"/>
    <col min="1283" max="1286" width="7.6640625" style="340" customWidth="1"/>
    <col min="1287" max="1306" width="7" style="340" customWidth="1"/>
    <col min="1307" max="1307" width="9.33203125" style="340" bestFit="1" customWidth="1"/>
    <col min="1308" max="1308" width="9.44140625" style="340" bestFit="1" customWidth="1"/>
    <col min="1309" max="1536" width="8.88671875" style="340"/>
    <col min="1537" max="1537" width="5" style="340" customWidth="1"/>
    <col min="1538" max="1538" width="15.88671875" style="340" customWidth="1"/>
    <col min="1539" max="1542" width="7.6640625" style="340" customWidth="1"/>
    <col min="1543" max="1562" width="7" style="340" customWidth="1"/>
    <col min="1563" max="1563" width="9.33203125" style="340" bestFit="1" customWidth="1"/>
    <col min="1564" max="1564" width="9.44140625" style="340" bestFit="1" customWidth="1"/>
    <col min="1565" max="1792" width="8.88671875" style="340"/>
    <col min="1793" max="1793" width="5" style="340" customWidth="1"/>
    <col min="1794" max="1794" width="15.88671875" style="340" customWidth="1"/>
    <col min="1795" max="1798" width="7.6640625" style="340" customWidth="1"/>
    <col min="1799" max="1818" width="7" style="340" customWidth="1"/>
    <col min="1819" max="1819" width="9.33203125" style="340" bestFit="1" customWidth="1"/>
    <col min="1820" max="1820" width="9.44140625" style="340" bestFit="1" customWidth="1"/>
    <col min="1821" max="2048" width="8.88671875" style="340"/>
    <col min="2049" max="2049" width="5" style="340" customWidth="1"/>
    <col min="2050" max="2050" width="15.88671875" style="340" customWidth="1"/>
    <col min="2051" max="2054" width="7.6640625" style="340" customWidth="1"/>
    <col min="2055" max="2074" width="7" style="340" customWidth="1"/>
    <col min="2075" max="2075" width="9.33203125" style="340" bestFit="1" customWidth="1"/>
    <col min="2076" max="2076" width="9.44140625" style="340" bestFit="1" customWidth="1"/>
    <col min="2077" max="2304" width="8.88671875" style="340"/>
    <col min="2305" max="2305" width="5" style="340" customWidth="1"/>
    <col min="2306" max="2306" width="15.88671875" style="340" customWidth="1"/>
    <col min="2307" max="2310" width="7.6640625" style="340" customWidth="1"/>
    <col min="2311" max="2330" width="7" style="340" customWidth="1"/>
    <col min="2331" max="2331" width="9.33203125" style="340" bestFit="1" customWidth="1"/>
    <col min="2332" max="2332" width="9.44140625" style="340" bestFit="1" customWidth="1"/>
    <col min="2333" max="2560" width="8.88671875" style="340"/>
    <col min="2561" max="2561" width="5" style="340" customWidth="1"/>
    <col min="2562" max="2562" width="15.88671875" style="340" customWidth="1"/>
    <col min="2563" max="2566" width="7.6640625" style="340" customWidth="1"/>
    <col min="2567" max="2586" width="7" style="340" customWidth="1"/>
    <col min="2587" max="2587" width="9.33203125" style="340" bestFit="1" customWidth="1"/>
    <col min="2588" max="2588" width="9.44140625" style="340" bestFit="1" customWidth="1"/>
    <col min="2589" max="2816" width="8.88671875" style="340"/>
    <col min="2817" max="2817" width="5" style="340" customWidth="1"/>
    <col min="2818" max="2818" width="15.88671875" style="340" customWidth="1"/>
    <col min="2819" max="2822" width="7.6640625" style="340" customWidth="1"/>
    <col min="2823" max="2842" width="7" style="340" customWidth="1"/>
    <col min="2843" max="2843" width="9.33203125" style="340" bestFit="1" customWidth="1"/>
    <col min="2844" max="2844" width="9.44140625" style="340" bestFit="1" customWidth="1"/>
    <col min="2845" max="3072" width="8.88671875" style="340"/>
    <col min="3073" max="3073" width="5" style="340" customWidth="1"/>
    <col min="3074" max="3074" width="15.88671875" style="340" customWidth="1"/>
    <col min="3075" max="3078" width="7.6640625" style="340" customWidth="1"/>
    <col min="3079" max="3098" width="7" style="340" customWidth="1"/>
    <col min="3099" max="3099" width="9.33203125" style="340" bestFit="1" customWidth="1"/>
    <col min="3100" max="3100" width="9.44140625" style="340" bestFit="1" customWidth="1"/>
    <col min="3101" max="3328" width="8.88671875" style="340"/>
    <col min="3329" max="3329" width="5" style="340" customWidth="1"/>
    <col min="3330" max="3330" width="15.88671875" style="340" customWidth="1"/>
    <col min="3331" max="3334" width="7.6640625" style="340" customWidth="1"/>
    <col min="3335" max="3354" width="7" style="340" customWidth="1"/>
    <col min="3355" max="3355" width="9.33203125" style="340" bestFit="1" customWidth="1"/>
    <col min="3356" max="3356" width="9.44140625" style="340" bestFit="1" customWidth="1"/>
    <col min="3357" max="3584" width="8.88671875" style="340"/>
    <col min="3585" max="3585" width="5" style="340" customWidth="1"/>
    <col min="3586" max="3586" width="15.88671875" style="340" customWidth="1"/>
    <col min="3587" max="3590" width="7.6640625" style="340" customWidth="1"/>
    <col min="3591" max="3610" width="7" style="340" customWidth="1"/>
    <col min="3611" max="3611" width="9.33203125" style="340" bestFit="1" customWidth="1"/>
    <col min="3612" max="3612" width="9.44140625" style="340" bestFit="1" customWidth="1"/>
    <col min="3613" max="3840" width="8.88671875" style="340"/>
    <col min="3841" max="3841" width="5" style="340" customWidth="1"/>
    <col min="3842" max="3842" width="15.88671875" style="340" customWidth="1"/>
    <col min="3843" max="3846" width="7.6640625" style="340" customWidth="1"/>
    <col min="3847" max="3866" width="7" style="340" customWidth="1"/>
    <col min="3867" max="3867" width="9.33203125" style="340" bestFit="1" customWidth="1"/>
    <col min="3868" max="3868" width="9.44140625" style="340" bestFit="1" customWidth="1"/>
    <col min="3869" max="4096" width="8.88671875" style="340"/>
    <col min="4097" max="4097" width="5" style="340" customWidth="1"/>
    <col min="4098" max="4098" width="15.88671875" style="340" customWidth="1"/>
    <col min="4099" max="4102" width="7.6640625" style="340" customWidth="1"/>
    <col min="4103" max="4122" width="7" style="340" customWidth="1"/>
    <col min="4123" max="4123" width="9.33203125" style="340" bestFit="1" customWidth="1"/>
    <col min="4124" max="4124" width="9.44140625" style="340" bestFit="1" customWidth="1"/>
    <col min="4125" max="4352" width="8.88671875" style="340"/>
    <col min="4353" max="4353" width="5" style="340" customWidth="1"/>
    <col min="4354" max="4354" width="15.88671875" style="340" customWidth="1"/>
    <col min="4355" max="4358" width="7.6640625" style="340" customWidth="1"/>
    <col min="4359" max="4378" width="7" style="340" customWidth="1"/>
    <col min="4379" max="4379" width="9.33203125" style="340" bestFit="1" customWidth="1"/>
    <col min="4380" max="4380" width="9.44140625" style="340" bestFit="1" customWidth="1"/>
    <col min="4381" max="4608" width="8.88671875" style="340"/>
    <col min="4609" max="4609" width="5" style="340" customWidth="1"/>
    <col min="4610" max="4610" width="15.88671875" style="340" customWidth="1"/>
    <col min="4611" max="4614" width="7.6640625" style="340" customWidth="1"/>
    <col min="4615" max="4634" width="7" style="340" customWidth="1"/>
    <col min="4635" max="4635" width="9.33203125" style="340" bestFit="1" customWidth="1"/>
    <col min="4636" max="4636" width="9.44140625" style="340" bestFit="1" customWidth="1"/>
    <col min="4637" max="4864" width="8.88671875" style="340"/>
    <col min="4865" max="4865" width="5" style="340" customWidth="1"/>
    <col min="4866" max="4866" width="15.88671875" style="340" customWidth="1"/>
    <col min="4867" max="4870" width="7.6640625" style="340" customWidth="1"/>
    <col min="4871" max="4890" width="7" style="340" customWidth="1"/>
    <col min="4891" max="4891" width="9.33203125" style="340" bestFit="1" customWidth="1"/>
    <col min="4892" max="4892" width="9.44140625" style="340" bestFit="1" customWidth="1"/>
    <col min="4893" max="5120" width="8.88671875" style="340"/>
    <col min="5121" max="5121" width="5" style="340" customWidth="1"/>
    <col min="5122" max="5122" width="15.88671875" style="340" customWidth="1"/>
    <col min="5123" max="5126" width="7.6640625" style="340" customWidth="1"/>
    <col min="5127" max="5146" width="7" style="340" customWidth="1"/>
    <col min="5147" max="5147" width="9.33203125" style="340" bestFit="1" customWidth="1"/>
    <col min="5148" max="5148" width="9.44140625" style="340" bestFit="1" customWidth="1"/>
    <col min="5149" max="5376" width="8.88671875" style="340"/>
    <col min="5377" max="5377" width="5" style="340" customWidth="1"/>
    <col min="5378" max="5378" width="15.88671875" style="340" customWidth="1"/>
    <col min="5379" max="5382" width="7.6640625" style="340" customWidth="1"/>
    <col min="5383" max="5402" width="7" style="340" customWidth="1"/>
    <col min="5403" max="5403" width="9.33203125" style="340" bestFit="1" customWidth="1"/>
    <col min="5404" max="5404" width="9.44140625" style="340" bestFit="1" customWidth="1"/>
    <col min="5405" max="5632" width="8.88671875" style="340"/>
    <col min="5633" max="5633" width="5" style="340" customWidth="1"/>
    <col min="5634" max="5634" width="15.88671875" style="340" customWidth="1"/>
    <col min="5635" max="5638" width="7.6640625" style="340" customWidth="1"/>
    <col min="5639" max="5658" width="7" style="340" customWidth="1"/>
    <col min="5659" max="5659" width="9.33203125" style="340" bestFit="1" customWidth="1"/>
    <col min="5660" max="5660" width="9.44140625" style="340" bestFit="1" customWidth="1"/>
    <col min="5661" max="5888" width="8.88671875" style="340"/>
    <col min="5889" max="5889" width="5" style="340" customWidth="1"/>
    <col min="5890" max="5890" width="15.88671875" style="340" customWidth="1"/>
    <col min="5891" max="5894" width="7.6640625" style="340" customWidth="1"/>
    <col min="5895" max="5914" width="7" style="340" customWidth="1"/>
    <col min="5915" max="5915" width="9.33203125" style="340" bestFit="1" customWidth="1"/>
    <col min="5916" max="5916" width="9.44140625" style="340" bestFit="1" customWidth="1"/>
    <col min="5917" max="6144" width="8.88671875" style="340"/>
    <col min="6145" max="6145" width="5" style="340" customWidth="1"/>
    <col min="6146" max="6146" width="15.88671875" style="340" customWidth="1"/>
    <col min="6147" max="6150" width="7.6640625" style="340" customWidth="1"/>
    <col min="6151" max="6170" width="7" style="340" customWidth="1"/>
    <col min="6171" max="6171" width="9.33203125" style="340" bestFit="1" customWidth="1"/>
    <col min="6172" max="6172" width="9.44140625" style="340" bestFit="1" customWidth="1"/>
    <col min="6173" max="6400" width="8.88671875" style="340"/>
    <col min="6401" max="6401" width="5" style="340" customWidth="1"/>
    <col min="6402" max="6402" width="15.88671875" style="340" customWidth="1"/>
    <col min="6403" max="6406" width="7.6640625" style="340" customWidth="1"/>
    <col min="6407" max="6426" width="7" style="340" customWidth="1"/>
    <col min="6427" max="6427" width="9.33203125" style="340" bestFit="1" customWidth="1"/>
    <col min="6428" max="6428" width="9.44140625" style="340" bestFit="1" customWidth="1"/>
    <col min="6429" max="6656" width="8.88671875" style="340"/>
    <col min="6657" max="6657" width="5" style="340" customWidth="1"/>
    <col min="6658" max="6658" width="15.88671875" style="340" customWidth="1"/>
    <col min="6659" max="6662" width="7.6640625" style="340" customWidth="1"/>
    <col min="6663" max="6682" width="7" style="340" customWidth="1"/>
    <col min="6683" max="6683" width="9.33203125" style="340" bestFit="1" customWidth="1"/>
    <col min="6684" max="6684" width="9.44140625" style="340" bestFit="1" customWidth="1"/>
    <col min="6685" max="6912" width="8.88671875" style="340"/>
    <col min="6913" max="6913" width="5" style="340" customWidth="1"/>
    <col min="6914" max="6914" width="15.88671875" style="340" customWidth="1"/>
    <col min="6915" max="6918" width="7.6640625" style="340" customWidth="1"/>
    <col min="6919" max="6938" width="7" style="340" customWidth="1"/>
    <col min="6939" max="6939" width="9.33203125" style="340" bestFit="1" customWidth="1"/>
    <col min="6940" max="6940" width="9.44140625" style="340" bestFit="1" customWidth="1"/>
    <col min="6941" max="7168" width="8.88671875" style="340"/>
    <col min="7169" max="7169" width="5" style="340" customWidth="1"/>
    <col min="7170" max="7170" width="15.88671875" style="340" customWidth="1"/>
    <col min="7171" max="7174" width="7.6640625" style="340" customWidth="1"/>
    <col min="7175" max="7194" width="7" style="340" customWidth="1"/>
    <col min="7195" max="7195" width="9.33203125" style="340" bestFit="1" customWidth="1"/>
    <col min="7196" max="7196" width="9.44140625" style="340" bestFit="1" customWidth="1"/>
    <col min="7197" max="7424" width="8.88671875" style="340"/>
    <col min="7425" max="7425" width="5" style="340" customWidth="1"/>
    <col min="7426" max="7426" width="15.88671875" style="340" customWidth="1"/>
    <col min="7427" max="7430" width="7.6640625" style="340" customWidth="1"/>
    <col min="7431" max="7450" width="7" style="340" customWidth="1"/>
    <col min="7451" max="7451" width="9.33203125" style="340" bestFit="1" customWidth="1"/>
    <col min="7452" max="7452" width="9.44140625" style="340" bestFit="1" customWidth="1"/>
    <col min="7453" max="7680" width="8.88671875" style="340"/>
    <col min="7681" max="7681" width="5" style="340" customWidth="1"/>
    <col min="7682" max="7682" width="15.88671875" style="340" customWidth="1"/>
    <col min="7683" max="7686" width="7.6640625" style="340" customWidth="1"/>
    <col min="7687" max="7706" width="7" style="340" customWidth="1"/>
    <col min="7707" max="7707" width="9.33203125" style="340" bestFit="1" customWidth="1"/>
    <col min="7708" max="7708" width="9.44140625" style="340" bestFit="1" customWidth="1"/>
    <col min="7709" max="7936" width="8.88671875" style="340"/>
    <col min="7937" max="7937" width="5" style="340" customWidth="1"/>
    <col min="7938" max="7938" width="15.88671875" style="340" customWidth="1"/>
    <col min="7939" max="7942" width="7.6640625" style="340" customWidth="1"/>
    <col min="7943" max="7962" width="7" style="340" customWidth="1"/>
    <col min="7963" max="7963" width="9.33203125" style="340" bestFit="1" customWidth="1"/>
    <col min="7964" max="7964" width="9.44140625" style="340" bestFit="1" customWidth="1"/>
    <col min="7965" max="8192" width="8.88671875" style="340"/>
    <col min="8193" max="8193" width="5" style="340" customWidth="1"/>
    <col min="8194" max="8194" width="15.88671875" style="340" customWidth="1"/>
    <col min="8195" max="8198" width="7.6640625" style="340" customWidth="1"/>
    <col min="8199" max="8218" width="7" style="340" customWidth="1"/>
    <col min="8219" max="8219" width="9.33203125" style="340" bestFit="1" customWidth="1"/>
    <col min="8220" max="8220" width="9.44140625" style="340" bestFit="1" customWidth="1"/>
    <col min="8221" max="8448" width="8.88671875" style="340"/>
    <col min="8449" max="8449" width="5" style="340" customWidth="1"/>
    <col min="8450" max="8450" width="15.88671875" style="340" customWidth="1"/>
    <col min="8451" max="8454" width="7.6640625" style="340" customWidth="1"/>
    <col min="8455" max="8474" width="7" style="340" customWidth="1"/>
    <col min="8475" max="8475" width="9.33203125" style="340" bestFit="1" customWidth="1"/>
    <col min="8476" max="8476" width="9.44140625" style="340" bestFit="1" customWidth="1"/>
    <col min="8477" max="8704" width="8.88671875" style="340"/>
    <col min="8705" max="8705" width="5" style="340" customWidth="1"/>
    <col min="8706" max="8706" width="15.88671875" style="340" customWidth="1"/>
    <col min="8707" max="8710" width="7.6640625" style="340" customWidth="1"/>
    <col min="8711" max="8730" width="7" style="340" customWidth="1"/>
    <col min="8731" max="8731" width="9.33203125" style="340" bestFit="1" customWidth="1"/>
    <col min="8732" max="8732" width="9.44140625" style="340" bestFit="1" customWidth="1"/>
    <col min="8733" max="8960" width="8.88671875" style="340"/>
    <col min="8961" max="8961" width="5" style="340" customWidth="1"/>
    <col min="8962" max="8962" width="15.88671875" style="340" customWidth="1"/>
    <col min="8963" max="8966" width="7.6640625" style="340" customWidth="1"/>
    <col min="8967" max="8986" width="7" style="340" customWidth="1"/>
    <col min="8987" max="8987" width="9.33203125" style="340" bestFit="1" customWidth="1"/>
    <col min="8988" max="8988" width="9.44140625" style="340" bestFit="1" customWidth="1"/>
    <col min="8989" max="9216" width="8.88671875" style="340"/>
    <col min="9217" max="9217" width="5" style="340" customWidth="1"/>
    <col min="9218" max="9218" width="15.88671875" style="340" customWidth="1"/>
    <col min="9219" max="9222" width="7.6640625" style="340" customWidth="1"/>
    <col min="9223" max="9242" width="7" style="340" customWidth="1"/>
    <col min="9243" max="9243" width="9.33203125" style="340" bestFit="1" customWidth="1"/>
    <col min="9244" max="9244" width="9.44140625" style="340" bestFit="1" customWidth="1"/>
    <col min="9245" max="9472" width="8.88671875" style="340"/>
    <col min="9473" max="9473" width="5" style="340" customWidth="1"/>
    <col min="9474" max="9474" width="15.88671875" style="340" customWidth="1"/>
    <col min="9475" max="9478" width="7.6640625" style="340" customWidth="1"/>
    <col min="9479" max="9498" width="7" style="340" customWidth="1"/>
    <col min="9499" max="9499" width="9.33203125" style="340" bestFit="1" customWidth="1"/>
    <col min="9500" max="9500" width="9.44140625" style="340" bestFit="1" customWidth="1"/>
    <col min="9501" max="9728" width="8.88671875" style="340"/>
    <col min="9729" max="9729" width="5" style="340" customWidth="1"/>
    <col min="9730" max="9730" width="15.88671875" style="340" customWidth="1"/>
    <col min="9731" max="9734" width="7.6640625" style="340" customWidth="1"/>
    <col min="9735" max="9754" width="7" style="340" customWidth="1"/>
    <col min="9755" max="9755" width="9.33203125" style="340" bestFit="1" customWidth="1"/>
    <col min="9756" max="9756" width="9.44140625" style="340" bestFit="1" customWidth="1"/>
    <col min="9757" max="9984" width="8.88671875" style="340"/>
    <col min="9985" max="9985" width="5" style="340" customWidth="1"/>
    <col min="9986" max="9986" width="15.88671875" style="340" customWidth="1"/>
    <col min="9987" max="9990" width="7.6640625" style="340" customWidth="1"/>
    <col min="9991" max="10010" width="7" style="340" customWidth="1"/>
    <col min="10011" max="10011" width="9.33203125" style="340" bestFit="1" customWidth="1"/>
    <col min="10012" max="10012" width="9.44140625" style="340" bestFit="1" customWidth="1"/>
    <col min="10013" max="10240" width="8.88671875" style="340"/>
    <col min="10241" max="10241" width="5" style="340" customWidth="1"/>
    <col min="10242" max="10242" width="15.88671875" style="340" customWidth="1"/>
    <col min="10243" max="10246" width="7.6640625" style="340" customWidth="1"/>
    <col min="10247" max="10266" width="7" style="340" customWidth="1"/>
    <col min="10267" max="10267" width="9.33203125" style="340" bestFit="1" customWidth="1"/>
    <col min="10268" max="10268" width="9.44140625" style="340" bestFit="1" customWidth="1"/>
    <col min="10269" max="10496" width="8.88671875" style="340"/>
    <col min="10497" max="10497" width="5" style="340" customWidth="1"/>
    <col min="10498" max="10498" width="15.88671875" style="340" customWidth="1"/>
    <col min="10499" max="10502" width="7.6640625" style="340" customWidth="1"/>
    <col min="10503" max="10522" width="7" style="340" customWidth="1"/>
    <col min="10523" max="10523" width="9.33203125" style="340" bestFit="1" customWidth="1"/>
    <col min="10524" max="10524" width="9.44140625" style="340" bestFit="1" customWidth="1"/>
    <col min="10525" max="10752" width="8.88671875" style="340"/>
    <col min="10753" max="10753" width="5" style="340" customWidth="1"/>
    <col min="10754" max="10754" width="15.88671875" style="340" customWidth="1"/>
    <col min="10755" max="10758" width="7.6640625" style="340" customWidth="1"/>
    <col min="10759" max="10778" width="7" style="340" customWidth="1"/>
    <col min="10779" max="10779" width="9.33203125" style="340" bestFit="1" customWidth="1"/>
    <col min="10780" max="10780" width="9.44140625" style="340" bestFit="1" customWidth="1"/>
    <col min="10781" max="11008" width="8.88671875" style="340"/>
    <col min="11009" max="11009" width="5" style="340" customWidth="1"/>
    <col min="11010" max="11010" width="15.88671875" style="340" customWidth="1"/>
    <col min="11011" max="11014" width="7.6640625" style="340" customWidth="1"/>
    <col min="11015" max="11034" width="7" style="340" customWidth="1"/>
    <col min="11035" max="11035" width="9.33203125" style="340" bestFit="1" customWidth="1"/>
    <col min="11036" max="11036" width="9.44140625" style="340" bestFit="1" customWidth="1"/>
    <col min="11037" max="11264" width="8.88671875" style="340"/>
    <col min="11265" max="11265" width="5" style="340" customWidth="1"/>
    <col min="11266" max="11266" width="15.88671875" style="340" customWidth="1"/>
    <col min="11267" max="11270" width="7.6640625" style="340" customWidth="1"/>
    <col min="11271" max="11290" width="7" style="340" customWidth="1"/>
    <col min="11291" max="11291" width="9.33203125" style="340" bestFit="1" customWidth="1"/>
    <col min="11292" max="11292" width="9.44140625" style="340" bestFit="1" customWidth="1"/>
    <col min="11293" max="11520" width="8.88671875" style="340"/>
    <col min="11521" max="11521" width="5" style="340" customWidth="1"/>
    <col min="11522" max="11522" width="15.88671875" style="340" customWidth="1"/>
    <col min="11523" max="11526" width="7.6640625" style="340" customWidth="1"/>
    <col min="11527" max="11546" width="7" style="340" customWidth="1"/>
    <col min="11547" max="11547" width="9.33203125" style="340" bestFit="1" customWidth="1"/>
    <col min="11548" max="11548" width="9.44140625" style="340" bestFit="1" customWidth="1"/>
    <col min="11549" max="11776" width="8.88671875" style="340"/>
    <col min="11777" max="11777" width="5" style="340" customWidth="1"/>
    <col min="11778" max="11778" width="15.88671875" style="340" customWidth="1"/>
    <col min="11779" max="11782" width="7.6640625" style="340" customWidth="1"/>
    <col min="11783" max="11802" width="7" style="340" customWidth="1"/>
    <col min="11803" max="11803" width="9.33203125" style="340" bestFit="1" customWidth="1"/>
    <col min="11804" max="11804" width="9.44140625" style="340" bestFit="1" customWidth="1"/>
    <col min="11805" max="12032" width="8.88671875" style="340"/>
    <col min="12033" max="12033" width="5" style="340" customWidth="1"/>
    <col min="12034" max="12034" width="15.88671875" style="340" customWidth="1"/>
    <col min="12035" max="12038" width="7.6640625" style="340" customWidth="1"/>
    <col min="12039" max="12058" width="7" style="340" customWidth="1"/>
    <col min="12059" max="12059" width="9.33203125" style="340" bestFit="1" customWidth="1"/>
    <col min="12060" max="12060" width="9.44140625" style="340" bestFit="1" customWidth="1"/>
    <col min="12061" max="12288" width="8.88671875" style="340"/>
    <col min="12289" max="12289" width="5" style="340" customWidth="1"/>
    <col min="12290" max="12290" width="15.88671875" style="340" customWidth="1"/>
    <col min="12291" max="12294" width="7.6640625" style="340" customWidth="1"/>
    <col min="12295" max="12314" width="7" style="340" customWidth="1"/>
    <col min="12315" max="12315" width="9.33203125" style="340" bestFit="1" customWidth="1"/>
    <col min="12316" max="12316" width="9.44140625" style="340" bestFit="1" customWidth="1"/>
    <col min="12317" max="12544" width="8.88671875" style="340"/>
    <col min="12545" max="12545" width="5" style="340" customWidth="1"/>
    <col min="12546" max="12546" width="15.88671875" style="340" customWidth="1"/>
    <col min="12547" max="12550" width="7.6640625" style="340" customWidth="1"/>
    <col min="12551" max="12570" width="7" style="340" customWidth="1"/>
    <col min="12571" max="12571" width="9.33203125" style="340" bestFit="1" customWidth="1"/>
    <col min="12572" max="12572" width="9.44140625" style="340" bestFit="1" customWidth="1"/>
    <col min="12573" max="12800" width="8.88671875" style="340"/>
    <col min="12801" max="12801" width="5" style="340" customWidth="1"/>
    <col min="12802" max="12802" width="15.88671875" style="340" customWidth="1"/>
    <col min="12803" max="12806" width="7.6640625" style="340" customWidth="1"/>
    <col min="12807" max="12826" width="7" style="340" customWidth="1"/>
    <col min="12827" max="12827" width="9.33203125" style="340" bestFit="1" customWidth="1"/>
    <col min="12828" max="12828" width="9.44140625" style="340" bestFit="1" customWidth="1"/>
    <col min="12829" max="13056" width="8.88671875" style="340"/>
    <col min="13057" max="13057" width="5" style="340" customWidth="1"/>
    <col min="13058" max="13058" width="15.88671875" style="340" customWidth="1"/>
    <col min="13059" max="13062" width="7.6640625" style="340" customWidth="1"/>
    <col min="13063" max="13082" width="7" style="340" customWidth="1"/>
    <col min="13083" max="13083" width="9.33203125" style="340" bestFit="1" customWidth="1"/>
    <col min="13084" max="13084" width="9.44140625" style="340" bestFit="1" customWidth="1"/>
    <col min="13085" max="13312" width="8.88671875" style="340"/>
    <col min="13313" max="13313" width="5" style="340" customWidth="1"/>
    <col min="13314" max="13314" width="15.88671875" style="340" customWidth="1"/>
    <col min="13315" max="13318" width="7.6640625" style="340" customWidth="1"/>
    <col min="13319" max="13338" width="7" style="340" customWidth="1"/>
    <col min="13339" max="13339" width="9.33203125" style="340" bestFit="1" customWidth="1"/>
    <col min="13340" max="13340" width="9.44140625" style="340" bestFit="1" customWidth="1"/>
    <col min="13341" max="13568" width="8.88671875" style="340"/>
    <col min="13569" max="13569" width="5" style="340" customWidth="1"/>
    <col min="13570" max="13570" width="15.88671875" style="340" customWidth="1"/>
    <col min="13571" max="13574" width="7.6640625" style="340" customWidth="1"/>
    <col min="13575" max="13594" width="7" style="340" customWidth="1"/>
    <col min="13595" max="13595" width="9.33203125" style="340" bestFit="1" customWidth="1"/>
    <col min="13596" max="13596" width="9.44140625" style="340" bestFit="1" customWidth="1"/>
    <col min="13597" max="13824" width="8.88671875" style="340"/>
    <col min="13825" max="13825" width="5" style="340" customWidth="1"/>
    <col min="13826" max="13826" width="15.88671875" style="340" customWidth="1"/>
    <col min="13827" max="13830" width="7.6640625" style="340" customWidth="1"/>
    <col min="13831" max="13850" width="7" style="340" customWidth="1"/>
    <col min="13851" max="13851" width="9.33203125" style="340" bestFit="1" customWidth="1"/>
    <col min="13852" max="13852" width="9.44140625" style="340" bestFit="1" customWidth="1"/>
    <col min="13853" max="14080" width="8.88671875" style="340"/>
    <col min="14081" max="14081" width="5" style="340" customWidth="1"/>
    <col min="14082" max="14082" width="15.88671875" style="340" customWidth="1"/>
    <col min="14083" max="14086" width="7.6640625" style="340" customWidth="1"/>
    <col min="14087" max="14106" width="7" style="340" customWidth="1"/>
    <col min="14107" max="14107" width="9.33203125" style="340" bestFit="1" customWidth="1"/>
    <col min="14108" max="14108" width="9.44140625" style="340" bestFit="1" customWidth="1"/>
    <col min="14109" max="14336" width="8.88671875" style="340"/>
    <col min="14337" max="14337" width="5" style="340" customWidth="1"/>
    <col min="14338" max="14338" width="15.88671875" style="340" customWidth="1"/>
    <col min="14339" max="14342" width="7.6640625" style="340" customWidth="1"/>
    <col min="14343" max="14362" width="7" style="340" customWidth="1"/>
    <col min="14363" max="14363" width="9.33203125" style="340" bestFit="1" customWidth="1"/>
    <col min="14364" max="14364" width="9.44140625" style="340" bestFit="1" customWidth="1"/>
    <col min="14365" max="14592" width="8.88671875" style="340"/>
    <col min="14593" max="14593" width="5" style="340" customWidth="1"/>
    <col min="14594" max="14594" width="15.88671875" style="340" customWidth="1"/>
    <col min="14595" max="14598" width="7.6640625" style="340" customWidth="1"/>
    <col min="14599" max="14618" width="7" style="340" customWidth="1"/>
    <col min="14619" max="14619" width="9.33203125" style="340" bestFit="1" customWidth="1"/>
    <col min="14620" max="14620" width="9.44140625" style="340" bestFit="1" customWidth="1"/>
    <col min="14621" max="14848" width="8.88671875" style="340"/>
    <col min="14849" max="14849" width="5" style="340" customWidth="1"/>
    <col min="14850" max="14850" width="15.88671875" style="340" customWidth="1"/>
    <col min="14851" max="14854" width="7.6640625" style="340" customWidth="1"/>
    <col min="14855" max="14874" width="7" style="340" customWidth="1"/>
    <col min="14875" max="14875" width="9.33203125" style="340" bestFit="1" customWidth="1"/>
    <col min="14876" max="14876" width="9.44140625" style="340" bestFit="1" customWidth="1"/>
    <col min="14877" max="15104" width="8.88671875" style="340"/>
    <col min="15105" max="15105" width="5" style="340" customWidth="1"/>
    <col min="15106" max="15106" width="15.88671875" style="340" customWidth="1"/>
    <col min="15107" max="15110" width="7.6640625" style="340" customWidth="1"/>
    <col min="15111" max="15130" width="7" style="340" customWidth="1"/>
    <col min="15131" max="15131" width="9.33203125" style="340" bestFit="1" customWidth="1"/>
    <col min="15132" max="15132" width="9.44140625" style="340" bestFit="1" customWidth="1"/>
    <col min="15133" max="15360" width="8.88671875" style="340"/>
    <col min="15361" max="15361" width="5" style="340" customWidth="1"/>
    <col min="15362" max="15362" width="15.88671875" style="340" customWidth="1"/>
    <col min="15363" max="15366" width="7.6640625" style="340" customWidth="1"/>
    <col min="15367" max="15386" width="7" style="340" customWidth="1"/>
    <col min="15387" max="15387" width="9.33203125" style="340" bestFit="1" customWidth="1"/>
    <col min="15388" max="15388" width="9.44140625" style="340" bestFit="1" customWidth="1"/>
    <col min="15389" max="15616" width="8.88671875" style="340"/>
    <col min="15617" max="15617" width="5" style="340" customWidth="1"/>
    <col min="15618" max="15618" width="15.88671875" style="340" customWidth="1"/>
    <col min="15619" max="15622" width="7.6640625" style="340" customWidth="1"/>
    <col min="15623" max="15642" width="7" style="340" customWidth="1"/>
    <col min="15643" max="15643" width="9.33203125" style="340" bestFit="1" customWidth="1"/>
    <col min="15644" max="15644" width="9.44140625" style="340" bestFit="1" customWidth="1"/>
    <col min="15645" max="15872" width="8.88671875" style="340"/>
    <col min="15873" max="15873" width="5" style="340" customWidth="1"/>
    <col min="15874" max="15874" width="15.88671875" style="340" customWidth="1"/>
    <col min="15875" max="15878" width="7.6640625" style="340" customWidth="1"/>
    <col min="15879" max="15898" width="7" style="340" customWidth="1"/>
    <col min="15899" max="15899" width="9.33203125" style="340" bestFit="1" customWidth="1"/>
    <col min="15900" max="15900" width="9.44140625" style="340" bestFit="1" customWidth="1"/>
    <col min="15901" max="16128" width="8.88671875" style="340"/>
    <col min="16129" max="16129" width="5" style="340" customWidth="1"/>
    <col min="16130" max="16130" width="15.88671875" style="340" customWidth="1"/>
    <col min="16131" max="16134" width="7.6640625" style="340" customWidth="1"/>
    <col min="16135" max="16154" width="7" style="340" customWidth="1"/>
    <col min="16155" max="16155" width="9.33203125" style="340" bestFit="1" customWidth="1"/>
    <col min="16156" max="16156" width="9.44140625" style="340" bestFit="1" customWidth="1"/>
    <col min="16157" max="16384" width="8.88671875" style="340"/>
  </cols>
  <sheetData>
    <row r="1" spans="1:28" s="336" customFormat="1" ht="39.75" customHeight="1" x14ac:dyDescent="0.35">
      <c r="A1" s="582" t="s">
        <v>0</v>
      </c>
      <c r="B1" s="582"/>
      <c r="C1" s="582"/>
      <c r="D1" s="582"/>
      <c r="E1" s="582"/>
      <c r="F1" s="583" t="s">
        <v>432</v>
      </c>
      <c r="G1" s="583"/>
      <c r="H1" s="583"/>
      <c r="I1" s="583"/>
      <c r="J1" s="583"/>
      <c r="K1" s="583"/>
      <c r="L1" s="583"/>
      <c r="M1" s="583"/>
      <c r="N1" s="583"/>
      <c r="O1" s="583"/>
      <c r="P1" s="583"/>
      <c r="Q1" s="583"/>
      <c r="R1" s="583"/>
    </row>
    <row r="2" spans="1:28" ht="31.5" customHeight="1" x14ac:dyDescent="0.45">
      <c r="A2" s="571" t="s">
        <v>1</v>
      </c>
      <c r="B2" s="571"/>
      <c r="C2" s="571"/>
      <c r="D2" s="571"/>
      <c r="E2" s="571"/>
      <c r="F2" s="571"/>
      <c r="G2" s="571"/>
      <c r="H2" s="571"/>
      <c r="I2" s="571"/>
      <c r="J2" s="571"/>
      <c r="K2" s="571"/>
      <c r="L2" s="571"/>
      <c r="M2" s="571"/>
      <c r="N2" s="571"/>
      <c r="O2" s="571"/>
      <c r="P2" s="571"/>
      <c r="Q2" s="571"/>
      <c r="R2" s="571"/>
      <c r="S2" s="571"/>
      <c r="T2" s="571"/>
      <c r="U2" s="571"/>
      <c r="V2" s="571"/>
      <c r="W2" s="571"/>
      <c r="X2" s="571"/>
      <c r="Y2" s="571"/>
      <c r="Z2" s="571"/>
    </row>
    <row r="3" spans="1:28" ht="44.25" customHeight="1" x14ac:dyDescent="0.3">
      <c r="A3" s="572" t="s">
        <v>2</v>
      </c>
      <c r="B3" s="572" t="s">
        <v>3</v>
      </c>
      <c r="C3" s="575" t="s">
        <v>433</v>
      </c>
      <c r="D3" s="576"/>
      <c r="E3" s="576"/>
      <c r="F3" s="577"/>
      <c r="G3" s="563" t="s">
        <v>5</v>
      </c>
      <c r="H3" s="563"/>
      <c r="I3" s="563"/>
      <c r="J3" s="563"/>
      <c r="K3" s="563"/>
      <c r="L3" s="563"/>
      <c r="M3" s="563"/>
      <c r="N3" s="563"/>
      <c r="O3" s="563"/>
      <c r="P3" s="563"/>
      <c r="Q3" s="563"/>
      <c r="R3" s="563"/>
      <c r="S3" s="563"/>
      <c r="T3" s="563"/>
      <c r="U3" s="563"/>
      <c r="V3" s="563"/>
      <c r="W3" s="563"/>
      <c r="X3" s="563"/>
      <c r="Y3" s="563"/>
      <c r="Z3" s="563"/>
      <c r="AA3" s="568" t="s">
        <v>146</v>
      </c>
      <c r="AB3" s="581" t="s">
        <v>147</v>
      </c>
    </row>
    <row r="4" spans="1:28" ht="44.25" customHeight="1" x14ac:dyDescent="0.3">
      <c r="A4" s="573"/>
      <c r="B4" s="573"/>
      <c r="C4" s="578"/>
      <c r="D4" s="579"/>
      <c r="E4" s="579"/>
      <c r="F4" s="580"/>
      <c r="G4" s="563" t="s">
        <v>507</v>
      </c>
      <c r="H4" s="563"/>
      <c r="I4" s="563"/>
      <c r="J4" s="563"/>
      <c r="K4" s="563" t="s">
        <v>508</v>
      </c>
      <c r="L4" s="563"/>
      <c r="M4" s="563"/>
      <c r="N4" s="563"/>
      <c r="O4" s="563" t="s">
        <v>509</v>
      </c>
      <c r="P4" s="563"/>
      <c r="Q4" s="563"/>
      <c r="R4" s="563"/>
      <c r="S4" s="563" t="s">
        <v>510</v>
      </c>
      <c r="T4" s="563"/>
      <c r="U4" s="563"/>
      <c r="V4" s="563"/>
      <c r="W4" s="563" t="s">
        <v>511</v>
      </c>
      <c r="X4" s="563"/>
      <c r="Y4" s="563"/>
      <c r="Z4" s="563"/>
      <c r="AA4" s="569"/>
      <c r="AB4" s="581"/>
    </row>
    <row r="5" spans="1:28" ht="75.75" customHeight="1" x14ac:dyDescent="0.3">
      <c r="A5" s="574"/>
      <c r="B5" s="574"/>
      <c r="C5" s="337" t="s">
        <v>11</v>
      </c>
      <c r="D5" s="337" t="s">
        <v>12</v>
      </c>
      <c r="E5" s="337" t="s">
        <v>434</v>
      </c>
      <c r="F5" s="337" t="s">
        <v>435</v>
      </c>
      <c r="G5" s="337" t="s">
        <v>11</v>
      </c>
      <c r="H5" s="337" t="s">
        <v>12</v>
      </c>
      <c r="I5" s="337" t="s">
        <v>15</v>
      </c>
      <c r="J5" s="337" t="s">
        <v>16</v>
      </c>
      <c r="K5" s="337" t="s">
        <v>11</v>
      </c>
      <c r="L5" s="337" t="s">
        <v>12</v>
      </c>
      <c r="M5" s="337" t="s">
        <v>15</v>
      </c>
      <c r="N5" s="337" t="s">
        <v>16</v>
      </c>
      <c r="O5" s="337" t="s">
        <v>11</v>
      </c>
      <c r="P5" s="337" t="s">
        <v>12</v>
      </c>
      <c r="Q5" s="337" t="s">
        <v>15</v>
      </c>
      <c r="R5" s="337" t="s">
        <v>16</v>
      </c>
      <c r="S5" s="337" t="s">
        <v>11</v>
      </c>
      <c r="T5" s="337" t="s">
        <v>12</v>
      </c>
      <c r="U5" s="337" t="s">
        <v>15</v>
      </c>
      <c r="V5" s="337" t="s">
        <v>16</v>
      </c>
      <c r="W5" s="337" t="s">
        <v>11</v>
      </c>
      <c r="X5" s="337" t="s">
        <v>12</v>
      </c>
      <c r="Y5" s="337" t="s">
        <v>15</v>
      </c>
      <c r="Z5" s="337" t="s">
        <v>16</v>
      </c>
      <c r="AA5" s="570"/>
      <c r="AB5" s="581"/>
    </row>
    <row r="6" spans="1:28" ht="74.25" customHeight="1" x14ac:dyDescent="0.3">
      <c r="A6" s="55" t="s">
        <v>17</v>
      </c>
      <c r="B6" s="55" t="s">
        <v>436</v>
      </c>
      <c r="C6" s="55">
        <v>0</v>
      </c>
      <c r="D6" s="479" t="s">
        <v>512</v>
      </c>
      <c r="E6" s="55">
        <v>0</v>
      </c>
      <c r="F6" s="479" t="s">
        <v>512</v>
      </c>
      <c r="G6" s="480">
        <v>71254</v>
      </c>
      <c r="H6" s="480">
        <v>74471</v>
      </c>
      <c r="I6" s="480">
        <v>41835</v>
      </c>
      <c r="J6" s="480">
        <v>43642</v>
      </c>
      <c r="K6" s="480">
        <v>94392</v>
      </c>
      <c r="L6" s="480">
        <v>98622</v>
      </c>
      <c r="M6" s="480">
        <v>41000</v>
      </c>
      <c r="N6" s="480">
        <v>42759</v>
      </c>
      <c r="O6" s="480">
        <v>73524</v>
      </c>
      <c r="P6" s="480">
        <v>79471</v>
      </c>
      <c r="Q6" s="480">
        <v>41041</v>
      </c>
      <c r="R6" s="480">
        <v>44112</v>
      </c>
      <c r="S6" s="480">
        <v>72849</v>
      </c>
      <c r="T6" s="480">
        <v>82452</v>
      </c>
      <c r="U6" s="480">
        <v>39033</v>
      </c>
      <c r="V6" s="480">
        <v>43579</v>
      </c>
      <c r="W6" s="55">
        <v>62000</v>
      </c>
      <c r="X6" s="55">
        <v>62000</v>
      </c>
      <c r="Y6" s="55">
        <v>41000</v>
      </c>
      <c r="Z6" s="55">
        <v>41000</v>
      </c>
      <c r="AA6" s="481">
        <f>C6/W6</f>
        <v>0</v>
      </c>
      <c r="AB6" s="481">
        <f>W6/X6</f>
        <v>1</v>
      </c>
    </row>
    <row r="7" spans="1:28" ht="27.75" customHeight="1" x14ac:dyDescent="0.3">
      <c r="A7" s="85"/>
      <c r="B7" s="85"/>
      <c r="C7" s="85"/>
      <c r="D7" s="85"/>
      <c r="E7" s="85"/>
      <c r="F7" s="85"/>
      <c r="G7" s="85"/>
      <c r="H7" s="85"/>
      <c r="I7" s="85"/>
      <c r="J7" s="85"/>
      <c r="K7" s="85"/>
      <c r="L7" s="85"/>
      <c r="M7" s="85"/>
      <c r="N7" s="85"/>
      <c r="O7" s="85"/>
      <c r="P7" s="85"/>
      <c r="Q7" s="85"/>
      <c r="R7" s="85"/>
      <c r="S7" s="85"/>
      <c r="T7" s="85"/>
      <c r="U7" s="85"/>
      <c r="V7" s="85"/>
      <c r="W7" s="85"/>
      <c r="X7" s="85"/>
      <c r="Y7" s="85"/>
      <c r="Z7" s="48" t="s">
        <v>152</v>
      </c>
      <c r="AA7" s="481">
        <f>AVERAGE(AA6)</f>
        <v>0</v>
      </c>
      <c r="AB7" s="481">
        <f>AVERAGE(AB6)</f>
        <v>1</v>
      </c>
    </row>
    <row r="9" spans="1:28" ht="23.4" x14ac:dyDescent="0.45">
      <c r="A9" s="571" t="s">
        <v>35</v>
      </c>
      <c r="B9" s="571"/>
      <c r="C9" s="571"/>
      <c r="D9" s="571"/>
      <c r="E9" s="571"/>
      <c r="F9" s="571"/>
      <c r="G9" s="571"/>
      <c r="H9" s="571"/>
      <c r="I9" s="571"/>
      <c r="J9" s="571"/>
      <c r="K9" s="571"/>
      <c r="L9" s="571"/>
      <c r="M9" s="571"/>
      <c r="N9" s="571"/>
      <c r="O9" s="571"/>
      <c r="P9" s="571"/>
      <c r="Q9" s="571"/>
      <c r="R9" s="571"/>
      <c r="S9" s="571"/>
      <c r="T9" s="571"/>
      <c r="U9" s="571"/>
      <c r="V9" s="571"/>
      <c r="W9" s="571"/>
      <c r="X9" s="571"/>
      <c r="Y9" s="571"/>
      <c r="Z9" s="571"/>
    </row>
    <row r="10" spans="1:28" ht="45.75" customHeight="1" x14ac:dyDescent="0.3">
      <c r="A10" s="572" t="s">
        <v>2</v>
      </c>
      <c r="B10" s="572" t="s">
        <v>36</v>
      </c>
      <c r="C10" s="575" t="s">
        <v>437</v>
      </c>
      <c r="D10" s="576"/>
      <c r="E10" s="576"/>
      <c r="F10" s="577"/>
      <c r="G10" s="563" t="s">
        <v>38</v>
      </c>
      <c r="H10" s="563"/>
      <c r="I10" s="563"/>
      <c r="J10" s="563"/>
      <c r="K10" s="563"/>
      <c r="L10" s="563"/>
      <c r="M10" s="563"/>
      <c r="N10" s="563"/>
      <c r="O10" s="563"/>
      <c r="P10" s="563"/>
      <c r="Q10" s="563"/>
      <c r="R10" s="563"/>
      <c r="S10" s="563"/>
      <c r="T10" s="563"/>
      <c r="U10" s="563"/>
      <c r="V10" s="563"/>
      <c r="W10" s="563"/>
      <c r="X10" s="563"/>
      <c r="Y10" s="563"/>
      <c r="Z10" s="563"/>
      <c r="AA10" s="568" t="s">
        <v>154</v>
      </c>
      <c r="AB10" s="568" t="s">
        <v>155</v>
      </c>
    </row>
    <row r="11" spans="1:28" ht="45" customHeight="1" x14ac:dyDescent="0.3">
      <c r="A11" s="573"/>
      <c r="B11" s="573"/>
      <c r="C11" s="578"/>
      <c r="D11" s="579"/>
      <c r="E11" s="579"/>
      <c r="F11" s="580"/>
      <c r="G11" s="563" t="s">
        <v>6</v>
      </c>
      <c r="H11" s="563"/>
      <c r="I11" s="563"/>
      <c r="J11" s="563"/>
      <c r="K11" s="563" t="s">
        <v>7</v>
      </c>
      <c r="L11" s="563"/>
      <c r="M11" s="563"/>
      <c r="N11" s="563"/>
      <c r="O11" s="563" t="s">
        <v>8</v>
      </c>
      <c r="P11" s="563"/>
      <c r="Q11" s="563"/>
      <c r="R11" s="563"/>
      <c r="S11" s="563" t="s">
        <v>513</v>
      </c>
      <c r="T11" s="563"/>
      <c r="U11" s="563"/>
      <c r="V11" s="563"/>
      <c r="W11" s="563" t="s">
        <v>10</v>
      </c>
      <c r="X11" s="563"/>
      <c r="Y11" s="563"/>
      <c r="Z11" s="563"/>
      <c r="AA11" s="569"/>
      <c r="AB11" s="569"/>
    </row>
    <row r="12" spans="1:28" ht="78.75" customHeight="1" x14ac:dyDescent="0.3">
      <c r="A12" s="574"/>
      <c r="B12" s="574"/>
      <c r="C12" s="337" t="s">
        <v>438</v>
      </c>
      <c r="D12" s="337" t="s">
        <v>40</v>
      </c>
      <c r="E12" s="337" t="s">
        <v>41</v>
      </c>
      <c r="F12" s="337" t="s">
        <v>435</v>
      </c>
      <c r="G12" s="337" t="s">
        <v>42</v>
      </c>
      <c r="H12" s="337" t="s">
        <v>40</v>
      </c>
      <c r="I12" s="337" t="s">
        <v>41</v>
      </c>
      <c r="J12" s="337" t="s">
        <v>16</v>
      </c>
      <c r="K12" s="337" t="s">
        <v>42</v>
      </c>
      <c r="L12" s="337" t="s">
        <v>40</v>
      </c>
      <c r="M12" s="337" t="s">
        <v>41</v>
      </c>
      <c r="N12" s="337" t="s">
        <v>16</v>
      </c>
      <c r="O12" s="337" t="s">
        <v>42</v>
      </c>
      <c r="P12" s="337" t="s">
        <v>40</v>
      </c>
      <c r="Q12" s="337" t="s">
        <v>41</v>
      </c>
      <c r="R12" s="337" t="s">
        <v>16</v>
      </c>
      <c r="S12" s="337" t="s">
        <v>42</v>
      </c>
      <c r="T12" s="337" t="s">
        <v>40</v>
      </c>
      <c r="U12" s="337" t="s">
        <v>41</v>
      </c>
      <c r="V12" s="337" t="s">
        <v>16</v>
      </c>
      <c r="W12" s="337" t="s">
        <v>42</v>
      </c>
      <c r="X12" s="337" t="s">
        <v>40</v>
      </c>
      <c r="Y12" s="337" t="s">
        <v>41</v>
      </c>
      <c r="Z12" s="337" t="s">
        <v>16</v>
      </c>
      <c r="AA12" s="570"/>
      <c r="AB12" s="570"/>
    </row>
    <row r="13" spans="1:28" ht="52.8" x14ac:dyDescent="0.3">
      <c r="A13" s="338" t="s">
        <v>17</v>
      </c>
      <c r="B13" s="338" t="s">
        <v>439</v>
      </c>
      <c r="C13" s="338"/>
      <c r="D13" s="338"/>
      <c r="E13" s="338"/>
      <c r="F13" s="338"/>
      <c r="G13" s="338"/>
      <c r="H13" s="338"/>
      <c r="I13" s="338"/>
      <c r="J13" s="338"/>
      <c r="K13" s="338"/>
      <c r="L13" s="338"/>
      <c r="M13" s="338"/>
      <c r="N13" s="338"/>
      <c r="O13" s="338"/>
      <c r="P13" s="338"/>
      <c r="Q13" s="338"/>
      <c r="R13" s="338"/>
      <c r="S13" s="338"/>
      <c r="T13" s="338"/>
      <c r="U13" s="338"/>
      <c r="V13" s="338"/>
      <c r="W13" s="338"/>
      <c r="X13" s="338"/>
      <c r="Y13" s="338"/>
      <c r="Z13" s="338"/>
      <c r="AA13" s="338"/>
      <c r="AB13" s="338"/>
    </row>
    <row r="14" spans="1:28" ht="28.8" x14ac:dyDescent="0.3">
      <c r="A14" s="55" t="s">
        <v>44</v>
      </c>
      <c r="B14" s="55" t="s">
        <v>440</v>
      </c>
      <c r="C14" s="55">
        <f>6000*12</f>
        <v>72000</v>
      </c>
      <c r="D14" s="55">
        <f>C14</f>
        <v>72000</v>
      </c>
      <c r="E14" s="55">
        <v>900</v>
      </c>
      <c r="F14" s="55">
        <f>E14</f>
        <v>900</v>
      </c>
      <c r="G14" s="482">
        <v>672398</v>
      </c>
      <c r="H14" s="482">
        <f>G14</f>
        <v>672398</v>
      </c>
      <c r="I14" s="55">
        <v>950</v>
      </c>
      <c r="J14" s="55">
        <f>I14</f>
        <v>950</v>
      </c>
      <c r="K14" s="482">
        <v>790398</v>
      </c>
      <c r="L14" s="482">
        <f>K14</f>
        <v>790398</v>
      </c>
      <c r="M14" s="55">
        <v>950</v>
      </c>
      <c r="N14" s="55">
        <f>M14</f>
        <v>950</v>
      </c>
      <c r="O14" s="482">
        <v>814993</v>
      </c>
      <c r="P14" s="482">
        <f>O14</f>
        <v>814993</v>
      </c>
      <c r="Q14" s="55">
        <v>950</v>
      </c>
      <c r="R14" s="55">
        <f>Q14</f>
        <v>950</v>
      </c>
      <c r="S14" s="482">
        <v>708375</v>
      </c>
      <c r="T14" s="482">
        <f>S14</f>
        <v>708375</v>
      </c>
      <c r="U14" s="55">
        <v>950</v>
      </c>
      <c r="V14" s="55">
        <f>U14</f>
        <v>950</v>
      </c>
      <c r="W14" s="55">
        <f>40000*12</f>
        <v>480000</v>
      </c>
      <c r="X14" s="55">
        <f>W14</f>
        <v>480000</v>
      </c>
      <c r="Y14" s="55">
        <v>950</v>
      </c>
      <c r="Z14" s="55">
        <f>Y14</f>
        <v>950</v>
      </c>
      <c r="AA14" s="481">
        <f>C14/W14</f>
        <v>0.15</v>
      </c>
      <c r="AB14" s="481">
        <f>W14/X14</f>
        <v>1</v>
      </c>
    </row>
    <row r="15" spans="1:28" ht="52.8" x14ac:dyDescent="0.3">
      <c r="Z15" s="339" t="s">
        <v>152</v>
      </c>
      <c r="AA15" s="483">
        <f>AVERAGE(AA14)</f>
        <v>0.15</v>
      </c>
      <c r="AB15" s="483">
        <f>AVERAGE(AB14)</f>
        <v>1</v>
      </c>
    </row>
    <row r="16" spans="1:28" x14ac:dyDescent="0.3">
      <c r="A16" s="212"/>
      <c r="B16" s="212" t="s">
        <v>58</v>
      </c>
    </row>
    <row r="18" spans="1:18" ht="31.5" customHeight="1" x14ac:dyDescent="0.3">
      <c r="A18" s="484" t="s">
        <v>59</v>
      </c>
      <c r="B18" s="567" t="s">
        <v>60</v>
      </c>
      <c r="C18" s="567"/>
      <c r="D18" s="567"/>
      <c r="E18" s="567"/>
      <c r="F18" s="567"/>
      <c r="G18" s="567"/>
      <c r="H18" s="567"/>
      <c r="I18" s="567"/>
      <c r="J18" s="567"/>
      <c r="K18" s="567"/>
      <c r="L18" s="567"/>
      <c r="M18" s="567"/>
      <c r="N18" s="567"/>
      <c r="O18" s="567"/>
      <c r="P18" s="567"/>
      <c r="Q18" s="567"/>
      <c r="R18" s="567"/>
    </row>
    <row r="19" spans="1:18" ht="31.5" customHeight="1" x14ac:dyDescent="0.3">
      <c r="A19" s="484" t="s">
        <v>61</v>
      </c>
      <c r="B19" s="567" t="s">
        <v>62</v>
      </c>
      <c r="C19" s="567"/>
      <c r="D19" s="567"/>
      <c r="E19" s="567"/>
      <c r="F19" s="567"/>
      <c r="G19" s="567"/>
      <c r="H19" s="567"/>
      <c r="I19" s="567"/>
      <c r="J19" s="567"/>
      <c r="K19" s="567"/>
      <c r="L19" s="567"/>
      <c r="M19" s="567"/>
      <c r="N19" s="567"/>
      <c r="O19" s="567"/>
      <c r="P19" s="567"/>
      <c r="Q19" s="567"/>
      <c r="R19" s="567"/>
    </row>
    <row r="20" spans="1:18" x14ac:dyDescent="0.3">
      <c r="B20" s="567" t="s">
        <v>441</v>
      </c>
      <c r="C20" s="567"/>
      <c r="D20" s="567"/>
      <c r="E20" s="567"/>
      <c r="F20" s="567"/>
      <c r="G20" s="567"/>
      <c r="H20" s="567"/>
      <c r="I20" s="567"/>
      <c r="J20" s="567"/>
      <c r="K20" s="567"/>
      <c r="L20" s="567"/>
      <c r="M20" s="567"/>
      <c r="N20" s="567"/>
      <c r="O20" s="567"/>
      <c r="P20" s="567"/>
      <c r="Q20" s="567"/>
      <c r="R20" s="567"/>
    </row>
    <row r="21" spans="1:18" x14ac:dyDescent="0.3">
      <c r="B21" s="567" t="s">
        <v>442</v>
      </c>
      <c r="C21" s="567"/>
      <c r="D21" s="567"/>
      <c r="E21" s="567"/>
      <c r="F21" s="567"/>
      <c r="G21" s="567"/>
      <c r="H21" s="567"/>
      <c r="I21" s="567"/>
      <c r="J21" s="567"/>
      <c r="K21" s="567"/>
      <c r="L21" s="567"/>
      <c r="M21" s="567"/>
      <c r="N21" s="567"/>
      <c r="O21" s="567"/>
      <c r="P21" s="567"/>
      <c r="Q21" s="567"/>
      <c r="R21" s="567"/>
    </row>
    <row r="22" spans="1:18" ht="31.5" customHeight="1" x14ac:dyDescent="0.3">
      <c r="B22" s="567" t="s">
        <v>443</v>
      </c>
      <c r="C22" s="567"/>
      <c r="D22" s="567"/>
      <c r="E22" s="567"/>
      <c r="F22" s="567"/>
      <c r="G22" s="567"/>
      <c r="H22" s="567"/>
      <c r="I22" s="567"/>
      <c r="J22" s="567"/>
      <c r="K22" s="567"/>
      <c r="L22" s="567"/>
      <c r="M22" s="567"/>
      <c r="N22" s="567"/>
      <c r="O22" s="567"/>
      <c r="P22" s="567"/>
      <c r="Q22" s="567"/>
      <c r="R22" s="567"/>
    </row>
    <row r="23" spans="1:18" ht="31.5" customHeight="1" x14ac:dyDescent="0.3">
      <c r="B23" s="567" t="s">
        <v>444</v>
      </c>
      <c r="C23" s="567"/>
      <c r="D23" s="567"/>
      <c r="E23" s="567"/>
      <c r="F23" s="567"/>
      <c r="G23" s="567"/>
      <c r="H23" s="567"/>
      <c r="I23" s="567"/>
      <c r="J23" s="567"/>
      <c r="K23" s="567"/>
      <c r="L23" s="567"/>
      <c r="M23" s="567"/>
      <c r="N23" s="567"/>
      <c r="O23" s="567"/>
      <c r="P23" s="567"/>
      <c r="Q23" s="567"/>
      <c r="R23" s="567"/>
    </row>
    <row r="24" spans="1:18" ht="73.5" customHeight="1" x14ac:dyDescent="0.3">
      <c r="B24" s="567" t="s">
        <v>445</v>
      </c>
      <c r="C24" s="567"/>
      <c r="D24" s="567"/>
      <c r="E24" s="567"/>
      <c r="F24" s="567"/>
      <c r="G24" s="567"/>
      <c r="H24" s="567"/>
      <c r="I24" s="567"/>
      <c r="J24" s="567"/>
      <c r="K24" s="567"/>
      <c r="L24" s="567"/>
      <c r="M24" s="567"/>
      <c r="N24" s="567"/>
      <c r="O24" s="567"/>
      <c r="P24" s="567"/>
      <c r="Q24" s="567"/>
      <c r="R24" s="567"/>
    </row>
    <row r="25" spans="1:18" x14ac:dyDescent="0.3">
      <c r="B25" s="567" t="s">
        <v>446</v>
      </c>
      <c r="C25" s="567"/>
      <c r="D25" s="567"/>
      <c r="E25" s="567"/>
      <c r="F25" s="567"/>
      <c r="G25" s="567"/>
      <c r="H25" s="567"/>
      <c r="I25" s="567"/>
      <c r="J25" s="567"/>
      <c r="K25" s="567"/>
      <c r="L25" s="567"/>
      <c r="M25" s="567"/>
      <c r="N25" s="567"/>
      <c r="O25" s="567"/>
      <c r="P25" s="567"/>
      <c r="Q25" s="567"/>
      <c r="R25" s="567"/>
    </row>
  </sheetData>
  <mergeCells count="34">
    <mergeCell ref="A1:E1"/>
    <mergeCell ref="F1:R1"/>
    <mergeCell ref="A2:Z2"/>
    <mergeCell ref="A3:A5"/>
    <mergeCell ref="B3:B5"/>
    <mergeCell ref="C3:F4"/>
    <mergeCell ref="G3:Z3"/>
    <mergeCell ref="AA3:AA5"/>
    <mergeCell ref="AB3:AB5"/>
    <mergeCell ref="G4:J4"/>
    <mergeCell ref="K4:N4"/>
    <mergeCell ref="O4:R4"/>
    <mergeCell ref="S4:V4"/>
    <mergeCell ref="W4:Z4"/>
    <mergeCell ref="A9:Z9"/>
    <mergeCell ref="A10:A12"/>
    <mergeCell ref="B10:B12"/>
    <mergeCell ref="C10:F11"/>
    <mergeCell ref="G10:Z10"/>
    <mergeCell ref="AB10:AB12"/>
    <mergeCell ref="G11:J11"/>
    <mergeCell ref="K11:N11"/>
    <mergeCell ref="O11:R11"/>
    <mergeCell ref="S11:V11"/>
    <mergeCell ref="W11:Z11"/>
    <mergeCell ref="AA10:AA12"/>
    <mergeCell ref="B24:R24"/>
    <mergeCell ref="B25:R25"/>
    <mergeCell ref="B18:R18"/>
    <mergeCell ref="B19:R19"/>
    <mergeCell ref="B20:R20"/>
    <mergeCell ref="B21:R21"/>
    <mergeCell ref="B22:R22"/>
    <mergeCell ref="B23:R23"/>
  </mergeCells>
  <pageMargins left="0.7" right="0.7" top="0.75" bottom="0.75" header="0.3" footer="0.3"/>
  <pageSetup paperSize="9" scale="60" orientation="landscape" r:id="rId1"/>
  <rowBreaks count="1" manualBreakCount="1">
    <brk id="15"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4"/>
  <sheetViews>
    <sheetView view="pageBreakPreview" topLeftCell="A10" zoomScale="60" zoomScaleNormal="100" workbookViewId="0">
      <selection activeCell="O6" sqref="O6:R6"/>
    </sheetView>
  </sheetViews>
  <sheetFormatPr defaultRowHeight="14.4" x14ac:dyDescent="0.3"/>
  <cols>
    <col min="1" max="1" width="5" customWidth="1"/>
    <col min="2" max="2" width="15.88671875" customWidth="1"/>
    <col min="3" max="6" width="7.6640625" customWidth="1"/>
    <col min="7" max="7" width="7" customWidth="1"/>
    <col min="8" max="8" width="7.88671875" customWidth="1"/>
    <col min="9" max="11" width="7" customWidth="1"/>
    <col min="12" max="12" width="8.5546875" customWidth="1"/>
    <col min="13" max="25" width="7" customWidth="1"/>
    <col min="26" max="26" width="7.88671875" customWidth="1"/>
  </cols>
  <sheetData>
    <row r="1" spans="1:29" s="4" customFormat="1" ht="52.5" customHeight="1" x14ac:dyDescent="0.35">
      <c r="A1" s="524" t="s">
        <v>0</v>
      </c>
      <c r="B1" s="524"/>
      <c r="C1" s="524"/>
      <c r="D1" s="524"/>
      <c r="E1" s="524"/>
      <c r="F1" s="525" t="s">
        <v>447</v>
      </c>
      <c r="G1" s="525"/>
      <c r="H1" s="525"/>
      <c r="I1" s="525"/>
      <c r="J1" s="525"/>
      <c r="K1" s="525"/>
      <c r="L1" s="525"/>
      <c r="M1" s="525"/>
      <c r="N1" s="525"/>
      <c r="O1" s="525"/>
      <c r="P1" s="525"/>
      <c r="Q1" s="525"/>
      <c r="R1" s="525"/>
    </row>
    <row r="2" spans="1:29" ht="31.5" customHeight="1" x14ac:dyDescent="0.45">
      <c r="A2" s="497" t="s">
        <v>1</v>
      </c>
      <c r="B2" s="497"/>
      <c r="C2" s="497"/>
      <c r="D2" s="497"/>
      <c r="E2" s="497"/>
      <c r="F2" s="497"/>
      <c r="G2" s="497"/>
      <c r="H2" s="497"/>
      <c r="I2" s="497"/>
      <c r="J2" s="497"/>
      <c r="K2" s="497"/>
      <c r="L2" s="497"/>
      <c r="M2" s="497"/>
      <c r="N2" s="497"/>
      <c r="O2" s="497"/>
      <c r="P2" s="497"/>
      <c r="Q2" s="497"/>
      <c r="R2" s="497"/>
      <c r="S2" s="497"/>
      <c r="T2" s="497"/>
      <c r="U2" s="497"/>
      <c r="V2" s="497"/>
      <c r="W2" s="497"/>
      <c r="X2" s="497"/>
      <c r="Y2" s="497"/>
      <c r="Z2" s="497"/>
    </row>
    <row r="3" spans="1:29" ht="44.25" customHeight="1" x14ac:dyDescent="0.3">
      <c r="A3" s="498" t="s">
        <v>2</v>
      </c>
      <c r="B3" s="501" t="s">
        <v>3</v>
      </c>
      <c r="C3" s="504" t="s">
        <v>4</v>
      </c>
      <c r="D3" s="505"/>
      <c r="E3" s="505"/>
      <c r="F3" s="506"/>
      <c r="G3" s="512" t="s">
        <v>5</v>
      </c>
      <c r="H3" s="512"/>
      <c r="I3" s="512"/>
      <c r="J3" s="512"/>
      <c r="K3" s="512"/>
      <c r="L3" s="512"/>
      <c r="M3" s="512"/>
      <c r="N3" s="512"/>
      <c r="O3" s="512"/>
      <c r="P3" s="512"/>
      <c r="Q3" s="512"/>
      <c r="R3" s="512"/>
      <c r="S3" s="512"/>
      <c r="T3" s="512"/>
      <c r="U3" s="512"/>
      <c r="V3" s="512"/>
      <c r="W3" s="512"/>
      <c r="X3" s="512"/>
      <c r="Y3" s="512"/>
      <c r="Z3" s="512"/>
      <c r="AA3" s="584" t="s">
        <v>146</v>
      </c>
      <c r="AB3" s="587" t="s">
        <v>147</v>
      </c>
    </row>
    <row r="4" spans="1:29" ht="44.25" customHeight="1" x14ac:dyDescent="0.3">
      <c r="A4" s="499"/>
      <c r="B4" s="502"/>
      <c r="C4" s="507"/>
      <c r="D4" s="508"/>
      <c r="E4" s="508"/>
      <c r="F4" s="509"/>
      <c r="G4" s="512" t="s">
        <v>6</v>
      </c>
      <c r="H4" s="512"/>
      <c r="I4" s="512"/>
      <c r="J4" s="512"/>
      <c r="K4" s="512" t="s">
        <v>7</v>
      </c>
      <c r="L4" s="512"/>
      <c r="M4" s="512"/>
      <c r="N4" s="512"/>
      <c r="O4" s="512" t="s">
        <v>8</v>
      </c>
      <c r="P4" s="512"/>
      <c r="Q4" s="512"/>
      <c r="R4" s="512"/>
      <c r="S4" s="512" t="s">
        <v>9</v>
      </c>
      <c r="T4" s="512"/>
      <c r="U4" s="512"/>
      <c r="V4" s="512"/>
      <c r="W4" s="512" t="s">
        <v>10</v>
      </c>
      <c r="X4" s="512"/>
      <c r="Y4" s="512"/>
      <c r="Z4" s="512"/>
      <c r="AA4" s="585"/>
      <c r="AB4" s="587"/>
    </row>
    <row r="5" spans="1:29" ht="75.75" customHeight="1" x14ac:dyDescent="0.3">
      <c r="A5" s="500"/>
      <c r="B5" s="503"/>
      <c r="C5" s="12" t="s">
        <v>11</v>
      </c>
      <c r="D5" s="12" t="s">
        <v>12</v>
      </c>
      <c r="E5" s="12" t="s">
        <v>13</v>
      </c>
      <c r="F5" s="12" t="s">
        <v>14</v>
      </c>
      <c r="G5" s="12" t="s">
        <v>11</v>
      </c>
      <c r="H5" s="12" t="s">
        <v>12</v>
      </c>
      <c r="I5" s="12" t="s">
        <v>15</v>
      </c>
      <c r="J5" s="12" t="s">
        <v>16</v>
      </c>
      <c r="K5" s="12" t="s">
        <v>11</v>
      </c>
      <c r="L5" s="12" t="s">
        <v>12</v>
      </c>
      <c r="M5" s="12" t="s">
        <v>15</v>
      </c>
      <c r="N5" s="12" t="s">
        <v>16</v>
      </c>
      <c r="O5" s="12" t="s">
        <v>11</v>
      </c>
      <c r="P5" s="12" t="s">
        <v>12</v>
      </c>
      <c r="Q5" s="12" t="s">
        <v>15</v>
      </c>
      <c r="R5" s="12" t="s">
        <v>16</v>
      </c>
      <c r="S5" s="12" t="s">
        <v>11</v>
      </c>
      <c r="T5" s="12" t="s">
        <v>12</v>
      </c>
      <c r="U5" s="12" t="s">
        <v>15</v>
      </c>
      <c r="V5" s="12" t="s">
        <v>16</v>
      </c>
      <c r="W5" s="12" t="s">
        <v>11</v>
      </c>
      <c r="X5" s="12" t="s">
        <v>12</v>
      </c>
      <c r="Y5" s="12" t="s">
        <v>15</v>
      </c>
      <c r="Z5" s="12" t="s">
        <v>16</v>
      </c>
      <c r="AA5" s="586"/>
      <c r="AB5" s="587"/>
    </row>
    <row r="6" spans="1:29" ht="85.5" customHeight="1" x14ac:dyDescent="0.3">
      <c r="A6" s="14" t="s">
        <v>17</v>
      </c>
      <c r="B6" s="341" t="s">
        <v>448</v>
      </c>
      <c r="C6" s="14">
        <v>0</v>
      </c>
      <c r="D6" s="14">
        <v>53000</v>
      </c>
      <c r="E6" s="14">
        <v>0</v>
      </c>
      <c r="F6" s="37">
        <v>53000</v>
      </c>
      <c r="G6" s="14">
        <v>150</v>
      </c>
      <c r="H6" s="14">
        <v>54000</v>
      </c>
      <c r="I6" s="14">
        <v>150</v>
      </c>
      <c r="J6" s="37">
        <v>54000</v>
      </c>
      <c r="K6" s="14">
        <v>200</v>
      </c>
      <c r="L6" s="14">
        <v>55000</v>
      </c>
      <c r="M6" s="14">
        <v>200</v>
      </c>
      <c r="N6" s="14">
        <v>55000</v>
      </c>
      <c r="O6" s="14">
        <v>400</v>
      </c>
      <c r="P6" s="14">
        <v>55000</v>
      </c>
      <c r="Q6" s="14">
        <v>400</v>
      </c>
      <c r="R6" s="14">
        <v>55000</v>
      </c>
      <c r="S6" s="14">
        <v>1000</v>
      </c>
      <c r="T6" s="14">
        <v>55000</v>
      </c>
      <c r="U6" s="14">
        <v>1000</v>
      </c>
      <c r="V6" s="14">
        <v>55000</v>
      </c>
      <c r="W6" s="14">
        <v>5000</v>
      </c>
      <c r="X6" s="14">
        <v>55000</v>
      </c>
      <c r="Y6" s="14">
        <v>5000</v>
      </c>
      <c r="Z6" s="14">
        <v>55000</v>
      </c>
      <c r="AA6" s="63">
        <f>C6/W6</f>
        <v>0</v>
      </c>
      <c r="AB6" s="342">
        <f>W6/X6</f>
        <v>9.0909090909090912E-2</v>
      </c>
      <c r="AC6" s="38"/>
    </row>
    <row r="7" spans="1:29" ht="69.599999999999994" x14ac:dyDescent="0.3">
      <c r="A7" s="14" t="s">
        <v>19</v>
      </c>
      <c r="B7" s="341" t="s">
        <v>449</v>
      </c>
      <c r="C7" s="14">
        <v>0</v>
      </c>
      <c r="D7" s="14">
        <v>650</v>
      </c>
      <c r="E7" s="14">
        <v>0</v>
      </c>
      <c r="F7" s="14">
        <v>650</v>
      </c>
      <c r="G7" s="14">
        <v>100</v>
      </c>
      <c r="H7" s="14">
        <v>650</v>
      </c>
      <c r="I7" s="14">
        <v>100</v>
      </c>
      <c r="J7" s="14">
        <v>650</v>
      </c>
      <c r="K7" s="14">
        <v>150</v>
      </c>
      <c r="L7" s="14">
        <v>600</v>
      </c>
      <c r="M7" s="14">
        <v>150</v>
      </c>
      <c r="N7" s="14">
        <v>600</v>
      </c>
      <c r="O7" s="14">
        <v>200</v>
      </c>
      <c r="P7" s="14">
        <v>600</v>
      </c>
      <c r="Q7" s="14">
        <v>200</v>
      </c>
      <c r="R7" s="14">
        <v>600</v>
      </c>
      <c r="S7" s="14">
        <v>300</v>
      </c>
      <c r="T7" s="14">
        <v>600</v>
      </c>
      <c r="U7" s="14">
        <v>300</v>
      </c>
      <c r="V7" s="14">
        <v>600</v>
      </c>
      <c r="W7" s="14">
        <v>400</v>
      </c>
      <c r="X7" s="14">
        <v>600</v>
      </c>
      <c r="Y7" s="14">
        <v>400</v>
      </c>
      <c r="Z7" s="14">
        <v>600</v>
      </c>
      <c r="AA7" s="63">
        <f>C7/W7</f>
        <v>0</v>
      </c>
      <c r="AB7" s="63">
        <f>W7/X7</f>
        <v>0.66666666666666663</v>
      </c>
      <c r="AC7" s="38"/>
    </row>
    <row r="8" spans="1:29" ht="69.599999999999994" x14ac:dyDescent="0.3">
      <c r="A8" s="14" t="s">
        <v>21</v>
      </c>
      <c r="B8" s="341" t="s">
        <v>450</v>
      </c>
      <c r="C8" s="14">
        <v>0</v>
      </c>
      <c r="D8" s="14">
        <v>1200</v>
      </c>
      <c r="E8" s="14">
        <v>0</v>
      </c>
      <c r="F8" s="37">
        <v>10</v>
      </c>
      <c r="G8" s="14">
        <v>1200</v>
      </c>
      <c r="H8" s="14">
        <v>1300</v>
      </c>
      <c r="I8" s="37">
        <v>5</v>
      </c>
      <c r="J8" s="37">
        <v>10</v>
      </c>
      <c r="K8" s="14">
        <v>4000</v>
      </c>
      <c r="L8" s="14">
        <v>40100</v>
      </c>
      <c r="M8" s="14">
        <v>10</v>
      </c>
      <c r="N8" s="14">
        <v>15</v>
      </c>
      <c r="O8" s="14">
        <v>10000</v>
      </c>
      <c r="P8" s="14">
        <v>10100</v>
      </c>
      <c r="Q8" s="14">
        <v>10</v>
      </c>
      <c r="R8" s="14">
        <v>15</v>
      </c>
      <c r="S8" s="14">
        <v>10000</v>
      </c>
      <c r="T8" s="14">
        <v>10100</v>
      </c>
      <c r="U8" s="14">
        <v>20</v>
      </c>
      <c r="V8" s="14">
        <v>20</v>
      </c>
      <c r="W8" s="14">
        <v>11000</v>
      </c>
      <c r="X8" s="14">
        <v>11000</v>
      </c>
      <c r="Y8" s="14">
        <v>20</v>
      </c>
      <c r="Z8" s="14">
        <v>20</v>
      </c>
      <c r="AA8" s="63">
        <f t="shared" ref="AA8:AA11" si="0">C8/W8</f>
        <v>0</v>
      </c>
      <c r="AB8" s="63">
        <f t="shared" ref="AB8:AB11" si="1">W8/X8</f>
        <v>1</v>
      </c>
      <c r="AC8" s="38"/>
    </row>
    <row r="9" spans="1:29" ht="55.8" x14ac:dyDescent="0.3">
      <c r="A9" s="14" t="s">
        <v>23</v>
      </c>
      <c r="B9" s="341" t="s">
        <v>451</v>
      </c>
      <c r="C9" s="14">
        <v>0</v>
      </c>
      <c r="D9" s="14">
        <v>53000</v>
      </c>
      <c r="E9" s="14">
        <v>0</v>
      </c>
      <c r="F9" s="14">
        <v>1500</v>
      </c>
      <c r="G9" s="37">
        <v>100</v>
      </c>
      <c r="H9" s="14">
        <v>54000</v>
      </c>
      <c r="I9" s="37">
        <v>300</v>
      </c>
      <c r="J9" s="14">
        <v>1500</v>
      </c>
      <c r="K9" s="14">
        <v>400</v>
      </c>
      <c r="L9" s="14">
        <v>55000</v>
      </c>
      <c r="M9" s="14">
        <v>300</v>
      </c>
      <c r="N9" s="14">
        <v>1500</v>
      </c>
      <c r="O9" s="14">
        <v>1000</v>
      </c>
      <c r="P9" s="14">
        <v>55000</v>
      </c>
      <c r="Q9" s="14">
        <v>1000</v>
      </c>
      <c r="R9" s="14">
        <v>1500</v>
      </c>
      <c r="S9" s="14">
        <v>10000</v>
      </c>
      <c r="T9" s="14">
        <v>55000</v>
      </c>
      <c r="U9" s="14">
        <v>10000</v>
      </c>
      <c r="V9" s="14">
        <v>15000</v>
      </c>
      <c r="W9" s="14">
        <v>50000</v>
      </c>
      <c r="X9" s="14">
        <v>55000</v>
      </c>
      <c r="Y9" s="14">
        <v>50000</v>
      </c>
      <c r="Z9" s="14">
        <v>1500</v>
      </c>
      <c r="AA9" s="63">
        <f t="shared" si="0"/>
        <v>0</v>
      </c>
      <c r="AB9" s="63">
        <f t="shared" si="1"/>
        <v>0.90909090909090906</v>
      </c>
      <c r="AC9" s="38"/>
    </row>
    <row r="10" spans="1:29" ht="28.2" x14ac:dyDescent="0.3">
      <c r="A10" s="14" t="s">
        <v>25</v>
      </c>
      <c r="B10" s="341" t="s">
        <v>452</v>
      </c>
      <c r="C10" s="14">
        <v>0</v>
      </c>
      <c r="D10" s="14">
        <v>363</v>
      </c>
      <c r="E10" s="14">
        <v>0</v>
      </c>
      <c r="F10" s="37">
        <v>146000</v>
      </c>
      <c r="G10" s="14">
        <v>100</v>
      </c>
      <c r="H10" s="14">
        <v>350</v>
      </c>
      <c r="I10" s="14">
        <v>100</v>
      </c>
      <c r="J10" s="37">
        <v>146000</v>
      </c>
      <c r="K10" s="14">
        <v>300</v>
      </c>
      <c r="L10" s="14">
        <v>600</v>
      </c>
      <c r="M10" s="14">
        <v>300</v>
      </c>
      <c r="N10" s="14">
        <v>146000</v>
      </c>
      <c r="O10" s="14">
        <v>1000</v>
      </c>
      <c r="P10" s="14">
        <v>1200</v>
      </c>
      <c r="Q10" s="14">
        <v>1000</v>
      </c>
      <c r="R10" s="14">
        <v>146000</v>
      </c>
      <c r="S10" s="14">
        <v>1200</v>
      </c>
      <c r="T10" s="14">
        <v>1400</v>
      </c>
      <c r="U10" s="14">
        <v>1200</v>
      </c>
      <c r="V10" s="14">
        <v>146000</v>
      </c>
      <c r="W10" s="14">
        <v>1500</v>
      </c>
      <c r="X10" s="14">
        <v>1500</v>
      </c>
      <c r="Y10" s="14">
        <v>1500</v>
      </c>
      <c r="Z10" s="14">
        <v>146000</v>
      </c>
      <c r="AA10" s="63">
        <f t="shared" si="0"/>
        <v>0</v>
      </c>
      <c r="AB10" s="63">
        <f t="shared" si="1"/>
        <v>1</v>
      </c>
      <c r="AC10" s="38"/>
    </row>
    <row r="11" spans="1:29" ht="42" x14ac:dyDescent="0.3">
      <c r="A11" s="14" t="s">
        <v>27</v>
      </c>
      <c r="B11" s="341" t="s">
        <v>453</v>
      </c>
      <c r="C11" s="343">
        <v>0</v>
      </c>
      <c r="D11" s="343">
        <v>0</v>
      </c>
      <c r="E11" s="343">
        <v>0</v>
      </c>
      <c r="F11" s="344">
        <v>1500</v>
      </c>
      <c r="G11" s="343">
        <v>200</v>
      </c>
      <c r="H11" s="345">
        <v>200</v>
      </c>
      <c r="I11" s="343">
        <v>200</v>
      </c>
      <c r="J11" s="343">
        <v>1500</v>
      </c>
      <c r="K11" s="343">
        <v>300</v>
      </c>
      <c r="L11" s="346">
        <v>300</v>
      </c>
      <c r="M11" s="343">
        <v>300</v>
      </c>
      <c r="N11" s="343">
        <v>1500</v>
      </c>
      <c r="O11" s="343">
        <v>400</v>
      </c>
      <c r="P11" s="343">
        <v>400</v>
      </c>
      <c r="Q11" s="343">
        <v>400</v>
      </c>
      <c r="R11" s="343">
        <v>1500</v>
      </c>
      <c r="S11" s="343">
        <v>500</v>
      </c>
      <c r="T11" s="343">
        <v>500</v>
      </c>
      <c r="U11" s="343">
        <v>500</v>
      </c>
      <c r="V11" s="343">
        <v>1500</v>
      </c>
      <c r="W11" s="343">
        <v>600</v>
      </c>
      <c r="X11" s="343">
        <v>600</v>
      </c>
      <c r="Y11" s="343">
        <v>600</v>
      </c>
      <c r="Z11" s="343">
        <v>1500</v>
      </c>
      <c r="AA11" s="63">
        <f t="shared" si="0"/>
        <v>0</v>
      </c>
      <c r="AB11" s="63">
        <f t="shared" si="1"/>
        <v>1</v>
      </c>
      <c r="AC11" s="38"/>
    </row>
    <row r="12" spans="1:29" ht="44.25" customHeight="1" x14ac:dyDescent="0.3">
      <c r="A12" s="21"/>
      <c r="B12" s="347"/>
      <c r="C12" s="348"/>
      <c r="D12" s="348"/>
      <c r="E12" s="348"/>
      <c r="F12" s="349"/>
      <c r="G12" s="348"/>
      <c r="H12" s="350"/>
      <c r="I12" s="348"/>
      <c r="J12" s="348"/>
      <c r="K12" s="348"/>
      <c r="L12" s="351"/>
      <c r="M12" s="348"/>
      <c r="N12" s="348"/>
      <c r="O12" s="348"/>
      <c r="P12" s="348"/>
      <c r="Q12" s="348"/>
      <c r="R12" s="348"/>
      <c r="S12" s="348"/>
      <c r="T12" s="348"/>
      <c r="U12" s="348"/>
      <c r="V12" s="348"/>
      <c r="W12" s="348"/>
      <c r="X12" s="348"/>
      <c r="Y12" s="348"/>
      <c r="Z12" s="352" t="s">
        <v>152</v>
      </c>
      <c r="AA12" s="63">
        <f>AVERAGE(AA6:AA11)</f>
        <v>0</v>
      </c>
      <c r="AB12" s="63">
        <f>AVERAGE(AB6:AB11)</f>
        <v>0.77777777777777768</v>
      </c>
      <c r="AC12" s="38"/>
    </row>
    <row r="13" spans="1:29" x14ac:dyDescent="0.3">
      <c r="A13" s="21"/>
      <c r="B13" s="347"/>
      <c r="C13" s="348"/>
      <c r="D13" s="348"/>
      <c r="E13" s="348"/>
      <c r="F13" s="349"/>
      <c r="G13" s="348"/>
      <c r="H13" s="350"/>
      <c r="I13" s="348"/>
      <c r="J13" s="348"/>
      <c r="K13" s="348"/>
      <c r="L13" s="351"/>
      <c r="M13" s="348"/>
      <c r="N13" s="348"/>
      <c r="O13" s="348"/>
      <c r="P13" s="348"/>
      <c r="Q13" s="348"/>
      <c r="R13" s="348"/>
      <c r="S13" s="348"/>
      <c r="T13" s="348"/>
      <c r="U13" s="348"/>
      <c r="V13" s="348"/>
      <c r="W13" s="348"/>
      <c r="X13" s="348"/>
      <c r="Y13" s="348"/>
      <c r="Z13" s="348"/>
      <c r="AA13" s="353"/>
      <c r="AB13" s="353"/>
      <c r="AC13" s="38"/>
    </row>
    <row r="14" spans="1:29" ht="23.4" x14ac:dyDescent="0.45">
      <c r="A14" s="497" t="s">
        <v>35</v>
      </c>
      <c r="B14" s="497"/>
      <c r="C14" s="497"/>
      <c r="D14" s="497"/>
      <c r="E14" s="497"/>
      <c r="F14" s="497"/>
      <c r="G14" s="497"/>
      <c r="H14" s="497"/>
      <c r="I14" s="497"/>
      <c r="J14" s="497"/>
      <c r="K14" s="497"/>
      <c r="L14" s="497"/>
      <c r="M14" s="497"/>
      <c r="N14" s="497"/>
      <c r="O14" s="497"/>
      <c r="P14" s="497"/>
      <c r="Q14" s="497"/>
      <c r="R14" s="497"/>
      <c r="S14" s="497"/>
      <c r="T14" s="497"/>
      <c r="U14" s="497"/>
      <c r="V14" s="497"/>
      <c r="W14" s="497"/>
      <c r="X14" s="497"/>
      <c r="Y14" s="497"/>
      <c r="Z14" s="497"/>
    </row>
    <row r="15" spans="1:29" ht="45.75" customHeight="1" x14ac:dyDescent="0.3">
      <c r="A15" s="498" t="s">
        <v>2</v>
      </c>
      <c r="B15" s="501" t="s">
        <v>36</v>
      </c>
      <c r="C15" s="504" t="s">
        <v>37</v>
      </c>
      <c r="D15" s="505"/>
      <c r="E15" s="505"/>
      <c r="F15" s="506"/>
      <c r="G15" s="512" t="s">
        <v>38</v>
      </c>
      <c r="H15" s="512"/>
      <c r="I15" s="512"/>
      <c r="J15" s="512"/>
      <c r="K15" s="512"/>
      <c r="L15" s="512"/>
      <c r="M15" s="512"/>
      <c r="N15" s="512"/>
      <c r="O15" s="512"/>
      <c r="P15" s="512"/>
      <c r="Q15" s="512"/>
      <c r="R15" s="512"/>
      <c r="S15" s="512"/>
      <c r="T15" s="512"/>
      <c r="U15" s="512"/>
      <c r="V15" s="512"/>
      <c r="W15" s="512"/>
      <c r="X15" s="512"/>
      <c r="Y15" s="512"/>
      <c r="Z15" s="512"/>
      <c r="AA15" s="588" t="s">
        <v>154</v>
      </c>
      <c r="AB15" s="588" t="s">
        <v>155</v>
      </c>
    </row>
    <row r="16" spans="1:29" ht="45" customHeight="1" x14ac:dyDescent="0.3">
      <c r="A16" s="499"/>
      <c r="B16" s="502"/>
      <c r="C16" s="507"/>
      <c r="D16" s="508"/>
      <c r="E16" s="508"/>
      <c r="F16" s="509"/>
      <c r="G16" s="512" t="s">
        <v>6</v>
      </c>
      <c r="H16" s="512"/>
      <c r="I16" s="512"/>
      <c r="J16" s="512"/>
      <c r="K16" s="512" t="s">
        <v>7</v>
      </c>
      <c r="L16" s="512"/>
      <c r="M16" s="512"/>
      <c r="N16" s="512"/>
      <c r="O16" s="512" t="s">
        <v>8</v>
      </c>
      <c r="P16" s="512"/>
      <c r="Q16" s="512"/>
      <c r="R16" s="512"/>
      <c r="S16" s="512" t="s">
        <v>9</v>
      </c>
      <c r="T16" s="512"/>
      <c r="U16" s="512"/>
      <c r="V16" s="512"/>
      <c r="W16" s="512" t="s">
        <v>10</v>
      </c>
      <c r="X16" s="512"/>
      <c r="Y16" s="512"/>
      <c r="Z16" s="512"/>
      <c r="AA16" s="589"/>
      <c r="AB16" s="589"/>
    </row>
    <row r="17" spans="1:28" ht="78.75" customHeight="1" x14ac:dyDescent="0.3">
      <c r="A17" s="500"/>
      <c r="B17" s="503"/>
      <c r="C17" s="12" t="s">
        <v>39</v>
      </c>
      <c r="D17" s="12" t="s">
        <v>40</v>
      </c>
      <c r="E17" s="12" t="s">
        <v>41</v>
      </c>
      <c r="F17" s="12" t="s">
        <v>14</v>
      </c>
      <c r="G17" s="12" t="s">
        <v>42</v>
      </c>
      <c r="H17" s="12" t="s">
        <v>40</v>
      </c>
      <c r="I17" s="12" t="s">
        <v>41</v>
      </c>
      <c r="J17" s="12" t="s">
        <v>16</v>
      </c>
      <c r="K17" s="12" t="s">
        <v>42</v>
      </c>
      <c r="L17" s="12" t="s">
        <v>40</v>
      </c>
      <c r="M17" s="12" t="s">
        <v>41</v>
      </c>
      <c r="N17" s="12" t="s">
        <v>16</v>
      </c>
      <c r="O17" s="12" t="s">
        <v>42</v>
      </c>
      <c r="P17" s="12" t="s">
        <v>40</v>
      </c>
      <c r="Q17" s="12" t="s">
        <v>41</v>
      </c>
      <c r="R17" s="12" t="s">
        <v>16</v>
      </c>
      <c r="S17" s="12" t="s">
        <v>42</v>
      </c>
      <c r="T17" s="12" t="s">
        <v>40</v>
      </c>
      <c r="U17" s="12" t="s">
        <v>41</v>
      </c>
      <c r="V17" s="12" t="s">
        <v>16</v>
      </c>
      <c r="W17" s="12" t="s">
        <v>42</v>
      </c>
      <c r="X17" s="12" t="s">
        <v>40</v>
      </c>
      <c r="Y17" s="12" t="s">
        <v>41</v>
      </c>
      <c r="Z17" s="12" t="s">
        <v>16</v>
      </c>
      <c r="AA17" s="590"/>
      <c r="AB17" s="590"/>
    </row>
    <row r="18" spans="1:28" ht="39.6" x14ac:dyDescent="0.3">
      <c r="A18" s="14" t="s">
        <v>17</v>
      </c>
      <c r="B18" s="14" t="s">
        <v>454</v>
      </c>
      <c r="C18" s="14"/>
      <c r="D18" s="14"/>
      <c r="E18" s="14"/>
      <c r="F18" s="14"/>
      <c r="G18" s="14"/>
      <c r="H18" s="14"/>
      <c r="I18" s="14"/>
      <c r="J18" s="14"/>
      <c r="K18" s="14"/>
      <c r="L18" s="14"/>
      <c r="M18" s="14"/>
      <c r="N18" s="14"/>
      <c r="O18" s="14"/>
      <c r="P18" s="14"/>
      <c r="Q18" s="14"/>
      <c r="R18" s="14"/>
      <c r="S18" s="14"/>
      <c r="T18" s="14"/>
      <c r="U18" s="14"/>
      <c r="V18" s="14"/>
      <c r="W18" s="14"/>
      <c r="X18" s="14"/>
      <c r="Y18" s="14"/>
      <c r="Z18" s="14"/>
      <c r="AA18" s="354"/>
      <c r="AB18" s="355"/>
    </row>
    <row r="19" spans="1:28" ht="78" customHeight="1" x14ac:dyDescent="0.3">
      <c r="A19" s="14" t="s">
        <v>44</v>
      </c>
      <c r="B19" s="14" t="s">
        <v>455</v>
      </c>
      <c r="C19" s="14">
        <v>72000</v>
      </c>
      <c r="D19" s="14">
        <v>72000</v>
      </c>
      <c r="E19" s="14">
        <v>53000</v>
      </c>
      <c r="F19" s="14">
        <v>53000</v>
      </c>
      <c r="G19" s="14">
        <v>75000</v>
      </c>
      <c r="H19" s="14">
        <v>75000</v>
      </c>
      <c r="I19" s="14">
        <v>54000</v>
      </c>
      <c r="J19" s="14">
        <v>54000</v>
      </c>
      <c r="K19" s="14">
        <v>75000</v>
      </c>
      <c r="L19" s="14">
        <v>75000</v>
      </c>
      <c r="M19" s="14">
        <v>55000</v>
      </c>
      <c r="N19" s="14">
        <v>55000</v>
      </c>
      <c r="O19" s="14">
        <v>75000</v>
      </c>
      <c r="P19" s="14">
        <v>75000</v>
      </c>
      <c r="Q19" s="14">
        <v>55000</v>
      </c>
      <c r="R19" s="14">
        <v>55000</v>
      </c>
      <c r="S19" s="14">
        <v>75000</v>
      </c>
      <c r="T19" s="14">
        <v>75000</v>
      </c>
      <c r="U19" s="14">
        <v>55000</v>
      </c>
      <c r="V19" s="14">
        <v>55000</v>
      </c>
      <c r="W19" s="14">
        <v>75000</v>
      </c>
      <c r="X19" s="14">
        <v>75000</v>
      </c>
      <c r="Y19" s="14">
        <v>55000</v>
      </c>
      <c r="Z19" s="14">
        <v>55000</v>
      </c>
      <c r="AA19" s="342">
        <f>C19/W19</f>
        <v>0.96</v>
      </c>
      <c r="AB19" s="63">
        <f>W19/X19</f>
        <v>1</v>
      </c>
    </row>
    <row r="20" spans="1:28" ht="29.25" customHeight="1" x14ac:dyDescent="0.3">
      <c r="Z20" s="352" t="s">
        <v>152</v>
      </c>
      <c r="AA20" s="63">
        <f>AVERAGE(AA18:AA19)</f>
        <v>0.96</v>
      </c>
      <c r="AB20" s="63">
        <f>AVERAGE(AB18:AB19)</f>
        <v>1</v>
      </c>
    </row>
    <row r="21" spans="1:28" x14ac:dyDescent="0.3">
      <c r="A21" s="26"/>
      <c r="B21" s="26" t="s">
        <v>58</v>
      </c>
    </row>
    <row r="23" spans="1:28" ht="31.5" customHeight="1" x14ac:dyDescent="0.3">
      <c r="A23" s="27" t="s">
        <v>59</v>
      </c>
      <c r="B23" s="486" t="s">
        <v>60</v>
      </c>
      <c r="C23" s="486"/>
      <c r="D23" s="486"/>
      <c r="E23" s="486"/>
      <c r="F23" s="486"/>
      <c r="G23" s="486"/>
      <c r="H23" s="486"/>
      <c r="I23" s="486"/>
      <c r="J23" s="486"/>
      <c r="K23" s="486"/>
      <c r="L23" s="486"/>
      <c r="M23" s="486"/>
      <c r="N23" s="486"/>
      <c r="O23" s="486"/>
      <c r="P23" s="486"/>
      <c r="Q23" s="486"/>
      <c r="R23" s="486"/>
    </row>
    <row r="24" spans="1:28" ht="31.5" customHeight="1" x14ac:dyDescent="0.3">
      <c r="A24" s="27" t="s">
        <v>61</v>
      </c>
      <c r="B24" s="486" t="s">
        <v>62</v>
      </c>
      <c r="C24" s="486"/>
      <c r="D24" s="486"/>
      <c r="E24" s="486"/>
      <c r="F24" s="486"/>
      <c r="G24" s="486"/>
      <c r="H24" s="486"/>
      <c r="I24" s="486"/>
      <c r="J24" s="486"/>
      <c r="K24" s="486"/>
      <c r="L24" s="486"/>
      <c r="M24" s="486"/>
      <c r="N24" s="486"/>
      <c r="O24" s="486"/>
      <c r="P24" s="486"/>
      <c r="Q24" s="486"/>
      <c r="R24" s="486"/>
    </row>
    <row r="25" spans="1:28" ht="31.5" customHeight="1" x14ac:dyDescent="0.3">
      <c r="B25" s="486" t="s">
        <v>63</v>
      </c>
      <c r="C25" s="486"/>
      <c r="D25" s="486"/>
      <c r="E25" s="486"/>
      <c r="F25" s="486"/>
      <c r="G25" s="486"/>
      <c r="H25" s="486"/>
      <c r="I25" s="486"/>
      <c r="J25" s="486"/>
      <c r="K25" s="486"/>
      <c r="L25" s="486"/>
      <c r="M25" s="486"/>
      <c r="N25" s="486"/>
      <c r="O25" s="486"/>
      <c r="P25" s="486"/>
      <c r="Q25" s="486"/>
      <c r="R25" s="486"/>
    </row>
    <row r="26" spans="1:28" ht="31.5" customHeight="1" x14ac:dyDescent="0.3">
      <c r="B26" s="486" t="s">
        <v>64</v>
      </c>
      <c r="C26" s="486"/>
      <c r="D26" s="486"/>
      <c r="E26" s="486"/>
      <c r="F26" s="486"/>
      <c r="G26" s="486"/>
      <c r="H26" s="486"/>
      <c r="I26" s="486"/>
      <c r="J26" s="486"/>
      <c r="K26" s="486"/>
      <c r="L26" s="486"/>
      <c r="M26" s="486"/>
      <c r="N26" s="486"/>
      <c r="O26" s="486"/>
      <c r="P26" s="486"/>
      <c r="Q26" s="486"/>
      <c r="R26" s="486"/>
    </row>
    <row r="27" spans="1:28" ht="31.5" customHeight="1" x14ac:dyDescent="0.3">
      <c r="B27" s="486" t="s">
        <v>65</v>
      </c>
      <c r="C27" s="486"/>
      <c r="D27" s="486"/>
      <c r="E27" s="486"/>
      <c r="F27" s="486"/>
      <c r="G27" s="486"/>
      <c r="H27" s="486"/>
      <c r="I27" s="486"/>
      <c r="J27" s="486"/>
      <c r="K27" s="486"/>
      <c r="L27" s="486"/>
      <c r="M27" s="486"/>
      <c r="N27" s="486"/>
      <c r="O27" s="486"/>
      <c r="P27" s="486"/>
      <c r="Q27" s="486"/>
      <c r="R27" s="486"/>
    </row>
    <row r="28" spans="1:28" ht="31.5" customHeight="1" x14ac:dyDescent="0.3">
      <c r="B28" s="486" t="s">
        <v>66</v>
      </c>
      <c r="C28" s="486"/>
      <c r="D28" s="486"/>
      <c r="E28" s="486"/>
      <c r="F28" s="486"/>
      <c r="G28" s="486"/>
      <c r="H28" s="486"/>
      <c r="I28" s="486"/>
      <c r="J28" s="486"/>
      <c r="K28" s="486"/>
      <c r="L28" s="486"/>
      <c r="M28" s="486"/>
      <c r="N28" s="486"/>
      <c r="O28" s="486"/>
      <c r="P28" s="486"/>
      <c r="Q28" s="486"/>
      <c r="R28" s="486"/>
    </row>
    <row r="29" spans="1:28" ht="73.5" customHeight="1" x14ac:dyDescent="0.3">
      <c r="B29" s="486" t="s">
        <v>67</v>
      </c>
      <c r="C29" s="486"/>
      <c r="D29" s="486"/>
      <c r="E29" s="486"/>
      <c r="F29" s="486"/>
      <c r="G29" s="486"/>
      <c r="H29" s="486"/>
      <c r="I29" s="486"/>
      <c r="J29" s="486"/>
      <c r="K29" s="486"/>
      <c r="L29" s="486"/>
      <c r="M29" s="486"/>
      <c r="N29" s="486"/>
      <c r="O29" s="486"/>
      <c r="P29" s="486"/>
      <c r="Q29" s="486"/>
      <c r="R29" s="486"/>
    </row>
    <row r="30" spans="1:28" ht="39" customHeight="1" x14ac:dyDescent="0.3">
      <c r="B30" s="486" t="s">
        <v>68</v>
      </c>
      <c r="C30" s="486"/>
      <c r="D30" s="486"/>
      <c r="E30" s="486"/>
      <c r="F30" s="486"/>
      <c r="G30" s="486"/>
      <c r="H30" s="486"/>
      <c r="I30" s="486"/>
      <c r="J30" s="486"/>
      <c r="K30" s="486"/>
      <c r="L30" s="486"/>
      <c r="M30" s="486"/>
      <c r="N30" s="486"/>
      <c r="O30" s="486"/>
      <c r="P30" s="486"/>
      <c r="Q30" s="486"/>
      <c r="R30" s="486"/>
    </row>
    <row r="31" spans="1:28" x14ac:dyDescent="0.3">
      <c r="B31" s="28"/>
    </row>
    <row r="32" spans="1:28" x14ac:dyDescent="0.3">
      <c r="B32" s="28"/>
    </row>
    <row r="34" spans="2:2" x14ac:dyDescent="0.3">
      <c r="B34" s="28"/>
    </row>
  </sheetData>
  <mergeCells count="34">
    <mergeCell ref="B29:R29"/>
    <mergeCell ref="B30:R30"/>
    <mergeCell ref="B23:R23"/>
    <mergeCell ref="B24:R24"/>
    <mergeCell ref="B25:R25"/>
    <mergeCell ref="B26:R26"/>
    <mergeCell ref="B27:R27"/>
    <mergeCell ref="B28:R28"/>
    <mergeCell ref="AB15:AB17"/>
    <mergeCell ref="G16:J16"/>
    <mergeCell ref="K16:N16"/>
    <mergeCell ref="O16:R16"/>
    <mergeCell ref="S16:V16"/>
    <mergeCell ref="W16:Z16"/>
    <mergeCell ref="AA15:AA17"/>
    <mergeCell ref="A14:Z14"/>
    <mergeCell ref="A15:A17"/>
    <mergeCell ref="B15:B17"/>
    <mergeCell ref="C15:F16"/>
    <mergeCell ref="G15:Z15"/>
    <mergeCell ref="AA3:AA5"/>
    <mergeCell ref="AB3:AB5"/>
    <mergeCell ref="G4:J4"/>
    <mergeCell ref="K4:N4"/>
    <mergeCell ref="O4:R4"/>
    <mergeCell ref="S4:V4"/>
    <mergeCell ref="W4:Z4"/>
    <mergeCell ref="A1:E1"/>
    <mergeCell ref="F1:R1"/>
    <mergeCell ref="A2:Z2"/>
    <mergeCell ref="A3:A5"/>
    <mergeCell ref="B3:B5"/>
    <mergeCell ref="C3:F4"/>
    <mergeCell ref="G3:Z3"/>
  </mergeCells>
  <pageMargins left="0.7" right="0.7" top="0.75" bottom="0.75" header="0.3" footer="0.3"/>
  <pageSetup paperSize="9" scale="60" orientation="landscape" r:id="rId1"/>
  <rowBreaks count="1" manualBreakCount="1">
    <brk id="12"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K44"/>
  <sheetViews>
    <sheetView view="pageBreakPreview" topLeftCell="A13" zoomScale="60" zoomScaleNormal="100" workbookViewId="0">
      <selection activeCell="O29" sqref="O29:R29"/>
    </sheetView>
  </sheetViews>
  <sheetFormatPr defaultRowHeight="14.4" x14ac:dyDescent="0.3"/>
  <cols>
    <col min="1" max="1" width="5" customWidth="1"/>
    <col min="2" max="2" width="26.44140625" customWidth="1"/>
    <col min="3" max="6" width="7.6640625" customWidth="1"/>
    <col min="7" max="26" width="7" customWidth="1"/>
    <col min="27" max="27" width="8.88671875" style="1"/>
    <col min="28" max="33" width="8.88671875" style="2"/>
    <col min="34" max="34" width="8.88671875" style="3"/>
  </cols>
  <sheetData>
    <row r="1" spans="1:37" s="4" customFormat="1" ht="59.25" customHeight="1" x14ac:dyDescent="0.35">
      <c r="A1" s="524" t="s">
        <v>0</v>
      </c>
      <c r="B1" s="524"/>
      <c r="C1" s="524"/>
      <c r="D1" s="524"/>
      <c r="E1" s="524"/>
      <c r="F1" s="591" t="s">
        <v>69</v>
      </c>
      <c r="G1" s="525"/>
      <c r="H1" s="525"/>
      <c r="I1" s="525"/>
      <c r="J1" s="525"/>
      <c r="K1" s="525"/>
      <c r="L1" s="525"/>
      <c r="M1" s="525"/>
      <c r="N1" s="525"/>
      <c r="O1" s="525"/>
      <c r="P1" s="525"/>
      <c r="Q1" s="525"/>
      <c r="R1" s="525"/>
      <c r="AA1" s="5"/>
      <c r="AB1" s="6"/>
      <c r="AC1" s="6"/>
      <c r="AD1" s="6"/>
      <c r="AE1" s="6"/>
      <c r="AF1" s="6"/>
      <c r="AG1" s="6"/>
      <c r="AH1" s="7"/>
    </row>
    <row r="2" spans="1:37" ht="31.5" customHeight="1" x14ac:dyDescent="0.45">
      <c r="A2" s="497" t="s">
        <v>1</v>
      </c>
      <c r="B2" s="497"/>
      <c r="C2" s="497"/>
      <c r="D2" s="497"/>
      <c r="E2" s="497"/>
      <c r="F2" s="497"/>
      <c r="G2" s="497"/>
      <c r="H2" s="497"/>
      <c r="I2" s="497"/>
      <c r="J2" s="497"/>
      <c r="K2" s="497"/>
      <c r="L2" s="497"/>
      <c r="M2" s="497"/>
      <c r="N2" s="497"/>
      <c r="O2" s="497"/>
      <c r="P2" s="497"/>
      <c r="Q2" s="497"/>
      <c r="R2" s="497"/>
      <c r="S2" s="497"/>
      <c r="T2" s="497"/>
      <c r="U2" s="497"/>
      <c r="V2" s="497"/>
      <c r="W2" s="497"/>
      <c r="X2" s="497"/>
      <c r="Y2" s="497"/>
      <c r="Z2" s="497"/>
    </row>
    <row r="3" spans="1:37" ht="44.25" customHeight="1" x14ac:dyDescent="0.3">
      <c r="A3" s="498" t="s">
        <v>2</v>
      </c>
      <c r="B3" s="8" t="s">
        <v>3</v>
      </c>
      <c r="C3" s="504" t="s">
        <v>4</v>
      </c>
      <c r="D3" s="505"/>
      <c r="E3" s="505"/>
      <c r="F3" s="506"/>
      <c r="G3" s="512" t="s">
        <v>5</v>
      </c>
      <c r="H3" s="512"/>
      <c r="I3" s="512"/>
      <c r="J3" s="512"/>
      <c r="K3" s="512"/>
      <c r="L3" s="512"/>
      <c r="M3" s="512"/>
      <c r="N3" s="512"/>
      <c r="O3" s="512"/>
      <c r="P3" s="512"/>
      <c r="Q3" s="512"/>
      <c r="R3" s="512"/>
      <c r="S3" s="512"/>
      <c r="T3" s="512"/>
      <c r="U3" s="512"/>
      <c r="V3" s="512"/>
      <c r="W3" s="512"/>
      <c r="X3" s="512"/>
      <c r="Y3" s="512"/>
      <c r="Z3" s="512"/>
      <c r="AB3" s="9"/>
    </row>
    <row r="4" spans="1:37" ht="44.25" customHeight="1" x14ac:dyDescent="0.3">
      <c r="A4" s="499"/>
      <c r="B4" s="10"/>
      <c r="C4" s="507"/>
      <c r="D4" s="508"/>
      <c r="E4" s="508"/>
      <c r="F4" s="509"/>
      <c r="G4" s="512" t="s">
        <v>6</v>
      </c>
      <c r="H4" s="512"/>
      <c r="I4" s="512"/>
      <c r="J4" s="512"/>
      <c r="K4" s="512" t="s">
        <v>7</v>
      </c>
      <c r="L4" s="512"/>
      <c r="M4" s="512"/>
      <c r="N4" s="512"/>
      <c r="O4" s="512" t="s">
        <v>8</v>
      </c>
      <c r="P4" s="512"/>
      <c r="Q4" s="512"/>
      <c r="R4" s="512"/>
      <c r="S4" s="512" t="s">
        <v>9</v>
      </c>
      <c r="T4" s="512"/>
      <c r="U4" s="512"/>
      <c r="V4" s="512"/>
      <c r="W4" s="512" t="s">
        <v>10</v>
      </c>
      <c r="X4" s="512"/>
      <c r="Y4" s="512"/>
      <c r="Z4" s="512"/>
    </row>
    <row r="5" spans="1:37" ht="75.75" customHeight="1" x14ac:dyDescent="0.3">
      <c r="A5" s="500"/>
      <c r="B5" s="11"/>
      <c r="C5" s="12" t="s">
        <v>11</v>
      </c>
      <c r="D5" s="12" t="s">
        <v>12</v>
      </c>
      <c r="E5" s="12" t="s">
        <v>13</v>
      </c>
      <c r="F5" s="12" t="s">
        <v>14</v>
      </c>
      <c r="G5" s="12" t="s">
        <v>11</v>
      </c>
      <c r="H5" s="12" t="s">
        <v>12</v>
      </c>
      <c r="I5" s="12" t="s">
        <v>15</v>
      </c>
      <c r="J5" s="12" t="s">
        <v>16</v>
      </c>
      <c r="K5" s="12" t="s">
        <v>11</v>
      </c>
      <c r="L5" s="12" t="s">
        <v>12</v>
      </c>
      <c r="M5" s="12" t="s">
        <v>15</v>
      </c>
      <c r="N5" s="12" t="s">
        <v>16</v>
      </c>
      <c r="O5" s="12" t="s">
        <v>11</v>
      </c>
      <c r="P5" s="12" t="s">
        <v>12</v>
      </c>
      <c r="Q5" s="12" t="s">
        <v>15</v>
      </c>
      <c r="R5" s="12" t="s">
        <v>16</v>
      </c>
      <c r="S5" s="12" t="s">
        <v>11</v>
      </c>
      <c r="T5" s="12" t="s">
        <v>12</v>
      </c>
      <c r="U5" s="12" t="s">
        <v>15</v>
      </c>
      <c r="V5" s="12" t="s">
        <v>16</v>
      </c>
      <c r="W5" s="12" t="s">
        <v>11</v>
      </c>
      <c r="X5" s="12" t="s">
        <v>12</v>
      </c>
      <c r="Y5" s="12" t="s">
        <v>15</v>
      </c>
      <c r="Z5" s="13" t="s">
        <v>16</v>
      </c>
    </row>
    <row r="6" spans="1:37" ht="66" customHeight="1" x14ac:dyDescent="0.3">
      <c r="A6" s="14" t="s">
        <v>17</v>
      </c>
      <c r="B6" s="14" t="s">
        <v>18</v>
      </c>
      <c r="C6" s="12">
        <v>0</v>
      </c>
      <c r="D6" s="12">
        <v>0</v>
      </c>
      <c r="E6" s="12">
        <v>0</v>
      </c>
      <c r="F6" s="12">
        <v>0</v>
      </c>
      <c r="G6" s="12">
        <v>35</v>
      </c>
      <c r="H6" s="12">
        <v>35</v>
      </c>
      <c r="I6" s="12">
        <v>50</v>
      </c>
      <c r="J6" s="12">
        <v>100</v>
      </c>
      <c r="K6" s="12">
        <v>105</v>
      </c>
      <c r="L6" s="12">
        <v>105</v>
      </c>
      <c r="M6" s="12">
        <v>100</v>
      </c>
      <c r="N6" s="12">
        <v>200</v>
      </c>
      <c r="O6" s="12">
        <v>220</v>
      </c>
      <c r="P6" s="12">
        <v>220</v>
      </c>
      <c r="Q6" s="12">
        <v>250</v>
      </c>
      <c r="R6" s="12">
        <v>350</v>
      </c>
      <c r="S6" s="12">
        <v>400</v>
      </c>
      <c r="T6" s="12">
        <v>400</v>
      </c>
      <c r="U6" s="12">
        <v>400</v>
      </c>
      <c r="V6" s="12">
        <v>500</v>
      </c>
      <c r="W6" s="12">
        <v>500</v>
      </c>
      <c r="X6" s="12">
        <v>500</v>
      </c>
      <c r="Y6" s="12">
        <v>500</v>
      </c>
      <c r="Z6" s="12">
        <v>900</v>
      </c>
    </row>
    <row r="7" spans="1:37" ht="47.25" customHeight="1" x14ac:dyDescent="0.3">
      <c r="A7" s="14" t="s">
        <v>19</v>
      </c>
      <c r="B7" s="15" t="s">
        <v>20</v>
      </c>
      <c r="C7" s="12">
        <v>0</v>
      </c>
      <c r="D7" s="12">
        <v>0</v>
      </c>
      <c r="E7" s="12">
        <v>0</v>
      </c>
      <c r="F7" s="12">
        <v>0</v>
      </c>
      <c r="G7" s="12">
        <v>70</v>
      </c>
      <c r="H7" s="12">
        <v>350</v>
      </c>
      <c r="I7" s="12">
        <v>100</v>
      </c>
      <c r="J7" s="12">
        <v>400</v>
      </c>
      <c r="K7" s="12">
        <v>420</v>
      </c>
      <c r="L7" s="12">
        <v>420</v>
      </c>
      <c r="M7" s="12">
        <v>400</v>
      </c>
      <c r="N7" s="12">
        <v>400</v>
      </c>
      <c r="O7" s="12">
        <v>450</v>
      </c>
      <c r="P7" s="12">
        <v>450</v>
      </c>
      <c r="Q7" s="12">
        <v>450</v>
      </c>
      <c r="R7" s="12">
        <v>450</v>
      </c>
      <c r="S7" s="12">
        <v>500</v>
      </c>
      <c r="T7" s="12">
        <v>500</v>
      </c>
      <c r="U7" s="12">
        <v>500</v>
      </c>
      <c r="V7" s="12">
        <v>500</v>
      </c>
      <c r="W7" s="12">
        <v>550</v>
      </c>
      <c r="X7" s="12">
        <v>550</v>
      </c>
      <c r="Y7" s="12">
        <v>550</v>
      </c>
      <c r="Z7" s="13">
        <v>550</v>
      </c>
    </row>
    <row r="8" spans="1:37" ht="53.4" customHeight="1" x14ac:dyDescent="0.3">
      <c r="A8" s="14" t="s">
        <v>21</v>
      </c>
      <c r="B8" s="16" t="s">
        <v>22</v>
      </c>
      <c r="C8" s="12">
        <v>0</v>
      </c>
      <c r="D8" s="12">
        <v>0</v>
      </c>
      <c r="E8" s="12">
        <v>0</v>
      </c>
      <c r="F8" s="12">
        <v>0</v>
      </c>
      <c r="G8" s="12">
        <v>60</v>
      </c>
      <c r="H8" s="12">
        <v>300</v>
      </c>
      <c r="I8" s="12">
        <v>100</v>
      </c>
      <c r="J8" s="12">
        <v>1000</v>
      </c>
      <c r="K8" s="12">
        <v>205</v>
      </c>
      <c r="L8" s="12">
        <v>1000</v>
      </c>
      <c r="M8" s="12">
        <v>200</v>
      </c>
      <c r="N8" s="12">
        <v>1000</v>
      </c>
      <c r="O8" s="12">
        <v>310</v>
      </c>
      <c r="P8" s="12">
        <v>1100</v>
      </c>
      <c r="Q8" s="12">
        <v>310</v>
      </c>
      <c r="R8" s="12">
        <v>1100</v>
      </c>
      <c r="S8" s="12">
        <v>300</v>
      </c>
      <c r="T8" s="12">
        <v>1100</v>
      </c>
      <c r="U8" s="12">
        <v>300</v>
      </c>
      <c r="V8" s="12">
        <v>1100</v>
      </c>
      <c r="W8" s="12">
        <v>350</v>
      </c>
      <c r="X8" s="12">
        <v>1150</v>
      </c>
      <c r="Y8" s="12">
        <v>350</v>
      </c>
      <c r="Z8" s="13">
        <v>1150</v>
      </c>
    </row>
    <row r="9" spans="1:37" ht="43.5" customHeight="1" x14ac:dyDescent="0.3">
      <c r="A9" s="14" t="s">
        <v>23</v>
      </c>
      <c r="B9" s="16" t="s">
        <v>24</v>
      </c>
      <c r="C9" s="12">
        <v>0</v>
      </c>
      <c r="D9" s="12">
        <v>0</v>
      </c>
      <c r="E9" s="12">
        <v>0</v>
      </c>
      <c r="F9" s="12">
        <v>0</v>
      </c>
      <c r="G9" s="12">
        <v>35</v>
      </c>
      <c r="H9" s="12">
        <v>550</v>
      </c>
      <c r="I9" s="12">
        <v>50</v>
      </c>
      <c r="J9" s="12">
        <v>1700</v>
      </c>
      <c r="K9" s="12">
        <v>530</v>
      </c>
      <c r="L9" s="12">
        <v>1700</v>
      </c>
      <c r="M9" s="12">
        <v>550</v>
      </c>
      <c r="N9" s="12">
        <v>2000</v>
      </c>
      <c r="O9" s="12">
        <v>1045</v>
      </c>
      <c r="P9" s="12">
        <v>1700</v>
      </c>
      <c r="Q9" s="12">
        <v>1030</v>
      </c>
      <c r="R9" s="12">
        <v>1700</v>
      </c>
      <c r="S9" s="12">
        <v>1500</v>
      </c>
      <c r="T9" s="12">
        <v>1700</v>
      </c>
      <c r="U9" s="12">
        <v>1500</v>
      </c>
      <c r="V9" s="12">
        <v>1700</v>
      </c>
      <c r="W9" s="12">
        <v>1500</v>
      </c>
      <c r="X9" s="12">
        <v>1700</v>
      </c>
      <c r="Y9" s="12">
        <v>1500</v>
      </c>
      <c r="Z9" s="13">
        <v>1700</v>
      </c>
    </row>
    <row r="10" spans="1:37" ht="54.75" customHeight="1" x14ac:dyDescent="0.3">
      <c r="A10" s="14" t="s">
        <v>25</v>
      </c>
      <c r="B10" s="15" t="s">
        <v>26</v>
      </c>
      <c r="C10" s="12">
        <v>0</v>
      </c>
      <c r="D10" s="12">
        <v>0</v>
      </c>
      <c r="E10" s="12">
        <v>0</v>
      </c>
      <c r="F10" s="12">
        <v>0</v>
      </c>
      <c r="G10" s="12">
        <v>30</v>
      </c>
      <c r="H10" s="12">
        <v>60</v>
      </c>
      <c r="I10" s="12">
        <v>50</v>
      </c>
      <c r="J10" s="12">
        <v>100</v>
      </c>
      <c r="K10" s="12">
        <v>100</v>
      </c>
      <c r="L10" s="12">
        <v>120</v>
      </c>
      <c r="M10" s="12">
        <v>100</v>
      </c>
      <c r="N10" s="12">
        <v>120</v>
      </c>
      <c r="O10" s="12">
        <v>210</v>
      </c>
      <c r="P10" s="12">
        <v>210</v>
      </c>
      <c r="Q10" s="12">
        <v>210</v>
      </c>
      <c r="R10" s="12">
        <v>210</v>
      </c>
      <c r="S10" s="12">
        <v>300</v>
      </c>
      <c r="T10" s="12">
        <v>300</v>
      </c>
      <c r="U10" s="12">
        <v>350</v>
      </c>
      <c r="V10" s="12">
        <v>350</v>
      </c>
      <c r="W10" s="12">
        <v>350</v>
      </c>
      <c r="X10" s="12">
        <v>400</v>
      </c>
      <c r="Y10" s="12">
        <v>350</v>
      </c>
      <c r="Z10" s="13">
        <v>400</v>
      </c>
    </row>
    <row r="11" spans="1:37" ht="54" customHeight="1" x14ac:dyDescent="0.3">
      <c r="A11" s="14" t="s">
        <v>27</v>
      </c>
      <c r="B11" s="15" t="s">
        <v>28</v>
      </c>
      <c r="C11" s="12">
        <v>0</v>
      </c>
      <c r="D11" s="12">
        <v>0</v>
      </c>
      <c r="E11" s="12">
        <v>0</v>
      </c>
      <c r="F11" s="12">
        <v>0</v>
      </c>
      <c r="G11" s="12">
        <v>45</v>
      </c>
      <c r="H11" s="12">
        <v>50</v>
      </c>
      <c r="I11" s="12">
        <v>50</v>
      </c>
      <c r="J11" s="12">
        <v>50</v>
      </c>
      <c r="K11" s="12">
        <v>140</v>
      </c>
      <c r="L11" s="12">
        <v>140</v>
      </c>
      <c r="M11" s="12">
        <v>140</v>
      </c>
      <c r="N11" s="12">
        <v>140</v>
      </c>
      <c r="O11" s="12">
        <v>440</v>
      </c>
      <c r="P11" s="12">
        <v>440</v>
      </c>
      <c r="Q11" s="12">
        <v>440</v>
      </c>
      <c r="R11" s="12">
        <v>440</v>
      </c>
      <c r="S11" s="12">
        <v>400</v>
      </c>
      <c r="T11" s="12">
        <v>400</v>
      </c>
      <c r="U11" s="12">
        <v>400</v>
      </c>
      <c r="V11" s="12">
        <v>400</v>
      </c>
      <c r="W11" s="12">
        <v>410</v>
      </c>
      <c r="X11" s="12">
        <v>400</v>
      </c>
      <c r="Y11" s="12">
        <v>400</v>
      </c>
      <c r="Z11" s="12">
        <v>410</v>
      </c>
    </row>
    <row r="12" spans="1:37" ht="43.5" customHeight="1" x14ac:dyDescent="0.3">
      <c r="A12" s="17" t="s">
        <v>29</v>
      </c>
      <c r="B12" s="15" t="s">
        <v>30</v>
      </c>
      <c r="C12" s="14">
        <v>0</v>
      </c>
      <c r="D12" s="14">
        <v>0</v>
      </c>
      <c r="E12" s="14">
        <v>0</v>
      </c>
      <c r="F12" s="14">
        <v>0</v>
      </c>
      <c r="G12" s="14">
        <v>30</v>
      </c>
      <c r="H12" s="14">
        <v>50</v>
      </c>
      <c r="I12" s="14">
        <v>50</v>
      </c>
      <c r="J12" s="14">
        <v>50</v>
      </c>
      <c r="K12" s="14">
        <v>350</v>
      </c>
      <c r="L12" s="14">
        <v>350</v>
      </c>
      <c r="M12" s="14">
        <v>350</v>
      </c>
      <c r="N12" s="14">
        <v>400</v>
      </c>
      <c r="O12" s="14">
        <v>350</v>
      </c>
      <c r="P12" s="14">
        <v>350</v>
      </c>
      <c r="Q12" s="14">
        <v>350</v>
      </c>
      <c r="R12" s="14">
        <v>400</v>
      </c>
      <c r="S12" s="14">
        <v>400</v>
      </c>
      <c r="T12" s="14">
        <v>400</v>
      </c>
      <c r="U12" s="14">
        <v>400</v>
      </c>
      <c r="V12" s="14">
        <v>450</v>
      </c>
      <c r="W12" s="14">
        <v>450</v>
      </c>
      <c r="X12" s="14">
        <v>450</v>
      </c>
      <c r="Y12" s="14">
        <v>440</v>
      </c>
      <c r="Z12" s="14">
        <v>500</v>
      </c>
    </row>
    <row r="13" spans="1:37" ht="31.5" customHeight="1" x14ac:dyDescent="0.3">
      <c r="A13" s="18" t="s">
        <v>31</v>
      </c>
      <c r="B13" s="15" t="s">
        <v>32</v>
      </c>
      <c r="C13" s="19">
        <v>400</v>
      </c>
      <c r="D13" s="19">
        <v>400</v>
      </c>
      <c r="E13" s="19">
        <v>400</v>
      </c>
      <c r="F13" s="19">
        <v>1700</v>
      </c>
      <c r="G13" s="19">
        <v>350</v>
      </c>
      <c r="H13" s="19">
        <v>400</v>
      </c>
      <c r="I13" s="19">
        <v>300</v>
      </c>
      <c r="J13" s="19">
        <v>400</v>
      </c>
      <c r="K13" s="19">
        <v>750</v>
      </c>
      <c r="L13" s="19">
        <v>750</v>
      </c>
      <c r="M13" s="19">
        <v>750</v>
      </c>
      <c r="N13" s="19">
        <v>750</v>
      </c>
      <c r="O13" s="19">
        <v>1850</v>
      </c>
      <c r="P13" s="19">
        <v>1850</v>
      </c>
      <c r="Q13" s="19">
        <v>1850</v>
      </c>
      <c r="R13" s="19">
        <v>1850</v>
      </c>
      <c r="S13" s="19">
        <v>1700</v>
      </c>
      <c r="T13" s="19">
        <v>1800</v>
      </c>
      <c r="U13" s="19">
        <v>1700</v>
      </c>
      <c r="V13" s="19">
        <v>1800</v>
      </c>
      <c r="W13" s="19">
        <v>1700</v>
      </c>
      <c r="X13" s="19">
        <v>1800</v>
      </c>
      <c r="Y13" s="19">
        <v>1700</v>
      </c>
      <c r="Z13" s="19">
        <v>1800</v>
      </c>
    </row>
    <row r="14" spans="1:37" s="17" customFormat="1" ht="39.6" x14ac:dyDescent="0.3">
      <c r="A14" s="17" t="s">
        <v>33</v>
      </c>
      <c r="B14" s="15" t="s">
        <v>34</v>
      </c>
      <c r="C14" s="14">
        <v>80</v>
      </c>
      <c r="D14" s="14">
        <v>100</v>
      </c>
      <c r="E14" s="14">
        <v>800</v>
      </c>
      <c r="F14" s="14">
        <v>2000</v>
      </c>
      <c r="G14" s="14">
        <v>450</v>
      </c>
      <c r="H14" s="14">
        <v>90</v>
      </c>
      <c r="I14" s="14">
        <v>800</v>
      </c>
      <c r="J14" s="14">
        <v>2000</v>
      </c>
      <c r="K14" s="14">
        <v>300</v>
      </c>
      <c r="L14" s="14">
        <v>300</v>
      </c>
      <c r="M14" s="14">
        <v>800</v>
      </c>
      <c r="N14" s="14">
        <v>2000</v>
      </c>
      <c r="O14" s="14">
        <v>1200</v>
      </c>
      <c r="P14" s="14">
        <v>1200</v>
      </c>
      <c r="Q14" s="14">
        <v>1200</v>
      </c>
      <c r="R14" s="14">
        <v>2000</v>
      </c>
      <c r="S14" s="14">
        <v>1500</v>
      </c>
      <c r="T14" s="14">
        <v>1500</v>
      </c>
      <c r="U14" s="14">
        <v>1500</v>
      </c>
      <c r="V14" s="14">
        <v>2000</v>
      </c>
      <c r="W14" s="14">
        <v>1500</v>
      </c>
      <c r="X14" s="14">
        <v>1500</v>
      </c>
      <c r="Y14" s="14">
        <v>1500</v>
      </c>
      <c r="Z14" s="14">
        <v>2000</v>
      </c>
      <c r="AA14" s="2"/>
      <c r="AB14" s="2"/>
      <c r="AC14" s="2"/>
      <c r="AD14" s="2"/>
      <c r="AE14" s="2"/>
      <c r="AF14" s="2"/>
      <c r="AG14" s="2"/>
      <c r="AH14" s="2"/>
      <c r="AI14" s="2"/>
      <c r="AJ14" s="2"/>
      <c r="AK14" s="2"/>
    </row>
    <row r="15" spans="1:37" s="17" customFormat="1" x14ac:dyDescent="0.3">
      <c r="B15" s="15"/>
      <c r="C15" s="14"/>
      <c r="D15" s="14"/>
      <c r="E15" s="14"/>
      <c r="F15" s="14"/>
      <c r="G15" s="14"/>
      <c r="H15" s="14"/>
      <c r="I15" s="14"/>
      <c r="J15" s="14"/>
      <c r="K15" s="14"/>
      <c r="L15" s="14"/>
      <c r="M15" s="14"/>
      <c r="N15" s="14"/>
      <c r="O15" s="14"/>
      <c r="P15" s="14"/>
      <c r="Q15" s="14"/>
      <c r="R15" s="14"/>
      <c r="S15" s="14"/>
      <c r="T15" s="14"/>
      <c r="U15" s="14"/>
      <c r="V15" s="14"/>
      <c r="W15" s="14"/>
      <c r="X15" s="14"/>
      <c r="Y15" s="14"/>
      <c r="Z15" s="14"/>
      <c r="AA15" s="2"/>
      <c r="AB15" s="2"/>
      <c r="AC15" s="2"/>
      <c r="AD15" s="2"/>
      <c r="AE15" s="2"/>
      <c r="AF15" s="2"/>
      <c r="AG15" s="2"/>
      <c r="AH15" s="2"/>
      <c r="AI15" s="2"/>
      <c r="AJ15" s="2"/>
      <c r="AK15" s="2"/>
    </row>
    <row r="16" spans="1:37" s="2" customFormat="1" ht="15.6" x14ac:dyDescent="0.3">
      <c r="B16" s="20"/>
      <c r="C16" s="21"/>
      <c r="D16" s="21"/>
      <c r="E16" s="21"/>
      <c r="F16" s="21"/>
      <c r="G16" s="21"/>
      <c r="H16" s="21"/>
      <c r="I16" s="21"/>
      <c r="J16" s="21"/>
      <c r="K16" s="21"/>
      <c r="L16" s="21"/>
      <c r="M16" s="21"/>
      <c r="N16" s="21"/>
      <c r="O16" s="21"/>
      <c r="P16" s="21"/>
      <c r="Q16" s="21"/>
      <c r="R16" s="21"/>
      <c r="S16" s="21"/>
      <c r="T16" s="21"/>
      <c r="U16" s="21"/>
      <c r="V16" s="21"/>
      <c r="W16" s="21"/>
      <c r="X16" s="21"/>
      <c r="Y16" s="21"/>
      <c r="Z16" s="21"/>
      <c r="AA16" s="1"/>
      <c r="AH16" s="3"/>
    </row>
    <row r="17" spans="1:26" ht="23.4" x14ac:dyDescent="0.45">
      <c r="A17" s="497" t="s">
        <v>35</v>
      </c>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row>
    <row r="18" spans="1:26" ht="45.75" customHeight="1" x14ac:dyDescent="0.3">
      <c r="A18" s="498" t="s">
        <v>2</v>
      </c>
      <c r="B18" s="501" t="s">
        <v>36</v>
      </c>
      <c r="C18" s="504" t="s">
        <v>37</v>
      </c>
      <c r="D18" s="505"/>
      <c r="E18" s="505"/>
      <c r="F18" s="506"/>
      <c r="G18" s="512" t="s">
        <v>38</v>
      </c>
      <c r="H18" s="512"/>
      <c r="I18" s="512"/>
      <c r="J18" s="512"/>
      <c r="K18" s="512"/>
      <c r="L18" s="512"/>
      <c r="M18" s="512"/>
      <c r="N18" s="512"/>
      <c r="O18" s="512"/>
      <c r="P18" s="512"/>
      <c r="Q18" s="512"/>
      <c r="R18" s="512"/>
      <c r="S18" s="512"/>
      <c r="T18" s="512"/>
      <c r="U18" s="512"/>
      <c r="V18" s="512"/>
      <c r="W18" s="512"/>
      <c r="X18" s="512"/>
      <c r="Y18" s="512"/>
      <c r="Z18" s="512"/>
    </row>
    <row r="19" spans="1:26" ht="45" customHeight="1" x14ac:dyDescent="0.3">
      <c r="A19" s="499"/>
      <c r="B19" s="502"/>
      <c r="C19" s="507"/>
      <c r="D19" s="508"/>
      <c r="E19" s="508"/>
      <c r="F19" s="509"/>
      <c r="G19" s="512" t="s">
        <v>6</v>
      </c>
      <c r="H19" s="512"/>
      <c r="I19" s="512"/>
      <c r="J19" s="512"/>
      <c r="K19" s="512" t="s">
        <v>7</v>
      </c>
      <c r="L19" s="512"/>
      <c r="M19" s="512"/>
      <c r="N19" s="512"/>
      <c r="O19" s="512" t="s">
        <v>8</v>
      </c>
      <c r="P19" s="512"/>
      <c r="Q19" s="512"/>
      <c r="R19" s="512"/>
      <c r="S19" s="512" t="s">
        <v>9</v>
      </c>
      <c r="T19" s="512"/>
      <c r="U19" s="512"/>
      <c r="V19" s="512"/>
      <c r="W19" s="512" t="s">
        <v>10</v>
      </c>
      <c r="X19" s="512"/>
      <c r="Y19" s="512"/>
      <c r="Z19" s="512"/>
    </row>
    <row r="20" spans="1:26" ht="78.75" customHeight="1" x14ac:dyDescent="0.3">
      <c r="A20" s="500"/>
      <c r="B20" s="503"/>
      <c r="C20" s="12" t="s">
        <v>39</v>
      </c>
      <c r="D20" s="12" t="s">
        <v>40</v>
      </c>
      <c r="E20" s="12" t="s">
        <v>41</v>
      </c>
      <c r="F20" s="12" t="s">
        <v>14</v>
      </c>
      <c r="G20" s="12" t="s">
        <v>42</v>
      </c>
      <c r="H20" s="12" t="s">
        <v>40</v>
      </c>
      <c r="I20" s="12" t="s">
        <v>41</v>
      </c>
      <c r="J20" s="12" t="s">
        <v>16</v>
      </c>
      <c r="K20" s="12" t="s">
        <v>42</v>
      </c>
      <c r="L20" s="12" t="s">
        <v>40</v>
      </c>
      <c r="M20" s="12" t="s">
        <v>41</v>
      </c>
      <c r="N20" s="12" t="s">
        <v>16</v>
      </c>
      <c r="O20" s="12" t="s">
        <v>42</v>
      </c>
      <c r="P20" s="12" t="s">
        <v>40</v>
      </c>
      <c r="Q20" s="12" t="s">
        <v>41</v>
      </c>
      <c r="R20" s="12" t="s">
        <v>16</v>
      </c>
      <c r="S20" s="12" t="s">
        <v>42</v>
      </c>
      <c r="T20" s="12" t="s">
        <v>40</v>
      </c>
      <c r="U20" s="12" t="s">
        <v>41</v>
      </c>
      <c r="V20" s="12" t="s">
        <v>16</v>
      </c>
      <c r="W20" s="12" t="s">
        <v>42</v>
      </c>
      <c r="X20" s="12" t="s">
        <v>40</v>
      </c>
      <c r="Y20" s="12" t="s">
        <v>41</v>
      </c>
      <c r="Z20" s="13" t="s">
        <v>16</v>
      </c>
    </row>
    <row r="21" spans="1:26" ht="52.8" x14ac:dyDescent="0.3">
      <c r="A21" s="14" t="s">
        <v>17</v>
      </c>
      <c r="B21" s="22" t="s">
        <v>43</v>
      </c>
      <c r="C21" s="14"/>
      <c r="D21" s="14"/>
      <c r="E21" s="14"/>
      <c r="F21" s="14"/>
      <c r="G21" s="14"/>
      <c r="H21" s="14"/>
      <c r="I21" s="14"/>
      <c r="J21" s="14"/>
      <c r="K21" s="14"/>
      <c r="L21" s="14"/>
      <c r="M21" s="14"/>
      <c r="N21" s="14"/>
      <c r="O21" s="14"/>
      <c r="P21" s="14"/>
      <c r="Q21" s="14"/>
      <c r="R21" s="14"/>
      <c r="S21" s="14"/>
      <c r="T21" s="14"/>
      <c r="U21" s="14"/>
      <c r="V21" s="14"/>
      <c r="W21" s="14"/>
      <c r="X21" s="14"/>
      <c r="Y21" s="14"/>
      <c r="Z21" s="23"/>
    </row>
    <row r="22" spans="1:26" ht="51" customHeight="1" x14ac:dyDescent="0.3">
      <c r="A22" s="14" t="s">
        <v>44</v>
      </c>
      <c r="B22" s="24" t="s">
        <v>45</v>
      </c>
      <c r="C22" s="14">
        <v>1000</v>
      </c>
      <c r="D22" s="14">
        <v>1000</v>
      </c>
      <c r="E22" s="14">
        <v>35</v>
      </c>
      <c r="F22" s="14">
        <v>40</v>
      </c>
      <c r="G22" s="14">
        <v>1250</v>
      </c>
      <c r="H22" s="14">
        <v>1250</v>
      </c>
      <c r="I22" s="14">
        <v>25</v>
      </c>
      <c r="J22" s="14">
        <v>30</v>
      </c>
      <c r="K22" s="14">
        <v>1600</v>
      </c>
      <c r="L22" s="14">
        <v>1600</v>
      </c>
      <c r="M22" s="14">
        <v>35</v>
      </c>
      <c r="N22" s="14">
        <v>40</v>
      </c>
      <c r="O22" s="14">
        <v>1750</v>
      </c>
      <c r="P22" s="14">
        <v>1750</v>
      </c>
      <c r="Q22" s="14">
        <v>35</v>
      </c>
      <c r="R22" s="14">
        <v>40</v>
      </c>
      <c r="S22" s="14">
        <v>1700</v>
      </c>
      <c r="T22" s="14">
        <v>1700</v>
      </c>
      <c r="U22" s="14">
        <v>35</v>
      </c>
      <c r="V22" s="14">
        <v>40</v>
      </c>
      <c r="W22" s="14">
        <v>2000</v>
      </c>
      <c r="X22" s="14">
        <v>2000</v>
      </c>
      <c r="Y22" s="14">
        <v>35</v>
      </c>
      <c r="Z22" s="14">
        <v>40</v>
      </c>
    </row>
    <row r="23" spans="1:26" ht="26.4" x14ac:dyDescent="0.3">
      <c r="A23" s="14" t="s">
        <v>46</v>
      </c>
      <c r="B23" s="25" t="s">
        <v>47</v>
      </c>
      <c r="C23" s="14">
        <v>800</v>
      </c>
      <c r="D23" s="14">
        <v>800</v>
      </c>
      <c r="E23" s="14">
        <v>10</v>
      </c>
      <c r="F23" s="14">
        <v>40</v>
      </c>
      <c r="G23" s="14">
        <v>600</v>
      </c>
      <c r="H23" s="14">
        <v>600</v>
      </c>
      <c r="I23" s="14">
        <v>10</v>
      </c>
      <c r="J23" s="14">
        <v>40</v>
      </c>
      <c r="K23" s="14">
        <v>950</v>
      </c>
      <c r="L23" s="14">
        <v>950</v>
      </c>
      <c r="M23" s="14">
        <v>10</v>
      </c>
      <c r="N23" s="14">
        <v>40</v>
      </c>
      <c r="O23" s="14">
        <v>900</v>
      </c>
      <c r="P23" s="14">
        <v>900</v>
      </c>
      <c r="Q23" s="14">
        <v>15</v>
      </c>
      <c r="R23" s="14">
        <v>40</v>
      </c>
      <c r="S23" s="14">
        <v>850</v>
      </c>
      <c r="T23" s="14">
        <v>850</v>
      </c>
      <c r="U23" s="14">
        <v>10</v>
      </c>
      <c r="V23" s="14">
        <v>40</v>
      </c>
      <c r="W23" s="14">
        <v>850</v>
      </c>
      <c r="X23" s="14">
        <v>850</v>
      </c>
      <c r="Y23" s="14">
        <v>10</v>
      </c>
      <c r="Z23" s="14">
        <v>40</v>
      </c>
    </row>
    <row r="24" spans="1:26" ht="26.4" x14ac:dyDescent="0.3">
      <c r="A24" s="14" t="s">
        <v>48</v>
      </c>
      <c r="B24" s="14" t="s">
        <v>49</v>
      </c>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39.6" x14ac:dyDescent="0.3">
      <c r="A25" s="14" t="s">
        <v>50</v>
      </c>
      <c r="B25" s="25" t="s">
        <v>51</v>
      </c>
      <c r="C25" s="14">
        <v>1500</v>
      </c>
      <c r="D25" s="14">
        <v>1500</v>
      </c>
      <c r="E25" s="14">
        <v>1500</v>
      </c>
      <c r="F25" s="14">
        <v>1500</v>
      </c>
      <c r="G25" s="14">
        <v>1100</v>
      </c>
      <c r="H25" s="14">
        <v>1100</v>
      </c>
      <c r="I25" s="14">
        <v>1100</v>
      </c>
      <c r="J25" s="14">
        <v>1100</v>
      </c>
      <c r="K25" s="14">
        <v>2200</v>
      </c>
      <c r="L25" s="14">
        <v>2200</v>
      </c>
      <c r="M25" s="14">
        <v>2000</v>
      </c>
      <c r="N25" s="14">
        <v>2000</v>
      </c>
      <c r="O25" s="14">
        <v>2650</v>
      </c>
      <c r="P25" s="14">
        <v>2650</v>
      </c>
      <c r="Q25" s="14">
        <v>2650</v>
      </c>
      <c r="R25" s="14">
        <v>2650</v>
      </c>
      <c r="S25" s="14">
        <v>2400</v>
      </c>
      <c r="T25" s="14">
        <v>2400</v>
      </c>
      <c r="U25" s="14">
        <v>2400</v>
      </c>
      <c r="V25" s="14">
        <v>2400</v>
      </c>
      <c r="W25" s="14">
        <v>2600</v>
      </c>
      <c r="X25" s="14">
        <v>2600</v>
      </c>
      <c r="Y25" s="14">
        <v>2600</v>
      </c>
      <c r="Z25" s="14">
        <v>2600</v>
      </c>
    </row>
    <row r="26" spans="1:26" ht="32.25" customHeight="1" x14ac:dyDescent="0.3">
      <c r="A26" s="14" t="s">
        <v>21</v>
      </c>
      <c r="B26" s="14" t="s">
        <v>52</v>
      </c>
      <c r="C26" s="14"/>
      <c r="D26" s="14"/>
      <c r="E26" s="14"/>
      <c r="F26" s="14"/>
      <c r="G26" s="14"/>
      <c r="H26" s="14"/>
      <c r="I26" s="14"/>
      <c r="J26" s="14"/>
      <c r="K26" s="14"/>
      <c r="L26" s="14"/>
      <c r="M26" s="14"/>
      <c r="N26" s="14"/>
      <c r="O26" s="14"/>
      <c r="P26" s="14"/>
      <c r="Q26" s="14"/>
      <c r="R26" s="14"/>
      <c r="S26" s="14"/>
      <c r="T26" s="14"/>
      <c r="U26" s="14"/>
      <c r="V26" s="14"/>
      <c r="W26" s="14"/>
      <c r="X26" s="14"/>
      <c r="Y26" s="14"/>
      <c r="Z26" s="23"/>
    </row>
    <row r="27" spans="1:26" ht="26.4" x14ac:dyDescent="0.3">
      <c r="A27" s="14" t="s">
        <v>53</v>
      </c>
      <c r="B27" s="25" t="s">
        <v>54</v>
      </c>
      <c r="C27" s="12">
        <v>0</v>
      </c>
      <c r="D27" s="12">
        <v>0</v>
      </c>
      <c r="E27" s="12">
        <v>0</v>
      </c>
      <c r="F27" s="12">
        <v>0</v>
      </c>
      <c r="G27" s="12">
        <v>60</v>
      </c>
      <c r="H27" s="12">
        <v>60</v>
      </c>
      <c r="I27" s="12">
        <v>65</v>
      </c>
      <c r="J27" s="12">
        <v>65</v>
      </c>
      <c r="K27" s="12">
        <v>410</v>
      </c>
      <c r="L27" s="12">
        <v>410</v>
      </c>
      <c r="M27" s="12">
        <v>410</v>
      </c>
      <c r="N27" s="12">
        <v>410</v>
      </c>
      <c r="O27" s="12">
        <v>470</v>
      </c>
      <c r="P27" s="12">
        <v>470</v>
      </c>
      <c r="Q27" s="12">
        <v>470</v>
      </c>
      <c r="R27" s="12">
        <v>470</v>
      </c>
      <c r="S27" s="12">
        <v>500</v>
      </c>
      <c r="T27" s="12">
        <v>500</v>
      </c>
      <c r="U27" s="12">
        <v>500</v>
      </c>
      <c r="V27" s="12">
        <v>500</v>
      </c>
      <c r="W27" s="12">
        <v>550</v>
      </c>
      <c r="X27" s="12">
        <v>550</v>
      </c>
      <c r="Y27" s="12">
        <v>550</v>
      </c>
      <c r="Z27" s="13">
        <v>550</v>
      </c>
    </row>
    <row r="28" spans="1:26" ht="66" x14ac:dyDescent="0.3">
      <c r="A28" s="14" t="s">
        <v>23</v>
      </c>
      <c r="B28" s="14" t="s">
        <v>55</v>
      </c>
      <c r="C28" s="14"/>
      <c r="D28" s="14"/>
      <c r="E28" s="14"/>
      <c r="F28" s="14"/>
      <c r="G28" s="14"/>
      <c r="H28" s="14"/>
      <c r="I28" s="14"/>
      <c r="J28" s="14"/>
      <c r="K28" s="14"/>
      <c r="L28" s="14"/>
      <c r="M28" s="14"/>
      <c r="N28" s="14"/>
      <c r="O28" s="14"/>
      <c r="P28" s="14"/>
      <c r="Q28" s="14"/>
      <c r="R28" s="14"/>
      <c r="S28" s="14"/>
      <c r="T28" s="14"/>
      <c r="U28" s="14"/>
      <c r="V28" s="14"/>
      <c r="W28" s="14"/>
      <c r="X28" s="14"/>
      <c r="Y28" s="14"/>
      <c r="Z28" s="23"/>
    </row>
    <row r="29" spans="1:26" ht="26.4" x14ac:dyDescent="0.3">
      <c r="A29" s="14" t="s">
        <v>56</v>
      </c>
      <c r="B29" s="25" t="s">
        <v>57</v>
      </c>
      <c r="C29" s="14">
        <v>2</v>
      </c>
      <c r="D29" s="14">
        <v>2</v>
      </c>
      <c r="E29" s="14">
        <v>50</v>
      </c>
      <c r="F29" s="14">
        <v>60</v>
      </c>
      <c r="G29" s="14">
        <v>0</v>
      </c>
      <c r="H29" s="14">
        <v>0</v>
      </c>
      <c r="I29" s="14">
        <v>70</v>
      </c>
      <c r="J29" s="14">
        <v>70</v>
      </c>
      <c r="K29" s="14">
        <v>0</v>
      </c>
      <c r="L29" s="14">
        <v>0</v>
      </c>
      <c r="M29" s="14">
        <v>70</v>
      </c>
      <c r="N29" s="14">
        <v>70</v>
      </c>
      <c r="O29" s="14">
        <v>0</v>
      </c>
      <c r="P29" s="14">
        <v>0</v>
      </c>
      <c r="Q29" s="14">
        <v>70</v>
      </c>
      <c r="R29" s="14">
        <v>70</v>
      </c>
      <c r="S29" s="14">
        <v>0</v>
      </c>
      <c r="T29" s="14">
        <v>0</v>
      </c>
      <c r="U29" s="14">
        <v>60</v>
      </c>
      <c r="V29" s="14">
        <v>70</v>
      </c>
      <c r="W29" s="14">
        <v>0</v>
      </c>
      <c r="X29" s="14">
        <v>0</v>
      </c>
      <c r="Y29" s="14">
        <v>60</v>
      </c>
      <c r="Z29" s="14">
        <v>70</v>
      </c>
    </row>
    <row r="31" spans="1:26" x14ac:dyDescent="0.3">
      <c r="A31" s="26"/>
      <c r="B31" s="26" t="s">
        <v>58</v>
      </c>
    </row>
    <row r="33" spans="1:18" ht="31.5" customHeight="1" x14ac:dyDescent="0.3">
      <c r="A33" s="27" t="s">
        <v>59</v>
      </c>
      <c r="B33" s="486" t="s">
        <v>60</v>
      </c>
      <c r="C33" s="486"/>
      <c r="D33" s="486"/>
      <c r="E33" s="486"/>
      <c r="F33" s="486"/>
      <c r="G33" s="486"/>
      <c r="H33" s="486"/>
      <c r="I33" s="486"/>
      <c r="J33" s="486"/>
      <c r="K33" s="486"/>
      <c r="L33" s="486"/>
      <c r="M33" s="486"/>
      <c r="N33" s="486"/>
      <c r="O33" s="486"/>
      <c r="P33" s="486"/>
      <c r="Q33" s="486"/>
      <c r="R33" s="486"/>
    </row>
    <row r="34" spans="1:18" ht="31.5" customHeight="1" x14ac:dyDescent="0.3">
      <c r="A34" s="27" t="s">
        <v>61</v>
      </c>
      <c r="B34" s="486" t="s">
        <v>62</v>
      </c>
      <c r="C34" s="486"/>
      <c r="D34" s="486"/>
      <c r="E34" s="486"/>
      <c r="F34" s="486"/>
      <c r="G34" s="486"/>
      <c r="H34" s="486"/>
      <c r="I34" s="486"/>
      <c r="J34" s="486"/>
      <c r="K34" s="486"/>
      <c r="L34" s="486"/>
      <c r="M34" s="486"/>
      <c r="N34" s="486"/>
      <c r="O34" s="486"/>
      <c r="P34" s="486"/>
      <c r="Q34" s="486"/>
      <c r="R34" s="486"/>
    </row>
    <row r="35" spans="1:18" ht="31.5" customHeight="1" x14ac:dyDescent="0.3">
      <c r="B35" s="486" t="s">
        <v>63</v>
      </c>
      <c r="C35" s="486"/>
      <c r="D35" s="486"/>
      <c r="E35" s="486"/>
      <c r="F35" s="486"/>
      <c r="G35" s="486"/>
      <c r="H35" s="486"/>
      <c r="I35" s="486"/>
      <c r="J35" s="486"/>
      <c r="K35" s="486"/>
      <c r="L35" s="486"/>
      <c r="M35" s="486"/>
      <c r="N35" s="486"/>
      <c r="O35" s="486"/>
      <c r="P35" s="486"/>
      <c r="Q35" s="486"/>
      <c r="R35" s="486"/>
    </row>
    <row r="36" spans="1:18" ht="31.5" customHeight="1" x14ac:dyDescent="0.3">
      <c r="B36" s="486" t="s">
        <v>64</v>
      </c>
      <c r="C36" s="486"/>
      <c r="D36" s="486"/>
      <c r="E36" s="486"/>
      <c r="F36" s="486"/>
      <c r="G36" s="486"/>
      <c r="H36" s="486"/>
      <c r="I36" s="486"/>
      <c r="J36" s="486"/>
      <c r="K36" s="486"/>
      <c r="L36" s="486"/>
      <c r="M36" s="486"/>
      <c r="N36" s="486"/>
      <c r="O36" s="486"/>
      <c r="P36" s="486"/>
      <c r="Q36" s="486"/>
      <c r="R36" s="486"/>
    </row>
    <row r="37" spans="1:18" ht="31.5" customHeight="1" x14ac:dyDescent="0.3">
      <c r="B37" s="486" t="s">
        <v>65</v>
      </c>
      <c r="C37" s="486"/>
      <c r="D37" s="486"/>
      <c r="E37" s="486"/>
      <c r="F37" s="486"/>
      <c r="G37" s="486"/>
      <c r="H37" s="486"/>
      <c r="I37" s="486"/>
      <c r="J37" s="486"/>
      <c r="K37" s="486"/>
      <c r="L37" s="486"/>
      <c r="M37" s="486"/>
      <c r="N37" s="486"/>
      <c r="O37" s="486"/>
      <c r="P37" s="486"/>
      <c r="Q37" s="486"/>
      <c r="R37" s="486"/>
    </row>
    <row r="38" spans="1:18" ht="31.5" customHeight="1" x14ac:dyDescent="0.3">
      <c r="B38" s="486" t="s">
        <v>66</v>
      </c>
      <c r="C38" s="486"/>
      <c r="D38" s="486"/>
      <c r="E38" s="486"/>
      <c r="F38" s="486"/>
      <c r="G38" s="486"/>
      <c r="H38" s="486"/>
      <c r="I38" s="486"/>
      <c r="J38" s="486"/>
      <c r="K38" s="486"/>
      <c r="L38" s="486"/>
      <c r="M38" s="486"/>
      <c r="N38" s="486"/>
      <c r="O38" s="486"/>
      <c r="P38" s="486"/>
      <c r="Q38" s="486"/>
      <c r="R38" s="486"/>
    </row>
    <row r="39" spans="1:18" ht="73.5" customHeight="1" x14ac:dyDescent="0.3">
      <c r="B39" s="486" t="s">
        <v>67</v>
      </c>
      <c r="C39" s="486"/>
      <c r="D39" s="486"/>
      <c r="E39" s="486"/>
      <c r="F39" s="486"/>
      <c r="G39" s="486"/>
      <c r="H39" s="486"/>
      <c r="I39" s="486"/>
      <c r="J39" s="486"/>
      <c r="K39" s="486"/>
      <c r="L39" s="486"/>
      <c r="M39" s="486"/>
      <c r="N39" s="486"/>
      <c r="O39" s="486"/>
      <c r="P39" s="486"/>
      <c r="Q39" s="486"/>
      <c r="R39" s="486"/>
    </row>
    <row r="40" spans="1:18" ht="39" customHeight="1" x14ac:dyDescent="0.3">
      <c r="B40" s="486" t="s">
        <v>68</v>
      </c>
      <c r="C40" s="486"/>
      <c r="D40" s="486"/>
      <c r="E40" s="486"/>
      <c r="F40" s="486"/>
      <c r="G40" s="486"/>
      <c r="H40" s="486"/>
      <c r="I40" s="486"/>
      <c r="J40" s="486"/>
      <c r="K40" s="486"/>
      <c r="L40" s="486"/>
      <c r="M40" s="486"/>
      <c r="N40" s="486"/>
      <c r="O40" s="486"/>
      <c r="P40" s="486"/>
      <c r="Q40" s="486"/>
      <c r="R40" s="486"/>
    </row>
    <row r="41" spans="1:18" x14ac:dyDescent="0.3">
      <c r="B41" s="28"/>
    </row>
    <row r="42" spans="1:18" x14ac:dyDescent="0.3">
      <c r="B42" s="28"/>
    </row>
    <row r="44" spans="1:18" x14ac:dyDescent="0.3">
      <c r="B44" s="28"/>
    </row>
  </sheetData>
  <mergeCells count="29">
    <mergeCell ref="A1:E1"/>
    <mergeCell ref="F1:R1"/>
    <mergeCell ref="A2:Z2"/>
    <mergeCell ref="A3:A5"/>
    <mergeCell ref="C3:F4"/>
    <mergeCell ref="G3:Z3"/>
    <mergeCell ref="G4:J4"/>
    <mergeCell ref="K4:N4"/>
    <mergeCell ref="O4:R4"/>
    <mergeCell ref="S4:V4"/>
    <mergeCell ref="W4:Z4"/>
    <mergeCell ref="A17:Z17"/>
    <mergeCell ref="A18:A20"/>
    <mergeCell ref="B18:B20"/>
    <mergeCell ref="C18:F19"/>
    <mergeCell ref="G18:Z18"/>
    <mergeCell ref="G19:J19"/>
    <mergeCell ref="K19:N19"/>
    <mergeCell ref="O19:R19"/>
    <mergeCell ref="W19:Z19"/>
    <mergeCell ref="B38:R38"/>
    <mergeCell ref="B39:R39"/>
    <mergeCell ref="B40:R40"/>
    <mergeCell ref="S19:V19"/>
    <mergeCell ref="B33:R33"/>
    <mergeCell ref="B34:R34"/>
    <mergeCell ref="B35:R35"/>
    <mergeCell ref="B36:R36"/>
    <mergeCell ref="B37:R37"/>
  </mergeCells>
  <pageMargins left="0.36" right="0.3" top="0.48" bottom="0.52" header="0.22" footer="0.26"/>
  <pageSetup paperSize="9" scale="69" fitToHeight="0" orientation="landscape" r:id="rId1"/>
  <rowBreaks count="1" manualBreakCount="1">
    <brk id="16" max="2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B30"/>
  <sheetViews>
    <sheetView view="pageBreakPreview" zoomScale="60" zoomScaleNormal="90" workbookViewId="0">
      <selection activeCell="R11" sqref="R11"/>
    </sheetView>
  </sheetViews>
  <sheetFormatPr defaultRowHeight="14.4" x14ac:dyDescent="0.3"/>
  <cols>
    <col min="1" max="1" width="5.6640625" customWidth="1"/>
    <col min="2" max="2" width="38.33203125" customWidth="1"/>
    <col min="3" max="3" width="13.88671875" customWidth="1"/>
    <col min="4" max="4" width="10.5546875" customWidth="1"/>
    <col min="5" max="5" width="11.88671875" customWidth="1"/>
    <col min="6" max="6" width="9.109375" customWidth="1"/>
    <col min="7" max="7" width="15.88671875" customWidth="1"/>
    <col min="8" max="8" width="12.5546875" customWidth="1"/>
    <col min="9" max="9" width="15.6640625" customWidth="1"/>
    <col min="10" max="10" width="8.88671875" customWidth="1"/>
    <col min="11" max="11" width="12.33203125" customWidth="1"/>
    <col min="12" max="12" width="11.88671875" customWidth="1"/>
    <col min="13" max="13" width="12.109375" customWidth="1"/>
    <col min="14" max="14" width="10.109375" customWidth="1"/>
    <col min="15" max="15" width="10" customWidth="1"/>
    <col min="16" max="16" width="12.5546875" customWidth="1"/>
    <col min="17" max="18" width="10.33203125" customWidth="1"/>
    <col min="19" max="19" width="12.44140625" customWidth="1"/>
    <col min="20" max="20" width="12.6640625" customWidth="1"/>
    <col min="21" max="21" width="11.88671875" customWidth="1"/>
    <col min="22" max="22" width="10.109375" customWidth="1"/>
    <col min="23" max="23" width="11.109375" customWidth="1"/>
    <col min="24" max="24" width="11.88671875" customWidth="1"/>
    <col min="25" max="25" width="12" customWidth="1"/>
    <col min="26" max="26" width="10.6640625" customWidth="1"/>
  </cols>
  <sheetData>
    <row r="1" spans="1:28" x14ac:dyDescent="0.3">
      <c r="W1" t="s">
        <v>234</v>
      </c>
    </row>
    <row r="2" spans="1:28" s="4" customFormat="1" ht="31.8" customHeight="1" x14ac:dyDescent="0.35">
      <c r="A2" s="524" t="s">
        <v>0</v>
      </c>
      <c r="B2" s="524"/>
      <c r="C2" s="524"/>
      <c r="D2" s="524"/>
      <c r="E2" s="524"/>
      <c r="F2" s="525" t="s">
        <v>245</v>
      </c>
      <c r="G2" s="525"/>
      <c r="H2" s="525"/>
      <c r="I2" s="525"/>
      <c r="J2" s="525"/>
      <c r="K2" s="525"/>
      <c r="L2" s="525"/>
      <c r="M2" s="525"/>
      <c r="N2" s="525"/>
      <c r="O2" s="525"/>
      <c r="P2" s="525"/>
      <c r="Q2" s="525"/>
      <c r="R2" s="525"/>
    </row>
    <row r="3" spans="1:28" ht="23.25" customHeight="1" x14ac:dyDescent="0.45">
      <c r="A3" s="497" t="s">
        <v>1</v>
      </c>
      <c r="B3" s="497"/>
      <c r="C3" s="497"/>
      <c r="D3" s="497"/>
      <c r="E3" s="497"/>
      <c r="F3" s="497"/>
      <c r="G3" s="497"/>
      <c r="H3" s="497"/>
      <c r="I3" s="497"/>
      <c r="J3" s="497"/>
      <c r="K3" s="497"/>
      <c r="L3" s="497"/>
      <c r="M3" s="497"/>
      <c r="N3" s="497"/>
      <c r="O3" s="497"/>
      <c r="P3" s="497"/>
      <c r="Q3" s="497"/>
      <c r="R3" s="497"/>
      <c r="S3" s="497"/>
      <c r="T3" s="497"/>
      <c r="U3" s="497"/>
      <c r="V3" s="497"/>
      <c r="W3" s="497"/>
      <c r="X3" s="497"/>
      <c r="Y3" s="497"/>
      <c r="Z3" s="497"/>
    </row>
    <row r="4" spans="1:28" ht="44.25" customHeight="1" x14ac:dyDescent="0.3">
      <c r="A4" s="498" t="s">
        <v>2</v>
      </c>
      <c r="B4" s="501" t="s">
        <v>3</v>
      </c>
      <c r="C4" s="504" t="s">
        <v>4</v>
      </c>
      <c r="D4" s="505"/>
      <c r="E4" s="505"/>
      <c r="F4" s="506"/>
      <c r="G4" s="512" t="s">
        <v>5</v>
      </c>
      <c r="H4" s="512"/>
      <c r="I4" s="512"/>
      <c r="J4" s="512"/>
      <c r="K4" s="512"/>
      <c r="L4" s="512"/>
      <c r="M4" s="512"/>
      <c r="N4" s="512"/>
      <c r="O4" s="512"/>
      <c r="P4" s="512"/>
      <c r="Q4" s="512"/>
      <c r="R4" s="512"/>
      <c r="S4" s="512"/>
      <c r="T4" s="512"/>
      <c r="U4" s="512"/>
      <c r="V4" s="512"/>
      <c r="W4" s="512"/>
      <c r="X4" s="512"/>
      <c r="Y4" s="512"/>
      <c r="Z4" s="512"/>
      <c r="AB4" s="28"/>
    </row>
    <row r="5" spans="1:28" ht="57" customHeight="1" x14ac:dyDescent="0.3">
      <c r="A5" s="499"/>
      <c r="B5" s="502"/>
      <c r="C5" s="507"/>
      <c r="D5" s="508"/>
      <c r="E5" s="508"/>
      <c r="F5" s="509"/>
      <c r="G5" s="592" t="s">
        <v>235</v>
      </c>
      <c r="H5" s="592"/>
      <c r="I5" s="592"/>
      <c r="J5" s="592"/>
      <c r="K5" s="593" t="s">
        <v>236</v>
      </c>
      <c r="L5" s="593"/>
      <c r="M5" s="593"/>
      <c r="N5" s="593"/>
      <c r="O5" s="512" t="s">
        <v>8</v>
      </c>
      <c r="P5" s="512"/>
      <c r="Q5" s="512"/>
      <c r="R5" s="512"/>
      <c r="S5" s="512" t="s">
        <v>9</v>
      </c>
      <c r="T5" s="512"/>
      <c r="U5" s="512"/>
      <c r="V5" s="512"/>
      <c r="W5" s="512" t="s">
        <v>10</v>
      </c>
      <c r="X5" s="512"/>
      <c r="Y5" s="512"/>
      <c r="Z5" s="512"/>
    </row>
    <row r="6" spans="1:28" ht="45.6" x14ac:dyDescent="0.3">
      <c r="A6" s="500"/>
      <c r="B6" s="503"/>
      <c r="C6" s="12" t="s">
        <v>11</v>
      </c>
      <c r="D6" s="12" t="s">
        <v>12</v>
      </c>
      <c r="E6" s="12" t="s">
        <v>13</v>
      </c>
      <c r="F6" s="12" t="s">
        <v>14</v>
      </c>
      <c r="G6" s="119" t="s">
        <v>11</v>
      </c>
      <c r="H6" s="119" t="s">
        <v>12</v>
      </c>
      <c r="I6" s="119" t="s">
        <v>15</v>
      </c>
      <c r="J6" s="119" t="s">
        <v>16</v>
      </c>
      <c r="K6" s="120" t="s">
        <v>11</v>
      </c>
      <c r="L6" s="120" t="s">
        <v>12</v>
      </c>
      <c r="M6" s="120" t="s">
        <v>15</v>
      </c>
      <c r="N6" s="120" t="s">
        <v>16</v>
      </c>
      <c r="O6" s="12" t="s">
        <v>11</v>
      </c>
      <c r="P6" s="12" t="s">
        <v>12</v>
      </c>
      <c r="Q6" s="12" t="s">
        <v>15</v>
      </c>
      <c r="R6" s="12" t="s">
        <v>16</v>
      </c>
      <c r="S6" s="12" t="s">
        <v>11</v>
      </c>
      <c r="T6" s="12" t="s">
        <v>12</v>
      </c>
      <c r="U6" s="12" t="s">
        <v>15</v>
      </c>
      <c r="V6" s="12" t="s">
        <v>16</v>
      </c>
      <c r="W6" s="12" t="s">
        <v>11</v>
      </c>
      <c r="X6" s="12" t="s">
        <v>12</v>
      </c>
      <c r="Y6" s="12" t="s">
        <v>15</v>
      </c>
      <c r="Z6" s="12" t="s">
        <v>16</v>
      </c>
    </row>
    <row r="7" spans="1:28" x14ac:dyDescent="0.3">
      <c r="A7" s="14" t="s">
        <v>17</v>
      </c>
      <c r="B7" s="14" t="s">
        <v>237</v>
      </c>
      <c r="C7" s="121">
        <v>0</v>
      </c>
      <c r="D7" s="121">
        <v>3670</v>
      </c>
      <c r="E7" s="121">
        <v>0</v>
      </c>
      <c r="F7" s="121">
        <v>3670</v>
      </c>
      <c r="G7" s="122">
        <v>6750</v>
      </c>
      <c r="H7" s="122">
        <v>10500</v>
      </c>
      <c r="I7" s="122">
        <v>4500</v>
      </c>
      <c r="J7" s="122">
        <v>7350</v>
      </c>
      <c r="K7" s="123">
        <v>8200</v>
      </c>
      <c r="L7" s="123">
        <v>13500</v>
      </c>
      <c r="M7" s="123">
        <v>4150</v>
      </c>
      <c r="N7" s="123">
        <v>7100</v>
      </c>
      <c r="O7" s="14"/>
      <c r="P7" s="14"/>
      <c r="Q7" s="14"/>
      <c r="R7" s="14"/>
      <c r="S7" s="14"/>
      <c r="T7" s="14"/>
      <c r="U7" s="14"/>
      <c r="V7" s="14"/>
      <c r="W7" s="14"/>
      <c r="X7" s="14"/>
      <c r="Y7" s="14"/>
      <c r="Z7" s="14"/>
      <c r="AA7" s="78"/>
      <c r="AB7" s="78"/>
    </row>
    <row r="8" spans="1:28" ht="26.4" x14ac:dyDescent="0.3">
      <c r="A8" s="14"/>
      <c r="B8" s="14" t="s">
        <v>238</v>
      </c>
      <c r="C8" s="121">
        <v>5300</v>
      </c>
      <c r="D8" s="121">
        <v>180000</v>
      </c>
      <c r="E8" s="121">
        <v>1</v>
      </c>
      <c r="F8" s="121">
        <v>71000</v>
      </c>
      <c r="G8" s="122">
        <v>2941</v>
      </c>
      <c r="H8" s="122">
        <v>202995</v>
      </c>
      <c r="I8" s="122">
        <v>1</v>
      </c>
      <c r="J8" s="122">
        <v>68887</v>
      </c>
      <c r="K8" s="123">
        <v>2818</v>
      </c>
      <c r="L8" s="123">
        <v>214554</v>
      </c>
      <c r="M8" s="123">
        <v>700</v>
      </c>
      <c r="N8" s="123">
        <v>72950</v>
      </c>
      <c r="O8" s="14"/>
      <c r="P8" s="14"/>
      <c r="Q8" s="14"/>
      <c r="R8" s="14"/>
      <c r="S8" s="14"/>
      <c r="T8" s="14"/>
      <c r="U8" s="14"/>
      <c r="V8" s="14"/>
      <c r="W8" s="14"/>
      <c r="X8" s="14"/>
      <c r="Y8" s="14"/>
      <c r="Z8" s="14"/>
      <c r="AA8" s="78"/>
      <c r="AB8" s="78"/>
    </row>
    <row r="9" spans="1:28" ht="26.4" x14ac:dyDescent="0.3">
      <c r="A9" s="14"/>
      <c r="B9" s="14" t="s">
        <v>239</v>
      </c>
      <c r="C9" s="121">
        <v>0</v>
      </c>
      <c r="D9" s="121">
        <v>0</v>
      </c>
      <c r="E9" s="121">
        <v>0</v>
      </c>
      <c r="F9" s="121">
        <v>0</v>
      </c>
      <c r="G9" s="122">
        <v>104</v>
      </c>
      <c r="H9" s="124">
        <v>104</v>
      </c>
      <c r="I9" s="122">
        <v>60</v>
      </c>
      <c r="J9" s="122">
        <v>75</v>
      </c>
      <c r="K9" s="123">
        <v>104</v>
      </c>
      <c r="L9" s="123">
        <v>104</v>
      </c>
      <c r="M9" s="123">
        <v>60</v>
      </c>
      <c r="N9" s="123">
        <v>75</v>
      </c>
      <c r="O9" s="14"/>
      <c r="P9" s="14"/>
      <c r="Q9" s="14"/>
      <c r="R9" s="14"/>
      <c r="S9" s="14"/>
      <c r="T9" s="14"/>
      <c r="U9" s="14"/>
      <c r="V9" s="14"/>
      <c r="W9" s="14"/>
      <c r="X9" s="14"/>
      <c r="Y9" s="14"/>
      <c r="Z9" s="14"/>
      <c r="AA9" s="78"/>
      <c r="AB9" s="78"/>
    </row>
    <row r="10" spans="1:28" ht="26.4" x14ac:dyDescent="0.3">
      <c r="A10" s="14"/>
      <c r="B10" s="14" t="s">
        <v>240</v>
      </c>
      <c r="C10" s="121">
        <v>1473100</v>
      </c>
      <c r="D10" s="121">
        <v>1475100</v>
      </c>
      <c r="E10" s="121">
        <v>50000</v>
      </c>
      <c r="F10" s="121">
        <v>52000</v>
      </c>
      <c r="G10" s="122">
        <v>2305093</v>
      </c>
      <c r="H10" s="122">
        <v>2307593</v>
      </c>
      <c r="I10" s="122">
        <v>57100</v>
      </c>
      <c r="J10" s="122">
        <v>59700</v>
      </c>
      <c r="K10" s="123">
        <v>2512152</v>
      </c>
      <c r="L10" s="123">
        <v>2512152</v>
      </c>
      <c r="M10" s="123">
        <v>42483</v>
      </c>
      <c r="N10" s="123">
        <v>42483</v>
      </c>
      <c r="O10" s="14"/>
      <c r="P10" s="14"/>
      <c r="Q10" s="14"/>
      <c r="R10" s="14"/>
      <c r="S10" s="14"/>
      <c r="T10" s="14"/>
      <c r="U10" s="14"/>
      <c r="V10" s="14"/>
      <c r="W10" s="14"/>
      <c r="X10" s="14"/>
      <c r="Y10" s="14"/>
      <c r="Z10" s="14"/>
      <c r="AA10" s="78"/>
      <c r="AB10" s="78"/>
    </row>
    <row r="11" spans="1:28" ht="66" x14ac:dyDescent="0.3">
      <c r="A11" s="14" t="s">
        <v>19</v>
      </c>
      <c r="B11" s="14" t="s">
        <v>241</v>
      </c>
      <c r="C11" s="121">
        <v>0</v>
      </c>
      <c r="D11" s="121">
        <v>30</v>
      </c>
      <c r="E11" s="121">
        <v>0</v>
      </c>
      <c r="F11" s="121">
        <v>30</v>
      </c>
      <c r="G11" s="122">
        <v>2556</v>
      </c>
      <c r="H11" s="122">
        <v>2556</v>
      </c>
      <c r="I11" s="122">
        <v>1293</v>
      </c>
      <c r="J11" s="122">
        <v>1293</v>
      </c>
      <c r="K11" s="123">
        <v>9383</v>
      </c>
      <c r="L11" s="123">
        <v>9383</v>
      </c>
      <c r="M11" s="123">
        <v>3960</v>
      </c>
      <c r="N11" s="123">
        <v>3960</v>
      </c>
      <c r="O11" s="14"/>
      <c r="P11" s="14"/>
      <c r="Q11" s="14"/>
      <c r="R11" s="14"/>
      <c r="S11" s="14"/>
      <c r="T11" s="14"/>
      <c r="U11" s="14"/>
      <c r="V11" s="14"/>
      <c r="W11" s="14"/>
      <c r="X11" s="14"/>
      <c r="Y11" s="14"/>
      <c r="Z11" s="14"/>
      <c r="AA11" s="78"/>
      <c r="AB11" s="78"/>
    </row>
    <row r="12" spans="1:28" ht="23.4" x14ac:dyDescent="0.45">
      <c r="A12" s="497" t="s">
        <v>35</v>
      </c>
      <c r="B12" s="497"/>
      <c r="C12" s="497"/>
      <c r="D12" s="497"/>
      <c r="E12" s="497"/>
      <c r="F12" s="497"/>
      <c r="G12" s="497"/>
      <c r="H12" s="497"/>
      <c r="I12" s="497"/>
      <c r="J12" s="497"/>
      <c r="K12" s="497"/>
      <c r="L12" s="497"/>
      <c r="M12" s="497"/>
      <c r="N12" s="497"/>
      <c r="O12" s="497"/>
      <c r="P12" s="497"/>
      <c r="Q12" s="497"/>
      <c r="R12" s="497"/>
      <c r="S12" s="497"/>
      <c r="T12" s="497"/>
      <c r="U12" s="497"/>
      <c r="V12" s="497"/>
      <c r="W12" s="497"/>
      <c r="X12" s="497"/>
      <c r="Y12" s="497"/>
      <c r="Z12" s="497"/>
    </row>
    <row r="13" spans="1:28" ht="45.75" customHeight="1" x14ac:dyDescent="0.3">
      <c r="A13" s="498" t="s">
        <v>2</v>
      </c>
      <c r="B13" s="501" t="s">
        <v>36</v>
      </c>
      <c r="C13" s="504" t="s">
        <v>37</v>
      </c>
      <c r="D13" s="505"/>
      <c r="E13" s="505"/>
      <c r="F13" s="506"/>
      <c r="G13" s="512" t="s">
        <v>38</v>
      </c>
      <c r="H13" s="512"/>
      <c r="I13" s="512"/>
      <c r="J13" s="512"/>
      <c r="K13" s="512"/>
      <c r="L13" s="512"/>
      <c r="M13" s="512"/>
      <c r="N13" s="512"/>
      <c r="O13" s="512"/>
      <c r="P13" s="512"/>
      <c r="Q13" s="512"/>
      <c r="R13" s="512"/>
      <c r="S13" s="512"/>
      <c r="T13" s="512"/>
      <c r="U13" s="512"/>
      <c r="V13" s="512"/>
      <c r="W13" s="512"/>
      <c r="X13" s="512"/>
      <c r="Y13" s="512"/>
      <c r="Z13" s="512"/>
    </row>
    <row r="14" spans="1:28" ht="45" customHeight="1" x14ac:dyDescent="0.3">
      <c r="A14" s="499"/>
      <c r="B14" s="502"/>
      <c r="C14" s="507"/>
      <c r="D14" s="508"/>
      <c r="E14" s="508"/>
      <c r="F14" s="509"/>
      <c r="G14" s="592" t="s">
        <v>235</v>
      </c>
      <c r="H14" s="592"/>
      <c r="I14" s="592"/>
      <c r="J14" s="592"/>
      <c r="K14" s="593" t="s">
        <v>236</v>
      </c>
      <c r="L14" s="593"/>
      <c r="M14" s="593"/>
      <c r="N14" s="593"/>
      <c r="O14" s="512" t="s">
        <v>8</v>
      </c>
      <c r="P14" s="512"/>
      <c r="Q14" s="512"/>
      <c r="R14" s="512"/>
      <c r="S14" s="512" t="s">
        <v>9</v>
      </c>
      <c r="T14" s="512"/>
      <c r="U14" s="512"/>
      <c r="V14" s="512"/>
      <c r="W14" s="512" t="s">
        <v>10</v>
      </c>
      <c r="X14" s="512"/>
      <c r="Y14" s="512"/>
      <c r="Z14" s="512"/>
    </row>
    <row r="15" spans="1:28" ht="45.6" x14ac:dyDescent="0.3">
      <c r="A15" s="500"/>
      <c r="B15" s="503"/>
      <c r="C15" s="12" t="s">
        <v>39</v>
      </c>
      <c r="D15" s="12" t="s">
        <v>40</v>
      </c>
      <c r="E15" s="12" t="s">
        <v>41</v>
      </c>
      <c r="F15" s="12" t="s">
        <v>14</v>
      </c>
      <c r="G15" s="119" t="s">
        <v>42</v>
      </c>
      <c r="H15" s="119" t="s">
        <v>40</v>
      </c>
      <c r="I15" s="119" t="s">
        <v>41</v>
      </c>
      <c r="J15" s="119" t="s">
        <v>16</v>
      </c>
      <c r="K15" s="120" t="s">
        <v>42</v>
      </c>
      <c r="L15" s="120" t="s">
        <v>40</v>
      </c>
      <c r="M15" s="120" t="s">
        <v>41</v>
      </c>
      <c r="N15" s="120" t="s">
        <v>16</v>
      </c>
      <c r="O15" s="12" t="s">
        <v>42</v>
      </c>
      <c r="P15" s="12" t="s">
        <v>40</v>
      </c>
      <c r="Q15" s="12" t="s">
        <v>41</v>
      </c>
      <c r="R15" s="12" t="s">
        <v>16</v>
      </c>
      <c r="S15" s="12" t="s">
        <v>42</v>
      </c>
      <c r="T15" s="12" t="s">
        <v>40</v>
      </c>
      <c r="U15" s="12" t="s">
        <v>41</v>
      </c>
      <c r="V15" s="12" t="s">
        <v>16</v>
      </c>
      <c r="W15" s="12" t="s">
        <v>42</v>
      </c>
      <c r="X15" s="12" t="s">
        <v>40</v>
      </c>
      <c r="Y15" s="12" t="s">
        <v>41</v>
      </c>
      <c r="Z15" s="12" t="s">
        <v>16</v>
      </c>
    </row>
    <row r="16" spans="1:28" x14ac:dyDescent="0.3">
      <c r="A16" s="14" t="s">
        <v>17</v>
      </c>
      <c r="B16" s="14" t="s">
        <v>242</v>
      </c>
      <c r="C16" s="14"/>
      <c r="D16" s="14"/>
      <c r="E16" s="14"/>
      <c r="F16" s="14"/>
      <c r="G16" s="125"/>
      <c r="H16" s="125"/>
      <c r="I16" s="125"/>
      <c r="J16" s="125"/>
      <c r="K16" s="126"/>
      <c r="L16" s="126"/>
      <c r="M16" s="126"/>
      <c r="N16" s="126"/>
      <c r="O16" s="14"/>
      <c r="P16" s="14"/>
      <c r="Q16" s="14"/>
      <c r="R16" s="14"/>
      <c r="S16" s="14"/>
      <c r="T16" s="14"/>
      <c r="U16" s="14"/>
      <c r="V16" s="14"/>
      <c r="W16" s="14"/>
      <c r="X16" s="14"/>
      <c r="Y16" s="94"/>
      <c r="Z16" s="94"/>
    </row>
    <row r="17" spans="1:28" x14ac:dyDescent="0.3">
      <c r="A17" s="14" t="s">
        <v>44</v>
      </c>
      <c r="B17" s="14" t="s">
        <v>243</v>
      </c>
      <c r="C17" s="82">
        <v>5300</v>
      </c>
      <c r="D17" s="82">
        <v>180000</v>
      </c>
      <c r="E17" s="82">
        <v>1</v>
      </c>
      <c r="F17" s="82">
        <v>71000</v>
      </c>
      <c r="G17" s="122">
        <v>2941</v>
      </c>
      <c r="H17" s="122">
        <v>202995</v>
      </c>
      <c r="I17" s="122">
        <v>1</v>
      </c>
      <c r="J17" s="122">
        <v>68887</v>
      </c>
      <c r="K17" s="123">
        <v>2818</v>
      </c>
      <c r="L17" s="123">
        <v>214554</v>
      </c>
      <c r="M17" s="123">
        <v>700</v>
      </c>
      <c r="N17" s="123">
        <v>72950</v>
      </c>
      <c r="O17" s="82"/>
      <c r="P17" s="82"/>
      <c r="Q17" s="82"/>
      <c r="R17" s="82"/>
      <c r="S17" s="82"/>
      <c r="T17" s="82"/>
      <c r="U17" s="82"/>
      <c r="V17" s="82"/>
      <c r="W17" s="82"/>
      <c r="X17" s="82"/>
      <c r="Y17" s="82"/>
      <c r="Z17" s="82"/>
      <c r="AA17" s="78"/>
      <c r="AB17" s="78"/>
    </row>
    <row r="18" spans="1:28" x14ac:dyDescent="0.3">
      <c r="A18" s="14" t="s">
        <v>46</v>
      </c>
      <c r="B18" s="14" t="s">
        <v>244</v>
      </c>
      <c r="C18" s="82">
        <v>1473100</v>
      </c>
      <c r="D18" s="82">
        <v>1475100</v>
      </c>
      <c r="E18" s="82">
        <v>50000</v>
      </c>
      <c r="F18" s="82">
        <v>52000</v>
      </c>
      <c r="G18" s="122">
        <v>2305093</v>
      </c>
      <c r="H18" s="122">
        <v>2307593</v>
      </c>
      <c r="I18" s="122">
        <v>57100</v>
      </c>
      <c r="J18" s="122">
        <v>59700</v>
      </c>
      <c r="K18" s="123">
        <v>2512152</v>
      </c>
      <c r="L18" s="123">
        <v>2512152</v>
      </c>
      <c r="M18" s="123">
        <v>42483</v>
      </c>
      <c r="N18" s="123">
        <v>42483</v>
      </c>
      <c r="O18" s="95"/>
      <c r="P18" s="95"/>
      <c r="Q18" s="95"/>
      <c r="R18" s="95"/>
      <c r="S18" s="95"/>
      <c r="T18" s="95"/>
      <c r="U18" s="95"/>
      <c r="V18" s="95"/>
      <c r="W18" s="95"/>
      <c r="X18" s="95"/>
      <c r="Y18" s="95"/>
      <c r="Z18" s="95"/>
      <c r="AA18" s="78"/>
      <c r="AB18" s="78"/>
    </row>
    <row r="19" spans="1:28" x14ac:dyDescent="0.3">
      <c r="A19" s="26"/>
      <c r="B19" s="26" t="s">
        <v>58</v>
      </c>
    </row>
    <row r="20" spans="1:28" ht="29.25" customHeight="1" x14ac:dyDescent="0.3">
      <c r="A20" s="27" t="s">
        <v>59</v>
      </c>
      <c r="B20" s="486" t="s">
        <v>60</v>
      </c>
      <c r="C20" s="486"/>
      <c r="D20" s="486"/>
      <c r="E20" s="486"/>
      <c r="F20" s="486"/>
      <c r="G20" s="486"/>
      <c r="H20" s="486"/>
      <c r="I20" s="486"/>
      <c r="J20" s="486"/>
      <c r="K20" s="486"/>
      <c r="L20" s="486"/>
      <c r="M20" s="486"/>
      <c r="N20" s="486"/>
      <c r="O20" s="486"/>
      <c r="P20" s="486"/>
      <c r="Q20" s="486"/>
      <c r="R20" s="486"/>
    </row>
    <row r="21" spans="1:28" ht="28.5" customHeight="1" x14ac:dyDescent="0.3">
      <c r="A21" s="27" t="s">
        <v>61</v>
      </c>
      <c r="B21" s="486" t="s">
        <v>62</v>
      </c>
      <c r="C21" s="486"/>
      <c r="D21" s="486"/>
      <c r="E21" s="486"/>
      <c r="F21" s="486"/>
      <c r="G21" s="486"/>
      <c r="H21" s="486"/>
      <c r="I21" s="486"/>
      <c r="J21" s="486"/>
      <c r="K21" s="486"/>
      <c r="L21" s="486"/>
      <c r="M21" s="486"/>
      <c r="N21" s="486"/>
      <c r="O21" s="486"/>
      <c r="P21" s="486"/>
      <c r="Q21" s="486"/>
      <c r="R21" s="486"/>
    </row>
    <row r="22" spans="1:28" ht="20.25" customHeight="1" x14ac:dyDescent="0.3">
      <c r="B22" s="486" t="s">
        <v>63</v>
      </c>
      <c r="C22" s="486"/>
      <c r="D22" s="486"/>
      <c r="E22" s="486"/>
      <c r="F22" s="486"/>
      <c r="G22" s="486"/>
      <c r="H22" s="486"/>
      <c r="I22" s="486"/>
      <c r="J22" s="486"/>
      <c r="K22" s="486"/>
      <c r="L22" s="486"/>
      <c r="M22" s="486"/>
      <c r="N22" s="486"/>
      <c r="O22" s="486"/>
      <c r="P22" s="486"/>
      <c r="Q22" s="486"/>
      <c r="R22" s="486"/>
    </row>
    <row r="23" spans="1:28" ht="19.5" customHeight="1" x14ac:dyDescent="0.3">
      <c r="B23" s="486" t="s">
        <v>64</v>
      </c>
      <c r="C23" s="486"/>
      <c r="D23" s="486"/>
      <c r="E23" s="486"/>
      <c r="F23" s="486"/>
      <c r="G23" s="486"/>
      <c r="H23" s="486"/>
      <c r="I23" s="486"/>
      <c r="J23" s="486"/>
      <c r="K23" s="486"/>
      <c r="L23" s="486"/>
      <c r="M23" s="486"/>
      <c r="N23" s="486"/>
      <c r="O23" s="486"/>
      <c r="P23" s="486"/>
      <c r="Q23" s="486"/>
      <c r="R23" s="486"/>
    </row>
    <row r="24" spans="1:28" ht="28.5" customHeight="1" x14ac:dyDescent="0.3">
      <c r="B24" s="486" t="s">
        <v>65</v>
      </c>
      <c r="C24" s="486"/>
      <c r="D24" s="486"/>
      <c r="E24" s="486"/>
      <c r="F24" s="486"/>
      <c r="G24" s="486"/>
      <c r="H24" s="486"/>
      <c r="I24" s="486"/>
      <c r="J24" s="486"/>
      <c r="K24" s="486"/>
      <c r="L24" s="486"/>
      <c r="M24" s="486"/>
      <c r="N24" s="486"/>
      <c r="O24" s="486"/>
      <c r="P24" s="486"/>
      <c r="Q24" s="486"/>
      <c r="R24" s="486"/>
    </row>
    <row r="25" spans="1:28" ht="29.25" customHeight="1" x14ac:dyDescent="0.3">
      <c r="B25" s="486" t="s">
        <v>66</v>
      </c>
      <c r="C25" s="486"/>
      <c r="D25" s="486"/>
      <c r="E25" s="486"/>
      <c r="F25" s="486"/>
      <c r="G25" s="486"/>
      <c r="H25" s="486"/>
      <c r="I25" s="486"/>
      <c r="J25" s="486"/>
      <c r="K25" s="486"/>
      <c r="L25" s="486"/>
      <c r="M25" s="486"/>
      <c r="N25" s="486"/>
      <c r="O25" s="486"/>
      <c r="P25" s="486"/>
      <c r="Q25" s="486"/>
      <c r="R25" s="486"/>
    </row>
    <row r="26" spans="1:28" ht="90" customHeight="1" x14ac:dyDescent="0.3">
      <c r="B26" s="486" t="s">
        <v>122</v>
      </c>
      <c r="C26" s="486"/>
      <c r="D26" s="486"/>
      <c r="E26" s="486"/>
      <c r="F26" s="486"/>
      <c r="G26" s="486"/>
      <c r="H26" s="486"/>
      <c r="I26" s="486"/>
      <c r="J26" s="486"/>
      <c r="K26" s="486"/>
      <c r="L26" s="486"/>
      <c r="M26" s="486"/>
      <c r="N26" s="486"/>
      <c r="O26" s="486"/>
      <c r="P26" s="486"/>
      <c r="Q26" s="486"/>
      <c r="R26" s="486"/>
    </row>
    <row r="27" spans="1:28" x14ac:dyDescent="0.3">
      <c r="B27" s="28"/>
    </row>
    <row r="28" spans="1:28" x14ac:dyDescent="0.3">
      <c r="B28" s="28"/>
    </row>
    <row r="30" spans="1:28" x14ac:dyDescent="0.3">
      <c r="B30" s="28"/>
    </row>
  </sheetData>
  <mergeCells count="29">
    <mergeCell ref="A2:E2"/>
    <mergeCell ref="F2:R2"/>
    <mergeCell ref="A3:Z3"/>
    <mergeCell ref="A4:A6"/>
    <mergeCell ref="B4:B6"/>
    <mergeCell ref="C4:F5"/>
    <mergeCell ref="G4:Z4"/>
    <mergeCell ref="G5:J5"/>
    <mergeCell ref="K5:N5"/>
    <mergeCell ref="O5:R5"/>
    <mergeCell ref="S5:V5"/>
    <mergeCell ref="W5:Z5"/>
    <mergeCell ref="A12:Z12"/>
    <mergeCell ref="A13:A15"/>
    <mergeCell ref="B13:B15"/>
    <mergeCell ref="C13:F14"/>
    <mergeCell ref="G13:Z13"/>
    <mergeCell ref="G14:J14"/>
    <mergeCell ref="K14:N14"/>
    <mergeCell ref="O14:R14"/>
    <mergeCell ref="B24:R24"/>
    <mergeCell ref="B25:R25"/>
    <mergeCell ref="B26:R26"/>
    <mergeCell ref="S14:V14"/>
    <mergeCell ref="W14:Z14"/>
    <mergeCell ref="B20:R20"/>
    <mergeCell ref="B21:R21"/>
    <mergeCell ref="B22:R22"/>
    <mergeCell ref="B23:R23"/>
  </mergeCells>
  <pageMargins left="0.35433070866141736" right="0.31496062992125984" top="0.24" bottom="0.27" header="0.23622047244094491" footer="0.27559055118110237"/>
  <pageSetup paperSize="9" scale="4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Q24"/>
  <sheetViews>
    <sheetView view="pageBreakPreview" topLeftCell="A10" zoomScale="60" zoomScaleNormal="90" workbookViewId="0">
      <selection activeCell="C6" sqref="C6:F10"/>
    </sheetView>
  </sheetViews>
  <sheetFormatPr defaultRowHeight="14.4" x14ac:dyDescent="0.3"/>
  <cols>
    <col min="1" max="1" width="5" style="295" customWidth="1"/>
    <col min="2" max="2" width="15.88671875" style="295" customWidth="1"/>
    <col min="3" max="6" width="7.6640625" style="295" customWidth="1"/>
    <col min="7" max="8" width="7.109375" style="295" customWidth="1"/>
    <col min="9" max="10" width="7" style="295" customWidth="1"/>
    <col min="11" max="12" width="7.109375" style="295" customWidth="1"/>
    <col min="13" max="14" width="7" style="295" customWidth="1"/>
    <col min="15" max="16" width="7.109375" style="295" customWidth="1"/>
    <col min="17" max="18" width="7" style="295" customWidth="1"/>
    <col min="19" max="20" width="7.109375" style="295" customWidth="1"/>
    <col min="21" max="30" width="7" style="295" customWidth="1"/>
    <col min="31" max="256" width="8.88671875" style="295"/>
    <col min="257" max="257" width="5" style="295" customWidth="1"/>
    <col min="258" max="258" width="15.88671875" style="295" customWidth="1"/>
    <col min="259" max="262" width="7.6640625" style="295" customWidth="1"/>
    <col min="263" max="264" width="7.109375" style="295" customWidth="1"/>
    <col min="265" max="266" width="7" style="295" customWidth="1"/>
    <col min="267" max="268" width="7.109375" style="295" customWidth="1"/>
    <col min="269" max="270" width="7" style="295" customWidth="1"/>
    <col min="271" max="272" width="7.109375" style="295" customWidth="1"/>
    <col min="273" max="274" width="7" style="295" customWidth="1"/>
    <col min="275" max="276" width="7.109375" style="295" customWidth="1"/>
    <col min="277" max="286" width="7" style="295" customWidth="1"/>
    <col min="287" max="512" width="8.88671875" style="295"/>
    <col min="513" max="513" width="5" style="295" customWidth="1"/>
    <col min="514" max="514" width="15.88671875" style="295" customWidth="1"/>
    <col min="515" max="518" width="7.6640625" style="295" customWidth="1"/>
    <col min="519" max="520" width="7.109375" style="295" customWidth="1"/>
    <col min="521" max="522" width="7" style="295" customWidth="1"/>
    <col min="523" max="524" width="7.109375" style="295" customWidth="1"/>
    <col min="525" max="526" width="7" style="295" customWidth="1"/>
    <col min="527" max="528" width="7.109375" style="295" customWidth="1"/>
    <col min="529" max="530" width="7" style="295" customWidth="1"/>
    <col min="531" max="532" width="7.109375" style="295" customWidth="1"/>
    <col min="533" max="542" width="7" style="295" customWidth="1"/>
    <col min="543" max="768" width="8.88671875" style="295"/>
    <col min="769" max="769" width="5" style="295" customWidth="1"/>
    <col min="770" max="770" width="15.88671875" style="295" customWidth="1"/>
    <col min="771" max="774" width="7.6640625" style="295" customWidth="1"/>
    <col min="775" max="776" width="7.109375" style="295" customWidth="1"/>
    <col min="777" max="778" width="7" style="295" customWidth="1"/>
    <col min="779" max="780" width="7.109375" style="295" customWidth="1"/>
    <col min="781" max="782" width="7" style="295" customWidth="1"/>
    <col min="783" max="784" width="7.109375" style="295" customWidth="1"/>
    <col min="785" max="786" width="7" style="295" customWidth="1"/>
    <col min="787" max="788" width="7.109375" style="295" customWidth="1"/>
    <col min="789" max="798" width="7" style="295" customWidth="1"/>
    <col min="799" max="1024" width="8.88671875" style="295"/>
    <col min="1025" max="1025" width="5" style="295" customWidth="1"/>
    <col min="1026" max="1026" width="15.88671875" style="295" customWidth="1"/>
    <col min="1027" max="1030" width="7.6640625" style="295" customWidth="1"/>
    <col min="1031" max="1032" width="7.109375" style="295" customWidth="1"/>
    <col min="1033" max="1034" width="7" style="295" customWidth="1"/>
    <col min="1035" max="1036" width="7.109375" style="295" customWidth="1"/>
    <col min="1037" max="1038" width="7" style="295" customWidth="1"/>
    <col min="1039" max="1040" width="7.109375" style="295" customWidth="1"/>
    <col min="1041" max="1042" width="7" style="295" customWidth="1"/>
    <col min="1043" max="1044" width="7.109375" style="295" customWidth="1"/>
    <col min="1045" max="1054" width="7" style="295" customWidth="1"/>
    <col min="1055" max="1280" width="8.88671875" style="295"/>
    <col min="1281" max="1281" width="5" style="295" customWidth="1"/>
    <col min="1282" max="1282" width="15.88671875" style="295" customWidth="1"/>
    <col min="1283" max="1286" width="7.6640625" style="295" customWidth="1"/>
    <col min="1287" max="1288" width="7.109375" style="295" customWidth="1"/>
    <col min="1289" max="1290" width="7" style="295" customWidth="1"/>
    <col min="1291" max="1292" width="7.109375" style="295" customWidth="1"/>
    <col min="1293" max="1294" width="7" style="295" customWidth="1"/>
    <col min="1295" max="1296" width="7.109375" style="295" customWidth="1"/>
    <col min="1297" max="1298" width="7" style="295" customWidth="1"/>
    <col min="1299" max="1300" width="7.109375" style="295" customWidth="1"/>
    <col min="1301" max="1310" width="7" style="295" customWidth="1"/>
    <col min="1311" max="1536" width="8.88671875" style="295"/>
    <col min="1537" max="1537" width="5" style="295" customWidth="1"/>
    <col min="1538" max="1538" width="15.88671875" style="295" customWidth="1"/>
    <col min="1539" max="1542" width="7.6640625" style="295" customWidth="1"/>
    <col min="1543" max="1544" width="7.109375" style="295" customWidth="1"/>
    <col min="1545" max="1546" width="7" style="295" customWidth="1"/>
    <col min="1547" max="1548" width="7.109375" style="295" customWidth="1"/>
    <col min="1549" max="1550" width="7" style="295" customWidth="1"/>
    <col min="1551" max="1552" width="7.109375" style="295" customWidth="1"/>
    <col min="1553" max="1554" width="7" style="295" customWidth="1"/>
    <col min="1555" max="1556" width="7.109375" style="295" customWidth="1"/>
    <col min="1557" max="1566" width="7" style="295" customWidth="1"/>
    <col min="1567" max="1792" width="8.88671875" style="295"/>
    <col min="1793" max="1793" width="5" style="295" customWidth="1"/>
    <col min="1794" max="1794" width="15.88671875" style="295" customWidth="1"/>
    <col min="1795" max="1798" width="7.6640625" style="295" customWidth="1"/>
    <col min="1799" max="1800" width="7.109375" style="295" customWidth="1"/>
    <col min="1801" max="1802" width="7" style="295" customWidth="1"/>
    <col min="1803" max="1804" width="7.109375" style="295" customWidth="1"/>
    <col min="1805" max="1806" width="7" style="295" customWidth="1"/>
    <col min="1807" max="1808" width="7.109375" style="295" customWidth="1"/>
    <col min="1809" max="1810" width="7" style="295" customWidth="1"/>
    <col min="1811" max="1812" width="7.109375" style="295" customWidth="1"/>
    <col min="1813" max="1822" width="7" style="295" customWidth="1"/>
    <col min="1823" max="2048" width="8.88671875" style="295"/>
    <col min="2049" max="2049" width="5" style="295" customWidth="1"/>
    <col min="2050" max="2050" width="15.88671875" style="295" customWidth="1"/>
    <col min="2051" max="2054" width="7.6640625" style="295" customWidth="1"/>
    <col min="2055" max="2056" width="7.109375" style="295" customWidth="1"/>
    <col min="2057" max="2058" width="7" style="295" customWidth="1"/>
    <col min="2059" max="2060" width="7.109375" style="295" customWidth="1"/>
    <col min="2061" max="2062" width="7" style="295" customWidth="1"/>
    <col min="2063" max="2064" width="7.109375" style="295" customWidth="1"/>
    <col min="2065" max="2066" width="7" style="295" customWidth="1"/>
    <col min="2067" max="2068" width="7.109375" style="295" customWidth="1"/>
    <col min="2069" max="2078" width="7" style="295" customWidth="1"/>
    <col min="2079" max="2304" width="8.88671875" style="295"/>
    <col min="2305" max="2305" width="5" style="295" customWidth="1"/>
    <col min="2306" max="2306" width="15.88671875" style="295" customWidth="1"/>
    <col min="2307" max="2310" width="7.6640625" style="295" customWidth="1"/>
    <col min="2311" max="2312" width="7.109375" style="295" customWidth="1"/>
    <col min="2313" max="2314" width="7" style="295" customWidth="1"/>
    <col min="2315" max="2316" width="7.109375" style="295" customWidth="1"/>
    <col min="2317" max="2318" width="7" style="295" customWidth="1"/>
    <col min="2319" max="2320" width="7.109375" style="295" customWidth="1"/>
    <col min="2321" max="2322" width="7" style="295" customWidth="1"/>
    <col min="2323" max="2324" width="7.109375" style="295" customWidth="1"/>
    <col min="2325" max="2334" width="7" style="295" customWidth="1"/>
    <col min="2335" max="2560" width="8.88671875" style="295"/>
    <col min="2561" max="2561" width="5" style="295" customWidth="1"/>
    <col min="2562" max="2562" width="15.88671875" style="295" customWidth="1"/>
    <col min="2563" max="2566" width="7.6640625" style="295" customWidth="1"/>
    <col min="2567" max="2568" width="7.109375" style="295" customWidth="1"/>
    <col min="2569" max="2570" width="7" style="295" customWidth="1"/>
    <col min="2571" max="2572" width="7.109375" style="295" customWidth="1"/>
    <col min="2573" max="2574" width="7" style="295" customWidth="1"/>
    <col min="2575" max="2576" width="7.109375" style="295" customWidth="1"/>
    <col min="2577" max="2578" width="7" style="295" customWidth="1"/>
    <col min="2579" max="2580" width="7.109375" style="295" customWidth="1"/>
    <col min="2581" max="2590" width="7" style="295" customWidth="1"/>
    <col min="2591" max="2816" width="8.88671875" style="295"/>
    <col min="2817" max="2817" width="5" style="295" customWidth="1"/>
    <col min="2818" max="2818" width="15.88671875" style="295" customWidth="1"/>
    <col min="2819" max="2822" width="7.6640625" style="295" customWidth="1"/>
    <col min="2823" max="2824" width="7.109375" style="295" customWidth="1"/>
    <col min="2825" max="2826" width="7" style="295" customWidth="1"/>
    <col min="2827" max="2828" width="7.109375" style="295" customWidth="1"/>
    <col min="2829" max="2830" width="7" style="295" customWidth="1"/>
    <col min="2831" max="2832" width="7.109375" style="295" customWidth="1"/>
    <col min="2833" max="2834" width="7" style="295" customWidth="1"/>
    <col min="2835" max="2836" width="7.109375" style="295" customWidth="1"/>
    <col min="2837" max="2846" width="7" style="295" customWidth="1"/>
    <col min="2847" max="3072" width="8.88671875" style="295"/>
    <col min="3073" max="3073" width="5" style="295" customWidth="1"/>
    <col min="3074" max="3074" width="15.88671875" style="295" customWidth="1"/>
    <col min="3075" max="3078" width="7.6640625" style="295" customWidth="1"/>
    <col min="3079" max="3080" width="7.109375" style="295" customWidth="1"/>
    <col min="3081" max="3082" width="7" style="295" customWidth="1"/>
    <col min="3083" max="3084" width="7.109375" style="295" customWidth="1"/>
    <col min="3085" max="3086" width="7" style="295" customWidth="1"/>
    <col min="3087" max="3088" width="7.109375" style="295" customWidth="1"/>
    <col min="3089" max="3090" width="7" style="295" customWidth="1"/>
    <col min="3091" max="3092" width="7.109375" style="295" customWidth="1"/>
    <col min="3093" max="3102" width="7" style="295" customWidth="1"/>
    <col min="3103" max="3328" width="8.88671875" style="295"/>
    <col min="3329" max="3329" width="5" style="295" customWidth="1"/>
    <col min="3330" max="3330" width="15.88671875" style="295" customWidth="1"/>
    <col min="3331" max="3334" width="7.6640625" style="295" customWidth="1"/>
    <col min="3335" max="3336" width="7.109375" style="295" customWidth="1"/>
    <col min="3337" max="3338" width="7" style="295" customWidth="1"/>
    <col min="3339" max="3340" width="7.109375" style="295" customWidth="1"/>
    <col min="3341" max="3342" width="7" style="295" customWidth="1"/>
    <col min="3343" max="3344" width="7.109375" style="295" customWidth="1"/>
    <col min="3345" max="3346" width="7" style="295" customWidth="1"/>
    <col min="3347" max="3348" width="7.109375" style="295" customWidth="1"/>
    <col min="3349" max="3358" width="7" style="295" customWidth="1"/>
    <col min="3359" max="3584" width="8.88671875" style="295"/>
    <col min="3585" max="3585" width="5" style="295" customWidth="1"/>
    <col min="3586" max="3586" width="15.88671875" style="295" customWidth="1"/>
    <col min="3587" max="3590" width="7.6640625" style="295" customWidth="1"/>
    <col min="3591" max="3592" width="7.109375" style="295" customWidth="1"/>
    <col min="3593" max="3594" width="7" style="295" customWidth="1"/>
    <col min="3595" max="3596" width="7.109375" style="295" customWidth="1"/>
    <col min="3597" max="3598" width="7" style="295" customWidth="1"/>
    <col min="3599" max="3600" width="7.109375" style="295" customWidth="1"/>
    <col min="3601" max="3602" width="7" style="295" customWidth="1"/>
    <col min="3603" max="3604" width="7.109375" style="295" customWidth="1"/>
    <col min="3605" max="3614" width="7" style="295" customWidth="1"/>
    <col min="3615" max="3840" width="8.88671875" style="295"/>
    <col min="3841" max="3841" width="5" style="295" customWidth="1"/>
    <col min="3842" max="3842" width="15.88671875" style="295" customWidth="1"/>
    <col min="3843" max="3846" width="7.6640625" style="295" customWidth="1"/>
    <col min="3847" max="3848" width="7.109375" style="295" customWidth="1"/>
    <col min="3849" max="3850" width="7" style="295" customWidth="1"/>
    <col min="3851" max="3852" width="7.109375" style="295" customWidth="1"/>
    <col min="3853" max="3854" width="7" style="295" customWidth="1"/>
    <col min="3855" max="3856" width="7.109375" style="295" customWidth="1"/>
    <col min="3857" max="3858" width="7" style="295" customWidth="1"/>
    <col min="3859" max="3860" width="7.109375" style="295" customWidth="1"/>
    <col min="3861" max="3870" width="7" style="295" customWidth="1"/>
    <col min="3871" max="4096" width="8.88671875" style="295"/>
    <col min="4097" max="4097" width="5" style="295" customWidth="1"/>
    <col min="4098" max="4098" width="15.88671875" style="295" customWidth="1"/>
    <col min="4099" max="4102" width="7.6640625" style="295" customWidth="1"/>
    <col min="4103" max="4104" width="7.109375" style="295" customWidth="1"/>
    <col min="4105" max="4106" width="7" style="295" customWidth="1"/>
    <col min="4107" max="4108" width="7.109375" style="295" customWidth="1"/>
    <col min="4109" max="4110" width="7" style="295" customWidth="1"/>
    <col min="4111" max="4112" width="7.109375" style="295" customWidth="1"/>
    <col min="4113" max="4114" width="7" style="295" customWidth="1"/>
    <col min="4115" max="4116" width="7.109375" style="295" customWidth="1"/>
    <col min="4117" max="4126" width="7" style="295" customWidth="1"/>
    <col min="4127" max="4352" width="8.88671875" style="295"/>
    <col min="4353" max="4353" width="5" style="295" customWidth="1"/>
    <col min="4354" max="4354" width="15.88671875" style="295" customWidth="1"/>
    <col min="4355" max="4358" width="7.6640625" style="295" customWidth="1"/>
    <col min="4359" max="4360" width="7.109375" style="295" customWidth="1"/>
    <col min="4361" max="4362" width="7" style="295" customWidth="1"/>
    <col min="4363" max="4364" width="7.109375" style="295" customWidth="1"/>
    <col min="4365" max="4366" width="7" style="295" customWidth="1"/>
    <col min="4367" max="4368" width="7.109375" style="295" customWidth="1"/>
    <col min="4369" max="4370" width="7" style="295" customWidth="1"/>
    <col min="4371" max="4372" width="7.109375" style="295" customWidth="1"/>
    <col min="4373" max="4382" width="7" style="295" customWidth="1"/>
    <col min="4383" max="4608" width="8.88671875" style="295"/>
    <col min="4609" max="4609" width="5" style="295" customWidth="1"/>
    <col min="4610" max="4610" width="15.88671875" style="295" customWidth="1"/>
    <col min="4611" max="4614" width="7.6640625" style="295" customWidth="1"/>
    <col min="4615" max="4616" width="7.109375" style="295" customWidth="1"/>
    <col min="4617" max="4618" width="7" style="295" customWidth="1"/>
    <col min="4619" max="4620" width="7.109375" style="295" customWidth="1"/>
    <col min="4621" max="4622" width="7" style="295" customWidth="1"/>
    <col min="4623" max="4624" width="7.109375" style="295" customWidth="1"/>
    <col min="4625" max="4626" width="7" style="295" customWidth="1"/>
    <col min="4627" max="4628" width="7.109375" style="295" customWidth="1"/>
    <col min="4629" max="4638" width="7" style="295" customWidth="1"/>
    <col min="4639" max="4864" width="8.88671875" style="295"/>
    <col min="4865" max="4865" width="5" style="295" customWidth="1"/>
    <col min="4866" max="4866" width="15.88671875" style="295" customWidth="1"/>
    <col min="4867" max="4870" width="7.6640625" style="295" customWidth="1"/>
    <col min="4871" max="4872" width="7.109375" style="295" customWidth="1"/>
    <col min="4873" max="4874" width="7" style="295" customWidth="1"/>
    <col min="4875" max="4876" width="7.109375" style="295" customWidth="1"/>
    <col min="4877" max="4878" width="7" style="295" customWidth="1"/>
    <col min="4879" max="4880" width="7.109375" style="295" customWidth="1"/>
    <col min="4881" max="4882" width="7" style="295" customWidth="1"/>
    <col min="4883" max="4884" width="7.109375" style="295" customWidth="1"/>
    <col min="4885" max="4894" width="7" style="295" customWidth="1"/>
    <col min="4895" max="5120" width="8.88671875" style="295"/>
    <col min="5121" max="5121" width="5" style="295" customWidth="1"/>
    <col min="5122" max="5122" width="15.88671875" style="295" customWidth="1"/>
    <col min="5123" max="5126" width="7.6640625" style="295" customWidth="1"/>
    <col min="5127" max="5128" width="7.109375" style="295" customWidth="1"/>
    <col min="5129" max="5130" width="7" style="295" customWidth="1"/>
    <col min="5131" max="5132" width="7.109375" style="295" customWidth="1"/>
    <col min="5133" max="5134" width="7" style="295" customWidth="1"/>
    <col min="5135" max="5136" width="7.109375" style="295" customWidth="1"/>
    <col min="5137" max="5138" width="7" style="295" customWidth="1"/>
    <col min="5139" max="5140" width="7.109375" style="295" customWidth="1"/>
    <col min="5141" max="5150" width="7" style="295" customWidth="1"/>
    <col min="5151" max="5376" width="8.88671875" style="295"/>
    <col min="5377" max="5377" width="5" style="295" customWidth="1"/>
    <col min="5378" max="5378" width="15.88671875" style="295" customWidth="1"/>
    <col min="5379" max="5382" width="7.6640625" style="295" customWidth="1"/>
    <col min="5383" max="5384" width="7.109375" style="295" customWidth="1"/>
    <col min="5385" max="5386" width="7" style="295" customWidth="1"/>
    <col min="5387" max="5388" width="7.109375" style="295" customWidth="1"/>
    <col min="5389" max="5390" width="7" style="295" customWidth="1"/>
    <col min="5391" max="5392" width="7.109375" style="295" customWidth="1"/>
    <col min="5393" max="5394" width="7" style="295" customWidth="1"/>
    <col min="5395" max="5396" width="7.109375" style="295" customWidth="1"/>
    <col min="5397" max="5406" width="7" style="295" customWidth="1"/>
    <col min="5407" max="5632" width="8.88671875" style="295"/>
    <col min="5633" max="5633" width="5" style="295" customWidth="1"/>
    <col min="5634" max="5634" width="15.88671875" style="295" customWidth="1"/>
    <col min="5635" max="5638" width="7.6640625" style="295" customWidth="1"/>
    <col min="5639" max="5640" width="7.109375" style="295" customWidth="1"/>
    <col min="5641" max="5642" width="7" style="295" customWidth="1"/>
    <col min="5643" max="5644" width="7.109375" style="295" customWidth="1"/>
    <col min="5645" max="5646" width="7" style="295" customWidth="1"/>
    <col min="5647" max="5648" width="7.109375" style="295" customWidth="1"/>
    <col min="5649" max="5650" width="7" style="295" customWidth="1"/>
    <col min="5651" max="5652" width="7.109375" style="295" customWidth="1"/>
    <col min="5653" max="5662" width="7" style="295" customWidth="1"/>
    <col min="5663" max="5888" width="8.88671875" style="295"/>
    <col min="5889" max="5889" width="5" style="295" customWidth="1"/>
    <col min="5890" max="5890" width="15.88671875" style="295" customWidth="1"/>
    <col min="5891" max="5894" width="7.6640625" style="295" customWidth="1"/>
    <col min="5895" max="5896" width="7.109375" style="295" customWidth="1"/>
    <col min="5897" max="5898" width="7" style="295" customWidth="1"/>
    <col min="5899" max="5900" width="7.109375" style="295" customWidth="1"/>
    <col min="5901" max="5902" width="7" style="295" customWidth="1"/>
    <col min="5903" max="5904" width="7.109375" style="295" customWidth="1"/>
    <col min="5905" max="5906" width="7" style="295" customWidth="1"/>
    <col min="5907" max="5908" width="7.109375" style="295" customWidth="1"/>
    <col min="5909" max="5918" width="7" style="295" customWidth="1"/>
    <col min="5919" max="6144" width="8.88671875" style="295"/>
    <col min="6145" max="6145" width="5" style="295" customWidth="1"/>
    <col min="6146" max="6146" width="15.88671875" style="295" customWidth="1"/>
    <col min="6147" max="6150" width="7.6640625" style="295" customWidth="1"/>
    <col min="6151" max="6152" width="7.109375" style="295" customWidth="1"/>
    <col min="6153" max="6154" width="7" style="295" customWidth="1"/>
    <col min="6155" max="6156" width="7.109375" style="295" customWidth="1"/>
    <col min="6157" max="6158" width="7" style="295" customWidth="1"/>
    <col min="6159" max="6160" width="7.109375" style="295" customWidth="1"/>
    <col min="6161" max="6162" width="7" style="295" customWidth="1"/>
    <col min="6163" max="6164" width="7.109375" style="295" customWidth="1"/>
    <col min="6165" max="6174" width="7" style="295" customWidth="1"/>
    <col min="6175" max="6400" width="8.88671875" style="295"/>
    <col min="6401" max="6401" width="5" style="295" customWidth="1"/>
    <col min="6402" max="6402" width="15.88671875" style="295" customWidth="1"/>
    <col min="6403" max="6406" width="7.6640625" style="295" customWidth="1"/>
    <col min="6407" max="6408" width="7.109375" style="295" customWidth="1"/>
    <col min="6409" max="6410" width="7" style="295" customWidth="1"/>
    <col min="6411" max="6412" width="7.109375" style="295" customWidth="1"/>
    <col min="6413" max="6414" width="7" style="295" customWidth="1"/>
    <col min="6415" max="6416" width="7.109375" style="295" customWidth="1"/>
    <col min="6417" max="6418" width="7" style="295" customWidth="1"/>
    <col min="6419" max="6420" width="7.109375" style="295" customWidth="1"/>
    <col min="6421" max="6430" width="7" style="295" customWidth="1"/>
    <col min="6431" max="6656" width="8.88671875" style="295"/>
    <col min="6657" max="6657" width="5" style="295" customWidth="1"/>
    <col min="6658" max="6658" width="15.88671875" style="295" customWidth="1"/>
    <col min="6659" max="6662" width="7.6640625" style="295" customWidth="1"/>
    <col min="6663" max="6664" width="7.109375" style="295" customWidth="1"/>
    <col min="6665" max="6666" width="7" style="295" customWidth="1"/>
    <col min="6667" max="6668" width="7.109375" style="295" customWidth="1"/>
    <col min="6669" max="6670" width="7" style="295" customWidth="1"/>
    <col min="6671" max="6672" width="7.109375" style="295" customWidth="1"/>
    <col min="6673" max="6674" width="7" style="295" customWidth="1"/>
    <col min="6675" max="6676" width="7.109375" style="295" customWidth="1"/>
    <col min="6677" max="6686" width="7" style="295" customWidth="1"/>
    <col min="6687" max="6912" width="8.88671875" style="295"/>
    <col min="6913" max="6913" width="5" style="295" customWidth="1"/>
    <col min="6914" max="6914" width="15.88671875" style="295" customWidth="1"/>
    <col min="6915" max="6918" width="7.6640625" style="295" customWidth="1"/>
    <col min="6919" max="6920" width="7.109375" style="295" customWidth="1"/>
    <col min="6921" max="6922" width="7" style="295" customWidth="1"/>
    <col min="6923" max="6924" width="7.109375" style="295" customWidth="1"/>
    <col min="6925" max="6926" width="7" style="295" customWidth="1"/>
    <col min="6927" max="6928" width="7.109375" style="295" customWidth="1"/>
    <col min="6929" max="6930" width="7" style="295" customWidth="1"/>
    <col min="6931" max="6932" width="7.109375" style="295" customWidth="1"/>
    <col min="6933" max="6942" width="7" style="295" customWidth="1"/>
    <col min="6943" max="7168" width="8.88671875" style="295"/>
    <col min="7169" max="7169" width="5" style="295" customWidth="1"/>
    <col min="7170" max="7170" width="15.88671875" style="295" customWidth="1"/>
    <col min="7171" max="7174" width="7.6640625" style="295" customWidth="1"/>
    <col min="7175" max="7176" width="7.109375" style="295" customWidth="1"/>
    <col min="7177" max="7178" width="7" style="295" customWidth="1"/>
    <col min="7179" max="7180" width="7.109375" style="295" customWidth="1"/>
    <col min="7181" max="7182" width="7" style="295" customWidth="1"/>
    <col min="7183" max="7184" width="7.109375" style="295" customWidth="1"/>
    <col min="7185" max="7186" width="7" style="295" customWidth="1"/>
    <col min="7187" max="7188" width="7.109375" style="295" customWidth="1"/>
    <col min="7189" max="7198" width="7" style="295" customWidth="1"/>
    <col min="7199" max="7424" width="8.88671875" style="295"/>
    <col min="7425" max="7425" width="5" style="295" customWidth="1"/>
    <col min="7426" max="7426" width="15.88671875" style="295" customWidth="1"/>
    <col min="7427" max="7430" width="7.6640625" style="295" customWidth="1"/>
    <col min="7431" max="7432" width="7.109375" style="295" customWidth="1"/>
    <col min="7433" max="7434" width="7" style="295" customWidth="1"/>
    <col min="7435" max="7436" width="7.109375" style="295" customWidth="1"/>
    <col min="7437" max="7438" width="7" style="295" customWidth="1"/>
    <col min="7439" max="7440" width="7.109375" style="295" customWidth="1"/>
    <col min="7441" max="7442" width="7" style="295" customWidth="1"/>
    <col min="7443" max="7444" width="7.109375" style="295" customWidth="1"/>
    <col min="7445" max="7454" width="7" style="295" customWidth="1"/>
    <col min="7455" max="7680" width="8.88671875" style="295"/>
    <col min="7681" max="7681" width="5" style="295" customWidth="1"/>
    <col min="7682" max="7682" width="15.88671875" style="295" customWidth="1"/>
    <col min="7683" max="7686" width="7.6640625" style="295" customWidth="1"/>
    <col min="7687" max="7688" width="7.109375" style="295" customWidth="1"/>
    <col min="7689" max="7690" width="7" style="295" customWidth="1"/>
    <col min="7691" max="7692" width="7.109375" style="295" customWidth="1"/>
    <col min="7693" max="7694" width="7" style="295" customWidth="1"/>
    <col min="7695" max="7696" width="7.109375" style="295" customWidth="1"/>
    <col min="7697" max="7698" width="7" style="295" customWidth="1"/>
    <col min="7699" max="7700" width="7.109375" style="295" customWidth="1"/>
    <col min="7701" max="7710" width="7" style="295" customWidth="1"/>
    <col min="7711" max="7936" width="8.88671875" style="295"/>
    <col min="7937" max="7937" width="5" style="295" customWidth="1"/>
    <col min="7938" max="7938" width="15.88671875" style="295" customWidth="1"/>
    <col min="7939" max="7942" width="7.6640625" style="295" customWidth="1"/>
    <col min="7943" max="7944" width="7.109375" style="295" customWidth="1"/>
    <col min="7945" max="7946" width="7" style="295" customWidth="1"/>
    <col min="7947" max="7948" width="7.109375" style="295" customWidth="1"/>
    <col min="7949" max="7950" width="7" style="295" customWidth="1"/>
    <col min="7951" max="7952" width="7.109375" style="295" customWidth="1"/>
    <col min="7953" max="7954" width="7" style="295" customWidth="1"/>
    <col min="7955" max="7956" width="7.109375" style="295" customWidth="1"/>
    <col min="7957" max="7966" width="7" style="295" customWidth="1"/>
    <col min="7967" max="8192" width="8.88671875" style="295"/>
    <col min="8193" max="8193" width="5" style="295" customWidth="1"/>
    <col min="8194" max="8194" width="15.88671875" style="295" customWidth="1"/>
    <col min="8195" max="8198" width="7.6640625" style="295" customWidth="1"/>
    <col min="8199" max="8200" width="7.109375" style="295" customWidth="1"/>
    <col min="8201" max="8202" width="7" style="295" customWidth="1"/>
    <col min="8203" max="8204" width="7.109375" style="295" customWidth="1"/>
    <col min="8205" max="8206" width="7" style="295" customWidth="1"/>
    <col min="8207" max="8208" width="7.109375" style="295" customWidth="1"/>
    <col min="8209" max="8210" width="7" style="295" customWidth="1"/>
    <col min="8211" max="8212" width="7.109375" style="295" customWidth="1"/>
    <col min="8213" max="8222" width="7" style="295" customWidth="1"/>
    <col min="8223" max="8448" width="8.88671875" style="295"/>
    <col min="8449" max="8449" width="5" style="295" customWidth="1"/>
    <col min="8450" max="8450" width="15.88671875" style="295" customWidth="1"/>
    <col min="8451" max="8454" width="7.6640625" style="295" customWidth="1"/>
    <col min="8455" max="8456" width="7.109375" style="295" customWidth="1"/>
    <col min="8457" max="8458" width="7" style="295" customWidth="1"/>
    <col min="8459" max="8460" width="7.109375" style="295" customWidth="1"/>
    <col min="8461" max="8462" width="7" style="295" customWidth="1"/>
    <col min="8463" max="8464" width="7.109375" style="295" customWidth="1"/>
    <col min="8465" max="8466" width="7" style="295" customWidth="1"/>
    <col min="8467" max="8468" width="7.109375" style="295" customWidth="1"/>
    <col min="8469" max="8478" width="7" style="295" customWidth="1"/>
    <col min="8479" max="8704" width="8.88671875" style="295"/>
    <col min="8705" max="8705" width="5" style="295" customWidth="1"/>
    <col min="8706" max="8706" width="15.88671875" style="295" customWidth="1"/>
    <col min="8707" max="8710" width="7.6640625" style="295" customWidth="1"/>
    <col min="8711" max="8712" width="7.109375" style="295" customWidth="1"/>
    <col min="8713" max="8714" width="7" style="295" customWidth="1"/>
    <col min="8715" max="8716" width="7.109375" style="295" customWidth="1"/>
    <col min="8717" max="8718" width="7" style="295" customWidth="1"/>
    <col min="8719" max="8720" width="7.109375" style="295" customWidth="1"/>
    <col min="8721" max="8722" width="7" style="295" customWidth="1"/>
    <col min="8723" max="8724" width="7.109375" style="295" customWidth="1"/>
    <col min="8725" max="8734" width="7" style="295" customWidth="1"/>
    <col min="8735" max="8960" width="8.88671875" style="295"/>
    <col min="8961" max="8961" width="5" style="295" customWidth="1"/>
    <col min="8962" max="8962" width="15.88671875" style="295" customWidth="1"/>
    <col min="8963" max="8966" width="7.6640625" style="295" customWidth="1"/>
    <col min="8967" max="8968" width="7.109375" style="295" customWidth="1"/>
    <col min="8969" max="8970" width="7" style="295" customWidth="1"/>
    <col min="8971" max="8972" width="7.109375" style="295" customWidth="1"/>
    <col min="8973" max="8974" width="7" style="295" customWidth="1"/>
    <col min="8975" max="8976" width="7.109375" style="295" customWidth="1"/>
    <col min="8977" max="8978" width="7" style="295" customWidth="1"/>
    <col min="8979" max="8980" width="7.109375" style="295" customWidth="1"/>
    <col min="8981" max="8990" width="7" style="295" customWidth="1"/>
    <col min="8991" max="9216" width="8.88671875" style="295"/>
    <col min="9217" max="9217" width="5" style="295" customWidth="1"/>
    <col min="9218" max="9218" width="15.88671875" style="295" customWidth="1"/>
    <col min="9219" max="9222" width="7.6640625" style="295" customWidth="1"/>
    <col min="9223" max="9224" width="7.109375" style="295" customWidth="1"/>
    <col min="9225" max="9226" width="7" style="295" customWidth="1"/>
    <col min="9227" max="9228" width="7.109375" style="295" customWidth="1"/>
    <col min="9229" max="9230" width="7" style="295" customWidth="1"/>
    <col min="9231" max="9232" width="7.109375" style="295" customWidth="1"/>
    <col min="9233" max="9234" width="7" style="295" customWidth="1"/>
    <col min="9235" max="9236" width="7.109375" style="295" customWidth="1"/>
    <col min="9237" max="9246" width="7" style="295" customWidth="1"/>
    <col min="9247" max="9472" width="8.88671875" style="295"/>
    <col min="9473" max="9473" width="5" style="295" customWidth="1"/>
    <col min="9474" max="9474" width="15.88671875" style="295" customWidth="1"/>
    <col min="9475" max="9478" width="7.6640625" style="295" customWidth="1"/>
    <col min="9479" max="9480" width="7.109375" style="295" customWidth="1"/>
    <col min="9481" max="9482" width="7" style="295" customWidth="1"/>
    <col min="9483" max="9484" width="7.109375" style="295" customWidth="1"/>
    <col min="9485" max="9486" width="7" style="295" customWidth="1"/>
    <col min="9487" max="9488" width="7.109375" style="295" customWidth="1"/>
    <col min="9489" max="9490" width="7" style="295" customWidth="1"/>
    <col min="9491" max="9492" width="7.109375" style="295" customWidth="1"/>
    <col min="9493" max="9502" width="7" style="295" customWidth="1"/>
    <col min="9503" max="9728" width="8.88671875" style="295"/>
    <col min="9729" max="9729" width="5" style="295" customWidth="1"/>
    <col min="9730" max="9730" width="15.88671875" style="295" customWidth="1"/>
    <col min="9731" max="9734" width="7.6640625" style="295" customWidth="1"/>
    <col min="9735" max="9736" width="7.109375" style="295" customWidth="1"/>
    <col min="9737" max="9738" width="7" style="295" customWidth="1"/>
    <col min="9739" max="9740" width="7.109375" style="295" customWidth="1"/>
    <col min="9741" max="9742" width="7" style="295" customWidth="1"/>
    <col min="9743" max="9744" width="7.109375" style="295" customWidth="1"/>
    <col min="9745" max="9746" width="7" style="295" customWidth="1"/>
    <col min="9747" max="9748" width="7.109375" style="295" customWidth="1"/>
    <col min="9749" max="9758" width="7" style="295" customWidth="1"/>
    <col min="9759" max="9984" width="8.88671875" style="295"/>
    <col min="9985" max="9985" width="5" style="295" customWidth="1"/>
    <col min="9986" max="9986" width="15.88671875" style="295" customWidth="1"/>
    <col min="9987" max="9990" width="7.6640625" style="295" customWidth="1"/>
    <col min="9991" max="9992" width="7.109375" style="295" customWidth="1"/>
    <col min="9993" max="9994" width="7" style="295" customWidth="1"/>
    <col min="9995" max="9996" width="7.109375" style="295" customWidth="1"/>
    <col min="9997" max="9998" width="7" style="295" customWidth="1"/>
    <col min="9999" max="10000" width="7.109375" style="295" customWidth="1"/>
    <col min="10001" max="10002" width="7" style="295" customWidth="1"/>
    <col min="10003" max="10004" width="7.109375" style="295" customWidth="1"/>
    <col min="10005" max="10014" width="7" style="295" customWidth="1"/>
    <col min="10015" max="10240" width="8.88671875" style="295"/>
    <col min="10241" max="10241" width="5" style="295" customWidth="1"/>
    <col min="10242" max="10242" width="15.88671875" style="295" customWidth="1"/>
    <col min="10243" max="10246" width="7.6640625" style="295" customWidth="1"/>
    <col min="10247" max="10248" width="7.109375" style="295" customWidth="1"/>
    <col min="10249" max="10250" width="7" style="295" customWidth="1"/>
    <col min="10251" max="10252" width="7.109375" style="295" customWidth="1"/>
    <col min="10253" max="10254" width="7" style="295" customWidth="1"/>
    <col min="10255" max="10256" width="7.109375" style="295" customWidth="1"/>
    <col min="10257" max="10258" width="7" style="295" customWidth="1"/>
    <col min="10259" max="10260" width="7.109375" style="295" customWidth="1"/>
    <col min="10261" max="10270" width="7" style="295" customWidth="1"/>
    <col min="10271" max="10496" width="8.88671875" style="295"/>
    <col min="10497" max="10497" width="5" style="295" customWidth="1"/>
    <col min="10498" max="10498" width="15.88671875" style="295" customWidth="1"/>
    <col min="10499" max="10502" width="7.6640625" style="295" customWidth="1"/>
    <col min="10503" max="10504" width="7.109375" style="295" customWidth="1"/>
    <col min="10505" max="10506" width="7" style="295" customWidth="1"/>
    <col min="10507" max="10508" width="7.109375" style="295" customWidth="1"/>
    <col min="10509" max="10510" width="7" style="295" customWidth="1"/>
    <col min="10511" max="10512" width="7.109375" style="295" customWidth="1"/>
    <col min="10513" max="10514" width="7" style="295" customWidth="1"/>
    <col min="10515" max="10516" width="7.109375" style="295" customWidth="1"/>
    <col min="10517" max="10526" width="7" style="295" customWidth="1"/>
    <col min="10527" max="10752" width="8.88671875" style="295"/>
    <col min="10753" max="10753" width="5" style="295" customWidth="1"/>
    <col min="10754" max="10754" width="15.88671875" style="295" customWidth="1"/>
    <col min="10755" max="10758" width="7.6640625" style="295" customWidth="1"/>
    <col min="10759" max="10760" width="7.109375" style="295" customWidth="1"/>
    <col min="10761" max="10762" width="7" style="295" customWidth="1"/>
    <col min="10763" max="10764" width="7.109375" style="295" customWidth="1"/>
    <col min="10765" max="10766" width="7" style="295" customWidth="1"/>
    <col min="10767" max="10768" width="7.109375" style="295" customWidth="1"/>
    <col min="10769" max="10770" width="7" style="295" customWidth="1"/>
    <col min="10771" max="10772" width="7.109375" style="295" customWidth="1"/>
    <col min="10773" max="10782" width="7" style="295" customWidth="1"/>
    <col min="10783" max="11008" width="8.88671875" style="295"/>
    <col min="11009" max="11009" width="5" style="295" customWidth="1"/>
    <col min="11010" max="11010" width="15.88671875" style="295" customWidth="1"/>
    <col min="11011" max="11014" width="7.6640625" style="295" customWidth="1"/>
    <col min="11015" max="11016" width="7.109375" style="295" customWidth="1"/>
    <col min="11017" max="11018" width="7" style="295" customWidth="1"/>
    <col min="11019" max="11020" width="7.109375" style="295" customWidth="1"/>
    <col min="11021" max="11022" width="7" style="295" customWidth="1"/>
    <col min="11023" max="11024" width="7.109375" style="295" customWidth="1"/>
    <col min="11025" max="11026" width="7" style="295" customWidth="1"/>
    <col min="11027" max="11028" width="7.109375" style="295" customWidth="1"/>
    <col min="11029" max="11038" width="7" style="295" customWidth="1"/>
    <col min="11039" max="11264" width="8.88671875" style="295"/>
    <col min="11265" max="11265" width="5" style="295" customWidth="1"/>
    <col min="11266" max="11266" width="15.88671875" style="295" customWidth="1"/>
    <col min="11267" max="11270" width="7.6640625" style="295" customWidth="1"/>
    <col min="11271" max="11272" width="7.109375" style="295" customWidth="1"/>
    <col min="11273" max="11274" width="7" style="295" customWidth="1"/>
    <col min="11275" max="11276" width="7.109375" style="295" customWidth="1"/>
    <col min="11277" max="11278" width="7" style="295" customWidth="1"/>
    <col min="11279" max="11280" width="7.109375" style="295" customWidth="1"/>
    <col min="11281" max="11282" width="7" style="295" customWidth="1"/>
    <col min="11283" max="11284" width="7.109375" style="295" customWidth="1"/>
    <col min="11285" max="11294" width="7" style="295" customWidth="1"/>
    <col min="11295" max="11520" width="8.88671875" style="295"/>
    <col min="11521" max="11521" width="5" style="295" customWidth="1"/>
    <col min="11522" max="11522" width="15.88671875" style="295" customWidth="1"/>
    <col min="11523" max="11526" width="7.6640625" style="295" customWidth="1"/>
    <col min="11527" max="11528" width="7.109375" style="295" customWidth="1"/>
    <col min="11529" max="11530" width="7" style="295" customWidth="1"/>
    <col min="11531" max="11532" width="7.109375" style="295" customWidth="1"/>
    <col min="11533" max="11534" width="7" style="295" customWidth="1"/>
    <col min="11535" max="11536" width="7.109375" style="295" customWidth="1"/>
    <col min="11537" max="11538" width="7" style="295" customWidth="1"/>
    <col min="11539" max="11540" width="7.109375" style="295" customWidth="1"/>
    <col min="11541" max="11550" width="7" style="295" customWidth="1"/>
    <col min="11551" max="11776" width="8.88671875" style="295"/>
    <col min="11777" max="11777" width="5" style="295" customWidth="1"/>
    <col min="11778" max="11778" width="15.88671875" style="295" customWidth="1"/>
    <col min="11779" max="11782" width="7.6640625" style="295" customWidth="1"/>
    <col min="11783" max="11784" width="7.109375" style="295" customWidth="1"/>
    <col min="11785" max="11786" width="7" style="295" customWidth="1"/>
    <col min="11787" max="11788" width="7.109375" style="295" customWidth="1"/>
    <col min="11789" max="11790" width="7" style="295" customWidth="1"/>
    <col min="11791" max="11792" width="7.109375" style="295" customWidth="1"/>
    <col min="11793" max="11794" width="7" style="295" customWidth="1"/>
    <col min="11795" max="11796" width="7.109375" style="295" customWidth="1"/>
    <col min="11797" max="11806" width="7" style="295" customWidth="1"/>
    <col min="11807" max="12032" width="8.88671875" style="295"/>
    <col min="12033" max="12033" width="5" style="295" customWidth="1"/>
    <col min="12034" max="12034" width="15.88671875" style="295" customWidth="1"/>
    <col min="12035" max="12038" width="7.6640625" style="295" customWidth="1"/>
    <col min="12039" max="12040" width="7.109375" style="295" customWidth="1"/>
    <col min="12041" max="12042" width="7" style="295" customWidth="1"/>
    <col min="12043" max="12044" width="7.109375" style="295" customWidth="1"/>
    <col min="12045" max="12046" width="7" style="295" customWidth="1"/>
    <col min="12047" max="12048" width="7.109375" style="295" customWidth="1"/>
    <col min="12049" max="12050" width="7" style="295" customWidth="1"/>
    <col min="12051" max="12052" width="7.109375" style="295" customWidth="1"/>
    <col min="12053" max="12062" width="7" style="295" customWidth="1"/>
    <col min="12063" max="12288" width="8.88671875" style="295"/>
    <col min="12289" max="12289" width="5" style="295" customWidth="1"/>
    <col min="12290" max="12290" width="15.88671875" style="295" customWidth="1"/>
    <col min="12291" max="12294" width="7.6640625" style="295" customWidth="1"/>
    <col min="12295" max="12296" width="7.109375" style="295" customWidth="1"/>
    <col min="12297" max="12298" width="7" style="295" customWidth="1"/>
    <col min="12299" max="12300" width="7.109375" style="295" customWidth="1"/>
    <col min="12301" max="12302" width="7" style="295" customWidth="1"/>
    <col min="12303" max="12304" width="7.109375" style="295" customWidth="1"/>
    <col min="12305" max="12306" width="7" style="295" customWidth="1"/>
    <col min="12307" max="12308" width="7.109375" style="295" customWidth="1"/>
    <col min="12309" max="12318" width="7" style="295" customWidth="1"/>
    <col min="12319" max="12544" width="8.88671875" style="295"/>
    <col min="12545" max="12545" width="5" style="295" customWidth="1"/>
    <col min="12546" max="12546" width="15.88671875" style="295" customWidth="1"/>
    <col min="12547" max="12550" width="7.6640625" style="295" customWidth="1"/>
    <col min="12551" max="12552" width="7.109375" style="295" customWidth="1"/>
    <col min="12553" max="12554" width="7" style="295" customWidth="1"/>
    <col min="12555" max="12556" width="7.109375" style="295" customWidth="1"/>
    <col min="12557" max="12558" width="7" style="295" customWidth="1"/>
    <col min="12559" max="12560" width="7.109375" style="295" customWidth="1"/>
    <col min="12561" max="12562" width="7" style="295" customWidth="1"/>
    <col min="12563" max="12564" width="7.109375" style="295" customWidth="1"/>
    <col min="12565" max="12574" width="7" style="295" customWidth="1"/>
    <col min="12575" max="12800" width="8.88671875" style="295"/>
    <col min="12801" max="12801" width="5" style="295" customWidth="1"/>
    <col min="12802" max="12802" width="15.88671875" style="295" customWidth="1"/>
    <col min="12803" max="12806" width="7.6640625" style="295" customWidth="1"/>
    <col min="12807" max="12808" width="7.109375" style="295" customWidth="1"/>
    <col min="12809" max="12810" width="7" style="295" customWidth="1"/>
    <col min="12811" max="12812" width="7.109375" style="295" customWidth="1"/>
    <col min="12813" max="12814" width="7" style="295" customWidth="1"/>
    <col min="12815" max="12816" width="7.109375" style="295" customWidth="1"/>
    <col min="12817" max="12818" width="7" style="295" customWidth="1"/>
    <col min="12819" max="12820" width="7.109375" style="295" customWidth="1"/>
    <col min="12821" max="12830" width="7" style="295" customWidth="1"/>
    <col min="12831" max="13056" width="8.88671875" style="295"/>
    <col min="13057" max="13057" width="5" style="295" customWidth="1"/>
    <col min="13058" max="13058" width="15.88671875" style="295" customWidth="1"/>
    <col min="13059" max="13062" width="7.6640625" style="295" customWidth="1"/>
    <col min="13063" max="13064" width="7.109375" style="295" customWidth="1"/>
    <col min="13065" max="13066" width="7" style="295" customWidth="1"/>
    <col min="13067" max="13068" width="7.109375" style="295" customWidth="1"/>
    <col min="13069" max="13070" width="7" style="295" customWidth="1"/>
    <col min="13071" max="13072" width="7.109375" style="295" customWidth="1"/>
    <col min="13073" max="13074" width="7" style="295" customWidth="1"/>
    <col min="13075" max="13076" width="7.109375" style="295" customWidth="1"/>
    <col min="13077" max="13086" width="7" style="295" customWidth="1"/>
    <col min="13087" max="13312" width="8.88671875" style="295"/>
    <col min="13313" max="13313" width="5" style="295" customWidth="1"/>
    <col min="13314" max="13314" width="15.88671875" style="295" customWidth="1"/>
    <col min="13315" max="13318" width="7.6640625" style="295" customWidth="1"/>
    <col min="13319" max="13320" width="7.109375" style="295" customWidth="1"/>
    <col min="13321" max="13322" width="7" style="295" customWidth="1"/>
    <col min="13323" max="13324" width="7.109375" style="295" customWidth="1"/>
    <col min="13325" max="13326" width="7" style="295" customWidth="1"/>
    <col min="13327" max="13328" width="7.109375" style="295" customWidth="1"/>
    <col min="13329" max="13330" width="7" style="295" customWidth="1"/>
    <col min="13331" max="13332" width="7.109375" style="295" customWidth="1"/>
    <col min="13333" max="13342" width="7" style="295" customWidth="1"/>
    <col min="13343" max="13568" width="8.88671875" style="295"/>
    <col min="13569" max="13569" width="5" style="295" customWidth="1"/>
    <col min="13570" max="13570" width="15.88671875" style="295" customWidth="1"/>
    <col min="13571" max="13574" width="7.6640625" style="295" customWidth="1"/>
    <col min="13575" max="13576" width="7.109375" style="295" customWidth="1"/>
    <col min="13577" max="13578" width="7" style="295" customWidth="1"/>
    <col min="13579" max="13580" width="7.109375" style="295" customWidth="1"/>
    <col min="13581" max="13582" width="7" style="295" customWidth="1"/>
    <col min="13583" max="13584" width="7.109375" style="295" customWidth="1"/>
    <col min="13585" max="13586" width="7" style="295" customWidth="1"/>
    <col min="13587" max="13588" width="7.109375" style="295" customWidth="1"/>
    <col min="13589" max="13598" width="7" style="295" customWidth="1"/>
    <col min="13599" max="13824" width="8.88671875" style="295"/>
    <col min="13825" max="13825" width="5" style="295" customWidth="1"/>
    <col min="13826" max="13826" width="15.88671875" style="295" customWidth="1"/>
    <col min="13827" max="13830" width="7.6640625" style="295" customWidth="1"/>
    <col min="13831" max="13832" width="7.109375" style="295" customWidth="1"/>
    <col min="13833" max="13834" width="7" style="295" customWidth="1"/>
    <col min="13835" max="13836" width="7.109375" style="295" customWidth="1"/>
    <col min="13837" max="13838" width="7" style="295" customWidth="1"/>
    <col min="13839" max="13840" width="7.109375" style="295" customWidth="1"/>
    <col min="13841" max="13842" width="7" style="295" customWidth="1"/>
    <col min="13843" max="13844" width="7.109375" style="295" customWidth="1"/>
    <col min="13845" max="13854" width="7" style="295" customWidth="1"/>
    <col min="13855" max="14080" width="8.88671875" style="295"/>
    <col min="14081" max="14081" width="5" style="295" customWidth="1"/>
    <col min="14082" max="14082" width="15.88671875" style="295" customWidth="1"/>
    <col min="14083" max="14086" width="7.6640625" style="295" customWidth="1"/>
    <col min="14087" max="14088" width="7.109375" style="295" customWidth="1"/>
    <col min="14089" max="14090" width="7" style="295" customWidth="1"/>
    <col min="14091" max="14092" width="7.109375" style="295" customWidth="1"/>
    <col min="14093" max="14094" width="7" style="295" customWidth="1"/>
    <col min="14095" max="14096" width="7.109375" style="295" customWidth="1"/>
    <col min="14097" max="14098" width="7" style="295" customWidth="1"/>
    <col min="14099" max="14100" width="7.109375" style="295" customWidth="1"/>
    <col min="14101" max="14110" width="7" style="295" customWidth="1"/>
    <col min="14111" max="14336" width="8.88671875" style="295"/>
    <col min="14337" max="14337" width="5" style="295" customWidth="1"/>
    <col min="14338" max="14338" width="15.88671875" style="295" customWidth="1"/>
    <col min="14339" max="14342" width="7.6640625" style="295" customWidth="1"/>
    <col min="14343" max="14344" width="7.109375" style="295" customWidth="1"/>
    <col min="14345" max="14346" width="7" style="295" customWidth="1"/>
    <col min="14347" max="14348" width="7.109375" style="295" customWidth="1"/>
    <col min="14349" max="14350" width="7" style="295" customWidth="1"/>
    <col min="14351" max="14352" width="7.109375" style="295" customWidth="1"/>
    <col min="14353" max="14354" width="7" style="295" customWidth="1"/>
    <col min="14355" max="14356" width="7.109375" style="295" customWidth="1"/>
    <col min="14357" max="14366" width="7" style="295" customWidth="1"/>
    <col min="14367" max="14592" width="8.88671875" style="295"/>
    <col min="14593" max="14593" width="5" style="295" customWidth="1"/>
    <col min="14594" max="14594" width="15.88671875" style="295" customWidth="1"/>
    <col min="14595" max="14598" width="7.6640625" style="295" customWidth="1"/>
    <col min="14599" max="14600" width="7.109375" style="295" customWidth="1"/>
    <col min="14601" max="14602" width="7" style="295" customWidth="1"/>
    <col min="14603" max="14604" width="7.109375" style="295" customWidth="1"/>
    <col min="14605" max="14606" width="7" style="295" customWidth="1"/>
    <col min="14607" max="14608" width="7.109375" style="295" customWidth="1"/>
    <col min="14609" max="14610" width="7" style="295" customWidth="1"/>
    <col min="14611" max="14612" width="7.109375" style="295" customWidth="1"/>
    <col min="14613" max="14622" width="7" style="295" customWidth="1"/>
    <col min="14623" max="14848" width="8.88671875" style="295"/>
    <col min="14849" max="14849" width="5" style="295" customWidth="1"/>
    <col min="14850" max="14850" width="15.88671875" style="295" customWidth="1"/>
    <col min="14851" max="14854" width="7.6640625" style="295" customWidth="1"/>
    <col min="14855" max="14856" width="7.109375" style="295" customWidth="1"/>
    <col min="14857" max="14858" width="7" style="295" customWidth="1"/>
    <col min="14859" max="14860" width="7.109375" style="295" customWidth="1"/>
    <col min="14861" max="14862" width="7" style="295" customWidth="1"/>
    <col min="14863" max="14864" width="7.109375" style="295" customWidth="1"/>
    <col min="14865" max="14866" width="7" style="295" customWidth="1"/>
    <col min="14867" max="14868" width="7.109375" style="295" customWidth="1"/>
    <col min="14869" max="14878" width="7" style="295" customWidth="1"/>
    <col min="14879" max="15104" width="8.88671875" style="295"/>
    <col min="15105" max="15105" width="5" style="295" customWidth="1"/>
    <col min="15106" max="15106" width="15.88671875" style="295" customWidth="1"/>
    <col min="15107" max="15110" width="7.6640625" style="295" customWidth="1"/>
    <col min="15111" max="15112" width="7.109375" style="295" customWidth="1"/>
    <col min="15113" max="15114" width="7" style="295" customWidth="1"/>
    <col min="15115" max="15116" width="7.109375" style="295" customWidth="1"/>
    <col min="15117" max="15118" width="7" style="295" customWidth="1"/>
    <col min="15119" max="15120" width="7.109375" style="295" customWidth="1"/>
    <col min="15121" max="15122" width="7" style="295" customWidth="1"/>
    <col min="15123" max="15124" width="7.109375" style="295" customWidth="1"/>
    <col min="15125" max="15134" width="7" style="295" customWidth="1"/>
    <col min="15135" max="15360" width="8.88671875" style="295"/>
    <col min="15361" max="15361" width="5" style="295" customWidth="1"/>
    <col min="15362" max="15362" width="15.88671875" style="295" customWidth="1"/>
    <col min="15363" max="15366" width="7.6640625" style="295" customWidth="1"/>
    <col min="15367" max="15368" width="7.109375" style="295" customWidth="1"/>
    <col min="15369" max="15370" width="7" style="295" customWidth="1"/>
    <col min="15371" max="15372" width="7.109375" style="295" customWidth="1"/>
    <col min="15373" max="15374" width="7" style="295" customWidth="1"/>
    <col min="15375" max="15376" width="7.109375" style="295" customWidth="1"/>
    <col min="15377" max="15378" width="7" style="295" customWidth="1"/>
    <col min="15379" max="15380" width="7.109375" style="295" customWidth="1"/>
    <col min="15381" max="15390" width="7" style="295" customWidth="1"/>
    <col min="15391" max="15616" width="8.88671875" style="295"/>
    <col min="15617" max="15617" width="5" style="295" customWidth="1"/>
    <col min="15618" max="15618" width="15.88671875" style="295" customWidth="1"/>
    <col min="15619" max="15622" width="7.6640625" style="295" customWidth="1"/>
    <col min="15623" max="15624" width="7.109375" style="295" customWidth="1"/>
    <col min="15625" max="15626" width="7" style="295" customWidth="1"/>
    <col min="15627" max="15628" width="7.109375" style="295" customWidth="1"/>
    <col min="15629" max="15630" width="7" style="295" customWidth="1"/>
    <col min="15631" max="15632" width="7.109375" style="295" customWidth="1"/>
    <col min="15633" max="15634" width="7" style="295" customWidth="1"/>
    <col min="15635" max="15636" width="7.109375" style="295" customWidth="1"/>
    <col min="15637" max="15646" width="7" style="295" customWidth="1"/>
    <col min="15647" max="15872" width="8.88671875" style="295"/>
    <col min="15873" max="15873" width="5" style="295" customWidth="1"/>
    <col min="15874" max="15874" width="15.88671875" style="295" customWidth="1"/>
    <col min="15875" max="15878" width="7.6640625" style="295" customWidth="1"/>
    <col min="15879" max="15880" width="7.109375" style="295" customWidth="1"/>
    <col min="15881" max="15882" width="7" style="295" customWidth="1"/>
    <col min="15883" max="15884" width="7.109375" style="295" customWidth="1"/>
    <col min="15885" max="15886" width="7" style="295" customWidth="1"/>
    <col min="15887" max="15888" width="7.109375" style="295" customWidth="1"/>
    <col min="15889" max="15890" width="7" style="295" customWidth="1"/>
    <col min="15891" max="15892" width="7.109375" style="295" customWidth="1"/>
    <col min="15893" max="15902" width="7" style="295" customWidth="1"/>
    <col min="15903" max="16128" width="8.88671875" style="295"/>
    <col min="16129" max="16129" width="5" style="295" customWidth="1"/>
    <col min="16130" max="16130" width="15.88671875" style="295" customWidth="1"/>
    <col min="16131" max="16134" width="7.6640625" style="295" customWidth="1"/>
    <col min="16135" max="16136" width="7.109375" style="295" customWidth="1"/>
    <col min="16137" max="16138" width="7" style="295" customWidth="1"/>
    <col min="16139" max="16140" width="7.109375" style="295" customWidth="1"/>
    <col min="16141" max="16142" width="7" style="295" customWidth="1"/>
    <col min="16143" max="16144" width="7.109375" style="295" customWidth="1"/>
    <col min="16145" max="16146" width="7" style="295" customWidth="1"/>
    <col min="16147" max="16148" width="7.109375" style="295" customWidth="1"/>
    <col min="16149" max="16158" width="7" style="295" customWidth="1"/>
    <col min="16159" max="16384" width="8.88671875" style="295"/>
  </cols>
  <sheetData>
    <row r="1" spans="1:43" s="294" customFormat="1" ht="37.5" customHeight="1" x14ac:dyDescent="0.35">
      <c r="A1" s="612" t="s">
        <v>0</v>
      </c>
      <c r="B1" s="612"/>
      <c r="C1" s="612"/>
      <c r="D1" s="612"/>
      <c r="E1" s="612"/>
      <c r="F1" s="613" t="s">
        <v>350</v>
      </c>
      <c r="G1" s="613"/>
      <c r="H1" s="613"/>
      <c r="I1" s="613"/>
      <c r="J1" s="613"/>
      <c r="K1" s="613"/>
      <c r="L1" s="613"/>
      <c r="M1" s="613"/>
      <c r="N1" s="613"/>
      <c r="O1" s="613"/>
      <c r="P1" s="613"/>
      <c r="Q1" s="613"/>
      <c r="R1" s="613"/>
      <c r="S1" s="293"/>
      <c r="T1" s="293"/>
      <c r="U1" s="293"/>
      <c r="V1" s="293"/>
    </row>
    <row r="2" spans="1:43" ht="31.5" customHeight="1" x14ac:dyDescent="0.45">
      <c r="A2" s="599" t="s">
        <v>1</v>
      </c>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row>
    <row r="3" spans="1:43" ht="42.75" customHeight="1" x14ac:dyDescent="0.3">
      <c r="A3" s="600" t="s">
        <v>2</v>
      </c>
      <c r="B3" s="603" t="s">
        <v>3</v>
      </c>
      <c r="C3" s="606" t="s">
        <v>351</v>
      </c>
      <c r="D3" s="607"/>
      <c r="E3" s="607"/>
      <c r="F3" s="608"/>
      <c r="G3" s="614" t="s">
        <v>5</v>
      </c>
      <c r="H3" s="615"/>
      <c r="I3" s="615"/>
      <c r="J3" s="615"/>
      <c r="K3" s="615"/>
      <c r="L3" s="615"/>
      <c r="M3" s="615"/>
      <c r="N3" s="615"/>
      <c r="O3" s="615"/>
      <c r="P3" s="615"/>
      <c r="Q3" s="615"/>
      <c r="R3" s="615"/>
      <c r="S3" s="615"/>
      <c r="T3" s="615"/>
      <c r="U3" s="615"/>
      <c r="V3" s="615"/>
      <c r="W3" s="615"/>
      <c r="X3" s="615"/>
      <c r="Y3" s="615"/>
      <c r="Z3" s="615"/>
      <c r="AA3" s="615"/>
      <c r="AB3" s="615"/>
      <c r="AC3" s="615"/>
      <c r="AD3" s="616"/>
      <c r="AF3" s="296"/>
    </row>
    <row r="4" spans="1:43" ht="51" customHeight="1" x14ac:dyDescent="0.3">
      <c r="A4" s="601"/>
      <c r="B4" s="604"/>
      <c r="C4" s="609"/>
      <c r="D4" s="610"/>
      <c r="E4" s="610"/>
      <c r="F4" s="611"/>
      <c r="G4" s="617" t="s">
        <v>352</v>
      </c>
      <c r="H4" s="617"/>
      <c r="I4" s="617"/>
      <c r="J4" s="617"/>
      <c r="K4" s="617" t="s">
        <v>353</v>
      </c>
      <c r="L4" s="617"/>
      <c r="M4" s="617"/>
      <c r="N4" s="617"/>
      <c r="O4" s="594" t="s">
        <v>354</v>
      </c>
      <c r="P4" s="594"/>
      <c r="Q4" s="594"/>
      <c r="R4" s="594"/>
      <c r="S4" s="594" t="s">
        <v>355</v>
      </c>
      <c r="T4" s="594"/>
      <c r="U4" s="594"/>
      <c r="V4" s="594"/>
      <c r="W4" s="594" t="s">
        <v>356</v>
      </c>
      <c r="X4" s="594"/>
      <c r="Y4" s="594"/>
      <c r="Z4" s="594"/>
      <c r="AA4" s="594" t="s">
        <v>357</v>
      </c>
      <c r="AB4" s="594"/>
      <c r="AC4" s="594"/>
      <c r="AD4" s="594"/>
    </row>
    <row r="5" spans="1:43" ht="75.75" customHeight="1" thickBot="1" x14ac:dyDescent="0.35">
      <c r="A5" s="602"/>
      <c r="B5" s="605"/>
      <c r="C5" s="297" t="s">
        <v>11</v>
      </c>
      <c r="D5" s="297" t="s">
        <v>12</v>
      </c>
      <c r="E5" s="297" t="s">
        <v>15</v>
      </c>
      <c r="F5" s="297" t="s">
        <v>16</v>
      </c>
      <c r="G5" s="298" t="s">
        <v>11</v>
      </c>
      <c r="H5" s="298" t="s">
        <v>12</v>
      </c>
      <c r="I5" s="298" t="s">
        <v>15</v>
      </c>
      <c r="J5" s="298" t="s">
        <v>16</v>
      </c>
      <c r="K5" s="298" t="s">
        <v>11</v>
      </c>
      <c r="L5" s="298" t="s">
        <v>12</v>
      </c>
      <c r="M5" s="298" t="s">
        <v>15</v>
      </c>
      <c r="N5" s="298" t="s">
        <v>16</v>
      </c>
      <c r="O5" s="299" t="s">
        <v>11</v>
      </c>
      <c r="P5" s="299" t="s">
        <v>12</v>
      </c>
      <c r="Q5" s="299" t="s">
        <v>15</v>
      </c>
      <c r="R5" s="299" t="s">
        <v>16</v>
      </c>
      <c r="S5" s="299" t="s">
        <v>11</v>
      </c>
      <c r="T5" s="299" t="s">
        <v>12</v>
      </c>
      <c r="U5" s="299" t="s">
        <v>15</v>
      </c>
      <c r="V5" s="299" t="s">
        <v>16</v>
      </c>
      <c r="W5" s="297" t="s">
        <v>11</v>
      </c>
      <c r="X5" s="297" t="s">
        <v>12</v>
      </c>
      <c r="Y5" s="297" t="s">
        <v>15</v>
      </c>
      <c r="Z5" s="297" t="s">
        <v>16</v>
      </c>
      <c r="AA5" s="297" t="s">
        <v>11</v>
      </c>
      <c r="AB5" s="297" t="s">
        <v>12</v>
      </c>
      <c r="AC5" s="297" t="s">
        <v>15</v>
      </c>
      <c r="AD5" s="297" t="s">
        <v>16</v>
      </c>
      <c r="AF5" s="300"/>
      <c r="AG5" s="300"/>
      <c r="AH5" s="300"/>
      <c r="AI5" s="300"/>
      <c r="AJ5" s="300"/>
      <c r="AK5" s="300"/>
      <c r="AL5" s="300"/>
      <c r="AM5" s="300"/>
      <c r="AN5" s="300"/>
      <c r="AO5" s="300"/>
      <c r="AP5" s="300"/>
      <c r="AQ5" s="300"/>
    </row>
    <row r="6" spans="1:43" ht="66.599999999999994" thickTop="1" x14ac:dyDescent="0.3">
      <c r="A6" s="301" t="s">
        <v>17</v>
      </c>
      <c r="B6" s="301" t="s">
        <v>358</v>
      </c>
      <c r="C6" s="302">
        <v>0</v>
      </c>
      <c r="D6" s="302">
        <v>12000</v>
      </c>
      <c r="E6" s="302">
        <v>0</v>
      </c>
      <c r="F6" s="302">
        <v>12000</v>
      </c>
      <c r="G6" s="303" t="s">
        <v>359</v>
      </c>
      <c r="H6" s="303" t="s">
        <v>360</v>
      </c>
      <c r="I6" s="303" t="s">
        <v>359</v>
      </c>
      <c r="J6" s="303" t="s">
        <v>360</v>
      </c>
      <c r="K6" s="303" t="s">
        <v>361</v>
      </c>
      <c r="L6" s="303" t="s">
        <v>362</v>
      </c>
      <c r="M6" s="303" t="s">
        <v>361</v>
      </c>
      <c r="N6" s="303" t="s">
        <v>362</v>
      </c>
      <c r="O6" s="304" t="s">
        <v>363</v>
      </c>
      <c r="P6" s="305" t="s">
        <v>364</v>
      </c>
      <c r="Q6" s="306" t="s">
        <v>363</v>
      </c>
      <c r="R6" s="307" t="s">
        <v>364</v>
      </c>
      <c r="S6" s="308" t="s">
        <v>365</v>
      </c>
      <c r="T6" s="303" t="s">
        <v>366</v>
      </c>
      <c r="U6" s="303" t="s">
        <v>365</v>
      </c>
      <c r="V6" s="303" t="s">
        <v>366</v>
      </c>
      <c r="W6" s="309">
        <v>3000</v>
      </c>
      <c r="X6" s="310">
        <v>12000</v>
      </c>
      <c r="Y6" s="310">
        <v>3000</v>
      </c>
      <c r="Z6" s="310">
        <v>12000</v>
      </c>
      <c r="AA6" s="310">
        <v>3600</v>
      </c>
      <c r="AB6" s="310">
        <v>12000</v>
      </c>
      <c r="AC6" s="310">
        <v>3600</v>
      </c>
      <c r="AD6" s="310">
        <v>12000</v>
      </c>
      <c r="AF6" s="300"/>
      <c r="AG6" s="300"/>
      <c r="AH6" s="300"/>
      <c r="AI6" s="300"/>
      <c r="AJ6" s="300"/>
      <c r="AK6" s="300"/>
      <c r="AL6" s="300"/>
      <c r="AM6" s="300"/>
      <c r="AN6" s="300"/>
      <c r="AO6" s="300"/>
      <c r="AP6" s="300"/>
      <c r="AQ6" s="300"/>
    </row>
    <row r="7" spans="1:43" ht="63.75" customHeight="1" x14ac:dyDescent="0.3">
      <c r="A7" s="301" t="s">
        <v>19</v>
      </c>
      <c r="B7" s="301" t="s">
        <v>367</v>
      </c>
      <c r="C7" s="302">
        <v>0</v>
      </c>
      <c r="D7" s="302">
        <v>7000</v>
      </c>
      <c r="E7" s="302">
        <v>0</v>
      </c>
      <c r="F7" s="302">
        <v>7000</v>
      </c>
      <c r="G7" s="303" t="s">
        <v>368</v>
      </c>
      <c r="H7" s="303" t="s">
        <v>369</v>
      </c>
      <c r="I7" s="303" t="s">
        <v>368</v>
      </c>
      <c r="J7" s="303" t="s">
        <v>369</v>
      </c>
      <c r="K7" s="303" t="s">
        <v>370</v>
      </c>
      <c r="L7" s="303" t="s">
        <v>371</v>
      </c>
      <c r="M7" s="303" t="s">
        <v>370</v>
      </c>
      <c r="N7" s="303" t="s">
        <v>371</v>
      </c>
      <c r="O7" s="311" t="s">
        <v>372</v>
      </c>
      <c r="P7" s="312" t="s">
        <v>373</v>
      </c>
      <c r="Q7" s="303" t="s">
        <v>372</v>
      </c>
      <c r="R7" s="313" t="s">
        <v>373</v>
      </c>
      <c r="S7" s="308" t="s">
        <v>374</v>
      </c>
      <c r="T7" s="303" t="s">
        <v>375</v>
      </c>
      <c r="U7" s="303" t="s">
        <v>376</v>
      </c>
      <c r="V7" s="303" t="s">
        <v>375</v>
      </c>
      <c r="W7" s="309">
        <v>1750</v>
      </c>
      <c r="X7" s="310">
        <v>7000</v>
      </c>
      <c r="Y7" s="310">
        <v>1750</v>
      </c>
      <c r="Z7" s="310">
        <v>7000</v>
      </c>
      <c r="AA7" s="310">
        <v>2100</v>
      </c>
      <c r="AB7" s="310">
        <v>7000</v>
      </c>
      <c r="AC7" s="310">
        <v>2100</v>
      </c>
      <c r="AD7" s="310">
        <v>7000</v>
      </c>
      <c r="AF7" s="300"/>
      <c r="AG7" s="300"/>
      <c r="AH7" s="300"/>
      <c r="AI7" s="300"/>
      <c r="AJ7" s="300"/>
      <c r="AK7" s="300"/>
      <c r="AL7" s="300"/>
      <c r="AM7" s="300"/>
      <c r="AN7" s="300"/>
      <c r="AO7" s="300"/>
      <c r="AP7" s="300"/>
      <c r="AQ7" s="300"/>
    </row>
    <row r="8" spans="1:43" ht="66" x14ac:dyDescent="0.3">
      <c r="A8" s="301" t="s">
        <v>21</v>
      </c>
      <c r="B8" s="301" t="s">
        <v>377</v>
      </c>
      <c r="C8" s="302">
        <v>0</v>
      </c>
      <c r="D8" s="302">
        <v>3000</v>
      </c>
      <c r="E8" s="302">
        <v>0</v>
      </c>
      <c r="F8" s="302">
        <v>3000</v>
      </c>
      <c r="G8" s="303" t="s">
        <v>378</v>
      </c>
      <c r="H8" s="303" t="s">
        <v>379</v>
      </c>
      <c r="I8" s="303" t="s">
        <v>378</v>
      </c>
      <c r="J8" s="303" t="s">
        <v>379</v>
      </c>
      <c r="K8" s="303" t="s">
        <v>380</v>
      </c>
      <c r="L8" s="303" t="s">
        <v>381</v>
      </c>
      <c r="M8" s="303" t="s">
        <v>380</v>
      </c>
      <c r="N8" s="303" t="s">
        <v>381</v>
      </c>
      <c r="O8" s="311" t="s">
        <v>382</v>
      </c>
      <c r="P8" s="312" t="s">
        <v>383</v>
      </c>
      <c r="Q8" s="303" t="s">
        <v>382</v>
      </c>
      <c r="R8" s="313" t="s">
        <v>383</v>
      </c>
      <c r="S8" s="308" t="s">
        <v>384</v>
      </c>
      <c r="T8" s="303" t="s">
        <v>385</v>
      </c>
      <c r="U8" s="303" t="s">
        <v>384</v>
      </c>
      <c r="V8" s="303" t="s">
        <v>385</v>
      </c>
      <c r="W8" s="309">
        <v>750</v>
      </c>
      <c r="X8" s="310">
        <v>3000</v>
      </c>
      <c r="Y8" s="310">
        <v>750</v>
      </c>
      <c r="Z8" s="310">
        <v>3000</v>
      </c>
      <c r="AA8" s="310">
        <v>900</v>
      </c>
      <c r="AB8" s="310">
        <v>3000</v>
      </c>
      <c r="AC8" s="310">
        <v>900</v>
      </c>
      <c r="AD8" s="310">
        <v>3000</v>
      </c>
      <c r="AF8" s="300"/>
      <c r="AG8" s="300"/>
      <c r="AH8" s="300"/>
      <c r="AI8" s="300"/>
      <c r="AJ8" s="300"/>
      <c r="AK8" s="300"/>
      <c r="AL8" s="300"/>
      <c r="AM8" s="300"/>
      <c r="AN8" s="300"/>
      <c r="AO8" s="300"/>
      <c r="AP8" s="300"/>
      <c r="AQ8" s="300"/>
    </row>
    <row r="9" spans="1:43" ht="66" customHeight="1" x14ac:dyDescent="0.3">
      <c r="A9" s="314" t="s">
        <v>23</v>
      </c>
      <c r="B9" s="314" t="s">
        <v>386</v>
      </c>
      <c r="C9" s="315">
        <v>0</v>
      </c>
      <c r="D9" s="315">
        <v>0</v>
      </c>
      <c r="E9" s="315">
        <v>0</v>
      </c>
      <c r="F9" s="315">
        <v>0</v>
      </c>
      <c r="G9" s="316" t="s">
        <v>387</v>
      </c>
      <c r="H9" s="316" t="s">
        <v>388</v>
      </c>
      <c r="I9" s="316" t="s">
        <v>387</v>
      </c>
      <c r="J9" s="316" t="s">
        <v>388</v>
      </c>
      <c r="K9" s="316" t="s">
        <v>389</v>
      </c>
      <c r="L9" s="316" t="s">
        <v>390</v>
      </c>
      <c r="M9" s="316" t="s">
        <v>389</v>
      </c>
      <c r="N9" s="316" t="s">
        <v>390</v>
      </c>
      <c r="O9" s="317" t="s">
        <v>391</v>
      </c>
      <c r="P9" s="318" t="s">
        <v>392</v>
      </c>
      <c r="Q9" s="316" t="s">
        <v>391</v>
      </c>
      <c r="R9" s="319" t="s">
        <v>392</v>
      </c>
      <c r="S9" s="308" t="s">
        <v>393</v>
      </c>
      <c r="T9" s="303" t="s">
        <v>394</v>
      </c>
      <c r="U9" s="303" t="s">
        <v>393</v>
      </c>
      <c r="V9" s="303" t="s">
        <v>394</v>
      </c>
      <c r="W9" s="320">
        <v>125</v>
      </c>
      <c r="X9" s="321">
        <v>500</v>
      </c>
      <c r="Y9" s="321">
        <v>125</v>
      </c>
      <c r="Z9" s="321">
        <v>500</v>
      </c>
      <c r="AA9" s="321">
        <v>150</v>
      </c>
      <c r="AB9" s="321">
        <v>500</v>
      </c>
      <c r="AC9" s="321">
        <v>150</v>
      </c>
      <c r="AD9" s="321">
        <v>500</v>
      </c>
      <c r="AF9" s="300"/>
      <c r="AG9" s="300"/>
      <c r="AH9" s="300"/>
      <c r="AI9" s="300"/>
      <c r="AJ9" s="300"/>
      <c r="AK9" s="300"/>
      <c r="AL9" s="300"/>
      <c r="AM9" s="300"/>
      <c r="AN9" s="300"/>
      <c r="AO9" s="300"/>
      <c r="AP9" s="300"/>
      <c r="AQ9" s="300"/>
    </row>
    <row r="10" spans="1:43" s="331" customFormat="1" ht="114" customHeight="1" thickBot="1" x14ac:dyDescent="0.35">
      <c r="A10" s="322" t="s">
        <v>25</v>
      </c>
      <c r="B10" s="323" t="s">
        <v>395</v>
      </c>
      <c r="C10" s="324">
        <v>0</v>
      </c>
      <c r="D10" s="324">
        <v>0</v>
      </c>
      <c r="E10" s="324">
        <v>0</v>
      </c>
      <c r="F10" s="324">
        <v>0</v>
      </c>
      <c r="G10" s="303" t="s">
        <v>396</v>
      </c>
      <c r="H10" s="303" t="s">
        <v>396</v>
      </c>
      <c r="I10" s="303" t="s">
        <v>397</v>
      </c>
      <c r="J10" s="303" t="s">
        <v>397</v>
      </c>
      <c r="K10" s="303" t="s">
        <v>398</v>
      </c>
      <c r="L10" s="303" t="s">
        <v>398</v>
      </c>
      <c r="M10" s="303" t="s">
        <v>399</v>
      </c>
      <c r="N10" s="312" t="s">
        <v>399</v>
      </c>
      <c r="O10" s="325" t="s">
        <v>400</v>
      </c>
      <c r="P10" s="326" t="s">
        <v>401</v>
      </c>
      <c r="Q10" s="327" t="s">
        <v>402</v>
      </c>
      <c r="R10" s="328" t="s">
        <v>402</v>
      </c>
      <c r="S10" s="308" t="s">
        <v>403</v>
      </c>
      <c r="T10" s="303" t="s">
        <v>404</v>
      </c>
      <c r="U10" s="303" t="s">
        <v>405</v>
      </c>
      <c r="V10" s="303" t="s">
        <v>405</v>
      </c>
      <c r="W10" s="329">
        <v>104000</v>
      </c>
      <c r="X10" s="330">
        <v>104000</v>
      </c>
      <c r="Y10" s="330">
        <v>119</v>
      </c>
      <c r="Z10" s="330">
        <v>119</v>
      </c>
      <c r="AA10" s="330">
        <v>104000</v>
      </c>
      <c r="AB10" s="330">
        <v>104000</v>
      </c>
      <c r="AC10" s="330">
        <v>119</v>
      </c>
      <c r="AD10" s="330">
        <v>119</v>
      </c>
      <c r="AF10" s="300"/>
      <c r="AG10" s="300"/>
      <c r="AH10" s="300"/>
      <c r="AI10" s="300"/>
      <c r="AJ10" s="300"/>
      <c r="AK10" s="300"/>
      <c r="AL10" s="300"/>
      <c r="AM10" s="300"/>
      <c r="AN10" s="300"/>
      <c r="AO10" s="300"/>
      <c r="AP10" s="300"/>
      <c r="AQ10" s="300"/>
    </row>
    <row r="11" spans="1:43" s="300" customFormat="1" ht="19.8" customHeight="1" thickTop="1" x14ac:dyDescent="0.3"/>
    <row r="12" spans="1:43" ht="23.4" x14ac:dyDescent="0.45">
      <c r="A12" s="599" t="s">
        <v>35</v>
      </c>
      <c r="B12" s="599"/>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row>
    <row r="13" spans="1:43" ht="45.75" hidden="1" customHeight="1" x14ac:dyDescent="0.3">
      <c r="A13" s="600" t="s">
        <v>2</v>
      </c>
      <c r="B13" s="603" t="s">
        <v>36</v>
      </c>
      <c r="C13" s="606" t="s">
        <v>406</v>
      </c>
      <c r="D13" s="607"/>
      <c r="E13" s="607"/>
      <c r="F13" s="608"/>
      <c r="G13" s="594" t="s">
        <v>38</v>
      </c>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row>
    <row r="14" spans="1:43" ht="45" hidden="1" customHeight="1" x14ac:dyDescent="0.3">
      <c r="A14" s="601"/>
      <c r="B14" s="604"/>
      <c r="C14" s="609"/>
      <c r="D14" s="610"/>
      <c r="E14" s="610"/>
      <c r="F14" s="611"/>
      <c r="G14" s="594" t="s">
        <v>6</v>
      </c>
      <c r="H14" s="594"/>
      <c r="I14" s="594"/>
      <c r="J14" s="594"/>
      <c r="K14" s="594" t="s">
        <v>7</v>
      </c>
      <c r="L14" s="594"/>
      <c r="M14" s="594"/>
      <c r="N14" s="594"/>
      <c r="O14" s="594" t="s">
        <v>8</v>
      </c>
      <c r="P14" s="594"/>
      <c r="Q14" s="594"/>
      <c r="R14" s="594"/>
      <c r="S14" s="332"/>
      <c r="T14" s="332"/>
      <c r="U14" s="332"/>
      <c r="V14" s="332"/>
      <c r="W14" s="594" t="s">
        <v>9</v>
      </c>
      <c r="X14" s="594"/>
      <c r="Y14" s="594"/>
      <c r="Z14" s="594"/>
      <c r="AA14" s="594" t="s">
        <v>10</v>
      </c>
      <c r="AB14" s="594"/>
      <c r="AC14" s="594"/>
      <c r="AD14" s="594"/>
    </row>
    <row r="15" spans="1:43" ht="78.75" hidden="1" customHeight="1" x14ac:dyDescent="0.3">
      <c r="A15" s="602"/>
      <c r="B15" s="605"/>
      <c r="C15" s="297" t="s">
        <v>42</v>
      </c>
      <c r="D15" s="297" t="s">
        <v>40</v>
      </c>
      <c r="E15" s="297" t="s">
        <v>41</v>
      </c>
      <c r="F15" s="297" t="s">
        <v>407</v>
      </c>
      <c r="G15" s="297" t="s">
        <v>42</v>
      </c>
      <c r="H15" s="297" t="s">
        <v>40</v>
      </c>
      <c r="I15" s="297" t="s">
        <v>41</v>
      </c>
      <c r="J15" s="297" t="s">
        <v>16</v>
      </c>
      <c r="K15" s="297" t="s">
        <v>42</v>
      </c>
      <c r="L15" s="297" t="s">
        <v>40</v>
      </c>
      <c r="M15" s="297" t="s">
        <v>41</v>
      </c>
      <c r="N15" s="297" t="s">
        <v>16</v>
      </c>
      <c r="O15" s="297" t="s">
        <v>42</v>
      </c>
      <c r="P15" s="297" t="s">
        <v>40</v>
      </c>
      <c r="Q15" s="297" t="s">
        <v>41</v>
      </c>
      <c r="R15" s="297" t="s">
        <v>16</v>
      </c>
      <c r="S15" s="297"/>
      <c r="T15" s="297"/>
      <c r="U15" s="297"/>
      <c r="V15" s="297"/>
      <c r="W15" s="297" t="s">
        <v>42</v>
      </c>
      <c r="X15" s="297" t="s">
        <v>40</v>
      </c>
      <c r="Y15" s="297" t="s">
        <v>41</v>
      </c>
      <c r="Z15" s="297" t="s">
        <v>16</v>
      </c>
      <c r="AA15" s="297" t="s">
        <v>42</v>
      </c>
      <c r="AB15" s="297" t="s">
        <v>40</v>
      </c>
      <c r="AC15" s="297" t="s">
        <v>41</v>
      </c>
      <c r="AD15" s="297" t="s">
        <v>16</v>
      </c>
    </row>
    <row r="16" spans="1:43" ht="75.75" customHeight="1" thickBot="1" x14ac:dyDescent="0.35">
      <c r="A16" s="301" t="s">
        <v>17</v>
      </c>
      <c r="B16" s="301" t="s">
        <v>408</v>
      </c>
      <c r="C16" s="301"/>
      <c r="D16" s="301"/>
      <c r="E16" s="301"/>
      <c r="F16" s="301"/>
      <c r="G16" s="301"/>
      <c r="H16" s="301"/>
      <c r="I16" s="301"/>
      <c r="J16" s="301"/>
      <c r="K16" s="301"/>
      <c r="L16" s="301"/>
      <c r="M16" s="301"/>
      <c r="N16" s="301"/>
      <c r="O16" s="333"/>
      <c r="P16" s="333"/>
      <c r="Q16" s="333"/>
      <c r="R16" s="333"/>
      <c r="S16" s="333"/>
      <c r="T16" s="333"/>
      <c r="U16" s="333"/>
      <c r="V16" s="333"/>
      <c r="W16" s="301"/>
      <c r="X16" s="301"/>
      <c r="Y16" s="301"/>
      <c r="Z16" s="301"/>
      <c r="AA16" s="301"/>
      <c r="AB16" s="301"/>
      <c r="AC16" s="301"/>
      <c r="AD16" s="301"/>
    </row>
    <row r="17" spans="1:30" ht="66.599999999999994" thickTop="1" x14ac:dyDescent="0.3">
      <c r="A17" s="301" t="s">
        <v>44</v>
      </c>
      <c r="B17" s="301" t="s">
        <v>409</v>
      </c>
      <c r="C17" s="302">
        <v>0</v>
      </c>
      <c r="D17" s="302">
        <v>0</v>
      </c>
      <c r="E17" s="302">
        <v>0</v>
      </c>
      <c r="F17" s="302">
        <v>150</v>
      </c>
      <c r="G17" s="303" t="s">
        <v>410</v>
      </c>
      <c r="H17" s="303" t="s">
        <v>410</v>
      </c>
      <c r="I17" s="303" t="s">
        <v>411</v>
      </c>
      <c r="J17" s="303" t="s">
        <v>411</v>
      </c>
      <c r="K17" s="303" t="s">
        <v>412</v>
      </c>
      <c r="L17" s="303" t="s">
        <v>412</v>
      </c>
      <c r="M17" s="303" t="s">
        <v>413</v>
      </c>
      <c r="N17" s="318" t="s">
        <v>413</v>
      </c>
      <c r="O17" s="304" t="s">
        <v>414</v>
      </c>
      <c r="P17" s="306" t="s">
        <v>414</v>
      </c>
      <c r="Q17" s="306" t="s">
        <v>413</v>
      </c>
      <c r="R17" s="307" t="s">
        <v>413</v>
      </c>
      <c r="S17" s="308" t="s">
        <v>415</v>
      </c>
      <c r="T17" s="303" t="s">
        <v>415</v>
      </c>
      <c r="U17" s="303" t="s">
        <v>416</v>
      </c>
      <c r="V17" s="303" t="s">
        <v>416</v>
      </c>
      <c r="W17" s="309">
        <v>60000</v>
      </c>
      <c r="X17" s="310">
        <v>60000</v>
      </c>
      <c r="Y17" s="310">
        <v>150</v>
      </c>
      <c r="Z17" s="310">
        <v>150</v>
      </c>
      <c r="AA17" s="310">
        <v>60000</v>
      </c>
      <c r="AB17" s="310">
        <v>60000</v>
      </c>
      <c r="AC17" s="310">
        <v>150</v>
      </c>
      <c r="AD17" s="310">
        <v>150</v>
      </c>
    </row>
    <row r="18" spans="1:30" ht="65.25" customHeight="1" x14ac:dyDescent="0.3">
      <c r="A18" s="301" t="s">
        <v>46</v>
      </c>
      <c r="B18" s="301" t="s">
        <v>417</v>
      </c>
      <c r="C18" s="302">
        <v>0</v>
      </c>
      <c r="D18" s="302">
        <v>0</v>
      </c>
      <c r="E18" s="302">
        <v>0</v>
      </c>
      <c r="F18" s="302">
        <v>150</v>
      </c>
      <c r="G18" s="303" t="s">
        <v>418</v>
      </c>
      <c r="H18" s="303" t="s">
        <v>418</v>
      </c>
      <c r="I18" s="303" t="s">
        <v>411</v>
      </c>
      <c r="J18" s="303" t="s">
        <v>411</v>
      </c>
      <c r="K18" s="303" t="s">
        <v>419</v>
      </c>
      <c r="L18" s="303" t="s">
        <v>419</v>
      </c>
      <c r="M18" s="303" t="s">
        <v>413</v>
      </c>
      <c r="N18" s="312" t="s">
        <v>413</v>
      </c>
      <c r="O18" s="311" t="s">
        <v>420</v>
      </c>
      <c r="P18" s="303" t="s">
        <v>420</v>
      </c>
      <c r="Q18" s="303" t="s">
        <v>413</v>
      </c>
      <c r="R18" s="313" t="s">
        <v>413</v>
      </c>
      <c r="S18" s="308" t="s">
        <v>421</v>
      </c>
      <c r="T18" s="303" t="s">
        <v>421</v>
      </c>
      <c r="U18" s="303" t="s">
        <v>416</v>
      </c>
      <c r="V18" s="303" t="s">
        <v>416</v>
      </c>
      <c r="W18" s="309">
        <v>15000</v>
      </c>
      <c r="X18" s="310">
        <v>15000</v>
      </c>
      <c r="Y18" s="310">
        <v>150</v>
      </c>
      <c r="Z18" s="310">
        <v>150</v>
      </c>
      <c r="AA18" s="310">
        <v>15000</v>
      </c>
      <c r="AB18" s="310">
        <v>15000</v>
      </c>
      <c r="AC18" s="310">
        <v>150</v>
      </c>
      <c r="AD18" s="310">
        <v>150</v>
      </c>
    </row>
    <row r="19" spans="1:30" ht="79.8" thickBot="1" x14ac:dyDescent="0.35">
      <c r="A19" s="334" t="s">
        <v>76</v>
      </c>
      <c r="B19" s="301" t="s">
        <v>422</v>
      </c>
      <c r="C19" s="302">
        <v>0</v>
      </c>
      <c r="D19" s="302">
        <v>0</v>
      </c>
      <c r="E19" s="302">
        <v>0</v>
      </c>
      <c r="F19" s="302">
        <v>150</v>
      </c>
      <c r="G19" s="303" t="s">
        <v>423</v>
      </c>
      <c r="H19" s="303" t="s">
        <v>424</v>
      </c>
      <c r="I19" s="303" t="s">
        <v>411</v>
      </c>
      <c r="J19" s="303" t="s">
        <v>411</v>
      </c>
      <c r="K19" s="303" t="s">
        <v>425</v>
      </c>
      <c r="L19" s="303" t="s">
        <v>426</v>
      </c>
      <c r="M19" s="303" t="s">
        <v>413</v>
      </c>
      <c r="N19" s="312" t="s">
        <v>413</v>
      </c>
      <c r="O19" s="325" t="s">
        <v>427</v>
      </c>
      <c r="P19" s="327" t="s">
        <v>428</v>
      </c>
      <c r="Q19" s="327" t="s">
        <v>413</v>
      </c>
      <c r="R19" s="328" t="s">
        <v>413</v>
      </c>
      <c r="S19" s="308" t="s">
        <v>429</v>
      </c>
      <c r="T19" s="303" t="s">
        <v>430</v>
      </c>
      <c r="U19" s="303" t="s">
        <v>416</v>
      </c>
      <c r="V19" s="303" t="s">
        <v>416</v>
      </c>
      <c r="W19" s="309">
        <v>20000</v>
      </c>
      <c r="X19" s="310">
        <v>22000</v>
      </c>
      <c r="Y19" s="310">
        <v>150</v>
      </c>
      <c r="Z19" s="310">
        <v>150</v>
      </c>
      <c r="AA19" s="310">
        <v>20000</v>
      </c>
      <c r="AB19" s="310">
        <v>22000</v>
      </c>
      <c r="AC19" s="310">
        <v>150</v>
      </c>
      <c r="AD19" s="310">
        <v>150</v>
      </c>
    </row>
    <row r="20" spans="1:30" ht="15" thickTop="1" x14ac:dyDescent="0.3">
      <c r="A20" s="595" t="s">
        <v>431</v>
      </c>
      <c r="B20" s="596"/>
      <c r="C20" s="596"/>
      <c r="D20" s="596"/>
      <c r="E20" s="596"/>
      <c r="F20" s="596"/>
      <c r="G20" s="596"/>
      <c r="H20" s="596"/>
      <c r="I20" s="596"/>
      <c r="J20" s="596"/>
      <c r="K20" s="596"/>
      <c r="L20" s="596"/>
      <c r="M20" s="596"/>
      <c r="N20" s="596"/>
      <c r="O20" s="597"/>
      <c r="P20" s="597"/>
      <c r="Q20" s="597"/>
      <c r="R20" s="597"/>
      <c r="S20" s="597"/>
      <c r="T20" s="597"/>
      <c r="U20" s="597"/>
      <c r="V20" s="597"/>
      <c r="W20" s="596"/>
      <c r="X20" s="596"/>
      <c r="Y20" s="596"/>
      <c r="Z20" s="596"/>
      <c r="AA20" s="596"/>
      <c r="AB20" s="596"/>
      <c r="AC20" s="596"/>
      <c r="AD20" s="596"/>
    </row>
    <row r="21" spans="1:30" x14ac:dyDescent="0.3">
      <c r="A21" s="597"/>
      <c r="B21" s="597"/>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row>
    <row r="22" spans="1:30" x14ac:dyDescent="0.3">
      <c r="A22" s="598"/>
      <c r="B22" s="598"/>
      <c r="C22" s="598"/>
      <c r="D22" s="598"/>
      <c r="E22" s="598"/>
      <c r="F22" s="598"/>
      <c r="G22" s="598"/>
      <c r="H22" s="598"/>
      <c r="I22" s="598"/>
      <c r="J22" s="598"/>
      <c r="K22" s="598"/>
      <c r="L22" s="598"/>
      <c r="M22" s="598"/>
      <c r="N22" s="598"/>
      <c r="O22" s="598"/>
      <c r="P22" s="598"/>
      <c r="Q22" s="598"/>
      <c r="R22" s="598"/>
      <c r="S22" s="598"/>
      <c r="T22" s="598"/>
      <c r="U22" s="598"/>
      <c r="V22" s="598"/>
      <c r="W22" s="598"/>
      <c r="X22" s="598"/>
      <c r="Y22" s="598"/>
      <c r="Z22" s="598"/>
      <c r="AA22" s="598"/>
      <c r="AB22" s="598"/>
      <c r="AC22" s="598"/>
      <c r="AD22" s="598"/>
    </row>
    <row r="24" spans="1:30" x14ac:dyDescent="0.3">
      <c r="B24" s="296"/>
    </row>
  </sheetData>
  <autoFilter ref="A1:AF22">
    <filterColumn colId="0" showButton="0"/>
    <filterColumn colId="1" showButton="0"/>
    <filterColumn colId="2" showButton="0"/>
    <filterColumn colId="3" showButton="0"/>
    <filterColumn colId="5" showButton="0"/>
    <filterColumn colId="6" showButton="0"/>
    <filterColumn colId="7" showButton="0"/>
    <filterColumn colId="8" showButton="0">
      <colorFilter dxfId="0"/>
    </filterColumn>
    <filterColumn colId="9" showButton="0"/>
    <filterColumn colId="10" showButton="0"/>
    <filterColumn colId="11" showButton="0"/>
    <filterColumn colId="12" showButton="0"/>
    <filterColumn colId="13" showButton="0"/>
    <filterColumn colId="14" showButton="0"/>
    <filterColumn colId="15" showButton="0"/>
    <filterColumn colId="16" showButton="0"/>
  </autoFilter>
  <mergeCells count="24">
    <mergeCell ref="A1:E1"/>
    <mergeCell ref="F1:R1"/>
    <mergeCell ref="A2:AD2"/>
    <mergeCell ref="A3:A5"/>
    <mergeCell ref="B3:B5"/>
    <mergeCell ref="C3:F4"/>
    <mergeCell ref="G3:AD3"/>
    <mergeCell ref="G4:J4"/>
    <mergeCell ref="K4:N4"/>
    <mergeCell ref="O4:R4"/>
    <mergeCell ref="O14:R14"/>
    <mergeCell ref="W14:Z14"/>
    <mergeCell ref="AA14:AD14"/>
    <mergeCell ref="A20:AD22"/>
    <mergeCell ref="S4:V4"/>
    <mergeCell ref="W4:Z4"/>
    <mergeCell ref="AA4:AD4"/>
    <mergeCell ref="A12:AD12"/>
    <mergeCell ref="A13:A15"/>
    <mergeCell ref="B13:B15"/>
    <mergeCell ref="C13:F14"/>
    <mergeCell ref="G13:AD13"/>
    <mergeCell ref="G14:J14"/>
    <mergeCell ref="K14:N14"/>
  </mergeCells>
  <pageMargins left="0.36" right="0.3" top="0.48" bottom="0.52" header="0.22" footer="0.26"/>
  <pageSetup paperSize="9" scale="63" orientation="landscape" r:id="rId1"/>
  <rowBreaks count="1" manualBreakCount="1">
    <brk id="11" max="16383"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B30"/>
  <sheetViews>
    <sheetView view="pageBreakPreview" topLeftCell="A10" zoomScale="60" zoomScaleNormal="90" workbookViewId="0">
      <selection activeCell="AB11" sqref="AB11"/>
    </sheetView>
  </sheetViews>
  <sheetFormatPr defaultRowHeight="14.4" x14ac:dyDescent="0.3"/>
  <cols>
    <col min="1" max="1" width="5" customWidth="1"/>
    <col min="2" max="2" width="15.88671875" customWidth="1"/>
    <col min="3" max="6" width="7.6640625" customWidth="1"/>
    <col min="7" max="26" width="7" customWidth="1"/>
  </cols>
  <sheetData>
    <row r="1" spans="1:28" s="4" customFormat="1" ht="60.75" customHeight="1" x14ac:dyDescent="0.35">
      <c r="A1" s="524" t="s">
        <v>0</v>
      </c>
      <c r="B1" s="524"/>
      <c r="C1" s="524"/>
      <c r="D1" s="524"/>
      <c r="E1" s="524"/>
      <c r="F1" s="525" t="s">
        <v>181</v>
      </c>
      <c r="G1" s="525"/>
      <c r="H1" s="525"/>
      <c r="I1" s="525"/>
      <c r="J1" s="525"/>
      <c r="K1" s="525"/>
      <c r="L1" s="525"/>
      <c r="M1" s="525"/>
      <c r="N1" s="525"/>
      <c r="O1" s="525"/>
      <c r="P1" s="525"/>
      <c r="Q1" s="525"/>
      <c r="R1" s="525"/>
    </row>
    <row r="2" spans="1:28" ht="31.5" customHeight="1" x14ac:dyDescent="0.45">
      <c r="A2" s="497" t="s">
        <v>1</v>
      </c>
      <c r="B2" s="497"/>
      <c r="C2" s="497"/>
      <c r="D2" s="497"/>
      <c r="E2" s="497"/>
      <c r="F2" s="497"/>
      <c r="G2" s="497"/>
      <c r="H2" s="497"/>
      <c r="I2" s="497"/>
      <c r="J2" s="497"/>
      <c r="K2" s="497"/>
      <c r="L2" s="497"/>
      <c r="M2" s="497"/>
      <c r="N2" s="497"/>
      <c r="O2" s="497"/>
      <c r="P2" s="497"/>
      <c r="Q2" s="497"/>
      <c r="R2" s="497"/>
      <c r="S2" s="497"/>
      <c r="T2" s="497"/>
      <c r="U2" s="497"/>
      <c r="V2" s="497"/>
      <c r="W2" s="497"/>
      <c r="X2" s="497"/>
      <c r="Y2" s="497"/>
      <c r="Z2" s="497"/>
    </row>
    <row r="3" spans="1:28" ht="44.25" customHeight="1" x14ac:dyDescent="0.3">
      <c r="A3" s="498" t="s">
        <v>2</v>
      </c>
      <c r="B3" s="501" t="s">
        <v>3</v>
      </c>
      <c r="C3" s="504" t="s">
        <v>4</v>
      </c>
      <c r="D3" s="505"/>
      <c r="E3" s="505"/>
      <c r="F3" s="506"/>
      <c r="G3" s="512" t="s">
        <v>5</v>
      </c>
      <c r="H3" s="512"/>
      <c r="I3" s="512"/>
      <c r="J3" s="512"/>
      <c r="K3" s="512"/>
      <c r="L3" s="512"/>
      <c r="M3" s="512"/>
      <c r="N3" s="512"/>
      <c r="O3" s="512"/>
      <c r="P3" s="512"/>
      <c r="Q3" s="512"/>
      <c r="R3" s="512"/>
      <c r="S3" s="512"/>
      <c r="T3" s="512"/>
      <c r="U3" s="512"/>
      <c r="V3" s="512"/>
      <c r="W3" s="512"/>
      <c r="X3" s="512"/>
      <c r="Y3" s="512"/>
      <c r="Z3" s="512"/>
      <c r="AB3" s="28"/>
    </row>
    <row r="4" spans="1:28" ht="44.25" customHeight="1" x14ac:dyDescent="0.3">
      <c r="A4" s="499"/>
      <c r="B4" s="502"/>
      <c r="C4" s="507"/>
      <c r="D4" s="508"/>
      <c r="E4" s="508"/>
      <c r="F4" s="509"/>
      <c r="G4" s="512" t="s">
        <v>6</v>
      </c>
      <c r="H4" s="512"/>
      <c r="I4" s="512"/>
      <c r="J4" s="512"/>
      <c r="K4" s="512" t="s">
        <v>7</v>
      </c>
      <c r="L4" s="512"/>
      <c r="M4" s="512"/>
      <c r="N4" s="512"/>
      <c r="O4" s="512" t="s">
        <v>8</v>
      </c>
      <c r="P4" s="512"/>
      <c r="Q4" s="512"/>
      <c r="R4" s="512"/>
      <c r="S4" s="512" t="s">
        <v>9</v>
      </c>
      <c r="T4" s="512"/>
      <c r="U4" s="512"/>
      <c r="V4" s="512"/>
      <c r="W4" s="512" t="s">
        <v>10</v>
      </c>
      <c r="X4" s="512"/>
      <c r="Y4" s="512"/>
      <c r="Z4" s="512"/>
    </row>
    <row r="5" spans="1:28" ht="75.75" customHeight="1" x14ac:dyDescent="0.3">
      <c r="A5" s="500"/>
      <c r="B5" s="503"/>
      <c r="C5" s="12" t="s">
        <v>11</v>
      </c>
      <c r="D5" s="12" t="s">
        <v>12</v>
      </c>
      <c r="E5" s="12" t="s">
        <v>13</v>
      </c>
      <c r="F5" s="12" t="s">
        <v>14</v>
      </c>
      <c r="G5" s="12" t="s">
        <v>11</v>
      </c>
      <c r="H5" s="12" t="s">
        <v>12</v>
      </c>
      <c r="I5" s="12" t="s">
        <v>15</v>
      </c>
      <c r="J5" s="12" t="s">
        <v>16</v>
      </c>
      <c r="K5" s="12" t="s">
        <v>11</v>
      </c>
      <c r="L5" s="12" t="s">
        <v>12</v>
      </c>
      <c r="M5" s="12" t="s">
        <v>15</v>
      </c>
      <c r="N5" s="12" t="s">
        <v>16</v>
      </c>
      <c r="O5" s="12" t="s">
        <v>11</v>
      </c>
      <c r="P5" s="12" t="s">
        <v>12</v>
      </c>
      <c r="Q5" s="12" t="s">
        <v>15</v>
      </c>
      <c r="R5" s="12" t="s">
        <v>16</v>
      </c>
      <c r="S5" s="12" t="s">
        <v>11</v>
      </c>
      <c r="T5" s="12" t="s">
        <v>12</v>
      </c>
      <c r="U5" s="12" t="s">
        <v>15</v>
      </c>
      <c r="V5" s="12" t="s">
        <v>16</v>
      </c>
      <c r="W5" s="12" t="s">
        <v>11</v>
      </c>
      <c r="X5" s="12" t="s">
        <v>12</v>
      </c>
      <c r="Y5" s="12" t="s">
        <v>15</v>
      </c>
      <c r="Z5" s="12" t="s">
        <v>16</v>
      </c>
    </row>
    <row r="6" spans="1:28" ht="46.8" x14ac:dyDescent="0.3">
      <c r="A6" s="14" t="s">
        <v>17</v>
      </c>
      <c r="B6" s="92" t="s">
        <v>182</v>
      </c>
      <c r="C6" s="14">
        <v>0</v>
      </c>
      <c r="D6" s="14">
        <v>4300</v>
      </c>
      <c r="E6" s="14">
        <v>0</v>
      </c>
      <c r="F6" s="14">
        <v>4300</v>
      </c>
      <c r="G6" s="14">
        <v>492</v>
      </c>
      <c r="H6" s="14">
        <v>3200</v>
      </c>
      <c r="I6" s="14">
        <f>G6</f>
        <v>492</v>
      </c>
      <c r="J6" s="14">
        <f>H6</f>
        <v>3200</v>
      </c>
      <c r="K6" s="14" t="s">
        <v>183</v>
      </c>
      <c r="L6" s="14">
        <v>4326</v>
      </c>
      <c r="M6" s="14" t="str">
        <f>K6</f>
        <v>1 389</v>
      </c>
      <c r="N6" s="14">
        <f>L6</f>
        <v>4326</v>
      </c>
      <c r="O6" s="14">
        <v>700</v>
      </c>
      <c r="P6" s="14">
        <v>3800</v>
      </c>
      <c r="Q6" s="14">
        <f>O6</f>
        <v>700</v>
      </c>
      <c r="R6" s="14">
        <f>P6</f>
        <v>3800</v>
      </c>
      <c r="S6" s="14">
        <v>800</v>
      </c>
      <c r="T6" s="14">
        <v>4000</v>
      </c>
      <c r="U6" s="14">
        <f>S6</f>
        <v>800</v>
      </c>
      <c r="V6" s="14">
        <f>T6</f>
        <v>4000</v>
      </c>
      <c r="W6" s="14">
        <v>900</v>
      </c>
      <c r="X6" s="14">
        <v>4200</v>
      </c>
      <c r="Y6" s="14">
        <f>W6</f>
        <v>900</v>
      </c>
      <c r="Z6" s="14">
        <f>X6</f>
        <v>4200</v>
      </c>
    </row>
    <row r="7" spans="1:28" ht="78" x14ac:dyDescent="0.3">
      <c r="A7" s="14" t="s">
        <v>19</v>
      </c>
      <c r="B7" s="92" t="s">
        <v>184</v>
      </c>
      <c r="C7" s="14">
        <v>0</v>
      </c>
      <c r="D7" s="14">
        <v>4300</v>
      </c>
      <c r="E7" s="14">
        <v>0</v>
      </c>
      <c r="F7" s="14">
        <v>4300</v>
      </c>
      <c r="G7" s="14">
        <v>463</v>
      </c>
      <c r="H7" s="14">
        <v>3200</v>
      </c>
      <c r="I7" s="14">
        <f t="shared" ref="I7:J8" si="0">G7</f>
        <v>463</v>
      </c>
      <c r="J7" s="14">
        <f t="shared" si="0"/>
        <v>3200</v>
      </c>
      <c r="K7" s="14">
        <v>731</v>
      </c>
      <c r="L7" s="14">
        <v>3500</v>
      </c>
      <c r="M7" s="14">
        <f t="shared" ref="M7:N8" si="1">K7</f>
        <v>731</v>
      </c>
      <c r="N7" s="14">
        <f t="shared" si="1"/>
        <v>3500</v>
      </c>
      <c r="O7" s="14">
        <v>800</v>
      </c>
      <c r="P7" s="14">
        <v>3800</v>
      </c>
      <c r="Q7" s="14">
        <f t="shared" ref="Q7:R8" si="2">O7</f>
        <v>800</v>
      </c>
      <c r="R7" s="14">
        <f t="shared" si="2"/>
        <v>3800</v>
      </c>
      <c r="S7" s="14">
        <v>1000</v>
      </c>
      <c r="T7" s="14">
        <v>4000</v>
      </c>
      <c r="U7" s="14">
        <f t="shared" ref="U7:V8" si="3">S7</f>
        <v>1000</v>
      </c>
      <c r="V7" s="14">
        <f t="shared" si="3"/>
        <v>4000</v>
      </c>
      <c r="W7" s="14">
        <v>1100</v>
      </c>
      <c r="X7" s="14">
        <v>4200</v>
      </c>
      <c r="Y7" s="14">
        <f t="shared" ref="Y7:Z8" si="4">W7</f>
        <v>1100</v>
      </c>
      <c r="Z7" s="14">
        <f t="shared" si="4"/>
        <v>4200</v>
      </c>
    </row>
    <row r="8" spans="1:28" ht="39.6" x14ac:dyDescent="0.3">
      <c r="A8" s="14" t="s">
        <v>21</v>
      </c>
      <c r="B8" s="14" t="s">
        <v>185</v>
      </c>
      <c r="C8" s="14">
        <v>0</v>
      </c>
      <c r="D8" s="14">
        <v>600</v>
      </c>
      <c r="E8" s="14">
        <v>0</v>
      </c>
      <c r="F8" s="14">
        <v>600</v>
      </c>
      <c r="G8" s="14">
        <v>668</v>
      </c>
      <c r="H8" s="14">
        <v>900</v>
      </c>
      <c r="I8" s="14">
        <f t="shared" si="0"/>
        <v>668</v>
      </c>
      <c r="J8" s="14">
        <v>900</v>
      </c>
      <c r="K8" s="14">
        <v>1002</v>
      </c>
      <c r="L8" s="14">
        <v>1250</v>
      </c>
      <c r="M8" s="14">
        <f t="shared" si="1"/>
        <v>1002</v>
      </c>
      <c r="N8" s="14">
        <f t="shared" si="1"/>
        <v>1250</v>
      </c>
      <c r="O8" s="14">
        <v>900</v>
      </c>
      <c r="P8" s="14" t="s">
        <v>186</v>
      </c>
      <c r="Q8" s="14">
        <f t="shared" si="2"/>
        <v>900</v>
      </c>
      <c r="R8" s="14" t="str">
        <f t="shared" si="2"/>
        <v xml:space="preserve">1 100 </v>
      </c>
      <c r="S8" s="14" t="s">
        <v>187</v>
      </c>
      <c r="T8" s="14" t="s">
        <v>188</v>
      </c>
      <c r="U8" s="14" t="str">
        <f t="shared" si="3"/>
        <v>1 000</v>
      </c>
      <c r="V8" s="14" t="str">
        <f t="shared" si="3"/>
        <v>1 200</v>
      </c>
      <c r="W8" s="14" t="s">
        <v>189</v>
      </c>
      <c r="X8" s="14" t="s">
        <v>190</v>
      </c>
      <c r="Y8" s="14" t="str">
        <f t="shared" si="4"/>
        <v>1 100</v>
      </c>
      <c r="Z8" s="14" t="str">
        <f t="shared" si="4"/>
        <v>1 300</v>
      </c>
    </row>
    <row r="10" spans="1:28" ht="23.4" x14ac:dyDescent="0.45">
      <c r="A10" s="497" t="s">
        <v>35</v>
      </c>
      <c r="B10" s="497"/>
      <c r="C10" s="497"/>
      <c r="D10" s="497"/>
      <c r="E10" s="497"/>
      <c r="F10" s="497"/>
      <c r="G10" s="497"/>
      <c r="H10" s="497"/>
      <c r="I10" s="497"/>
      <c r="J10" s="497"/>
      <c r="K10" s="497"/>
      <c r="L10" s="497"/>
      <c r="M10" s="497"/>
      <c r="N10" s="497"/>
      <c r="O10" s="497"/>
      <c r="P10" s="497"/>
      <c r="Q10" s="497"/>
      <c r="R10" s="497"/>
      <c r="S10" s="497"/>
      <c r="T10" s="497"/>
      <c r="U10" s="497"/>
      <c r="V10" s="497"/>
      <c r="W10" s="497"/>
      <c r="X10" s="497"/>
      <c r="Y10" s="497"/>
      <c r="Z10" s="497"/>
    </row>
    <row r="11" spans="1:28" ht="45.75" customHeight="1" x14ac:dyDescent="0.3">
      <c r="A11" s="498" t="s">
        <v>2</v>
      </c>
      <c r="B11" s="501" t="s">
        <v>36</v>
      </c>
      <c r="C11" s="504" t="s">
        <v>37</v>
      </c>
      <c r="D11" s="505"/>
      <c r="E11" s="505"/>
      <c r="F11" s="506"/>
      <c r="G11" s="512" t="s">
        <v>38</v>
      </c>
      <c r="H11" s="512"/>
      <c r="I11" s="512"/>
      <c r="J11" s="512"/>
      <c r="K11" s="512"/>
      <c r="L11" s="512"/>
      <c r="M11" s="512"/>
      <c r="N11" s="512"/>
      <c r="O11" s="512"/>
      <c r="P11" s="512"/>
      <c r="Q11" s="512"/>
      <c r="R11" s="512"/>
      <c r="S11" s="512"/>
      <c r="T11" s="512"/>
      <c r="U11" s="512"/>
      <c r="V11" s="512"/>
      <c r="W11" s="512"/>
      <c r="X11" s="512"/>
      <c r="Y11" s="512"/>
      <c r="Z11" s="512"/>
    </row>
    <row r="12" spans="1:28" ht="45" customHeight="1" x14ac:dyDescent="0.3">
      <c r="A12" s="499"/>
      <c r="B12" s="502"/>
      <c r="C12" s="507"/>
      <c r="D12" s="508"/>
      <c r="E12" s="508"/>
      <c r="F12" s="509"/>
      <c r="G12" s="512" t="s">
        <v>6</v>
      </c>
      <c r="H12" s="512"/>
      <c r="I12" s="512"/>
      <c r="J12" s="512"/>
      <c r="K12" s="512" t="s">
        <v>7</v>
      </c>
      <c r="L12" s="512"/>
      <c r="M12" s="512"/>
      <c r="N12" s="512"/>
      <c r="O12" s="512" t="s">
        <v>8</v>
      </c>
      <c r="P12" s="512"/>
      <c r="Q12" s="512"/>
      <c r="R12" s="512"/>
      <c r="S12" s="512" t="s">
        <v>9</v>
      </c>
      <c r="T12" s="512"/>
      <c r="U12" s="512"/>
      <c r="V12" s="512"/>
      <c r="W12" s="512" t="s">
        <v>10</v>
      </c>
      <c r="X12" s="512"/>
      <c r="Y12" s="512"/>
      <c r="Z12" s="512"/>
    </row>
    <row r="13" spans="1:28" ht="78.75" customHeight="1" x14ac:dyDescent="0.3">
      <c r="A13" s="500"/>
      <c r="B13" s="503"/>
      <c r="C13" s="12" t="s">
        <v>39</v>
      </c>
      <c r="D13" s="12" t="s">
        <v>40</v>
      </c>
      <c r="E13" s="12" t="s">
        <v>41</v>
      </c>
      <c r="F13" s="12" t="s">
        <v>14</v>
      </c>
      <c r="G13" s="12" t="s">
        <v>42</v>
      </c>
      <c r="H13" s="12" t="s">
        <v>40</v>
      </c>
      <c r="I13" s="12" t="s">
        <v>41</v>
      </c>
      <c r="J13" s="12" t="s">
        <v>16</v>
      </c>
      <c r="K13" s="12" t="s">
        <v>42</v>
      </c>
      <c r="L13" s="12" t="s">
        <v>40</v>
      </c>
      <c r="M13" s="12" t="s">
        <v>41</v>
      </c>
      <c r="N13" s="12" t="s">
        <v>16</v>
      </c>
      <c r="O13" s="12" t="s">
        <v>42</v>
      </c>
      <c r="P13" s="12" t="s">
        <v>40</v>
      </c>
      <c r="Q13" s="12" t="s">
        <v>41</v>
      </c>
      <c r="R13" s="12" t="s">
        <v>16</v>
      </c>
      <c r="S13" s="12" t="s">
        <v>42</v>
      </c>
      <c r="T13" s="12" t="s">
        <v>40</v>
      </c>
      <c r="U13" s="12" t="s">
        <v>41</v>
      </c>
      <c r="V13" s="12" t="s">
        <v>16</v>
      </c>
      <c r="W13" s="12" t="s">
        <v>42</v>
      </c>
      <c r="X13" s="12" t="s">
        <v>40</v>
      </c>
      <c r="Y13" s="12" t="s">
        <v>41</v>
      </c>
      <c r="Z13" s="12" t="s">
        <v>16</v>
      </c>
    </row>
    <row r="14" spans="1:28" ht="66" x14ac:dyDescent="0.3">
      <c r="A14" s="37" t="s">
        <v>17</v>
      </c>
      <c r="B14" s="37" t="s">
        <v>191</v>
      </c>
      <c r="C14" s="93" t="s">
        <v>192</v>
      </c>
      <c r="D14" s="93" t="s">
        <v>192</v>
      </c>
      <c r="E14" s="93">
        <v>20</v>
      </c>
      <c r="F14" s="93">
        <v>20</v>
      </c>
      <c r="G14" s="93" t="s">
        <v>193</v>
      </c>
      <c r="H14" s="93" t="s">
        <v>193</v>
      </c>
      <c r="I14" s="93">
        <v>24</v>
      </c>
      <c r="J14" s="93">
        <v>24</v>
      </c>
      <c r="K14" s="93" t="s">
        <v>194</v>
      </c>
      <c r="L14" s="93" t="s">
        <v>194</v>
      </c>
      <c r="M14" s="93">
        <v>24</v>
      </c>
      <c r="N14" s="93">
        <v>24</v>
      </c>
      <c r="O14" s="93" t="s">
        <v>195</v>
      </c>
      <c r="P14" s="93" t="s">
        <v>195</v>
      </c>
      <c r="Q14" s="93">
        <v>24</v>
      </c>
      <c r="R14" s="93">
        <v>24</v>
      </c>
      <c r="S14" s="93" t="s">
        <v>196</v>
      </c>
      <c r="T14" s="93" t="s">
        <v>196</v>
      </c>
      <c r="U14" s="93">
        <v>24</v>
      </c>
      <c r="V14" s="93">
        <v>24</v>
      </c>
      <c r="W14" s="93" t="s">
        <v>197</v>
      </c>
      <c r="X14" s="93" t="s">
        <v>197</v>
      </c>
      <c r="Y14" s="94"/>
      <c r="Z14" s="94"/>
    </row>
    <row r="15" spans="1:28" ht="81.599999999999994" x14ac:dyDescent="0.3">
      <c r="A15" s="14" t="s">
        <v>44</v>
      </c>
      <c r="B15" s="14" t="s">
        <v>198</v>
      </c>
      <c r="C15" s="95">
        <v>4300</v>
      </c>
      <c r="D15" s="95">
        <v>4300</v>
      </c>
      <c r="E15" s="95">
        <v>20</v>
      </c>
      <c r="F15" s="95">
        <v>20</v>
      </c>
      <c r="G15" s="95" t="s">
        <v>199</v>
      </c>
      <c r="H15" s="95" t="str">
        <f>G15</f>
        <v>5 500</v>
      </c>
      <c r="I15" s="95">
        <v>24</v>
      </c>
      <c r="J15" s="95">
        <v>24</v>
      </c>
      <c r="K15" s="95">
        <v>7445</v>
      </c>
      <c r="L15" s="95">
        <f>K15</f>
        <v>7445</v>
      </c>
      <c r="M15" s="95">
        <v>24</v>
      </c>
      <c r="N15" s="95">
        <v>24</v>
      </c>
      <c r="O15" s="95" t="s">
        <v>200</v>
      </c>
      <c r="P15" s="95" t="str">
        <f>O15</f>
        <v>6 000</v>
      </c>
      <c r="Q15" s="95">
        <v>24</v>
      </c>
      <c r="R15" s="95">
        <v>24</v>
      </c>
      <c r="S15" s="95" t="s">
        <v>200</v>
      </c>
      <c r="T15" s="95" t="str">
        <f>S15</f>
        <v>6 000</v>
      </c>
      <c r="U15" s="95">
        <v>24</v>
      </c>
      <c r="V15" s="95">
        <v>24</v>
      </c>
      <c r="W15" s="95" t="s">
        <v>200</v>
      </c>
      <c r="X15" s="95" t="str">
        <f>W15</f>
        <v>6 000</v>
      </c>
      <c r="Y15" s="95">
        <v>24</v>
      </c>
      <c r="Z15" s="95">
        <v>24</v>
      </c>
    </row>
    <row r="17" spans="1:18" x14ac:dyDescent="0.3">
      <c r="A17" s="26"/>
      <c r="B17" s="26" t="s">
        <v>58</v>
      </c>
    </row>
    <row r="19" spans="1:18" ht="31.5" customHeight="1" x14ac:dyDescent="0.3">
      <c r="A19" s="27" t="s">
        <v>59</v>
      </c>
      <c r="B19" s="486" t="s">
        <v>60</v>
      </c>
      <c r="C19" s="486"/>
      <c r="D19" s="486"/>
      <c r="E19" s="486"/>
      <c r="F19" s="486"/>
      <c r="G19" s="486"/>
      <c r="H19" s="486"/>
      <c r="I19" s="486"/>
      <c r="J19" s="486"/>
      <c r="K19" s="486"/>
      <c r="L19" s="486"/>
      <c r="M19" s="486"/>
      <c r="N19" s="486"/>
      <c r="O19" s="486"/>
      <c r="P19" s="486"/>
      <c r="Q19" s="486"/>
      <c r="R19" s="486"/>
    </row>
    <row r="20" spans="1:18" ht="31.5" customHeight="1" x14ac:dyDescent="0.3">
      <c r="A20" s="27" t="s">
        <v>61</v>
      </c>
      <c r="B20" s="486" t="s">
        <v>62</v>
      </c>
      <c r="C20" s="486"/>
      <c r="D20" s="486"/>
      <c r="E20" s="486"/>
      <c r="F20" s="486"/>
      <c r="G20" s="486"/>
      <c r="H20" s="486"/>
      <c r="I20" s="486"/>
      <c r="J20" s="486"/>
      <c r="K20" s="486"/>
      <c r="L20" s="486"/>
      <c r="M20" s="486"/>
      <c r="N20" s="486"/>
      <c r="O20" s="486"/>
      <c r="P20" s="486"/>
      <c r="Q20" s="486"/>
      <c r="R20" s="486"/>
    </row>
    <row r="21" spans="1:18" ht="31.5" customHeight="1" x14ac:dyDescent="0.3">
      <c r="B21" s="486" t="s">
        <v>63</v>
      </c>
      <c r="C21" s="486"/>
      <c r="D21" s="486"/>
      <c r="E21" s="486"/>
      <c r="F21" s="486"/>
      <c r="G21" s="486"/>
      <c r="H21" s="486"/>
      <c r="I21" s="486"/>
      <c r="J21" s="486"/>
      <c r="K21" s="486"/>
      <c r="L21" s="486"/>
      <c r="M21" s="486"/>
      <c r="N21" s="486"/>
      <c r="O21" s="486"/>
      <c r="P21" s="486"/>
      <c r="Q21" s="486"/>
      <c r="R21" s="486"/>
    </row>
    <row r="22" spans="1:18" ht="31.5" customHeight="1" x14ac:dyDescent="0.3">
      <c r="B22" s="486" t="s">
        <v>64</v>
      </c>
      <c r="C22" s="486"/>
      <c r="D22" s="486"/>
      <c r="E22" s="486"/>
      <c r="F22" s="486"/>
      <c r="G22" s="486"/>
      <c r="H22" s="486"/>
      <c r="I22" s="486"/>
      <c r="J22" s="486"/>
      <c r="K22" s="486"/>
      <c r="L22" s="486"/>
      <c r="M22" s="486"/>
      <c r="N22" s="486"/>
      <c r="O22" s="486"/>
      <c r="P22" s="486"/>
      <c r="Q22" s="486"/>
      <c r="R22" s="486"/>
    </row>
    <row r="23" spans="1:18" ht="31.5" customHeight="1" x14ac:dyDescent="0.3">
      <c r="B23" s="486" t="s">
        <v>65</v>
      </c>
      <c r="C23" s="486"/>
      <c r="D23" s="486"/>
      <c r="E23" s="486"/>
      <c r="F23" s="486"/>
      <c r="G23" s="486"/>
      <c r="H23" s="486"/>
      <c r="I23" s="486"/>
      <c r="J23" s="486"/>
      <c r="K23" s="486"/>
      <c r="L23" s="486"/>
      <c r="M23" s="486"/>
      <c r="N23" s="486"/>
      <c r="O23" s="486"/>
      <c r="P23" s="486"/>
      <c r="Q23" s="486"/>
      <c r="R23" s="486"/>
    </row>
    <row r="24" spans="1:18" ht="31.5" customHeight="1" x14ac:dyDescent="0.3">
      <c r="B24" s="486" t="s">
        <v>66</v>
      </c>
      <c r="C24" s="486"/>
      <c r="D24" s="486"/>
      <c r="E24" s="486"/>
      <c r="F24" s="486"/>
      <c r="G24" s="486"/>
      <c r="H24" s="486"/>
      <c r="I24" s="486"/>
      <c r="J24" s="486"/>
      <c r="K24" s="486"/>
      <c r="L24" s="486"/>
      <c r="M24" s="486"/>
      <c r="N24" s="486"/>
      <c r="O24" s="486"/>
      <c r="P24" s="486"/>
      <c r="Q24" s="486"/>
      <c r="R24" s="486"/>
    </row>
    <row r="25" spans="1:18" ht="73.5" customHeight="1" x14ac:dyDescent="0.3">
      <c r="B25" s="486" t="s">
        <v>67</v>
      </c>
      <c r="C25" s="486"/>
      <c r="D25" s="486"/>
      <c r="E25" s="486"/>
      <c r="F25" s="486"/>
      <c r="G25" s="486"/>
      <c r="H25" s="486"/>
      <c r="I25" s="486"/>
      <c r="J25" s="486"/>
      <c r="K25" s="486"/>
      <c r="L25" s="486"/>
      <c r="M25" s="486"/>
      <c r="N25" s="486"/>
      <c r="O25" s="486"/>
      <c r="P25" s="486"/>
      <c r="Q25" s="486"/>
      <c r="R25" s="486"/>
    </row>
    <row r="26" spans="1:18" ht="39" customHeight="1" x14ac:dyDescent="0.3">
      <c r="B26" s="486" t="s">
        <v>68</v>
      </c>
      <c r="C26" s="486"/>
      <c r="D26" s="486"/>
      <c r="E26" s="486"/>
      <c r="F26" s="486"/>
      <c r="G26" s="486"/>
      <c r="H26" s="486"/>
      <c r="I26" s="486"/>
      <c r="J26" s="486"/>
      <c r="K26" s="486"/>
      <c r="L26" s="486"/>
      <c r="M26" s="486"/>
      <c r="N26" s="486"/>
      <c r="O26" s="486"/>
      <c r="P26" s="486"/>
      <c r="Q26" s="486"/>
      <c r="R26" s="486"/>
    </row>
    <row r="27" spans="1:18" x14ac:dyDescent="0.3">
      <c r="B27" s="28"/>
    </row>
    <row r="28" spans="1:18" x14ac:dyDescent="0.3">
      <c r="B28" s="28"/>
    </row>
    <row r="30" spans="1:18" x14ac:dyDescent="0.3">
      <c r="B30" s="28"/>
    </row>
  </sheetData>
  <mergeCells count="30">
    <mergeCell ref="A1:E1"/>
    <mergeCell ref="F1:R1"/>
    <mergeCell ref="A2:Z2"/>
    <mergeCell ref="A3:A5"/>
    <mergeCell ref="B3:B5"/>
    <mergeCell ref="C3:F4"/>
    <mergeCell ref="G3:Z3"/>
    <mergeCell ref="G4:J4"/>
    <mergeCell ref="K4:N4"/>
    <mergeCell ref="O4:R4"/>
    <mergeCell ref="S4:V4"/>
    <mergeCell ref="W4:Z4"/>
    <mergeCell ref="A10:Z10"/>
    <mergeCell ref="A11:A13"/>
    <mergeCell ref="B11:B13"/>
    <mergeCell ref="C11:F12"/>
    <mergeCell ref="G11:Z11"/>
    <mergeCell ref="G12:J12"/>
    <mergeCell ref="K12:N12"/>
    <mergeCell ref="O12:R12"/>
    <mergeCell ref="W12:Z12"/>
    <mergeCell ref="B24:R24"/>
    <mergeCell ref="B25:R25"/>
    <mergeCell ref="B26:R26"/>
    <mergeCell ref="S12:V12"/>
    <mergeCell ref="B19:R19"/>
    <mergeCell ref="B20:R20"/>
    <mergeCell ref="B21:R21"/>
    <mergeCell ref="B22:R22"/>
    <mergeCell ref="B23:R23"/>
  </mergeCells>
  <pageMargins left="0.35433070866141736" right="0.31496062992125984" top="0.47244094488188981" bottom="0.51181102362204722" header="0.23622047244094491" footer="0.27559055118110237"/>
  <pageSetup paperSize="9" scale="70" orientation="landscape" r:id="rId1"/>
  <rowBreaks count="1" manualBreakCount="1">
    <brk id="9" max="16383"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2:AJ38"/>
  <sheetViews>
    <sheetView view="pageBreakPreview" topLeftCell="A16" zoomScale="60" zoomScaleNormal="90" workbookViewId="0">
      <selection activeCell="W11" sqref="W11:Y11"/>
    </sheetView>
  </sheetViews>
  <sheetFormatPr defaultRowHeight="14.4" x14ac:dyDescent="0.3"/>
  <cols>
    <col min="1" max="1" width="5.6640625" customWidth="1"/>
    <col min="2" max="2" width="30.33203125" customWidth="1"/>
    <col min="3" max="3" width="8.5546875" customWidth="1"/>
    <col min="4" max="6" width="7.6640625" customWidth="1"/>
    <col min="7" max="7" width="7" hidden="1" customWidth="1"/>
    <col min="8" max="8" width="8.5546875" hidden="1" customWidth="1"/>
    <col min="9" max="9" width="8.33203125" hidden="1" customWidth="1"/>
    <col min="10" max="14" width="8.109375" hidden="1" customWidth="1"/>
    <col min="15" max="15" width="7.109375" customWidth="1"/>
    <col min="16" max="18" width="8.109375" customWidth="1"/>
    <col min="19" max="19" width="7" customWidth="1"/>
    <col min="20" max="20" width="7.33203125" customWidth="1"/>
    <col min="21" max="21" width="8" customWidth="1"/>
    <col min="22" max="22" width="9.109375" customWidth="1"/>
    <col min="23" max="24" width="7" customWidth="1"/>
    <col min="25" max="25" width="69.88671875" customWidth="1"/>
    <col min="26" max="26" width="56.5546875" customWidth="1"/>
    <col min="27" max="34" width="7" customWidth="1"/>
    <col min="257" max="257" width="5.6640625" customWidth="1"/>
    <col min="258" max="258" width="30.33203125" customWidth="1"/>
    <col min="259" max="259" width="8.5546875" customWidth="1"/>
    <col min="260" max="262" width="7.6640625" customWidth="1"/>
    <col min="263" max="270" width="0" hidden="1" customWidth="1"/>
    <col min="271" max="271" width="7.109375" customWidth="1"/>
    <col min="272" max="274" width="8.109375" customWidth="1"/>
    <col min="275" max="275" width="7" customWidth="1"/>
    <col min="276" max="276" width="7.33203125" customWidth="1"/>
    <col min="277" max="277" width="8" customWidth="1"/>
    <col min="278" max="278" width="9.109375" customWidth="1"/>
    <col min="279" max="280" width="7" customWidth="1"/>
    <col min="281" max="281" width="69.88671875" customWidth="1"/>
    <col min="282" max="282" width="56.5546875" customWidth="1"/>
    <col min="283" max="290" width="7" customWidth="1"/>
    <col min="513" max="513" width="5.6640625" customWidth="1"/>
    <col min="514" max="514" width="30.33203125" customWidth="1"/>
    <col min="515" max="515" width="8.5546875" customWidth="1"/>
    <col min="516" max="518" width="7.6640625" customWidth="1"/>
    <col min="519" max="526" width="0" hidden="1" customWidth="1"/>
    <col min="527" max="527" width="7.109375" customWidth="1"/>
    <col min="528" max="530" width="8.109375" customWidth="1"/>
    <col min="531" max="531" width="7" customWidth="1"/>
    <col min="532" max="532" width="7.33203125" customWidth="1"/>
    <col min="533" max="533" width="8" customWidth="1"/>
    <col min="534" max="534" width="9.109375" customWidth="1"/>
    <col min="535" max="536" width="7" customWidth="1"/>
    <col min="537" max="537" width="69.88671875" customWidth="1"/>
    <col min="538" max="538" width="56.5546875" customWidth="1"/>
    <col min="539" max="546" width="7" customWidth="1"/>
    <col min="769" max="769" width="5.6640625" customWidth="1"/>
    <col min="770" max="770" width="30.33203125" customWidth="1"/>
    <col min="771" max="771" width="8.5546875" customWidth="1"/>
    <col min="772" max="774" width="7.6640625" customWidth="1"/>
    <col min="775" max="782" width="0" hidden="1" customWidth="1"/>
    <col min="783" max="783" width="7.109375" customWidth="1"/>
    <col min="784" max="786" width="8.109375" customWidth="1"/>
    <col min="787" max="787" width="7" customWidth="1"/>
    <col min="788" max="788" width="7.33203125" customWidth="1"/>
    <col min="789" max="789" width="8" customWidth="1"/>
    <col min="790" max="790" width="9.109375" customWidth="1"/>
    <col min="791" max="792" width="7" customWidth="1"/>
    <col min="793" max="793" width="69.88671875" customWidth="1"/>
    <col min="794" max="794" width="56.5546875" customWidth="1"/>
    <col min="795" max="802" width="7" customWidth="1"/>
    <col min="1025" max="1025" width="5.6640625" customWidth="1"/>
    <col min="1026" max="1026" width="30.33203125" customWidth="1"/>
    <col min="1027" max="1027" width="8.5546875" customWidth="1"/>
    <col min="1028" max="1030" width="7.6640625" customWidth="1"/>
    <col min="1031" max="1038" width="0" hidden="1" customWidth="1"/>
    <col min="1039" max="1039" width="7.109375" customWidth="1"/>
    <col min="1040" max="1042" width="8.109375" customWidth="1"/>
    <col min="1043" max="1043" width="7" customWidth="1"/>
    <col min="1044" max="1044" width="7.33203125" customWidth="1"/>
    <col min="1045" max="1045" width="8" customWidth="1"/>
    <col min="1046" max="1046" width="9.109375" customWidth="1"/>
    <col min="1047" max="1048" width="7" customWidth="1"/>
    <col min="1049" max="1049" width="69.88671875" customWidth="1"/>
    <col min="1050" max="1050" width="56.5546875" customWidth="1"/>
    <col min="1051" max="1058" width="7" customWidth="1"/>
    <col min="1281" max="1281" width="5.6640625" customWidth="1"/>
    <col min="1282" max="1282" width="30.33203125" customWidth="1"/>
    <col min="1283" max="1283" width="8.5546875" customWidth="1"/>
    <col min="1284" max="1286" width="7.6640625" customWidth="1"/>
    <col min="1287" max="1294" width="0" hidden="1" customWidth="1"/>
    <col min="1295" max="1295" width="7.109375" customWidth="1"/>
    <col min="1296" max="1298" width="8.109375" customWidth="1"/>
    <col min="1299" max="1299" width="7" customWidth="1"/>
    <col min="1300" max="1300" width="7.33203125" customWidth="1"/>
    <col min="1301" max="1301" width="8" customWidth="1"/>
    <col min="1302" max="1302" width="9.109375" customWidth="1"/>
    <col min="1303" max="1304" width="7" customWidth="1"/>
    <col min="1305" max="1305" width="69.88671875" customWidth="1"/>
    <col min="1306" max="1306" width="56.5546875" customWidth="1"/>
    <col min="1307" max="1314" width="7" customWidth="1"/>
    <col min="1537" max="1537" width="5.6640625" customWidth="1"/>
    <col min="1538" max="1538" width="30.33203125" customWidth="1"/>
    <col min="1539" max="1539" width="8.5546875" customWidth="1"/>
    <col min="1540" max="1542" width="7.6640625" customWidth="1"/>
    <col min="1543" max="1550" width="0" hidden="1" customWidth="1"/>
    <col min="1551" max="1551" width="7.109375" customWidth="1"/>
    <col min="1552" max="1554" width="8.109375" customWidth="1"/>
    <col min="1555" max="1555" width="7" customWidth="1"/>
    <col min="1556" max="1556" width="7.33203125" customWidth="1"/>
    <col min="1557" max="1557" width="8" customWidth="1"/>
    <col min="1558" max="1558" width="9.109375" customWidth="1"/>
    <col min="1559" max="1560" width="7" customWidth="1"/>
    <col min="1561" max="1561" width="69.88671875" customWidth="1"/>
    <col min="1562" max="1562" width="56.5546875" customWidth="1"/>
    <col min="1563" max="1570" width="7" customWidth="1"/>
    <col min="1793" max="1793" width="5.6640625" customWidth="1"/>
    <col min="1794" max="1794" width="30.33203125" customWidth="1"/>
    <col min="1795" max="1795" width="8.5546875" customWidth="1"/>
    <col min="1796" max="1798" width="7.6640625" customWidth="1"/>
    <col min="1799" max="1806" width="0" hidden="1" customWidth="1"/>
    <col min="1807" max="1807" width="7.109375" customWidth="1"/>
    <col min="1808" max="1810" width="8.109375" customWidth="1"/>
    <col min="1811" max="1811" width="7" customWidth="1"/>
    <col min="1812" max="1812" width="7.33203125" customWidth="1"/>
    <col min="1813" max="1813" width="8" customWidth="1"/>
    <col min="1814" max="1814" width="9.109375" customWidth="1"/>
    <col min="1815" max="1816" width="7" customWidth="1"/>
    <col min="1817" max="1817" width="69.88671875" customWidth="1"/>
    <col min="1818" max="1818" width="56.5546875" customWidth="1"/>
    <col min="1819" max="1826" width="7" customWidth="1"/>
    <col min="2049" max="2049" width="5.6640625" customWidth="1"/>
    <col min="2050" max="2050" width="30.33203125" customWidth="1"/>
    <col min="2051" max="2051" width="8.5546875" customWidth="1"/>
    <col min="2052" max="2054" width="7.6640625" customWidth="1"/>
    <col min="2055" max="2062" width="0" hidden="1" customWidth="1"/>
    <col min="2063" max="2063" width="7.109375" customWidth="1"/>
    <col min="2064" max="2066" width="8.109375" customWidth="1"/>
    <col min="2067" max="2067" width="7" customWidth="1"/>
    <col min="2068" max="2068" width="7.33203125" customWidth="1"/>
    <col min="2069" max="2069" width="8" customWidth="1"/>
    <col min="2070" max="2070" width="9.109375" customWidth="1"/>
    <col min="2071" max="2072" width="7" customWidth="1"/>
    <col min="2073" max="2073" width="69.88671875" customWidth="1"/>
    <col min="2074" max="2074" width="56.5546875" customWidth="1"/>
    <col min="2075" max="2082" width="7" customWidth="1"/>
    <col min="2305" max="2305" width="5.6640625" customWidth="1"/>
    <col min="2306" max="2306" width="30.33203125" customWidth="1"/>
    <col min="2307" max="2307" width="8.5546875" customWidth="1"/>
    <col min="2308" max="2310" width="7.6640625" customWidth="1"/>
    <col min="2311" max="2318" width="0" hidden="1" customWidth="1"/>
    <col min="2319" max="2319" width="7.109375" customWidth="1"/>
    <col min="2320" max="2322" width="8.109375" customWidth="1"/>
    <col min="2323" max="2323" width="7" customWidth="1"/>
    <col min="2324" max="2324" width="7.33203125" customWidth="1"/>
    <col min="2325" max="2325" width="8" customWidth="1"/>
    <col min="2326" max="2326" width="9.109375" customWidth="1"/>
    <col min="2327" max="2328" width="7" customWidth="1"/>
    <col min="2329" max="2329" width="69.88671875" customWidth="1"/>
    <col min="2330" max="2330" width="56.5546875" customWidth="1"/>
    <col min="2331" max="2338" width="7" customWidth="1"/>
    <col min="2561" max="2561" width="5.6640625" customWidth="1"/>
    <col min="2562" max="2562" width="30.33203125" customWidth="1"/>
    <col min="2563" max="2563" width="8.5546875" customWidth="1"/>
    <col min="2564" max="2566" width="7.6640625" customWidth="1"/>
    <col min="2567" max="2574" width="0" hidden="1" customWidth="1"/>
    <col min="2575" max="2575" width="7.109375" customWidth="1"/>
    <col min="2576" max="2578" width="8.109375" customWidth="1"/>
    <col min="2579" max="2579" width="7" customWidth="1"/>
    <col min="2580" max="2580" width="7.33203125" customWidth="1"/>
    <col min="2581" max="2581" width="8" customWidth="1"/>
    <col min="2582" max="2582" width="9.109375" customWidth="1"/>
    <col min="2583" max="2584" width="7" customWidth="1"/>
    <col min="2585" max="2585" width="69.88671875" customWidth="1"/>
    <col min="2586" max="2586" width="56.5546875" customWidth="1"/>
    <col min="2587" max="2594" width="7" customWidth="1"/>
    <col min="2817" max="2817" width="5.6640625" customWidth="1"/>
    <col min="2818" max="2818" width="30.33203125" customWidth="1"/>
    <col min="2819" max="2819" width="8.5546875" customWidth="1"/>
    <col min="2820" max="2822" width="7.6640625" customWidth="1"/>
    <col min="2823" max="2830" width="0" hidden="1" customWidth="1"/>
    <col min="2831" max="2831" width="7.109375" customWidth="1"/>
    <col min="2832" max="2834" width="8.109375" customWidth="1"/>
    <col min="2835" max="2835" width="7" customWidth="1"/>
    <col min="2836" max="2836" width="7.33203125" customWidth="1"/>
    <col min="2837" max="2837" width="8" customWidth="1"/>
    <col min="2838" max="2838" width="9.109375" customWidth="1"/>
    <col min="2839" max="2840" width="7" customWidth="1"/>
    <col min="2841" max="2841" width="69.88671875" customWidth="1"/>
    <col min="2842" max="2842" width="56.5546875" customWidth="1"/>
    <col min="2843" max="2850" width="7" customWidth="1"/>
    <col min="3073" max="3073" width="5.6640625" customWidth="1"/>
    <col min="3074" max="3074" width="30.33203125" customWidth="1"/>
    <col min="3075" max="3075" width="8.5546875" customWidth="1"/>
    <col min="3076" max="3078" width="7.6640625" customWidth="1"/>
    <col min="3079" max="3086" width="0" hidden="1" customWidth="1"/>
    <col min="3087" max="3087" width="7.109375" customWidth="1"/>
    <col min="3088" max="3090" width="8.109375" customWidth="1"/>
    <col min="3091" max="3091" width="7" customWidth="1"/>
    <col min="3092" max="3092" width="7.33203125" customWidth="1"/>
    <col min="3093" max="3093" width="8" customWidth="1"/>
    <col min="3094" max="3094" width="9.109375" customWidth="1"/>
    <col min="3095" max="3096" width="7" customWidth="1"/>
    <col min="3097" max="3097" width="69.88671875" customWidth="1"/>
    <col min="3098" max="3098" width="56.5546875" customWidth="1"/>
    <col min="3099" max="3106" width="7" customWidth="1"/>
    <col min="3329" max="3329" width="5.6640625" customWidth="1"/>
    <col min="3330" max="3330" width="30.33203125" customWidth="1"/>
    <col min="3331" max="3331" width="8.5546875" customWidth="1"/>
    <col min="3332" max="3334" width="7.6640625" customWidth="1"/>
    <col min="3335" max="3342" width="0" hidden="1" customWidth="1"/>
    <col min="3343" max="3343" width="7.109375" customWidth="1"/>
    <col min="3344" max="3346" width="8.109375" customWidth="1"/>
    <col min="3347" max="3347" width="7" customWidth="1"/>
    <col min="3348" max="3348" width="7.33203125" customWidth="1"/>
    <col min="3349" max="3349" width="8" customWidth="1"/>
    <col min="3350" max="3350" width="9.109375" customWidth="1"/>
    <col min="3351" max="3352" width="7" customWidth="1"/>
    <col min="3353" max="3353" width="69.88671875" customWidth="1"/>
    <col min="3354" max="3354" width="56.5546875" customWidth="1"/>
    <col min="3355" max="3362" width="7" customWidth="1"/>
    <col min="3585" max="3585" width="5.6640625" customWidth="1"/>
    <col min="3586" max="3586" width="30.33203125" customWidth="1"/>
    <col min="3587" max="3587" width="8.5546875" customWidth="1"/>
    <col min="3588" max="3590" width="7.6640625" customWidth="1"/>
    <col min="3591" max="3598" width="0" hidden="1" customWidth="1"/>
    <col min="3599" max="3599" width="7.109375" customWidth="1"/>
    <col min="3600" max="3602" width="8.109375" customWidth="1"/>
    <col min="3603" max="3603" width="7" customWidth="1"/>
    <col min="3604" max="3604" width="7.33203125" customWidth="1"/>
    <col min="3605" max="3605" width="8" customWidth="1"/>
    <col min="3606" max="3606" width="9.109375" customWidth="1"/>
    <col min="3607" max="3608" width="7" customWidth="1"/>
    <col min="3609" max="3609" width="69.88671875" customWidth="1"/>
    <col min="3610" max="3610" width="56.5546875" customWidth="1"/>
    <col min="3611" max="3618" width="7" customWidth="1"/>
    <col min="3841" max="3841" width="5.6640625" customWidth="1"/>
    <col min="3842" max="3842" width="30.33203125" customWidth="1"/>
    <col min="3843" max="3843" width="8.5546875" customWidth="1"/>
    <col min="3844" max="3846" width="7.6640625" customWidth="1"/>
    <col min="3847" max="3854" width="0" hidden="1" customWidth="1"/>
    <col min="3855" max="3855" width="7.109375" customWidth="1"/>
    <col min="3856" max="3858" width="8.109375" customWidth="1"/>
    <col min="3859" max="3859" width="7" customWidth="1"/>
    <col min="3860" max="3860" width="7.33203125" customWidth="1"/>
    <col min="3861" max="3861" width="8" customWidth="1"/>
    <col min="3862" max="3862" width="9.109375" customWidth="1"/>
    <col min="3863" max="3864" width="7" customWidth="1"/>
    <col min="3865" max="3865" width="69.88671875" customWidth="1"/>
    <col min="3866" max="3866" width="56.5546875" customWidth="1"/>
    <col min="3867" max="3874" width="7" customWidth="1"/>
    <col min="4097" max="4097" width="5.6640625" customWidth="1"/>
    <col min="4098" max="4098" width="30.33203125" customWidth="1"/>
    <col min="4099" max="4099" width="8.5546875" customWidth="1"/>
    <col min="4100" max="4102" width="7.6640625" customWidth="1"/>
    <col min="4103" max="4110" width="0" hidden="1" customWidth="1"/>
    <col min="4111" max="4111" width="7.109375" customWidth="1"/>
    <col min="4112" max="4114" width="8.109375" customWidth="1"/>
    <col min="4115" max="4115" width="7" customWidth="1"/>
    <col min="4116" max="4116" width="7.33203125" customWidth="1"/>
    <col min="4117" max="4117" width="8" customWidth="1"/>
    <col min="4118" max="4118" width="9.109375" customWidth="1"/>
    <col min="4119" max="4120" width="7" customWidth="1"/>
    <col min="4121" max="4121" width="69.88671875" customWidth="1"/>
    <col min="4122" max="4122" width="56.5546875" customWidth="1"/>
    <col min="4123" max="4130" width="7" customWidth="1"/>
    <col min="4353" max="4353" width="5.6640625" customWidth="1"/>
    <col min="4354" max="4354" width="30.33203125" customWidth="1"/>
    <col min="4355" max="4355" width="8.5546875" customWidth="1"/>
    <col min="4356" max="4358" width="7.6640625" customWidth="1"/>
    <col min="4359" max="4366" width="0" hidden="1" customWidth="1"/>
    <col min="4367" max="4367" width="7.109375" customWidth="1"/>
    <col min="4368" max="4370" width="8.109375" customWidth="1"/>
    <col min="4371" max="4371" width="7" customWidth="1"/>
    <col min="4372" max="4372" width="7.33203125" customWidth="1"/>
    <col min="4373" max="4373" width="8" customWidth="1"/>
    <col min="4374" max="4374" width="9.109375" customWidth="1"/>
    <col min="4375" max="4376" width="7" customWidth="1"/>
    <col min="4377" max="4377" width="69.88671875" customWidth="1"/>
    <col min="4378" max="4378" width="56.5546875" customWidth="1"/>
    <col min="4379" max="4386" width="7" customWidth="1"/>
    <col min="4609" max="4609" width="5.6640625" customWidth="1"/>
    <col min="4610" max="4610" width="30.33203125" customWidth="1"/>
    <col min="4611" max="4611" width="8.5546875" customWidth="1"/>
    <col min="4612" max="4614" width="7.6640625" customWidth="1"/>
    <col min="4615" max="4622" width="0" hidden="1" customWidth="1"/>
    <col min="4623" max="4623" width="7.109375" customWidth="1"/>
    <col min="4624" max="4626" width="8.109375" customWidth="1"/>
    <col min="4627" max="4627" width="7" customWidth="1"/>
    <col min="4628" max="4628" width="7.33203125" customWidth="1"/>
    <col min="4629" max="4629" width="8" customWidth="1"/>
    <col min="4630" max="4630" width="9.109375" customWidth="1"/>
    <col min="4631" max="4632" width="7" customWidth="1"/>
    <col min="4633" max="4633" width="69.88671875" customWidth="1"/>
    <col min="4634" max="4634" width="56.5546875" customWidth="1"/>
    <col min="4635" max="4642" width="7" customWidth="1"/>
    <col min="4865" max="4865" width="5.6640625" customWidth="1"/>
    <col min="4866" max="4866" width="30.33203125" customWidth="1"/>
    <col min="4867" max="4867" width="8.5546875" customWidth="1"/>
    <col min="4868" max="4870" width="7.6640625" customWidth="1"/>
    <col min="4871" max="4878" width="0" hidden="1" customWidth="1"/>
    <col min="4879" max="4879" width="7.109375" customWidth="1"/>
    <col min="4880" max="4882" width="8.109375" customWidth="1"/>
    <col min="4883" max="4883" width="7" customWidth="1"/>
    <col min="4884" max="4884" width="7.33203125" customWidth="1"/>
    <col min="4885" max="4885" width="8" customWidth="1"/>
    <col min="4886" max="4886" width="9.109375" customWidth="1"/>
    <col min="4887" max="4888" width="7" customWidth="1"/>
    <col min="4889" max="4889" width="69.88671875" customWidth="1"/>
    <col min="4890" max="4890" width="56.5546875" customWidth="1"/>
    <col min="4891" max="4898" width="7" customWidth="1"/>
    <col min="5121" max="5121" width="5.6640625" customWidth="1"/>
    <col min="5122" max="5122" width="30.33203125" customWidth="1"/>
    <col min="5123" max="5123" width="8.5546875" customWidth="1"/>
    <col min="5124" max="5126" width="7.6640625" customWidth="1"/>
    <col min="5127" max="5134" width="0" hidden="1" customWidth="1"/>
    <col min="5135" max="5135" width="7.109375" customWidth="1"/>
    <col min="5136" max="5138" width="8.109375" customWidth="1"/>
    <col min="5139" max="5139" width="7" customWidth="1"/>
    <col min="5140" max="5140" width="7.33203125" customWidth="1"/>
    <col min="5141" max="5141" width="8" customWidth="1"/>
    <col min="5142" max="5142" width="9.109375" customWidth="1"/>
    <col min="5143" max="5144" width="7" customWidth="1"/>
    <col min="5145" max="5145" width="69.88671875" customWidth="1"/>
    <col min="5146" max="5146" width="56.5546875" customWidth="1"/>
    <col min="5147" max="5154" width="7" customWidth="1"/>
    <col min="5377" max="5377" width="5.6640625" customWidth="1"/>
    <col min="5378" max="5378" width="30.33203125" customWidth="1"/>
    <col min="5379" max="5379" width="8.5546875" customWidth="1"/>
    <col min="5380" max="5382" width="7.6640625" customWidth="1"/>
    <col min="5383" max="5390" width="0" hidden="1" customWidth="1"/>
    <col min="5391" max="5391" width="7.109375" customWidth="1"/>
    <col min="5392" max="5394" width="8.109375" customWidth="1"/>
    <col min="5395" max="5395" width="7" customWidth="1"/>
    <col min="5396" max="5396" width="7.33203125" customWidth="1"/>
    <col min="5397" max="5397" width="8" customWidth="1"/>
    <col min="5398" max="5398" width="9.109375" customWidth="1"/>
    <col min="5399" max="5400" width="7" customWidth="1"/>
    <col min="5401" max="5401" width="69.88671875" customWidth="1"/>
    <col min="5402" max="5402" width="56.5546875" customWidth="1"/>
    <col min="5403" max="5410" width="7" customWidth="1"/>
    <col min="5633" max="5633" width="5.6640625" customWidth="1"/>
    <col min="5634" max="5634" width="30.33203125" customWidth="1"/>
    <col min="5635" max="5635" width="8.5546875" customWidth="1"/>
    <col min="5636" max="5638" width="7.6640625" customWidth="1"/>
    <col min="5639" max="5646" width="0" hidden="1" customWidth="1"/>
    <col min="5647" max="5647" width="7.109375" customWidth="1"/>
    <col min="5648" max="5650" width="8.109375" customWidth="1"/>
    <col min="5651" max="5651" width="7" customWidth="1"/>
    <col min="5652" max="5652" width="7.33203125" customWidth="1"/>
    <col min="5653" max="5653" width="8" customWidth="1"/>
    <col min="5654" max="5654" width="9.109375" customWidth="1"/>
    <col min="5655" max="5656" width="7" customWidth="1"/>
    <col min="5657" max="5657" width="69.88671875" customWidth="1"/>
    <col min="5658" max="5658" width="56.5546875" customWidth="1"/>
    <col min="5659" max="5666" width="7" customWidth="1"/>
    <col min="5889" max="5889" width="5.6640625" customWidth="1"/>
    <col min="5890" max="5890" width="30.33203125" customWidth="1"/>
    <col min="5891" max="5891" width="8.5546875" customWidth="1"/>
    <col min="5892" max="5894" width="7.6640625" customWidth="1"/>
    <col min="5895" max="5902" width="0" hidden="1" customWidth="1"/>
    <col min="5903" max="5903" width="7.109375" customWidth="1"/>
    <col min="5904" max="5906" width="8.109375" customWidth="1"/>
    <col min="5907" max="5907" width="7" customWidth="1"/>
    <col min="5908" max="5908" width="7.33203125" customWidth="1"/>
    <col min="5909" max="5909" width="8" customWidth="1"/>
    <col min="5910" max="5910" width="9.109375" customWidth="1"/>
    <col min="5911" max="5912" width="7" customWidth="1"/>
    <col min="5913" max="5913" width="69.88671875" customWidth="1"/>
    <col min="5914" max="5914" width="56.5546875" customWidth="1"/>
    <col min="5915" max="5922" width="7" customWidth="1"/>
    <col min="6145" max="6145" width="5.6640625" customWidth="1"/>
    <col min="6146" max="6146" width="30.33203125" customWidth="1"/>
    <col min="6147" max="6147" width="8.5546875" customWidth="1"/>
    <col min="6148" max="6150" width="7.6640625" customWidth="1"/>
    <col min="6151" max="6158" width="0" hidden="1" customWidth="1"/>
    <col min="6159" max="6159" width="7.109375" customWidth="1"/>
    <col min="6160" max="6162" width="8.109375" customWidth="1"/>
    <col min="6163" max="6163" width="7" customWidth="1"/>
    <col min="6164" max="6164" width="7.33203125" customWidth="1"/>
    <col min="6165" max="6165" width="8" customWidth="1"/>
    <col min="6166" max="6166" width="9.109375" customWidth="1"/>
    <col min="6167" max="6168" width="7" customWidth="1"/>
    <col min="6169" max="6169" width="69.88671875" customWidth="1"/>
    <col min="6170" max="6170" width="56.5546875" customWidth="1"/>
    <col min="6171" max="6178" width="7" customWidth="1"/>
    <col min="6401" max="6401" width="5.6640625" customWidth="1"/>
    <col min="6402" max="6402" width="30.33203125" customWidth="1"/>
    <col min="6403" max="6403" width="8.5546875" customWidth="1"/>
    <col min="6404" max="6406" width="7.6640625" customWidth="1"/>
    <col min="6407" max="6414" width="0" hidden="1" customWidth="1"/>
    <col min="6415" max="6415" width="7.109375" customWidth="1"/>
    <col min="6416" max="6418" width="8.109375" customWidth="1"/>
    <col min="6419" max="6419" width="7" customWidth="1"/>
    <col min="6420" max="6420" width="7.33203125" customWidth="1"/>
    <col min="6421" max="6421" width="8" customWidth="1"/>
    <col min="6422" max="6422" width="9.109375" customWidth="1"/>
    <col min="6423" max="6424" width="7" customWidth="1"/>
    <col min="6425" max="6425" width="69.88671875" customWidth="1"/>
    <col min="6426" max="6426" width="56.5546875" customWidth="1"/>
    <col min="6427" max="6434" width="7" customWidth="1"/>
    <col min="6657" max="6657" width="5.6640625" customWidth="1"/>
    <col min="6658" max="6658" width="30.33203125" customWidth="1"/>
    <col min="6659" max="6659" width="8.5546875" customWidth="1"/>
    <col min="6660" max="6662" width="7.6640625" customWidth="1"/>
    <col min="6663" max="6670" width="0" hidden="1" customWidth="1"/>
    <col min="6671" max="6671" width="7.109375" customWidth="1"/>
    <col min="6672" max="6674" width="8.109375" customWidth="1"/>
    <col min="6675" max="6675" width="7" customWidth="1"/>
    <col min="6676" max="6676" width="7.33203125" customWidth="1"/>
    <col min="6677" max="6677" width="8" customWidth="1"/>
    <col min="6678" max="6678" width="9.109375" customWidth="1"/>
    <col min="6679" max="6680" width="7" customWidth="1"/>
    <col min="6681" max="6681" width="69.88671875" customWidth="1"/>
    <col min="6682" max="6682" width="56.5546875" customWidth="1"/>
    <col min="6683" max="6690" width="7" customWidth="1"/>
    <col min="6913" max="6913" width="5.6640625" customWidth="1"/>
    <col min="6914" max="6914" width="30.33203125" customWidth="1"/>
    <col min="6915" max="6915" width="8.5546875" customWidth="1"/>
    <col min="6916" max="6918" width="7.6640625" customWidth="1"/>
    <col min="6919" max="6926" width="0" hidden="1" customWidth="1"/>
    <col min="6927" max="6927" width="7.109375" customWidth="1"/>
    <col min="6928" max="6930" width="8.109375" customWidth="1"/>
    <col min="6931" max="6931" width="7" customWidth="1"/>
    <col min="6932" max="6932" width="7.33203125" customWidth="1"/>
    <col min="6933" max="6933" width="8" customWidth="1"/>
    <col min="6934" max="6934" width="9.109375" customWidth="1"/>
    <col min="6935" max="6936" width="7" customWidth="1"/>
    <col min="6937" max="6937" width="69.88671875" customWidth="1"/>
    <col min="6938" max="6938" width="56.5546875" customWidth="1"/>
    <col min="6939" max="6946" width="7" customWidth="1"/>
    <col min="7169" max="7169" width="5.6640625" customWidth="1"/>
    <col min="7170" max="7170" width="30.33203125" customWidth="1"/>
    <col min="7171" max="7171" width="8.5546875" customWidth="1"/>
    <col min="7172" max="7174" width="7.6640625" customWidth="1"/>
    <col min="7175" max="7182" width="0" hidden="1" customWidth="1"/>
    <col min="7183" max="7183" width="7.109375" customWidth="1"/>
    <col min="7184" max="7186" width="8.109375" customWidth="1"/>
    <col min="7187" max="7187" width="7" customWidth="1"/>
    <col min="7188" max="7188" width="7.33203125" customWidth="1"/>
    <col min="7189" max="7189" width="8" customWidth="1"/>
    <col min="7190" max="7190" width="9.109375" customWidth="1"/>
    <col min="7191" max="7192" width="7" customWidth="1"/>
    <col min="7193" max="7193" width="69.88671875" customWidth="1"/>
    <col min="7194" max="7194" width="56.5546875" customWidth="1"/>
    <col min="7195" max="7202" width="7" customWidth="1"/>
    <col min="7425" max="7425" width="5.6640625" customWidth="1"/>
    <col min="7426" max="7426" width="30.33203125" customWidth="1"/>
    <col min="7427" max="7427" width="8.5546875" customWidth="1"/>
    <col min="7428" max="7430" width="7.6640625" customWidth="1"/>
    <col min="7431" max="7438" width="0" hidden="1" customWidth="1"/>
    <col min="7439" max="7439" width="7.109375" customWidth="1"/>
    <col min="7440" max="7442" width="8.109375" customWidth="1"/>
    <col min="7443" max="7443" width="7" customWidth="1"/>
    <col min="7444" max="7444" width="7.33203125" customWidth="1"/>
    <col min="7445" max="7445" width="8" customWidth="1"/>
    <col min="7446" max="7446" width="9.109375" customWidth="1"/>
    <col min="7447" max="7448" width="7" customWidth="1"/>
    <col min="7449" max="7449" width="69.88671875" customWidth="1"/>
    <col min="7450" max="7450" width="56.5546875" customWidth="1"/>
    <col min="7451" max="7458" width="7" customWidth="1"/>
    <col min="7681" max="7681" width="5.6640625" customWidth="1"/>
    <col min="7682" max="7682" width="30.33203125" customWidth="1"/>
    <col min="7683" max="7683" width="8.5546875" customWidth="1"/>
    <col min="7684" max="7686" width="7.6640625" customWidth="1"/>
    <col min="7687" max="7694" width="0" hidden="1" customWidth="1"/>
    <col min="7695" max="7695" width="7.109375" customWidth="1"/>
    <col min="7696" max="7698" width="8.109375" customWidth="1"/>
    <col min="7699" max="7699" width="7" customWidth="1"/>
    <col min="7700" max="7700" width="7.33203125" customWidth="1"/>
    <col min="7701" max="7701" width="8" customWidth="1"/>
    <col min="7702" max="7702" width="9.109375" customWidth="1"/>
    <col min="7703" max="7704" width="7" customWidth="1"/>
    <col min="7705" max="7705" width="69.88671875" customWidth="1"/>
    <col min="7706" max="7706" width="56.5546875" customWidth="1"/>
    <col min="7707" max="7714" width="7" customWidth="1"/>
    <col min="7937" max="7937" width="5.6640625" customWidth="1"/>
    <col min="7938" max="7938" width="30.33203125" customWidth="1"/>
    <col min="7939" max="7939" width="8.5546875" customWidth="1"/>
    <col min="7940" max="7942" width="7.6640625" customWidth="1"/>
    <col min="7943" max="7950" width="0" hidden="1" customWidth="1"/>
    <col min="7951" max="7951" width="7.109375" customWidth="1"/>
    <col min="7952" max="7954" width="8.109375" customWidth="1"/>
    <col min="7955" max="7955" width="7" customWidth="1"/>
    <col min="7956" max="7956" width="7.33203125" customWidth="1"/>
    <col min="7957" max="7957" width="8" customWidth="1"/>
    <col min="7958" max="7958" width="9.109375" customWidth="1"/>
    <col min="7959" max="7960" width="7" customWidth="1"/>
    <col min="7961" max="7961" width="69.88671875" customWidth="1"/>
    <col min="7962" max="7962" width="56.5546875" customWidth="1"/>
    <col min="7963" max="7970" width="7" customWidth="1"/>
    <col min="8193" max="8193" width="5.6640625" customWidth="1"/>
    <col min="8194" max="8194" width="30.33203125" customWidth="1"/>
    <col min="8195" max="8195" width="8.5546875" customWidth="1"/>
    <col min="8196" max="8198" width="7.6640625" customWidth="1"/>
    <col min="8199" max="8206" width="0" hidden="1" customWidth="1"/>
    <col min="8207" max="8207" width="7.109375" customWidth="1"/>
    <col min="8208" max="8210" width="8.109375" customWidth="1"/>
    <col min="8211" max="8211" width="7" customWidth="1"/>
    <col min="8212" max="8212" width="7.33203125" customWidth="1"/>
    <col min="8213" max="8213" width="8" customWidth="1"/>
    <col min="8214" max="8214" width="9.109375" customWidth="1"/>
    <col min="8215" max="8216" width="7" customWidth="1"/>
    <col min="8217" max="8217" width="69.88671875" customWidth="1"/>
    <col min="8218" max="8218" width="56.5546875" customWidth="1"/>
    <col min="8219" max="8226" width="7" customWidth="1"/>
    <col min="8449" max="8449" width="5.6640625" customWidth="1"/>
    <col min="8450" max="8450" width="30.33203125" customWidth="1"/>
    <col min="8451" max="8451" width="8.5546875" customWidth="1"/>
    <col min="8452" max="8454" width="7.6640625" customWidth="1"/>
    <col min="8455" max="8462" width="0" hidden="1" customWidth="1"/>
    <col min="8463" max="8463" width="7.109375" customWidth="1"/>
    <col min="8464" max="8466" width="8.109375" customWidth="1"/>
    <col min="8467" max="8467" width="7" customWidth="1"/>
    <col min="8468" max="8468" width="7.33203125" customWidth="1"/>
    <col min="8469" max="8469" width="8" customWidth="1"/>
    <col min="8470" max="8470" width="9.109375" customWidth="1"/>
    <col min="8471" max="8472" width="7" customWidth="1"/>
    <col min="8473" max="8473" width="69.88671875" customWidth="1"/>
    <col min="8474" max="8474" width="56.5546875" customWidth="1"/>
    <col min="8475" max="8482" width="7" customWidth="1"/>
    <col min="8705" max="8705" width="5.6640625" customWidth="1"/>
    <col min="8706" max="8706" width="30.33203125" customWidth="1"/>
    <col min="8707" max="8707" width="8.5546875" customWidth="1"/>
    <col min="8708" max="8710" width="7.6640625" customWidth="1"/>
    <col min="8711" max="8718" width="0" hidden="1" customWidth="1"/>
    <col min="8719" max="8719" width="7.109375" customWidth="1"/>
    <col min="8720" max="8722" width="8.109375" customWidth="1"/>
    <col min="8723" max="8723" width="7" customWidth="1"/>
    <col min="8724" max="8724" width="7.33203125" customWidth="1"/>
    <col min="8725" max="8725" width="8" customWidth="1"/>
    <col min="8726" max="8726" width="9.109375" customWidth="1"/>
    <col min="8727" max="8728" width="7" customWidth="1"/>
    <col min="8729" max="8729" width="69.88671875" customWidth="1"/>
    <col min="8730" max="8730" width="56.5546875" customWidth="1"/>
    <col min="8731" max="8738" width="7" customWidth="1"/>
    <col min="8961" max="8961" width="5.6640625" customWidth="1"/>
    <col min="8962" max="8962" width="30.33203125" customWidth="1"/>
    <col min="8963" max="8963" width="8.5546875" customWidth="1"/>
    <col min="8964" max="8966" width="7.6640625" customWidth="1"/>
    <col min="8967" max="8974" width="0" hidden="1" customWidth="1"/>
    <col min="8975" max="8975" width="7.109375" customWidth="1"/>
    <col min="8976" max="8978" width="8.109375" customWidth="1"/>
    <col min="8979" max="8979" width="7" customWidth="1"/>
    <col min="8980" max="8980" width="7.33203125" customWidth="1"/>
    <col min="8981" max="8981" width="8" customWidth="1"/>
    <col min="8982" max="8982" width="9.109375" customWidth="1"/>
    <col min="8983" max="8984" width="7" customWidth="1"/>
    <col min="8985" max="8985" width="69.88671875" customWidth="1"/>
    <col min="8986" max="8986" width="56.5546875" customWidth="1"/>
    <col min="8987" max="8994" width="7" customWidth="1"/>
    <col min="9217" max="9217" width="5.6640625" customWidth="1"/>
    <col min="9218" max="9218" width="30.33203125" customWidth="1"/>
    <col min="9219" max="9219" width="8.5546875" customWidth="1"/>
    <col min="9220" max="9222" width="7.6640625" customWidth="1"/>
    <col min="9223" max="9230" width="0" hidden="1" customWidth="1"/>
    <col min="9231" max="9231" width="7.109375" customWidth="1"/>
    <col min="9232" max="9234" width="8.109375" customWidth="1"/>
    <col min="9235" max="9235" width="7" customWidth="1"/>
    <col min="9236" max="9236" width="7.33203125" customWidth="1"/>
    <col min="9237" max="9237" width="8" customWidth="1"/>
    <col min="9238" max="9238" width="9.109375" customWidth="1"/>
    <col min="9239" max="9240" width="7" customWidth="1"/>
    <col min="9241" max="9241" width="69.88671875" customWidth="1"/>
    <col min="9242" max="9242" width="56.5546875" customWidth="1"/>
    <col min="9243" max="9250" width="7" customWidth="1"/>
    <col min="9473" max="9473" width="5.6640625" customWidth="1"/>
    <col min="9474" max="9474" width="30.33203125" customWidth="1"/>
    <col min="9475" max="9475" width="8.5546875" customWidth="1"/>
    <col min="9476" max="9478" width="7.6640625" customWidth="1"/>
    <col min="9479" max="9486" width="0" hidden="1" customWidth="1"/>
    <col min="9487" max="9487" width="7.109375" customWidth="1"/>
    <col min="9488" max="9490" width="8.109375" customWidth="1"/>
    <col min="9491" max="9491" width="7" customWidth="1"/>
    <col min="9492" max="9492" width="7.33203125" customWidth="1"/>
    <col min="9493" max="9493" width="8" customWidth="1"/>
    <col min="9494" max="9494" width="9.109375" customWidth="1"/>
    <col min="9495" max="9496" width="7" customWidth="1"/>
    <col min="9497" max="9497" width="69.88671875" customWidth="1"/>
    <col min="9498" max="9498" width="56.5546875" customWidth="1"/>
    <col min="9499" max="9506" width="7" customWidth="1"/>
    <col min="9729" max="9729" width="5.6640625" customWidth="1"/>
    <col min="9730" max="9730" width="30.33203125" customWidth="1"/>
    <col min="9731" max="9731" width="8.5546875" customWidth="1"/>
    <col min="9732" max="9734" width="7.6640625" customWidth="1"/>
    <col min="9735" max="9742" width="0" hidden="1" customWidth="1"/>
    <col min="9743" max="9743" width="7.109375" customWidth="1"/>
    <col min="9744" max="9746" width="8.109375" customWidth="1"/>
    <col min="9747" max="9747" width="7" customWidth="1"/>
    <col min="9748" max="9748" width="7.33203125" customWidth="1"/>
    <col min="9749" max="9749" width="8" customWidth="1"/>
    <col min="9750" max="9750" width="9.109375" customWidth="1"/>
    <col min="9751" max="9752" width="7" customWidth="1"/>
    <col min="9753" max="9753" width="69.88671875" customWidth="1"/>
    <col min="9754" max="9754" width="56.5546875" customWidth="1"/>
    <col min="9755" max="9762" width="7" customWidth="1"/>
    <col min="9985" max="9985" width="5.6640625" customWidth="1"/>
    <col min="9986" max="9986" width="30.33203125" customWidth="1"/>
    <col min="9987" max="9987" width="8.5546875" customWidth="1"/>
    <col min="9988" max="9990" width="7.6640625" customWidth="1"/>
    <col min="9991" max="9998" width="0" hidden="1" customWidth="1"/>
    <col min="9999" max="9999" width="7.109375" customWidth="1"/>
    <col min="10000" max="10002" width="8.109375" customWidth="1"/>
    <col min="10003" max="10003" width="7" customWidth="1"/>
    <col min="10004" max="10004" width="7.33203125" customWidth="1"/>
    <col min="10005" max="10005" width="8" customWidth="1"/>
    <col min="10006" max="10006" width="9.109375" customWidth="1"/>
    <col min="10007" max="10008" width="7" customWidth="1"/>
    <col min="10009" max="10009" width="69.88671875" customWidth="1"/>
    <col min="10010" max="10010" width="56.5546875" customWidth="1"/>
    <col min="10011" max="10018" width="7" customWidth="1"/>
    <col min="10241" max="10241" width="5.6640625" customWidth="1"/>
    <col min="10242" max="10242" width="30.33203125" customWidth="1"/>
    <col min="10243" max="10243" width="8.5546875" customWidth="1"/>
    <col min="10244" max="10246" width="7.6640625" customWidth="1"/>
    <col min="10247" max="10254" width="0" hidden="1" customWidth="1"/>
    <col min="10255" max="10255" width="7.109375" customWidth="1"/>
    <col min="10256" max="10258" width="8.109375" customWidth="1"/>
    <col min="10259" max="10259" width="7" customWidth="1"/>
    <col min="10260" max="10260" width="7.33203125" customWidth="1"/>
    <col min="10261" max="10261" width="8" customWidth="1"/>
    <col min="10262" max="10262" width="9.109375" customWidth="1"/>
    <col min="10263" max="10264" width="7" customWidth="1"/>
    <col min="10265" max="10265" width="69.88671875" customWidth="1"/>
    <col min="10266" max="10266" width="56.5546875" customWidth="1"/>
    <col min="10267" max="10274" width="7" customWidth="1"/>
    <col min="10497" max="10497" width="5.6640625" customWidth="1"/>
    <col min="10498" max="10498" width="30.33203125" customWidth="1"/>
    <col min="10499" max="10499" width="8.5546875" customWidth="1"/>
    <col min="10500" max="10502" width="7.6640625" customWidth="1"/>
    <col min="10503" max="10510" width="0" hidden="1" customWidth="1"/>
    <col min="10511" max="10511" width="7.109375" customWidth="1"/>
    <col min="10512" max="10514" width="8.109375" customWidth="1"/>
    <col min="10515" max="10515" width="7" customWidth="1"/>
    <col min="10516" max="10516" width="7.33203125" customWidth="1"/>
    <col min="10517" max="10517" width="8" customWidth="1"/>
    <col min="10518" max="10518" width="9.109375" customWidth="1"/>
    <col min="10519" max="10520" width="7" customWidth="1"/>
    <col min="10521" max="10521" width="69.88671875" customWidth="1"/>
    <col min="10522" max="10522" width="56.5546875" customWidth="1"/>
    <col min="10523" max="10530" width="7" customWidth="1"/>
    <col min="10753" max="10753" width="5.6640625" customWidth="1"/>
    <col min="10754" max="10754" width="30.33203125" customWidth="1"/>
    <col min="10755" max="10755" width="8.5546875" customWidth="1"/>
    <col min="10756" max="10758" width="7.6640625" customWidth="1"/>
    <col min="10759" max="10766" width="0" hidden="1" customWidth="1"/>
    <col min="10767" max="10767" width="7.109375" customWidth="1"/>
    <col min="10768" max="10770" width="8.109375" customWidth="1"/>
    <col min="10771" max="10771" width="7" customWidth="1"/>
    <col min="10772" max="10772" width="7.33203125" customWidth="1"/>
    <col min="10773" max="10773" width="8" customWidth="1"/>
    <col min="10774" max="10774" width="9.109375" customWidth="1"/>
    <col min="10775" max="10776" width="7" customWidth="1"/>
    <col min="10777" max="10777" width="69.88671875" customWidth="1"/>
    <col min="10778" max="10778" width="56.5546875" customWidth="1"/>
    <col min="10779" max="10786" width="7" customWidth="1"/>
    <col min="11009" max="11009" width="5.6640625" customWidth="1"/>
    <col min="11010" max="11010" width="30.33203125" customWidth="1"/>
    <col min="11011" max="11011" width="8.5546875" customWidth="1"/>
    <col min="11012" max="11014" width="7.6640625" customWidth="1"/>
    <col min="11015" max="11022" width="0" hidden="1" customWidth="1"/>
    <col min="11023" max="11023" width="7.109375" customWidth="1"/>
    <col min="11024" max="11026" width="8.109375" customWidth="1"/>
    <col min="11027" max="11027" width="7" customWidth="1"/>
    <col min="11028" max="11028" width="7.33203125" customWidth="1"/>
    <col min="11029" max="11029" width="8" customWidth="1"/>
    <col min="11030" max="11030" width="9.109375" customWidth="1"/>
    <col min="11031" max="11032" width="7" customWidth="1"/>
    <col min="11033" max="11033" width="69.88671875" customWidth="1"/>
    <col min="11034" max="11034" width="56.5546875" customWidth="1"/>
    <col min="11035" max="11042" width="7" customWidth="1"/>
    <col min="11265" max="11265" width="5.6640625" customWidth="1"/>
    <col min="11266" max="11266" width="30.33203125" customWidth="1"/>
    <col min="11267" max="11267" width="8.5546875" customWidth="1"/>
    <col min="11268" max="11270" width="7.6640625" customWidth="1"/>
    <col min="11271" max="11278" width="0" hidden="1" customWidth="1"/>
    <col min="11279" max="11279" width="7.109375" customWidth="1"/>
    <col min="11280" max="11282" width="8.109375" customWidth="1"/>
    <col min="11283" max="11283" width="7" customWidth="1"/>
    <col min="11284" max="11284" width="7.33203125" customWidth="1"/>
    <col min="11285" max="11285" width="8" customWidth="1"/>
    <col min="11286" max="11286" width="9.109375" customWidth="1"/>
    <col min="11287" max="11288" width="7" customWidth="1"/>
    <col min="11289" max="11289" width="69.88671875" customWidth="1"/>
    <col min="11290" max="11290" width="56.5546875" customWidth="1"/>
    <col min="11291" max="11298" width="7" customWidth="1"/>
    <col min="11521" max="11521" width="5.6640625" customWidth="1"/>
    <col min="11522" max="11522" width="30.33203125" customWidth="1"/>
    <col min="11523" max="11523" width="8.5546875" customWidth="1"/>
    <col min="11524" max="11526" width="7.6640625" customWidth="1"/>
    <col min="11527" max="11534" width="0" hidden="1" customWidth="1"/>
    <col min="11535" max="11535" width="7.109375" customWidth="1"/>
    <col min="11536" max="11538" width="8.109375" customWidth="1"/>
    <col min="11539" max="11539" width="7" customWidth="1"/>
    <col min="11540" max="11540" width="7.33203125" customWidth="1"/>
    <col min="11541" max="11541" width="8" customWidth="1"/>
    <col min="11542" max="11542" width="9.109375" customWidth="1"/>
    <col min="11543" max="11544" width="7" customWidth="1"/>
    <col min="11545" max="11545" width="69.88671875" customWidth="1"/>
    <col min="11546" max="11546" width="56.5546875" customWidth="1"/>
    <col min="11547" max="11554" width="7" customWidth="1"/>
    <col min="11777" max="11777" width="5.6640625" customWidth="1"/>
    <col min="11778" max="11778" width="30.33203125" customWidth="1"/>
    <col min="11779" max="11779" width="8.5546875" customWidth="1"/>
    <col min="11780" max="11782" width="7.6640625" customWidth="1"/>
    <col min="11783" max="11790" width="0" hidden="1" customWidth="1"/>
    <col min="11791" max="11791" width="7.109375" customWidth="1"/>
    <col min="11792" max="11794" width="8.109375" customWidth="1"/>
    <col min="11795" max="11795" width="7" customWidth="1"/>
    <col min="11796" max="11796" width="7.33203125" customWidth="1"/>
    <col min="11797" max="11797" width="8" customWidth="1"/>
    <col min="11798" max="11798" width="9.109375" customWidth="1"/>
    <col min="11799" max="11800" width="7" customWidth="1"/>
    <col min="11801" max="11801" width="69.88671875" customWidth="1"/>
    <col min="11802" max="11802" width="56.5546875" customWidth="1"/>
    <col min="11803" max="11810" width="7" customWidth="1"/>
    <col min="12033" max="12033" width="5.6640625" customWidth="1"/>
    <col min="12034" max="12034" width="30.33203125" customWidth="1"/>
    <col min="12035" max="12035" width="8.5546875" customWidth="1"/>
    <col min="12036" max="12038" width="7.6640625" customWidth="1"/>
    <col min="12039" max="12046" width="0" hidden="1" customWidth="1"/>
    <col min="12047" max="12047" width="7.109375" customWidth="1"/>
    <col min="12048" max="12050" width="8.109375" customWidth="1"/>
    <col min="12051" max="12051" width="7" customWidth="1"/>
    <col min="12052" max="12052" width="7.33203125" customWidth="1"/>
    <col min="12053" max="12053" width="8" customWidth="1"/>
    <col min="12054" max="12054" width="9.109375" customWidth="1"/>
    <col min="12055" max="12056" width="7" customWidth="1"/>
    <col min="12057" max="12057" width="69.88671875" customWidth="1"/>
    <col min="12058" max="12058" width="56.5546875" customWidth="1"/>
    <col min="12059" max="12066" width="7" customWidth="1"/>
    <col min="12289" max="12289" width="5.6640625" customWidth="1"/>
    <col min="12290" max="12290" width="30.33203125" customWidth="1"/>
    <col min="12291" max="12291" width="8.5546875" customWidth="1"/>
    <col min="12292" max="12294" width="7.6640625" customWidth="1"/>
    <col min="12295" max="12302" width="0" hidden="1" customWidth="1"/>
    <col min="12303" max="12303" width="7.109375" customWidth="1"/>
    <col min="12304" max="12306" width="8.109375" customWidth="1"/>
    <col min="12307" max="12307" width="7" customWidth="1"/>
    <col min="12308" max="12308" width="7.33203125" customWidth="1"/>
    <col min="12309" max="12309" width="8" customWidth="1"/>
    <col min="12310" max="12310" width="9.109375" customWidth="1"/>
    <col min="12311" max="12312" width="7" customWidth="1"/>
    <col min="12313" max="12313" width="69.88671875" customWidth="1"/>
    <col min="12314" max="12314" width="56.5546875" customWidth="1"/>
    <col min="12315" max="12322" width="7" customWidth="1"/>
    <col min="12545" max="12545" width="5.6640625" customWidth="1"/>
    <col min="12546" max="12546" width="30.33203125" customWidth="1"/>
    <col min="12547" max="12547" width="8.5546875" customWidth="1"/>
    <col min="12548" max="12550" width="7.6640625" customWidth="1"/>
    <col min="12551" max="12558" width="0" hidden="1" customWidth="1"/>
    <col min="12559" max="12559" width="7.109375" customWidth="1"/>
    <col min="12560" max="12562" width="8.109375" customWidth="1"/>
    <col min="12563" max="12563" width="7" customWidth="1"/>
    <col min="12564" max="12564" width="7.33203125" customWidth="1"/>
    <col min="12565" max="12565" width="8" customWidth="1"/>
    <col min="12566" max="12566" width="9.109375" customWidth="1"/>
    <col min="12567" max="12568" width="7" customWidth="1"/>
    <col min="12569" max="12569" width="69.88671875" customWidth="1"/>
    <col min="12570" max="12570" width="56.5546875" customWidth="1"/>
    <col min="12571" max="12578" width="7" customWidth="1"/>
    <col min="12801" max="12801" width="5.6640625" customWidth="1"/>
    <col min="12802" max="12802" width="30.33203125" customWidth="1"/>
    <col min="12803" max="12803" width="8.5546875" customWidth="1"/>
    <col min="12804" max="12806" width="7.6640625" customWidth="1"/>
    <col min="12807" max="12814" width="0" hidden="1" customWidth="1"/>
    <col min="12815" max="12815" width="7.109375" customWidth="1"/>
    <col min="12816" max="12818" width="8.109375" customWidth="1"/>
    <col min="12819" max="12819" width="7" customWidth="1"/>
    <col min="12820" max="12820" width="7.33203125" customWidth="1"/>
    <col min="12821" max="12821" width="8" customWidth="1"/>
    <col min="12822" max="12822" width="9.109375" customWidth="1"/>
    <col min="12823" max="12824" width="7" customWidth="1"/>
    <col min="12825" max="12825" width="69.88671875" customWidth="1"/>
    <col min="12826" max="12826" width="56.5546875" customWidth="1"/>
    <col min="12827" max="12834" width="7" customWidth="1"/>
    <col min="13057" max="13057" width="5.6640625" customWidth="1"/>
    <col min="13058" max="13058" width="30.33203125" customWidth="1"/>
    <col min="13059" max="13059" width="8.5546875" customWidth="1"/>
    <col min="13060" max="13062" width="7.6640625" customWidth="1"/>
    <col min="13063" max="13070" width="0" hidden="1" customWidth="1"/>
    <col min="13071" max="13071" width="7.109375" customWidth="1"/>
    <col min="13072" max="13074" width="8.109375" customWidth="1"/>
    <col min="13075" max="13075" width="7" customWidth="1"/>
    <col min="13076" max="13076" width="7.33203125" customWidth="1"/>
    <col min="13077" max="13077" width="8" customWidth="1"/>
    <col min="13078" max="13078" width="9.109375" customWidth="1"/>
    <col min="13079" max="13080" width="7" customWidth="1"/>
    <col min="13081" max="13081" width="69.88671875" customWidth="1"/>
    <col min="13082" max="13082" width="56.5546875" customWidth="1"/>
    <col min="13083" max="13090" width="7" customWidth="1"/>
    <col min="13313" max="13313" width="5.6640625" customWidth="1"/>
    <col min="13314" max="13314" width="30.33203125" customWidth="1"/>
    <col min="13315" max="13315" width="8.5546875" customWidth="1"/>
    <col min="13316" max="13318" width="7.6640625" customWidth="1"/>
    <col min="13319" max="13326" width="0" hidden="1" customWidth="1"/>
    <col min="13327" max="13327" width="7.109375" customWidth="1"/>
    <col min="13328" max="13330" width="8.109375" customWidth="1"/>
    <col min="13331" max="13331" width="7" customWidth="1"/>
    <col min="13332" max="13332" width="7.33203125" customWidth="1"/>
    <col min="13333" max="13333" width="8" customWidth="1"/>
    <col min="13334" max="13334" width="9.109375" customWidth="1"/>
    <col min="13335" max="13336" width="7" customWidth="1"/>
    <col min="13337" max="13337" width="69.88671875" customWidth="1"/>
    <col min="13338" max="13338" width="56.5546875" customWidth="1"/>
    <col min="13339" max="13346" width="7" customWidth="1"/>
    <col min="13569" max="13569" width="5.6640625" customWidth="1"/>
    <col min="13570" max="13570" width="30.33203125" customWidth="1"/>
    <col min="13571" max="13571" width="8.5546875" customWidth="1"/>
    <col min="13572" max="13574" width="7.6640625" customWidth="1"/>
    <col min="13575" max="13582" width="0" hidden="1" customWidth="1"/>
    <col min="13583" max="13583" width="7.109375" customWidth="1"/>
    <col min="13584" max="13586" width="8.109375" customWidth="1"/>
    <col min="13587" max="13587" width="7" customWidth="1"/>
    <col min="13588" max="13588" width="7.33203125" customWidth="1"/>
    <col min="13589" max="13589" width="8" customWidth="1"/>
    <col min="13590" max="13590" width="9.109375" customWidth="1"/>
    <col min="13591" max="13592" width="7" customWidth="1"/>
    <col min="13593" max="13593" width="69.88671875" customWidth="1"/>
    <col min="13594" max="13594" width="56.5546875" customWidth="1"/>
    <col min="13595" max="13602" width="7" customWidth="1"/>
    <col min="13825" max="13825" width="5.6640625" customWidth="1"/>
    <col min="13826" max="13826" width="30.33203125" customWidth="1"/>
    <col min="13827" max="13827" width="8.5546875" customWidth="1"/>
    <col min="13828" max="13830" width="7.6640625" customWidth="1"/>
    <col min="13831" max="13838" width="0" hidden="1" customWidth="1"/>
    <col min="13839" max="13839" width="7.109375" customWidth="1"/>
    <col min="13840" max="13842" width="8.109375" customWidth="1"/>
    <col min="13843" max="13843" width="7" customWidth="1"/>
    <col min="13844" max="13844" width="7.33203125" customWidth="1"/>
    <col min="13845" max="13845" width="8" customWidth="1"/>
    <col min="13846" max="13846" width="9.109375" customWidth="1"/>
    <col min="13847" max="13848" width="7" customWidth="1"/>
    <col min="13849" max="13849" width="69.88671875" customWidth="1"/>
    <col min="13850" max="13850" width="56.5546875" customWidth="1"/>
    <col min="13851" max="13858" width="7" customWidth="1"/>
    <col min="14081" max="14081" width="5.6640625" customWidth="1"/>
    <col min="14082" max="14082" width="30.33203125" customWidth="1"/>
    <col min="14083" max="14083" width="8.5546875" customWidth="1"/>
    <col min="14084" max="14086" width="7.6640625" customWidth="1"/>
    <col min="14087" max="14094" width="0" hidden="1" customWidth="1"/>
    <col min="14095" max="14095" width="7.109375" customWidth="1"/>
    <col min="14096" max="14098" width="8.109375" customWidth="1"/>
    <col min="14099" max="14099" width="7" customWidth="1"/>
    <col min="14100" max="14100" width="7.33203125" customWidth="1"/>
    <col min="14101" max="14101" width="8" customWidth="1"/>
    <col min="14102" max="14102" width="9.109375" customWidth="1"/>
    <col min="14103" max="14104" width="7" customWidth="1"/>
    <col min="14105" max="14105" width="69.88671875" customWidth="1"/>
    <col min="14106" max="14106" width="56.5546875" customWidth="1"/>
    <col min="14107" max="14114" width="7" customWidth="1"/>
    <col min="14337" max="14337" width="5.6640625" customWidth="1"/>
    <col min="14338" max="14338" width="30.33203125" customWidth="1"/>
    <col min="14339" max="14339" width="8.5546875" customWidth="1"/>
    <col min="14340" max="14342" width="7.6640625" customWidth="1"/>
    <col min="14343" max="14350" width="0" hidden="1" customWidth="1"/>
    <col min="14351" max="14351" width="7.109375" customWidth="1"/>
    <col min="14352" max="14354" width="8.109375" customWidth="1"/>
    <col min="14355" max="14355" width="7" customWidth="1"/>
    <col min="14356" max="14356" width="7.33203125" customWidth="1"/>
    <col min="14357" max="14357" width="8" customWidth="1"/>
    <col min="14358" max="14358" width="9.109375" customWidth="1"/>
    <col min="14359" max="14360" width="7" customWidth="1"/>
    <col min="14361" max="14361" width="69.88671875" customWidth="1"/>
    <col min="14362" max="14362" width="56.5546875" customWidth="1"/>
    <col min="14363" max="14370" width="7" customWidth="1"/>
    <col min="14593" max="14593" width="5.6640625" customWidth="1"/>
    <col min="14594" max="14594" width="30.33203125" customWidth="1"/>
    <col min="14595" max="14595" width="8.5546875" customWidth="1"/>
    <col min="14596" max="14598" width="7.6640625" customWidth="1"/>
    <col min="14599" max="14606" width="0" hidden="1" customWidth="1"/>
    <col min="14607" max="14607" width="7.109375" customWidth="1"/>
    <col min="14608" max="14610" width="8.109375" customWidth="1"/>
    <col min="14611" max="14611" width="7" customWidth="1"/>
    <col min="14612" max="14612" width="7.33203125" customWidth="1"/>
    <col min="14613" max="14613" width="8" customWidth="1"/>
    <col min="14614" max="14614" width="9.109375" customWidth="1"/>
    <col min="14615" max="14616" width="7" customWidth="1"/>
    <col min="14617" max="14617" width="69.88671875" customWidth="1"/>
    <col min="14618" max="14618" width="56.5546875" customWidth="1"/>
    <col min="14619" max="14626" width="7" customWidth="1"/>
    <col min="14849" max="14849" width="5.6640625" customWidth="1"/>
    <col min="14850" max="14850" width="30.33203125" customWidth="1"/>
    <col min="14851" max="14851" width="8.5546875" customWidth="1"/>
    <col min="14852" max="14854" width="7.6640625" customWidth="1"/>
    <col min="14855" max="14862" width="0" hidden="1" customWidth="1"/>
    <col min="14863" max="14863" width="7.109375" customWidth="1"/>
    <col min="14864" max="14866" width="8.109375" customWidth="1"/>
    <col min="14867" max="14867" width="7" customWidth="1"/>
    <col min="14868" max="14868" width="7.33203125" customWidth="1"/>
    <col min="14869" max="14869" width="8" customWidth="1"/>
    <col min="14870" max="14870" width="9.109375" customWidth="1"/>
    <col min="14871" max="14872" width="7" customWidth="1"/>
    <col min="14873" max="14873" width="69.88671875" customWidth="1"/>
    <col min="14874" max="14874" width="56.5546875" customWidth="1"/>
    <col min="14875" max="14882" width="7" customWidth="1"/>
    <col min="15105" max="15105" width="5.6640625" customWidth="1"/>
    <col min="15106" max="15106" width="30.33203125" customWidth="1"/>
    <col min="15107" max="15107" width="8.5546875" customWidth="1"/>
    <col min="15108" max="15110" width="7.6640625" customWidth="1"/>
    <col min="15111" max="15118" width="0" hidden="1" customWidth="1"/>
    <col min="15119" max="15119" width="7.109375" customWidth="1"/>
    <col min="15120" max="15122" width="8.109375" customWidth="1"/>
    <col min="15123" max="15123" width="7" customWidth="1"/>
    <col min="15124" max="15124" width="7.33203125" customWidth="1"/>
    <col min="15125" max="15125" width="8" customWidth="1"/>
    <col min="15126" max="15126" width="9.109375" customWidth="1"/>
    <col min="15127" max="15128" width="7" customWidth="1"/>
    <col min="15129" max="15129" width="69.88671875" customWidth="1"/>
    <col min="15130" max="15130" width="56.5546875" customWidth="1"/>
    <col min="15131" max="15138" width="7" customWidth="1"/>
    <col min="15361" max="15361" width="5.6640625" customWidth="1"/>
    <col min="15362" max="15362" width="30.33203125" customWidth="1"/>
    <col min="15363" max="15363" width="8.5546875" customWidth="1"/>
    <col min="15364" max="15366" width="7.6640625" customWidth="1"/>
    <col min="15367" max="15374" width="0" hidden="1" customWidth="1"/>
    <col min="15375" max="15375" width="7.109375" customWidth="1"/>
    <col min="15376" max="15378" width="8.109375" customWidth="1"/>
    <col min="15379" max="15379" width="7" customWidth="1"/>
    <col min="15380" max="15380" width="7.33203125" customWidth="1"/>
    <col min="15381" max="15381" width="8" customWidth="1"/>
    <col min="15382" max="15382" width="9.109375" customWidth="1"/>
    <col min="15383" max="15384" width="7" customWidth="1"/>
    <col min="15385" max="15385" width="69.88671875" customWidth="1"/>
    <col min="15386" max="15386" width="56.5546875" customWidth="1"/>
    <col min="15387" max="15394" width="7" customWidth="1"/>
    <col min="15617" max="15617" width="5.6640625" customWidth="1"/>
    <col min="15618" max="15618" width="30.33203125" customWidth="1"/>
    <col min="15619" max="15619" width="8.5546875" customWidth="1"/>
    <col min="15620" max="15622" width="7.6640625" customWidth="1"/>
    <col min="15623" max="15630" width="0" hidden="1" customWidth="1"/>
    <col min="15631" max="15631" width="7.109375" customWidth="1"/>
    <col min="15632" max="15634" width="8.109375" customWidth="1"/>
    <col min="15635" max="15635" width="7" customWidth="1"/>
    <col min="15636" max="15636" width="7.33203125" customWidth="1"/>
    <col min="15637" max="15637" width="8" customWidth="1"/>
    <col min="15638" max="15638" width="9.109375" customWidth="1"/>
    <col min="15639" max="15640" width="7" customWidth="1"/>
    <col min="15641" max="15641" width="69.88671875" customWidth="1"/>
    <col min="15642" max="15642" width="56.5546875" customWidth="1"/>
    <col min="15643" max="15650" width="7" customWidth="1"/>
    <col min="15873" max="15873" width="5.6640625" customWidth="1"/>
    <col min="15874" max="15874" width="30.33203125" customWidth="1"/>
    <col min="15875" max="15875" width="8.5546875" customWidth="1"/>
    <col min="15876" max="15878" width="7.6640625" customWidth="1"/>
    <col min="15879" max="15886" width="0" hidden="1" customWidth="1"/>
    <col min="15887" max="15887" width="7.109375" customWidth="1"/>
    <col min="15888" max="15890" width="8.109375" customWidth="1"/>
    <col min="15891" max="15891" width="7" customWidth="1"/>
    <col min="15892" max="15892" width="7.33203125" customWidth="1"/>
    <col min="15893" max="15893" width="8" customWidth="1"/>
    <col min="15894" max="15894" width="9.109375" customWidth="1"/>
    <col min="15895" max="15896" width="7" customWidth="1"/>
    <col min="15897" max="15897" width="69.88671875" customWidth="1"/>
    <col min="15898" max="15898" width="56.5546875" customWidth="1"/>
    <col min="15899" max="15906" width="7" customWidth="1"/>
    <col min="16129" max="16129" width="5.6640625" customWidth="1"/>
    <col min="16130" max="16130" width="30.33203125" customWidth="1"/>
    <col min="16131" max="16131" width="8.5546875" customWidth="1"/>
    <col min="16132" max="16134" width="7.6640625" customWidth="1"/>
    <col min="16135" max="16142" width="0" hidden="1" customWidth="1"/>
    <col min="16143" max="16143" width="7.109375" customWidth="1"/>
    <col min="16144" max="16146" width="8.109375" customWidth="1"/>
    <col min="16147" max="16147" width="7" customWidth="1"/>
    <col min="16148" max="16148" width="7.33203125" customWidth="1"/>
    <col min="16149" max="16149" width="8" customWidth="1"/>
    <col min="16150" max="16150" width="9.109375" customWidth="1"/>
    <col min="16151" max="16152" width="7" customWidth="1"/>
    <col min="16153" max="16153" width="69.88671875" customWidth="1"/>
    <col min="16154" max="16154" width="56.5546875" customWidth="1"/>
    <col min="16155" max="16162" width="7" customWidth="1"/>
  </cols>
  <sheetData>
    <row r="2" spans="1:36" s="4" customFormat="1" ht="53.25" customHeight="1" x14ac:dyDescent="0.35">
      <c r="A2" s="641" t="s">
        <v>274</v>
      </c>
      <c r="B2" s="641"/>
      <c r="C2" s="641"/>
      <c r="D2" s="641"/>
      <c r="E2" s="641"/>
      <c r="F2" s="642" t="s">
        <v>275</v>
      </c>
      <c r="G2" s="642"/>
      <c r="H2" s="642"/>
      <c r="I2" s="642"/>
      <c r="J2" s="642"/>
      <c r="K2" s="642"/>
      <c r="L2" s="642"/>
      <c r="M2" s="642"/>
      <c r="N2" s="642"/>
      <c r="O2" s="642"/>
      <c r="P2" s="642"/>
      <c r="Q2" s="642"/>
      <c r="R2" s="642"/>
      <c r="S2" s="642"/>
      <c r="T2" s="642"/>
      <c r="U2" s="642"/>
      <c r="V2" s="642"/>
      <c r="W2" s="642"/>
      <c r="X2" s="642"/>
      <c r="Y2" s="642"/>
      <c r="Z2" s="75"/>
      <c r="AA2" s="75"/>
      <c r="AB2" s="75"/>
      <c r="AC2" s="75"/>
    </row>
    <row r="3" spans="1:36" ht="33.75" customHeight="1" thickBot="1" x14ac:dyDescent="0.5">
      <c r="A3" s="513" t="s">
        <v>1</v>
      </c>
      <c r="B3" s="513"/>
      <c r="C3" s="513"/>
      <c r="D3" s="513"/>
      <c r="E3" s="513"/>
      <c r="F3" s="513"/>
      <c r="G3" s="513"/>
      <c r="H3" s="513"/>
      <c r="I3" s="513"/>
      <c r="J3" s="513"/>
      <c r="K3" s="513"/>
      <c r="L3" s="513"/>
      <c r="M3" s="513"/>
      <c r="N3" s="513"/>
      <c r="O3" s="513"/>
      <c r="P3" s="513"/>
      <c r="Q3" s="513"/>
      <c r="R3" s="513"/>
      <c r="S3" s="513"/>
      <c r="T3" s="513"/>
      <c r="U3" s="513"/>
      <c r="V3" s="513"/>
      <c r="W3" s="513"/>
      <c r="X3" s="513"/>
      <c r="Y3" s="513"/>
      <c r="Z3" s="76"/>
      <c r="AA3" s="76"/>
      <c r="AB3" s="76"/>
      <c r="AC3" s="76"/>
      <c r="AD3" s="76"/>
      <c r="AE3" s="76"/>
      <c r="AF3" s="76"/>
      <c r="AG3" s="76"/>
      <c r="AH3" s="76"/>
    </row>
    <row r="4" spans="1:36" ht="27" customHeight="1" thickBot="1" x14ac:dyDescent="0.5">
      <c r="A4" s="512" t="s">
        <v>2</v>
      </c>
      <c r="B4" s="643" t="s">
        <v>3</v>
      </c>
      <c r="C4" s="633" t="s">
        <v>87</v>
      </c>
      <c r="D4" s="634"/>
      <c r="E4" s="634"/>
      <c r="F4" s="635"/>
      <c r="G4" s="505" t="s">
        <v>5</v>
      </c>
      <c r="H4" s="505"/>
      <c r="I4" s="505"/>
      <c r="J4" s="505"/>
      <c r="K4" s="505"/>
      <c r="L4" s="505"/>
      <c r="M4" s="505"/>
      <c r="N4" s="505"/>
      <c r="O4" s="505"/>
      <c r="P4" s="505"/>
      <c r="Q4" s="505"/>
      <c r="R4" s="505"/>
      <c r="S4" s="505"/>
      <c r="T4" s="505"/>
      <c r="U4" s="505"/>
      <c r="V4" s="506"/>
      <c r="W4" s="515" t="s">
        <v>276</v>
      </c>
      <c r="X4" s="516"/>
      <c r="Y4" s="517"/>
      <c r="Z4" s="77"/>
      <c r="AA4" s="76"/>
      <c r="AB4" s="76"/>
      <c r="AC4" s="76"/>
      <c r="AD4" s="76"/>
      <c r="AE4" s="76"/>
      <c r="AF4" s="76"/>
      <c r="AG4" s="76"/>
      <c r="AH4" s="76"/>
      <c r="AJ4" s="28"/>
    </row>
    <row r="5" spans="1:36" ht="21" customHeight="1" x14ac:dyDescent="0.45">
      <c r="A5" s="512"/>
      <c r="B5" s="643"/>
      <c r="C5" s="628"/>
      <c r="D5" s="512"/>
      <c r="E5" s="512"/>
      <c r="F5" s="644"/>
      <c r="G5" s="531" t="s">
        <v>6</v>
      </c>
      <c r="H5" s="512"/>
      <c r="I5" s="512"/>
      <c r="J5" s="512"/>
      <c r="K5" s="510" t="s">
        <v>277</v>
      </c>
      <c r="L5" s="511"/>
      <c r="M5" s="511"/>
      <c r="N5" s="511"/>
      <c r="O5" s="630" t="s">
        <v>8</v>
      </c>
      <c r="P5" s="631"/>
      <c r="Q5" s="631"/>
      <c r="R5" s="632"/>
      <c r="S5" s="633" t="s">
        <v>278</v>
      </c>
      <c r="T5" s="634"/>
      <c r="U5" s="634"/>
      <c r="V5" s="635"/>
      <c r="W5" s="519"/>
      <c r="X5" s="519"/>
      <c r="Y5" s="520"/>
      <c r="Z5" s="77"/>
      <c r="AA5" s="76"/>
      <c r="AB5" s="76"/>
      <c r="AC5" s="76"/>
      <c r="AD5" s="76"/>
      <c r="AE5" s="76"/>
      <c r="AF5" s="76"/>
      <c r="AG5" s="76"/>
      <c r="AH5" s="76"/>
    </row>
    <row r="6" spans="1:36" ht="75.75" customHeight="1" x14ac:dyDescent="0.45">
      <c r="A6" s="512"/>
      <c r="B6" s="643"/>
      <c r="C6" s="144" t="s">
        <v>11</v>
      </c>
      <c r="D6" s="12" t="s">
        <v>12</v>
      </c>
      <c r="E6" s="12" t="s">
        <v>88</v>
      </c>
      <c r="F6" s="145" t="s">
        <v>89</v>
      </c>
      <c r="G6" s="146" t="s">
        <v>11</v>
      </c>
      <c r="H6" s="12" t="s">
        <v>12</v>
      </c>
      <c r="I6" s="12" t="s">
        <v>15</v>
      </c>
      <c r="J6" s="12" t="s">
        <v>16</v>
      </c>
      <c r="K6" s="12" t="s">
        <v>11</v>
      </c>
      <c r="L6" s="12" t="s">
        <v>12</v>
      </c>
      <c r="M6" s="12" t="s">
        <v>15</v>
      </c>
      <c r="N6" s="13" t="s">
        <v>16</v>
      </c>
      <c r="O6" s="144" t="s">
        <v>11</v>
      </c>
      <c r="P6" s="12" t="s">
        <v>12</v>
      </c>
      <c r="Q6" s="12" t="s">
        <v>15</v>
      </c>
      <c r="R6" s="145" t="s">
        <v>16</v>
      </c>
      <c r="S6" s="144" t="s">
        <v>11</v>
      </c>
      <c r="T6" s="12" t="s">
        <v>12</v>
      </c>
      <c r="U6" s="12" t="s">
        <v>15</v>
      </c>
      <c r="V6" s="145" t="s">
        <v>16</v>
      </c>
      <c r="W6" s="522"/>
      <c r="X6" s="522"/>
      <c r="Y6" s="523"/>
      <c r="Z6" s="77"/>
      <c r="AA6" s="76"/>
      <c r="AB6" s="76"/>
      <c r="AC6" s="76"/>
      <c r="AD6" s="76"/>
      <c r="AE6" s="76"/>
      <c r="AF6" s="76"/>
      <c r="AG6" s="76"/>
      <c r="AH6" s="76"/>
    </row>
    <row r="7" spans="1:36" ht="92.25" customHeight="1" x14ac:dyDescent="0.3">
      <c r="A7" s="14" t="s">
        <v>17</v>
      </c>
      <c r="B7" s="129" t="s">
        <v>279</v>
      </c>
      <c r="C7" s="147">
        <v>0</v>
      </c>
      <c r="D7" s="36">
        <v>1206</v>
      </c>
      <c r="E7" s="37">
        <v>0</v>
      </c>
      <c r="F7" s="148">
        <v>1206</v>
      </c>
      <c r="G7" s="149">
        <v>120</v>
      </c>
      <c r="H7" s="36">
        <v>1206</v>
      </c>
      <c r="I7" s="36">
        <f>G7</f>
        <v>120</v>
      </c>
      <c r="J7" s="36">
        <v>1206</v>
      </c>
      <c r="K7" s="32">
        <v>1</v>
      </c>
      <c r="L7" s="36">
        <v>732</v>
      </c>
      <c r="M7" s="14">
        <v>1</v>
      </c>
      <c r="N7" s="150">
        <v>732</v>
      </c>
      <c r="O7" s="36">
        <v>480</v>
      </c>
      <c r="P7" s="36">
        <v>1206</v>
      </c>
      <c r="Q7" s="36">
        <f t="shared" ref="Q7:R10" si="0">O7</f>
        <v>480</v>
      </c>
      <c r="R7" s="36">
        <f t="shared" si="0"/>
        <v>1206</v>
      </c>
      <c r="S7" s="151">
        <v>76</v>
      </c>
      <c r="T7" s="36">
        <v>627</v>
      </c>
      <c r="U7" s="14">
        <v>76</v>
      </c>
      <c r="V7" s="150">
        <v>627</v>
      </c>
      <c r="W7" s="638" t="s">
        <v>280</v>
      </c>
      <c r="X7" s="555"/>
      <c r="Y7" s="556"/>
      <c r="Z7" s="639"/>
      <c r="AA7" s="492"/>
      <c r="AB7" s="492"/>
      <c r="AC7" s="21"/>
      <c r="AD7" s="21"/>
      <c r="AE7" s="21"/>
      <c r="AF7" s="21"/>
      <c r="AG7" s="21"/>
      <c r="AH7" s="21"/>
      <c r="AI7" s="51"/>
      <c r="AJ7" s="51"/>
    </row>
    <row r="8" spans="1:36" ht="42" customHeight="1" x14ac:dyDescent="0.45">
      <c r="A8" s="14" t="s">
        <v>19</v>
      </c>
      <c r="B8" s="129" t="s">
        <v>281</v>
      </c>
      <c r="C8" s="147">
        <v>0</v>
      </c>
      <c r="D8" s="36">
        <v>4000</v>
      </c>
      <c r="E8" s="37">
        <v>0</v>
      </c>
      <c r="F8" s="152">
        <v>4000</v>
      </c>
      <c r="G8" s="149">
        <v>400</v>
      </c>
      <c r="H8" s="36">
        <v>4000</v>
      </c>
      <c r="I8" s="36">
        <f>G8</f>
        <v>400</v>
      </c>
      <c r="J8" s="36">
        <v>4000</v>
      </c>
      <c r="K8" s="14">
        <v>8</v>
      </c>
      <c r="L8" s="36">
        <v>2595</v>
      </c>
      <c r="M8" s="14">
        <v>8</v>
      </c>
      <c r="N8" s="150">
        <v>2595</v>
      </c>
      <c r="O8" s="36">
        <v>1600</v>
      </c>
      <c r="P8" s="36">
        <v>4000</v>
      </c>
      <c r="Q8" s="36">
        <f t="shared" si="0"/>
        <v>1600</v>
      </c>
      <c r="R8" s="36">
        <f t="shared" si="0"/>
        <v>4000</v>
      </c>
      <c r="S8" s="153">
        <v>33</v>
      </c>
      <c r="T8" s="36">
        <v>5082</v>
      </c>
      <c r="U8" s="14">
        <v>33</v>
      </c>
      <c r="V8" s="148">
        <v>5082</v>
      </c>
      <c r="W8" s="640" t="s">
        <v>282</v>
      </c>
      <c r="X8" s="555"/>
      <c r="Y8" s="556"/>
      <c r="Z8" s="154"/>
      <c r="AA8" s="76"/>
      <c r="AB8" s="21"/>
      <c r="AC8" s="21"/>
      <c r="AD8" s="21"/>
      <c r="AE8" s="21"/>
      <c r="AF8" s="21"/>
      <c r="AG8" s="21"/>
      <c r="AH8" s="21"/>
      <c r="AI8" s="51"/>
      <c r="AJ8" s="51"/>
    </row>
    <row r="9" spans="1:36" ht="76.5" customHeight="1" x14ac:dyDescent="0.45">
      <c r="A9" s="14" t="s">
        <v>21</v>
      </c>
      <c r="B9" s="47" t="s">
        <v>283</v>
      </c>
      <c r="C9" s="155">
        <v>0</v>
      </c>
      <c r="D9" s="156">
        <v>5207</v>
      </c>
      <c r="E9" s="44">
        <v>0</v>
      </c>
      <c r="F9" s="157">
        <v>5207</v>
      </c>
      <c r="G9" s="158">
        <v>500</v>
      </c>
      <c r="H9" s="156">
        <v>5210</v>
      </c>
      <c r="I9" s="156">
        <f>G9</f>
        <v>500</v>
      </c>
      <c r="J9" s="156">
        <f>H9</f>
        <v>5210</v>
      </c>
      <c r="K9" s="14">
        <v>49</v>
      </c>
      <c r="L9" s="36">
        <v>5490</v>
      </c>
      <c r="M9" s="14">
        <v>49</v>
      </c>
      <c r="N9" s="150">
        <v>5490</v>
      </c>
      <c r="O9" s="156">
        <v>2080</v>
      </c>
      <c r="P9" s="156">
        <f>L9</f>
        <v>5490</v>
      </c>
      <c r="Q9" s="156">
        <f t="shared" si="0"/>
        <v>2080</v>
      </c>
      <c r="R9" s="156">
        <f t="shared" si="0"/>
        <v>5490</v>
      </c>
      <c r="S9" s="153">
        <v>328</v>
      </c>
      <c r="T9" s="36">
        <v>1086</v>
      </c>
      <c r="U9" s="14">
        <v>328</v>
      </c>
      <c r="V9" s="148">
        <v>1086</v>
      </c>
      <c r="W9" s="640" t="s">
        <v>284</v>
      </c>
      <c r="X9" s="555"/>
      <c r="Y9" s="556"/>
      <c r="Z9" s="154"/>
      <c r="AA9" s="76"/>
      <c r="AB9" s="21"/>
      <c r="AC9" s="21"/>
      <c r="AD9" s="21"/>
      <c r="AE9" s="21"/>
      <c r="AF9" s="21"/>
      <c r="AG9" s="21"/>
      <c r="AH9" s="21"/>
      <c r="AI9" s="51"/>
      <c r="AJ9" s="51"/>
    </row>
    <row r="10" spans="1:36" ht="68.25" customHeight="1" x14ac:dyDescent="0.45">
      <c r="A10" s="14" t="s">
        <v>23</v>
      </c>
      <c r="B10" s="129" t="s">
        <v>285</v>
      </c>
      <c r="C10" s="147">
        <v>0</v>
      </c>
      <c r="D10" s="37">
        <v>0</v>
      </c>
      <c r="E10" s="37">
        <v>0</v>
      </c>
      <c r="F10" s="152">
        <v>0</v>
      </c>
      <c r="G10" s="149">
        <v>25</v>
      </c>
      <c r="H10" s="36">
        <v>25</v>
      </c>
      <c r="I10" s="36">
        <f>G10</f>
        <v>25</v>
      </c>
      <c r="J10" s="36">
        <f>H10</f>
        <v>25</v>
      </c>
      <c r="K10" s="14">
        <v>2</v>
      </c>
      <c r="L10" s="14">
        <v>2</v>
      </c>
      <c r="M10" s="14">
        <v>2</v>
      </c>
      <c r="N10" s="23">
        <v>2</v>
      </c>
      <c r="O10" s="36">
        <v>150</v>
      </c>
      <c r="P10" s="36">
        <v>150</v>
      </c>
      <c r="Q10" s="36">
        <f t="shared" si="0"/>
        <v>150</v>
      </c>
      <c r="R10" s="36">
        <f t="shared" si="0"/>
        <v>150</v>
      </c>
      <c r="S10" s="153">
        <v>5</v>
      </c>
      <c r="T10" s="14">
        <v>5</v>
      </c>
      <c r="U10" s="14">
        <v>5</v>
      </c>
      <c r="V10" s="159">
        <v>5</v>
      </c>
      <c r="W10" s="640" t="s">
        <v>286</v>
      </c>
      <c r="X10" s="555"/>
      <c r="Y10" s="556"/>
      <c r="Z10" s="154"/>
      <c r="AA10" s="76"/>
      <c r="AB10" s="21"/>
      <c r="AC10" s="21"/>
      <c r="AD10" s="21"/>
      <c r="AE10" s="21"/>
      <c r="AF10" s="21"/>
      <c r="AG10" s="21"/>
      <c r="AH10" s="21"/>
      <c r="AI10" s="51"/>
      <c r="AJ10" s="51"/>
    </row>
    <row r="11" spans="1:36" ht="85.5" customHeight="1" x14ac:dyDescent="0.45">
      <c r="A11" s="14" t="s">
        <v>25</v>
      </c>
      <c r="B11" s="129" t="s">
        <v>287</v>
      </c>
      <c r="C11" s="147">
        <v>0</v>
      </c>
      <c r="D11" s="37">
        <v>0</v>
      </c>
      <c r="E11" s="37">
        <v>0</v>
      </c>
      <c r="F11" s="152">
        <v>3573</v>
      </c>
      <c r="G11" s="160">
        <v>178</v>
      </c>
      <c r="H11" s="156">
        <v>3573</v>
      </c>
      <c r="I11" s="36">
        <f>G11</f>
        <v>178</v>
      </c>
      <c r="J11" s="37">
        <v>3573</v>
      </c>
      <c r="K11" s="14">
        <v>3</v>
      </c>
      <c r="L11" s="156">
        <v>2718</v>
      </c>
      <c r="M11" s="14">
        <v>3</v>
      </c>
      <c r="N11" s="161">
        <v>2718</v>
      </c>
      <c r="O11" s="93">
        <v>715</v>
      </c>
      <c r="P11" s="93">
        <v>3573</v>
      </c>
      <c r="Q11" s="36">
        <f>O11</f>
        <v>715</v>
      </c>
      <c r="R11" s="36">
        <v>3573</v>
      </c>
      <c r="S11" s="153">
        <v>48</v>
      </c>
      <c r="T11" s="156">
        <v>1833</v>
      </c>
      <c r="U11" s="14">
        <v>48</v>
      </c>
      <c r="V11" s="157">
        <v>1833</v>
      </c>
      <c r="W11" s="640" t="s">
        <v>288</v>
      </c>
      <c r="X11" s="555"/>
      <c r="Y11" s="556"/>
      <c r="Z11" s="154" t="s">
        <v>289</v>
      </c>
      <c r="AA11" s="76"/>
      <c r="AB11" s="21"/>
      <c r="AC11" s="21"/>
      <c r="AD11" s="21"/>
      <c r="AE11" s="21"/>
      <c r="AF11" s="21"/>
      <c r="AG11" s="21"/>
      <c r="AH11" s="21"/>
      <c r="AI11" s="51"/>
      <c r="AJ11" s="51"/>
    </row>
    <row r="12" spans="1:36" ht="73.5" customHeight="1" x14ac:dyDescent="0.45">
      <c r="A12" s="14" t="s">
        <v>27</v>
      </c>
      <c r="B12" s="129" t="s">
        <v>290</v>
      </c>
      <c r="C12" s="147">
        <v>0</v>
      </c>
      <c r="D12" s="37">
        <v>0</v>
      </c>
      <c r="E12" s="37">
        <v>0</v>
      </c>
      <c r="F12" s="162">
        <v>304762</v>
      </c>
      <c r="G12" s="149">
        <f>I12</f>
        <v>30476.199999999997</v>
      </c>
      <c r="H12" s="36">
        <f>I12</f>
        <v>30476.199999999997</v>
      </c>
      <c r="I12" s="163">
        <f>F12/100*10</f>
        <v>30476.199999999997</v>
      </c>
      <c r="J12" s="163">
        <f>I12</f>
        <v>30476.199999999997</v>
      </c>
      <c r="K12" s="156">
        <v>773</v>
      </c>
      <c r="L12" s="156">
        <v>773</v>
      </c>
      <c r="M12" s="156">
        <v>773</v>
      </c>
      <c r="N12" s="161">
        <v>773</v>
      </c>
      <c r="O12" s="164">
        <v>1530</v>
      </c>
      <c r="P12" s="164">
        <v>1530</v>
      </c>
      <c r="Q12" s="165">
        <f>O12</f>
        <v>1530</v>
      </c>
      <c r="R12" s="165">
        <f>P12</f>
        <v>1530</v>
      </c>
      <c r="S12" s="166">
        <v>412</v>
      </c>
      <c r="T12" s="156">
        <v>412</v>
      </c>
      <c r="U12" s="156">
        <v>412</v>
      </c>
      <c r="V12" s="157">
        <v>412</v>
      </c>
      <c r="W12" s="640" t="s">
        <v>286</v>
      </c>
      <c r="X12" s="555"/>
      <c r="Y12" s="556"/>
      <c r="Z12" s="154"/>
      <c r="AA12" s="76"/>
      <c r="AB12" s="21"/>
      <c r="AC12" s="21"/>
      <c r="AD12" s="21"/>
      <c r="AE12" s="21"/>
      <c r="AF12" s="21"/>
      <c r="AG12" s="21"/>
      <c r="AH12" s="21"/>
      <c r="AI12" s="51"/>
      <c r="AJ12" s="51"/>
    </row>
    <row r="13" spans="1:36" ht="55.5" customHeight="1" x14ac:dyDescent="0.45">
      <c r="A13" s="14" t="s">
        <v>29</v>
      </c>
      <c r="B13" s="129" t="s">
        <v>291</v>
      </c>
      <c r="C13" s="155">
        <v>0</v>
      </c>
      <c r="D13" s="44">
        <v>480</v>
      </c>
      <c r="E13" s="37">
        <v>0</v>
      </c>
      <c r="F13" s="162">
        <v>304762</v>
      </c>
      <c r="G13" s="149">
        <f>I13</f>
        <v>30476.199999999997</v>
      </c>
      <c r="H13" s="36">
        <f>I13</f>
        <v>30476.199999999997</v>
      </c>
      <c r="I13" s="163">
        <f>F13/100*10</f>
        <v>30476.199999999997</v>
      </c>
      <c r="J13" s="163">
        <f>I13</f>
        <v>30476.199999999997</v>
      </c>
      <c r="K13" s="156">
        <v>371</v>
      </c>
      <c r="L13" s="156">
        <v>408</v>
      </c>
      <c r="M13" s="156">
        <v>371</v>
      </c>
      <c r="N13" s="161">
        <v>408</v>
      </c>
      <c r="O13" s="164">
        <v>935</v>
      </c>
      <c r="P13" s="164">
        <v>935</v>
      </c>
      <c r="Q13" s="165">
        <f>O13</f>
        <v>935</v>
      </c>
      <c r="R13" s="165">
        <f>P13</f>
        <v>935</v>
      </c>
      <c r="S13" s="166">
        <v>379</v>
      </c>
      <c r="T13" s="156">
        <v>379</v>
      </c>
      <c r="U13" s="156">
        <v>379</v>
      </c>
      <c r="V13" s="157">
        <v>379</v>
      </c>
      <c r="W13" s="640" t="s">
        <v>292</v>
      </c>
      <c r="X13" s="555"/>
      <c r="Y13" s="556"/>
      <c r="Z13" s="154"/>
      <c r="AA13" s="76"/>
      <c r="AB13" s="21"/>
      <c r="AC13" s="21"/>
      <c r="AD13" s="21"/>
      <c r="AE13" s="21"/>
      <c r="AF13" s="21"/>
      <c r="AG13" s="21"/>
      <c r="AH13" s="21"/>
      <c r="AI13" s="51"/>
      <c r="AJ13" s="51"/>
    </row>
    <row r="14" spans="1:36" ht="60.75" customHeight="1" thickBot="1" x14ac:dyDescent="0.5">
      <c r="A14" s="14" t="s">
        <v>267</v>
      </c>
      <c r="B14" s="129" t="s">
        <v>293</v>
      </c>
      <c r="C14" s="167">
        <v>0</v>
      </c>
      <c r="D14" s="168">
        <v>480</v>
      </c>
      <c r="E14" s="169">
        <v>0</v>
      </c>
      <c r="F14" s="170">
        <v>304762</v>
      </c>
      <c r="G14" s="149">
        <f>I14</f>
        <v>30476.199999999997</v>
      </c>
      <c r="H14" s="36">
        <f>I14</f>
        <v>30476.199999999997</v>
      </c>
      <c r="I14" s="163">
        <f>F14/100*10</f>
        <v>30476.199999999997</v>
      </c>
      <c r="J14" s="163">
        <f>I14</f>
        <v>30476.199999999997</v>
      </c>
      <c r="K14" s="156">
        <v>1690</v>
      </c>
      <c r="L14" s="156">
        <v>1713</v>
      </c>
      <c r="M14" s="156">
        <v>1690</v>
      </c>
      <c r="N14" s="161">
        <v>1713</v>
      </c>
      <c r="O14" s="171">
        <v>3120</v>
      </c>
      <c r="P14" s="172">
        <v>3120</v>
      </c>
      <c r="Q14" s="173">
        <f>O14</f>
        <v>3120</v>
      </c>
      <c r="R14" s="174">
        <f>P14</f>
        <v>3120</v>
      </c>
      <c r="S14" s="171">
        <v>1541</v>
      </c>
      <c r="T14" s="172">
        <v>1541</v>
      </c>
      <c r="U14" s="173">
        <v>1541</v>
      </c>
      <c r="V14" s="174">
        <v>1541</v>
      </c>
      <c r="W14" s="640" t="s">
        <v>294</v>
      </c>
      <c r="X14" s="555"/>
      <c r="Y14" s="556"/>
      <c r="Z14" s="154"/>
      <c r="AA14" s="76"/>
      <c r="AB14" s="21"/>
      <c r="AC14" s="21"/>
      <c r="AD14" s="21"/>
      <c r="AE14" s="21"/>
      <c r="AF14" s="21"/>
      <c r="AG14" s="21"/>
      <c r="AH14" s="21"/>
      <c r="AI14" s="51"/>
      <c r="AJ14" s="51"/>
    </row>
    <row r="15" spans="1:36" s="2" customFormat="1" x14ac:dyDescent="0.3">
      <c r="A15" s="21"/>
      <c r="B15" s="21"/>
      <c r="C15" s="21"/>
      <c r="D15" s="21"/>
      <c r="E15" s="21"/>
      <c r="F15" s="21"/>
      <c r="G15" s="21"/>
      <c r="H15" s="21"/>
      <c r="I15" s="21"/>
      <c r="J15" s="21"/>
      <c r="K15" s="21"/>
      <c r="L15" s="21"/>
      <c r="M15" s="21"/>
      <c r="N15" s="21"/>
      <c r="O15" s="21"/>
      <c r="P15" s="21"/>
      <c r="Q15" s="21"/>
      <c r="R15" s="21"/>
      <c r="S15" s="21"/>
      <c r="T15" s="21"/>
      <c r="U15" s="21"/>
      <c r="V15" s="21"/>
      <c r="W15" s="45"/>
      <c r="X15" s="45"/>
      <c r="Y15" s="45"/>
      <c r="Z15" s="21"/>
      <c r="AA15" s="21"/>
      <c r="AB15" s="21"/>
      <c r="AC15" s="21"/>
      <c r="AD15" s="21"/>
      <c r="AE15" s="21"/>
      <c r="AF15" s="21"/>
      <c r="AG15" s="21"/>
      <c r="AH15" s="21"/>
      <c r="AI15" s="175"/>
      <c r="AJ15" s="175"/>
    </row>
    <row r="16" spans="1:36" ht="24" thickBot="1" x14ac:dyDescent="0.5">
      <c r="A16" s="497" t="s">
        <v>35</v>
      </c>
      <c r="B16" s="497"/>
      <c r="C16" s="513"/>
      <c r="D16" s="513"/>
      <c r="E16" s="513"/>
      <c r="F16" s="513"/>
      <c r="G16" s="497"/>
      <c r="H16" s="497"/>
      <c r="I16" s="497"/>
      <c r="J16" s="497"/>
      <c r="K16" s="497"/>
      <c r="L16" s="497"/>
      <c r="M16" s="497"/>
      <c r="N16" s="497"/>
      <c r="O16" s="497"/>
      <c r="P16" s="497"/>
      <c r="Q16" s="497"/>
      <c r="R16" s="497"/>
      <c r="S16" s="497"/>
      <c r="T16" s="497"/>
      <c r="U16" s="497"/>
      <c r="V16" s="497"/>
      <c r="W16" s="497"/>
      <c r="X16" s="497"/>
      <c r="Y16" s="497"/>
      <c r="Z16" s="76"/>
      <c r="AA16" s="76"/>
      <c r="AB16" s="76"/>
      <c r="AC16" s="76"/>
      <c r="AD16" s="76"/>
      <c r="AE16" s="76"/>
      <c r="AF16" s="76"/>
      <c r="AG16" s="76"/>
      <c r="AH16" s="76"/>
      <c r="AI16" s="2"/>
      <c r="AJ16" s="2"/>
    </row>
    <row r="17" spans="1:36" ht="18" customHeight="1" thickBot="1" x14ac:dyDescent="0.35">
      <c r="A17" s="498" t="s">
        <v>2</v>
      </c>
      <c r="B17" s="620" t="s">
        <v>36</v>
      </c>
      <c r="C17" s="623" t="s">
        <v>93</v>
      </c>
      <c r="D17" s="624"/>
      <c r="E17" s="624"/>
      <c r="F17" s="625"/>
      <c r="G17" s="511" t="s">
        <v>38</v>
      </c>
      <c r="H17" s="511"/>
      <c r="I17" s="511"/>
      <c r="J17" s="511"/>
      <c r="K17" s="505"/>
      <c r="L17" s="505"/>
      <c r="M17" s="505"/>
      <c r="N17" s="505"/>
      <c r="O17" s="505"/>
      <c r="P17" s="505"/>
      <c r="Q17" s="505"/>
      <c r="R17" s="505"/>
      <c r="S17" s="505"/>
      <c r="T17" s="505"/>
      <c r="U17" s="505"/>
      <c r="V17" s="505"/>
      <c r="W17" s="512" t="s">
        <v>295</v>
      </c>
      <c r="X17" s="512"/>
      <c r="Y17" s="512"/>
      <c r="Z17" s="80"/>
      <c r="AA17" s="80"/>
      <c r="AB17" s="80"/>
      <c r="AC17" s="80"/>
      <c r="AD17" s="80"/>
      <c r="AE17" s="80"/>
      <c r="AF17" s="80"/>
      <c r="AG17" s="80"/>
      <c r="AH17" s="80"/>
      <c r="AI17" s="2"/>
      <c r="AJ17" s="2"/>
    </row>
    <row r="18" spans="1:36" ht="37.5" customHeight="1" x14ac:dyDescent="0.3">
      <c r="A18" s="499"/>
      <c r="B18" s="621"/>
      <c r="C18" s="626"/>
      <c r="D18" s="508"/>
      <c r="E18" s="508"/>
      <c r="F18" s="627"/>
      <c r="G18" s="628" t="s">
        <v>6</v>
      </c>
      <c r="H18" s="512"/>
      <c r="I18" s="512"/>
      <c r="J18" s="512"/>
      <c r="K18" s="510" t="s">
        <v>277</v>
      </c>
      <c r="L18" s="511"/>
      <c r="M18" s="511"/>
      <c r="N18" s="629"/>
      <c r="O18" s="630" t="s">
        <v>8</v>
      </c>
      <c r="P18" s="631"/>
      <c r="Q18" s="631"/>
      <c r="R18" s="632"/>
      <c r="S18" s="633" t="s">
        <v>278</v>
      </c>
      <c r="T18" s="634"/>
      <c r="U18" s="634"/>
      <c r="V18" s="635"/>
      <c r="W18" s="531"/>
      <c r="X18" s="512"/>
      <c r="Y18" s="512"/>
      <c r="Z18" s="80"/>
      <c r="AA18" s="80"/>
      <c r="AB18" s="80"/>
      <c r="AC18" s="80"/>
      <c r="AD18" s="80"/>
      <c r="AE18" s="80"/>
      <c r="AF18" s="80"/>
      <c r="AG18" s="80"/>
      <c r="AH18" s="80"/>
      <c r="AI18" s="2"/>
      <c r="AJ18" s="2"/>
    </row>
    <row r="19" spans="1:36" ht="79.5" customHeight="1" x14ac:dyDescent="0.3">
      <c r="A19" s="500"/>
      <c r="B19" s="622"/>
      <c r="C19" s="144" t="s">
        <v>94</v>
      </c>
      <c r="D19" s="12" t="s">
        <v>40</v>
      </c>
      <c r="E19" s="12" t="s">
        <v>41</v>
      </c>
      <c r="F19" s="145" t="s">
        <v>89</v>
      </c>
      <c r="G19" s="144" t="s">
        <v>42</v>
      </c>
      <c r="H19" s="12" t="s">
        <v>40</v>
      </c>
      <c r="I19" s="12" t="s">
        <v>41</v>
      </c>
      <c r="J19" s="12" t="s">
        <v>16</v>
      </c>
      <c r="K19" s="12" t="s">
        <v>42</v>
      </c>
      <c r="L19" s="12" t="s">
        <v>40</v>
      </c>
      <c r="M19" s="12" t="s">
        <v>41</v>
      </c>
      <c r="N19" s="145" t="s">
        <v>16</v>
      </c>
      <c r="O19" s="144" t="s">
        <v>42</v>
      </c>
      <c r="P19" s="12" t="s">
        <v>40</v>
      </c>
      <c r="Q19" s="12" t="s">
        <v>41</v>
      </c>
      <c r="R19" s="145" t="s">
        <v>16</v>
      </c>
      <c r="S19" s="144" t="s">
        <v>42</v>
      </c>
      <c r="T19" s="12" t="s">
        <v>40</v>
      </c>
      <c r="U19" s="12" t="s">
        <v>41</v>
      </c>
      <c r="V19" s="145" t="s">
        <v>16</v>
      </c>
      <c r="W19" s="531"/>
      <c r="X19" s="512"/>
      <c r="Y19" s="512"/>
      <c r="Z19" s="81"/>
      <c r="AA19" s="80"/>
      <c r="AB19" s="80"/>
      <c r="AC19" s="80"/>
      <c r="AD19" s="80"/>
      <c r="AE19" s="80"/>
      <c r="AF19" s="80"/>
      <c r="AG19" s="80"/>
      <c r="AH19" s="80"/>
      <c r="AI19" s="2"/>
      <c r="AJ19" s="2"/>
    </row>
    <row r="20" spans="1:36" ht="25.5" customHeight="1" x14ac:dyDescent="0.3">
      <c r="A20" s="14" t="s">
        <v>17</v>
      </c>
      <c r="B20" s="23" t="s">
        <v>296</v>
      </c>
      <c r="C20" s="153">
        <f>C21+C22</f>
        <v>9370</v>
      </c>
      <c r="D20" s="14">
        <f>D21+D22+D23</f>
        <v>17506</v>
      </c>
      <c r="E20" s="14">
        <v>108</v>
      </c>
      <c r="F20" s="159">
        <v>208</v>
      </c>
      <c r="G20" s="151">
        <f>G21+G22+G23+G24+G25</f>
        <v>16603</v>
      </c>
      <c r="H20" s="32">
        <f>H21+H22+H23+H24+H25</f>
        <v>39964</v>
      </c>
      <c r="I20" s="14">
        <v>153</v>
      </c>
      <c r="J20" s="14">
        <v>218</v>
      </c>
      <c r="K20" s="95">
        <f>K21+K22+K23+K24+K25</f>
        <v>12833</v>
      </c>
      <c r="L20" s="95">
        <f>L21+L22+L23+L24+L25</f>
        <v>28433</v>
      </c>
      <c r="M20" s="14">
        <v>165</v>
      </c>
      <c r="N20" s="23">
        <v>204</v>
      </c>
      <c r="O20" s="32">
        <f>O21+O22+O23+O24+O25</f>
        <v>23905</v>
      </c>
      <c r="P20" s="32">
        <f>P21+P22+P23+P24+P25</f>
        <v>40319</v>
      </c>
      <c r="Q20" s="14">
        <v>190</v>
      </c>
      <c r="R20" s="14">
        <v>218</v>
      </c>
      <c r="S20" s="176">
        <f>S21+S22+S23+S24+S25</f>
        <v>9788</v>
      </c>
      <c r="T20" s="177">
        <f>T21+T22+T23+T24+T25</f>
        <v>19396</v>
      </c>
      <c r="U20" s="178">
        <v>186</v>
      </c>
      <c r="V20" s="179">
        <v>224</v>
      </c>
      <c r="W20" s="636" t="s">
        <v>297</v>
      </c>
      <c r="X20" s="637"/>
      <c r="Y20" s="637"/>
      <c r="Z20" s="21"/>
      <c r="AA20" s="80"/>
      <c r="AB20" s="80"/>
      <c r="AC20" s="80"/>
      <c r="AD20" s="80"/>
      <c r="AE20" s="80"/>
      <c r="AF20" s="80"/>
      <c r="AG20" s="80"/>
      <c r="AH20" s="80"/>
      <c r="AI20" s="2"/>
      <c r="AJ20" s="2"/>
    </row>
    <row r="21" spans="1:36" ht="64.5" customHeight="1" x14ac:dyDescent="0.3">
      <c r="A21" s="14" t="s">
        <v>44</v>
      </c>
      <c r="B21" s="23" t="s">
        <v>298</v>
      </c>
      <c r="C21" s="153">
        <v>916</v>
      </c>
      <c r="D21" s="14">
        <v>8454</v>
      </c>
      <c r="E21" s="14">
        <v>92</v>
      </c>
      <c r="F21" s="159">
        <v>108</v>
      </c>
      <c r="G21" s="153">
        <v>3400</v>
      </c>
      <c r="H21" s="14">
        <v>8500</v>
      </c>
      <c r="I21" s="14">
        <v>96</v>
      </c>
      <c r="J21" s="14">
        <f>I20</f>
        <v>153</v>
      </c>
      <c r="K21" s="82">
        <v>3598</v>
      </c>
      <c r="L21" s="82">
        <v>5523</v>
      </c>
      <c r="M21" s="82">
        <v>91</v>
      </c>
      <c r="N21" s="83">
        <v>165</v>
      </c>
      <c r="O21" s="14">
        <v>5100</v>
      </c>
      <c r="P21" s="14">
        <v>8500</v>
      </c>
      <c r="Q21" s="14">
        <v>114</v>
      </c>
      <c r="R21" s="14">
        <f>Q20</f>
        <v>190</v>
      </c>
      <c r="S21" s="176">
        <v>2868</v>
      </c>
      <c r="T21" s="180">
        <v>3546</v>
      </c>
      <c r="U21" s="180">
        <v>101</v>
      </c>
      <c r="V21" s="181">
        <v>186</v>
      </c>
      <c r="W21" s="636" t="s">
        <v>299</v>
      </c>
      <c r="X21" s="637"/>
      <c r="Y21" s="637"/>
      <c r="Z21" s="84"/>
      <c r="AA21" s="80"/>
      <c r="AB21" s="80"/>
      <c r="AC21" s="80"/>
      <c r="AD21" s="80"/>
      <c r="AE21" s="80"/>
      <c r="AF21" s="80"/>
      <c r="AG21" s="80"/>
      <c r="AH21" s="80"/>
      <c r="AI21" s="175"/>
      <c r="AJ21" s="175"/>
    </row>
    <row r="22" spans="1:36" ht="25.5" customHeight="1" x14ac:dyDescent="0.3">
      <c r="A22" s="14" t="s">
        <v>46</v>
      </c>
      <c r="B22" s="23" t="s">
        <v>300</v>
      </c>
      <c r="C22" s="182">
        <f>D22</f>
        <v>8454</v>
      </c>
      <c r="D22" s="55">
        <f>D21</f>
        <v>8454</v>
      </c>
      <c r="E22" s="14">
        <v>108</v>
      </c>
      <c r="F22" s="159">
        <v>108</v>
      </c>
      <c r="G22" s="182">
        <f>H22</f>
        <v>8500</v>
      </c>
      <c r="H22" s="55">
        <f>H21</f>
        <v>8500</v>
      </c>
      <c r="I22" s="37">
        <v>153</v>
      </c>
      <c r="J22" s="37">
        <f>J21</f>
        <v>153</v>
      </c>
      <c r="K22" s="95">
        <v>5523</v>
      </c>
      <c r="L22" s="95">
        <v>5523</v>
      </c>
      <c r="M22" s="95">
        <v>165</v>
      </c>
      <c r="N22" s="183">
        <v>165</v>
      </c>
      <c r="O22" s="44">
        <f>P22</f>
        <v>8500</v>
      </c>
      <c r="P22" s="44">
        <f>P21</f>
        <v>8500</v>
      </c>
      <c r="Q22" s="37">
        <v>190</v>
      </c>
      <c r="R22" s="37">
        <f>R21</f>
        <v>190</v>
      </c>
      <c r="S22" s="184">
        <f>T21</f>
        <v>3546</v>
      </c>
      <c r="T22" s="177">
        <f>T21</f>
        <v>3546</v>
      </c>
      <c r="U22" s="177">
        <v>186</v>
      </c>
      <c r="V22" s="185">
        <v>186</v>
      </c>
      <c r="W22" s="636" t="s">
        <v>301</v>
      </c>
      <c r="X22" s="637"/>
      <c r="Y22" s="637"/>
      <c r="Z22" s="90"/>
      <c r="AA22" s="90"/>
      <c r="AB22" s="90"/>
      <c r="AC22" s="90"/>
      <c r="AD22" s="90"/>
      <c r="AE22" s="90"/>
      <c r="AF22" s="90"/>
      <c r="AG22" s="90"/>
      <c r="AH22" s="90"/>
      <c r="AI22" s="175"/>
      <c r="AJ22" s="175"/>
    </row>
    <row r="23" spans="1:36" ht="25.5" customHeight="1" x14ac:dyDescent="0.3">
      <c r="A23" s="14" t="s">
        <v>76</v>
      </c>
      <c r="B23" s="23" t="s">
        <v>302</v>
      </c>
      <c r="C23" s="153">
        <v>0</v>
      </c>
      <c r="D23" s="14">
        <v>598</v>
      </c>
      <c r="E23" s="14">
        <v>0</v>
      </c>
      <c r="F23" s="159">
        <v>108</v>
      </c>
      <c r="G23" s="153">
        <v>80</v>
      </c>
      <c r="H23" s="14">
        <v>450</v>
      </c>
      <c r="I23" s="14">
        <v>96</v>
      </c>
      <c r="J23" s="14">
        <v>153</v>
      </c>
      <c r="K23" s="95">
        <v>51</v>
      </c>
      <c r="L23" s="95">
        <v>327</v>
      </c>
      <c r="M23" s="95">
        <v>91</v>
      </c>
      <c r="N23" s="95">
        <v>165</v>
      </c>
      <c r="O23" s="14">
        <v>180</v>
      </c>
      <c r="P23" s="14">
        <v>400</v>
      </c>
      <c r="Q23" s="14">
        <v>114</v>
      </c>
      <c r="R23" s="14">
        <v>190</v>
      </c>
      <c r="S23" s="186">
        <v>16</v>
      </c>
      <c r="T23" s="48">
        <v>125</v>
      </c>
      <c r="U23" s="177">
        <v>101</v>
      </c>
      <c r="V23" s="185">
        <v>186</v>
      </c>
      <c r="W23" s="636" t="s">
        <v>303</v>
      </c>
      <c r="X23" s="637"/>
      <c r="Y23" s="637"/>
      <c r="Z23" s="90"/>
      <c r="AA23" s="90"/>
      <c r="AB23" s="90"/>
      <c r="AC23" s="90"/>
      <c r="AD23" s="90"/>
      <c r="AE23" s="90"/>
      <c r="AF23" s="90"/>
      <c r="AG23" s="90"/>
      <c r="AH23" s="90"/>
      <c r="AI23" s="175"/>
      <c r="AJ23" s="175"/>
    </row>
    <row r="24" spans="1:36" ht="25.5" customHeight="1" x14ac:dyDescent="0.3">
      <c r="A24" s="14" t="s">
        <v>78</v>
      </c>
      <c r="B24" s="23" t="s">
        <v>304</v>
      </c>
      <c r="C24" s="153">
        <v>0</v>
      </c>
      <c r="D24" s="14">
        <v>0</v>
      </c>
      <c r="E24" s="14">
        <v>92</v>
      </c>
      <c r="F24" s="159">
        <v>108</v>
      </c>
      <c r="G24" s="153">
        <v>3400</v>
      </c>
      <c r="H24" s="14">
        <v>8500</v>
      </c>
      <c r="I24" s="14">
        <v>96</v>
      </c>
      <c r="J24" s="14">
        <v>153</v>
      </c>
      <c r="K24" s="95">
        <v>3598</v>
      </c>
      <c r="L24" s="95">
        <v>5523</v>
      </c>
      <c r="M24" s="95">
        <v>91</v>
      </c>
      <c r="N24" s="95">
        <v>165</v>
      </c>
      <c r="O24" s="14">
        <v>5100</v>
      </c>
      <c r="P24" s="14">
        <v>8500</v>
      </c>
      <c r="Q24" s="14">
        <v>114</v>
      </c>
      <c r="R24" s="14">
        <v>190</v>
      </c>
      <c r="S24" s="184">
        <v>2868</v>
      </c>
      <c r="T24" s="177">
        <v>3546</v>
      </c>
      <c r="U24" s="177">
        <v>101</v>
      </c>
      <c r="V24" s="185">
        <v>186</v>
      </c>
      <c r="W24" s="636" t="s">
        <v>301</v>
      </c>
      <c r="X24" s="637"/>
      <c r="Y24" s="637"/>
      <c r="Z24" s="90"/>
      <c r="AA24" s="90"/>
      <c r="AB24" s="90"/>
      <c r="AC24" s="90"/>
      <c r="AD24" s="90"/>
      <c r="AE24" s="90"/>
      <c r="AF24" s="90"/>
      <c r="AG24" s="90"/>
      <c r="AH24" s="90"/>
      <c r="AI24" s="175"/>
      <c r="AJ24" s="175"/>
    </row>
    <row r="25" spans="1:36" ht="42" customHeight="1" thickBot="1" x14ac:dyDescent="0.35">
      <c r="A25" s="14" t="s">
        <v>80</v>
      </c>
      <c r="B25" s="23" t="s">
        <v>305</v>
      </c>
      <c r="C25" s="187">
        <v>0</v>
      </c>
      <c r="D25" s="188">
        <v>0</v>
      </c>
      <c r="E25" s="189">
        <f>E20</f>
        <v>108</v>
      </c>
      <c r="F25" s="190">
        <f>F20</f>
        <v>208</v>
      </c>
      <c r="G25" s="151">
        <f>G7+G8+G9+G10+G11</f>
        <v>1223</v>
      </c>
      <c r="H25" s="32">
        <f>H7+H8+H9+H10+H11</f>
        <v>14014</v>
      </c>
      <c r="I25" s="14">
        <f>I20</f>
        <v>153</v>
      </c>
      <c r="J25" s="14">
        <f>J20</f>
        <v>218</v>
      </c>
      <c r="K25" s="95">
        <f>K7+K8+K9+K10+K11</f>
        <v>63</v>
      </c>
      <c r="L25" s="95">
        <f>L7+L8+L9+L10+L11</f>
        <v>11537</v>
      </c>
      <c r="M25" s="95">
        <v>165</v>
      </c>
      <c r="N25" s="95">
        <v>204</v>
      </c>
      <c r="O25" s="191">
        <f>O7+O8+O9+O10+O11</f>
        <v>5025</v>
      </c>
      <c r="P25" s="192">
        <f>P7+P8+P9+P10+P11</f>
        <v>14419</v>
      </c>
      <c r="Q25" s="192">
        <f>Q20</f>
        <v>190</v>
      </c>
      <c r="R25" s="193">
        <f>R20</f>
        <v>218</v>
      </c>
      <c r="S25" s="194">
        <f>S7+S8+S9+S10+S11</f>
        <v>490</v>
      </c>
      <c r="T25" s="195">
        <f>T7+T8+T9+T10+T11</f>
        <v>8633</v>
      </c>
      <c r="U25" s="195">
        <v>186</v>
      </c>
      <c r="V25" s="196">
        <v>224</v>
      </c>
      <c r="W25" s="618" t="s">
        <v>306</v>
      </c>
      <c r="X25" s="618"/>
      <c r="Y25" s="619"/>
      <c r="Z25" s="90"/>
      <c r="AA25" s="90"/>
      <c r="AB25" s="90"/>
      <c r="AC25" s="90"/>
      <c r="AD25" s="90"/>
      <c r="AE25" s="90"/>
      <c r="AF25" s="90"/>
      <c r="AG25" s="90"/>
      <c r="AH25" s="90"/>
      <c r="AI25" s="175"/>
      <c r="AJ25" s="175"/>
    </row>
    <row r="26" spans="1:36" ht="21.75" customHeight="1" x14ac:dyDescent="0.3">
      <c r="A26" s="26"/>
      <c r="B26" s="26" t="s">
        <v>58</v>
      </c>
      <c r="Z26" s="2"/>
      <c r="AA26" s="2"/>
      <c r="AB26" s="2"/>
      <c r="AC26" s="2"/>
      <c r="AD26" s="2"/>
      <c r="AE26" s="2"/>
      <c r="AF26" s="2"/>
      <c r="AG26" s="2"/>
      <c r="AH26" s="2"/>
      <c r="AI26" s="2"/>
      <c r="AJ26" s="2"/>
    </row>
    <row r="27" spans="1:36" ht="29.25" customHeight="1" x14ac:dyDescent="0.3">
      <c r="A27" s="27" t="s">
        <v>59</v>
      </c>
      <c r="B27" s="486" t="s">
        <v>60</v>
      </c>
      <c r="C27" s="486"/>
      <c r="D27" s="486"/>
      <c r="E27" s="486"/>
      <c r="F27" s="486"/>
      <c r="G27" s="486"/>
      <c r="H27" s="486"/>
      <c r="I27" s="486"/>
      <c r="J27" s="486"/>
      <c r="K27" s="486"/>
      <c r="L27" s="486"/>
      <c r="M27" s="486"/>
      <c r="N27" s="486"/>
      <c r="O27" s="486"/>
      <c r="P27" s="486"/>
      <c r="Q27" s="486"/>
      <c r="R27" s="486"/>
      <c r="S27" s="486"/>
      <c r="T27" s="486"/>
      <c r="U27" s="486"/>
      <c r="V27" s="486"/>
      <c r="W27" s="486"/>
      <c r="X27" s="486"/>
      <c r="Y27" s="486"/>
      <c r="Z27" s="486"/>
    </row>
    <row r="28" spans="1:36" ht="28.5" customHeight="1" x14ac:dyDescent="0.3">
      <c r="A28" s="27" t="s">
        <v>61</v>
      </c>
      <c r="B28" s="486" t="s">
        <v>62</v>
      </c>
      <c r="C28" s="486"/>
      <c r="D28" s="486"/>
      <c r="E28" s="486"/>
      <c r="F28" s="486"/>
      <c r="G28" s="486"/>
      <c r="H28" s="486"/>
      <c r="I28" s="486"/>
      <c r="J28" s="486"/>
      <c r="K28" s="486"/>
      <c r="L28" s="486"/>
      <c r="M28" s="486"/>
      <c r="N28" s="486"/>
      <c r="O28" s="486"/>
      <c r="P28" s="486"/>
      <c r="Q28" s="486"/>
      <c r="R28" s="486"/>
      <c r="S28" s="486"/>
      <c r="T28" s="486"/>
      <c r="U28" s="486"/>
      <c r="V28" s="486"/>
      <c r="W28" s="486"/>
      <c r="X28" s="486"/>
      <c r="Y28" s="486"/>
      <c r="Z28" s="486"/>
    </row>
    <row r="29" spans="1:36" ht="20.25" customHeight="1" x14ac:dyDescent="0.3">
      <c r="B29" s="486" t="s">
        <v>98</v>
      </c>
      <c r="C29" s="486"/>
      <c r="D29" s="486"/>
      <c r="E29" s="486"/>
      <c r="F29" s="486"/>
      <c r="G29" s="486"/>
      <c r="H29" s="486"/>
      <c r="I29" s="486"/>
      <c r="J29" s="486"/>
      <c r="K29" s="486"/>
      <c r="L29" s="486"/>
      <c r="M29" s="486"/>
      <c r="N29" s="486"/>
      <c r="O29" s="486"/>
      <c r="P29" s="486"/>
      <c r="Q29" s="486"/>
      <c r="R29" s="486"/>
      <c r="S29" s="486"/>
      <c r="T29" s="486"/>
      <c r="U29" s="486"/>
      <c r="V29" s="486"/>
      <c r="W29" s="486"/>
      <c r="X29" s="486"/>
      <c r="Y29" s="486"/>
      <c r="Z29" s="486"/>
    </row>
    <row r="30" spans="1:36" ht="19.5" customHeight="1" x14ac:dyDescent="0.3">
      <c r="B30" s="486" t="s">
        <v>99</v>
      </c>
      <c r="C30" s="486"/>
      <c r="D30" s="486"/>
      <c r="E30" s="486"/>
      <c r="F30" s="486"/>
      <c r="G30" s="486"/>
      <c r="H30" s="486"/>
      <c r="I30" s="486"/>
      <c r="J30" s="486"/>
      <c r="K30" s="486"/>
      <c r="L30" s="486"/>
      <c r="M30" s="486"/>
      <c r="N30" s="486"/>
      <c r="O30" s="486"/>
      <c r="P30" s="486"/>
      <c r="Q30" s="486"/>
      <c r="R30" s="486"/>
      <c r="S30" s="486"/>
      <c r="T30" s="486"/>
      <c r="U30" s="486"/>
      <c r="V30" s="486"/>
      <c r="W30" s="486"/>
      <c r="X30" s="486"/>
      <c r="Y30" s="486"/>
      <c r="Z30" s="486"/>
    </row>
    <row r="31" spans="1:36" ht="28.5" customHeight="1" x14ac:dyDescent="0.3">
      <c r="B31" s="486" t="s">
        <v>100</v>
      </c>
      <c r="C31" s="486"/>
      <c r="D31" s="486"/>
      <c r="E31" s="486"/>
      <c r="F31" s="486"/>
      <c r="G31" s="486"/>
      <c r="H31" s="486"/>
      <c r="I31" s="486"/>
      <c r="J31" s="486"/>
      <c r="K31" s="486"/>
      <c r="L31" s="486"/>
      <c r="M31" s="486"/>
      <c r="N31" s="486"/>
      <c r="O31" s="486"/>
      <c r="P31" s="486"/>
      <c r="Q31" s="486"/>
      <c r="R31" s="486"/>
      <c r="S31" s="486"/>
      <c r="T31" s="486"/>
      <c r="U31" s="486"/>
      <c r="V31" s="486"/>
      <c r="W31" s="486"/>
      <c r="X31" s="486"/>
      <c r="Y31" s="486"/>
      <c r="Z31" s="486"/>
    </row>
    <row r="32" spans="1:36" ht="29.25" customHeight="1" x14ac:dyDescent="0.3">
      <c r="B32" s="486" t="s">
        <v>101</v>
      </c>
      <c r="C32" s="486"/>
      <c r="D32" s="486"/>
      <c r="E32" s="486"/>
      <c r="F32" s="486"/>
      <c r="G32" s="486"/>
      <c r="H32" s="486"/>
      <c r="I32" s="486"/>
      <c r="J32" s="486"/>
      <c r="K32" s="486"/>
      <c r="L32" s="486"/>
      <c r="M32" s="486"/>
      <c r="N32" s="486"/>
      <c r="O32" s="486"/>
      <c r="P32" s="486"/>
      <c r="Q32" s="486"/>
      <c r="R32" s="486"/>
      <c r="S32" s="486"/>
      <c r="T32" s="486"/>
      <c r="U32" s="486"/>
      <c r="V32" s="486"/>
      <c r="W32" s="486"/>
      <c r="X32" s="486"/>
      <c r="Y32" s="486"/>
      <c r="Z32" s="486"/>
    </row>
    <row r="33" spans="1:26" ht="77.25" customHeight="1" x14ac:dyDescent="0.3">
      <c r="B33" s="486" t="s">
        <v>266</v>
      </c>
      <c r="C33" s="486"/>
      <c r="D33" s="486"/>
      <c r="E33" s="486"/>
      <c r="F33" s="486"/>
      <c r="G33" s="486"/>
      <c r="H33" s="486"/>
      <c r="I33" s="486"/>
      <c r="J33" s="486"/>
      <c r="K33" s="486"/>
      <c r="L33" s="486"/>
      <c r="M33" s="486"/>
      <c r="N33" s="486"/>
      <c r="O33" s="486"/>
      <c r="P33" s="486"/>
      <c r="Q33" s="486"/>
      <c r="R33" s="486"/>
      <c r="S33" s="486"/>
      <c r="T33" s="486"/>
      <c r="U33" s="486"/>
      <c r="V33" s="486"/>
      <c r="W33" s="486"/>
      <c r="X33" s="486"/>
      <c r="Y33" s="486"/>
      <c r="Z33" s="486"/>
    </row>
    <row r="34" spans="1:26" ht="15" customHeight="1" x14ac:dyDescent="0.3">
      <c r="A34" s="50"/>
      <c r="B34" s="487" t="s">
        <v>307</v>
      </c>
      <c r="C34" s="487"/>
      <c r="D34" s="487"/>
      <c r="E34" s="487"/>
      <c r="F34" s="487"/>
      <c r="G34" s="487"/>
      <c r="H34" s="487"/>
      <c r="I34" s="487"/>
      <c r="J34" s="487"/>
      <c r="K34" s="487"/>
      <c r="L34" s="487"/>
      <c r="M34" s="487"/>
      <c r="N34" s="487"/>
      <c r="O34" s="487"/>
      <c r="P34" s="487"/>
      <c r="Q34" s="487"/>
      <c r="R34" s="487"/>
      <c r="S34" s="487"/>
      <c r="T34" s="487"/>
      <c r="U34" s="487"/>
      <c r="V34" s="487"/>
      <c r="W34" s="487"/>
      <c r="X34" s="487"/>
      <c r="Y34" s="487"/>
      <c r="Z34" s="487"/>
    </row>
    <row r="35" spans="1:26" x14ac:dyDescent="0.3">
      <c r="B35" s="28"/>
    </row>
    <row r="36" spans="1:26" x14ac:dyDescent="0.3">
      <c r="B36" s="28"/>
    </row>
    <row r="38" spans="1:26" x14ac:dyDescent="0.3">
      <c r="B38" s="28"/>
    </row>
  </sheetData>
  <mergeCells count="45">
    <mergeCell ref="A2:E2"/>
    <mergeCell ref="F2:Y2"/>
    <mergeCell ref="A3:Y3"/>
    <mergeCell ref="A4:A6"/>
    <mergeCell ref="B4:B6"/>
    <mergeCell ref="C4:F5"/>
    <mergeCell ref="G4:V4"/>
    <mergeCell ref="W4:Y6"/>
    <mergeCell ref="G5:J5"/>
    <mergeCell ref="K5:N5"/>
    <mergeCell ref="A16:Y16"/>
    <mergeCell ref="O5:R5"/>
    <mergeCell ref="S5:V5"/>
    <mergeCell ref="W7:Y7"/>
    <mergeCell ref="Z7:AB7"/>
    <mergeCell ref="W8:Y8"/>
    <mergeCell ref="W9:Y9"/>
    <mergeCell ref="W10:Y10"/>
    <mergeCell ref="W11:Y11"/>
    <mergeCell ref="W12:Y12"/>
    <mergeCell ref="W13:Y13"/>
    <mergeCell ref="W14:Y14"/>
    <mergeCell ref="W25:Y25"/>
    <mergeCell ref="A17:A19"/>
    <mergeCell ref="B17:B19"/>
    <mergeCell ref="C17:F18"/>
    <mergeCell ref="G17:V17"/>
    <mergeCell ref="W17:Y19"/>
    <mergeCell ref="G18:J18"/>
    <mergeCell ref="K18:N18"/>
    <mergeCell ref="O18:R18"/>
    <mergeCell ref="S18:V18"/>
    <mergeCell ref="W20:Y20"/>
    <mergeCell ref="W21:Y21"/>
    <mergeCell ref="W22:Y22"/>
    <mergeCell ref="W23:Y23"/>
    <mergeCell ref="W24:Y24"/>
    <mergeCell ref="B33:Z33"/>
    <mergeCell ref="B34:Z34"/>
    <mergeCell ref="B27:Z27"/>
    <mergeCell ref="B28:Z28"/>
    <mergeCell ref="B29:Z29"/>
    <mergeCell ref="B30:Z30"/>
    <mergeCell ref="B31:Z31"/>
    <mergeCell ref="B32:Z32"/>
  </mergeCells>
  <pageMargins left="0.35433070866141736" right="0.31496062992125984" top="0.24" bottom="0.27" header="0.23622047244094491" footer="0.27559055118110237"/>
  <pageSetup paperSize="9" scale="65" orientation="landscape" r:id="rId1"/>
  <rowBreaks count="1" manualBreakCount="1">
    <brk id="15" max="24"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B35"/>
  <sheetViews>
    <sheetView view="pageBreakPreview" topLeftCell="A10" zoomScale="60" zoomScaleNormal="100" workbookViewId="0">
      <selection activeCell="N21" sqref="N21"/>
    </sheetView>
  </sheetViews>
  <sheetFormatPr defaultRowHeight="14.4" x14ac:dyDescent="0.3"/>
  <cols>
    <col min="1" max="1" width="5" customWidth="1"/>
    <col min="2" max="2" width="45.5546875" bestFit="1" customWidth="1"/>
    <col min="3" max="6" width="7.6640625" customWidth="1"/>
    <col min="7" max="9" width="7" customWidth="1"/>
    <col min="10" max="10" width="7.6640625" customWidth="1"/>
    <col min="11" max="13" width="7" customWidth="1"/>
    <col min="14" max="14" width="8" bestFit="1" customWidth="1"/>
    <col min="15" max="17" width="7" customWidth="1"/>
    <col min="18" max="18" width="8" bestFit="1" customWidth="1"/>
    <col min="19" max="21" width="7" customWidth="1"/>
    <col min="22" max="22" width="8" bestFit="1" customWidth="1"/>
    <col min="23" max="25" width="7" customWidth="1"/>
    <col min="26" max="26" width="8" bestFit="1" customWidth="1"/>
    <col min="257" max="257" width="5" customWidth="1"/>
    <col min="258" max="258" width="45.5546875" bestFit="1" customWidth="1"/>
    <col min="259" max="262" width="7.6640625" customWidth="1"/>
    <col min="263" max="265" width="7" customWidth="1"/>
    <col min="266" max="266" width="7.6640625" customWidth="1"/>
    <col min="267" max="269" width="7" customWidth="1"/>
    <col min="270" max="270" width="8" bestFit="1" customWidth="1"/>
    <col min="271" max="273" width="7" customWidth="1"/>
    <col min="274" max="274" width="8" bestFit="1" customWidth="1"/>
    <col min="275" max="277" width="7" customWidth="1"/>
    <col min="278" max="278" width="8" bestFit="1" customWidth="1"/>
    <col min="279" max="281" width="7" customWidth="1"/>
    <col min="282" max="282" width="8" bestFit="1" customWidth="1"/>
    <col min="513" max="513" width="5" customWidth="1"/>
    <col min="514" max="514" width="45.5546875" bestFit="1" customWidth="1"/>
    <col min="515" max="518" width="7.6640625" customWidth="1"/>
    <col min="519" max="521" width="7" customWidth="1"/>
    <col min="522" max="522" width="7.6640625" customWidth="1"/>
    <col min="523" max="525" width="7" customWidth="1"/>
    <col min="526" max="526" width="8" bestFit="1" customWidth="1"/>
    <col min="527" max="529" width="7" customWidth="1"/>
    <col min="530" max="530" width="8" bestFit="1" customWidth="1"/>
    <col min="531" max="533" width="7" customWidth="1"/>
    <col min="534" max="534" width="8" bestFit="1" customWidth="1"/>
    <col min="535" max="537" width="7" customWidth="1"/>
    <col min="538" max="538" width="8" bestFit="1" customWidth="1"/>
    <col min="769" max="769" width="5" customWidth="1"/>
    <col min="770" max="770" width="45.5546875" bestFit="1" customWidth="1"/>
    <col min="771" max="774" width="7.6640625" customWidth="1"/>
    <col min="775" max="777" width="7" customWidth="1"/>
    <col min="778" max="778" width="7.6640625" customWidth="1"/>
    <col min="779" max="781" width="7" customWidth="1"/>
    <col min="782" max="782" width="8" bestFit="1" customWidth="1"/>
    <col min="783" max="785" width="7" customWidth="1"/>
    <col min="786" max="786" width="8" bestFit="1" customWidth="1"/>
    <col min="787" max="789" width="7" customWidth="1"/>
    <col min="790" max="790" width="8" bestFit="1" customWidth="1"/>
    <col min="791" max="793" width="7" customWidth="1"/>
    <col min="794" max="794" width="8" bestFit="1" customWidth="1"/>
    <col min="1025" max="1025" width="5" customWidth="1"/>
    <col min="1026" max="1026" width="45.5546875" bestFit="1" customWidth="1"/>
    <col min="1027" max="1030" width="7.6640625" customWidth="1"/>
    <col min="1031" max="1033" width="7" customWidth="1"/>
    <col min="1034" max="1034" width="7.6640625" customWidth="1"/>
    <col min="1035" max="1037" width="7" customWidth="1"/>
    <col min="1038" max="1038" width="8" bestFit="1" customWidth="1"/>
    <col min="1039" max="1041" width="7" customWidth="1"/>
    <col min="1042" max="1042" width="8" bestFit="1" customWidth="1"/>
    <col min="1043" max="1045" width="7" customWidth="1"/>
    <col min="1046" max="1046" width="8" bestFit="1" customWidth="1"/>
    <col min="1047" max="1049" width="7" customWidth="1"/>
    <col min="1050" max="1050" width="8" bestFit="1" customWidth="1"/>
    <col min="1281" max="1281" width="5" customWidth="1"/>
    <col min="1282" max="1282" width="45.5546875" bestFit="1" customWidth="1"/>
    <col min="1283" max="1286" width="7.6640625" customWidth="1"/>
    <col min="1287" max="1289" width="7" customWidth="1"/>
    <col min="1290" max="1290" width="7.6640625" customWidth="1"/>
    <col min="1291" max="1293" width="7" customWidth="1"/>
    <col min="1294" max="1294" width="8" bestFit="1" customWidth="1"/>
    <col min="1295" max="1297" width="7" customWidth="1"/>
    <col min="1298" max="1298" width="8" bestFit="1" customWidth="1"/>
    <col min="1299" max="1301" width="7" customWidth="1"/>
    <col min="1302" max="1302" width="8" bestFit="1" customWidth="1"/>
    <col min="1303" max="1305" width="7" customWidth="1"/>
    <col min="1306" max="1306" width="8" bestFit="1" customWidth="1"/>
    <col min="1537" max="1537" width="5" customWidth="1"/>
    <col min="1538" max="1538" width="45.5546875" bestFit="1" customWidth="1"/>
    <col min="1539" max="1542" width="7.6640625" customWidth="1"/>
    <col min="1543" max="1545" width="7" customWidth="1"/>
    <col min="1546" max="1546" width="7.6640625" customWidth="1"/>
    <col min="1547" max="1549" width="7" customWidth="1"/>
    <col min="1550" max="1550" width="8" bestFit="1" customWidth="1"/>
    <col min="1551" max="1553" width="7" customWidth="1"/>
    <col min="1554" max="1554" width="8" bestFit="1" customWidth="1"/>
    <col min="1555" max="1557" width="7" customWidth="1"/>
    <col min="1558" max="1558" width="8" bestFit="1" customWidth="1"/>
    <col min="1559" max="1561" width="7" customWidth="1"/>
    <col min="1562" max="1562" width="8" bestFit="1" customWidth="1"/>
    <col min="1793" max="1793" width="5" customWidth="1"/>
    <col min="1794" max="1794" width="45.5546875" bestFit="1" customWidth="1"/>
    <col min="1795" max="1798" width="7.6640625" customWidth="1"/>
    <col min="1799" max="1801" width="7" customWidth="1"/>
    <col min="1802" max="1802" width="7.6640625" customWidth="1"/>
    <col min="1803" max="1805" width="7" customWidth="1"/>
    <col min="1806" max="1806" width="8" bestFit="1" customWidth="1"/>
    <col min="1807" max="1809" width="7" customWidth="1"/>
    <col min="1810" max="1810" width="8" bestFit="1" customWidth="1"/>
    <col min="1811" max="1813" width="7" customWidth="1"/>
    <col min="1814" max="1814" width="8" bestFit="1" customWidth="1"/>
    <col min="1815" max="1817" width="7" customWidth="1"/>
    <col min="1818" max="1818" width="8" bestFit="1" customWidth="1"/>
    <col min="2049" max="2049" width="5" customWidth="1"/>
    <col min="2050" max="2050" width="45.5546875" bestFit="1" customWidth="1"/>
    <col min="2051" max="2054" width="7.6640625" customWidth="1"/>
    <col min="2055" max="2057" width="7" customWidth="1"/>
    <col min="2058" max="2058" width="7.6640625" customWidth="1"/>
    <col min="2059" max="2061" width="7" customWidth="1"/>
    <col min="2062" max="2062" width="8" bestFit="1" customWidth="1"/>
    <col min="2063" max="2065" width="7" customWidth="1"/>
    <col min="2066" max="2066" width="8" bestFit="1" customWidth="1"/>
    <col min="2067" max="2069" width="7" customWidth="1"/>
    <col min="2070" max="2070" width="8" bestFit="1" customWidth="1"/>
    <col min="2071" max="2073" width="7" customWidth="1"/>
    <col min="2074" max="2074" width="8" bestFit="1" customWidth="1"/>
    <col min="2305" max="2305" width="5" customWidth="1"/>
    <col min="2306" max="2306" width="45.5546875" bestFit="1" customWidth="1"/>
    <col min="2307" max="2310" width="7.6640625" customWidth="1"/>
    <col min="2311" max="2313" width="7" customWidth="1"/>
    <col min="2314" max="2314" width="7.6640625" customWidth="1"/>
    <col min="2315" max="2317" width="7" customWidth="1"/>
    <col min="2318" max="2318" width="8" bestFit="1" customWidth="1"/>
    <col min="2319" max="2321" width="7" customWidth="1"/>
    <col min="2322" max="2322" width="8" bestFit="1" customWidth="1"/>
    <col min="2323" max="2325" width="7" customWidth="1"/>
    <col min="2326" max="2326" width="8" bestFit="1" customWidth="1"/>
    <col min="2327" max="2329" width="7" customWidth="1"/>
    <col min="2330" max="2330" width="8" bestFit="1" customWidth="1"/>
    <col min="2561" max="2561" width="5" customWidth="1"/>
    <col min="2562" max="2562" width="45.5546875" bestFit="1" customWidth="1"/>
    <col min="2563" max="2566" width="7.6640625" customWidth="1"/>
    <col min="2567" max="2569" width="7" customWidth="1"/>
    <col min="2570" max="2570" width="7.6640625" customWidth="1"/>
    <col min="2571" max="2573" width="7" customWidth="1"/>
    <col min="2574" max="2574" width="8" bestFit="1" customWidth="1"/>
    <col min="2575" max="2577" width="7" customWidth="1"/>
    <col min="2578" max="2578" width="8" bestFit="1" customWidth="1"/>
    <col min="2579" max="2581" width="7" customWidth="1"/>
    <col min="2582" max="2582" width="8" bestFit="1" customWidth="1"/>
    <col min="2583" max="2585" width="7" customWidth="1"/>
    <col min="2586" max="2586" width="8" bestFit="1" customWidth="1"/>
    <col min="2817" max="2817" width="5" customWidth="1"/>
    <col min="2818" max="2818" width="45.5546875" bestFit="1" customWidth="1"/>
    <col min="2819" max="2822" width="7.6640625" customWidth="1"/>
    <col min="2823" max="2825" width="7" customWidth="1"/>
    <col min="2826" max="2826" width="7.6640625" customWidth="1"/>
    <col min="2827" max="2829" width="7" customWidth="1"/>
    <col min="2830" max="2830" width="8" bestFit="1" customWidth="1"/>
    <col min="2831" max="2833" width="7" customWidth="1"/>
    <col min="2834" max="2834" width="8" bestFit="1" customWidth="1"/>
    <col min="2835" max="2837" width="7" customWidth="1"/>
    <col min="2838" max="2838" width="8" bestFit="1" customWidth="1"/>
    <col min="2839" max="2841" width="7" customWidth="1"/>
    <col min="2842" max="2842" width="8" bestFit="1" customWidth="1"/>
    <col min="3073" max="3073" width="5" customWidth="1"/>
    <col min="3074" max="3074" width="45.5546875" bestFit="1" customWidth="1"/>
    <col min="3075" max="3078" width="7.6640625" customWidth="1"/>
    <col min="3079" max="3081" width="7" customWidth="1"/>
    <col min="3082" max="3082" width="7.6640625" customWidth="1"/>
    <col min="3083" max="3085" width="7" customWidth="1"/>
    <col min="3086" max="3086" width="8" bestFit="1" customWidth="1"/>
    <col min="3087" max="3089" width="7" customWidth="1"/>
    <col min="3090" max="3090" width="8" bestFit="1" customWidth="1"/>
    <col min="3091" max="3093" width="7" customWidth="1"/>
    <col min="3094" max="3094" width="8" bestFit="1" customWidth="1"/>
    <col min="3095" max="3097" width="7" customWidth="1"/>
    <col min="3098" max="3098" width="8" bestFit="1" customWidth="1"/>
    <col min="3329" max="3329" width="5" customWidth="1"/>
    <col min="3330" max="3330" width="45.5546875" bestFit="1" customWidth="1"/>
    <col min="3331" max="3334" width="7.6640625" customWidth="1"/>
    <col min="3335" max="3337" width="7" customWidth="1"/>
    <col min="3338" max="3338" width="7.6640625" customWidth="1"/>
    <col min="3339" max="3341" width="7" customWidth="1"/>
    <col min="3342" max="3342" width="8" bestFit="1" customWidth="1"/>
    <col min="3343" max="3345" width="7" customWidth="1"/>
    <col min="3346" max="3346" width="8" bestFit="1" customWidth="1"/>
    <col min="3347" max="3349" width="7" customWidth="1"/>
    <col min="3350" max="3350" width="8" bestFit="1" customWidth="1"/>
    <col min="3351" max="3353" width="7" customWidth="1"/>
    <col min="3354" max="3354" width="8" bestFit="1" customWidth="1"/>
    <col min="3585" max="3585" width="5" customWidth="1"/>
    <col min="3586" max="3586" width="45.5546875" bestFit="1" customWidth="1"/>
    <col min="3587" max="3590" width="7.6640625" customWidth="1"/>
    <col min="3591" max="3593" width="7" customWidth="1"/>
    <col min="3594" max="3594" width="7.6640625" customWidth="1"/>
    <col min="3595" max="3597" width="7" customWidth="1"/>
    <col min="3598" max="3598" width="8" bestFit="1" customWidth="1"/>
    <col min="3599" max="3601" width="7" customWidth="1"/>
    <col min="3602" max="3602" width="8" bestFit="1" customWidth="1"/>
    <col min="3603" max="3605" width="7" customWidth="1"/>
    <col min="3606" max="3606" width="8" bestFit="1" customWidth="1"/>
    <col min="3607" max="3609" width="7" customWidth="1"/>
    <col min="3610" max="3610" width="8" bestFit="1" customWidth="1"/>
    <col min="3841" max="3841" width="5" customWidth="1"/>
    <col min="3842" max="3842" width="45.5546875" bestFit="1" customWidth="1"/>
    <col min="3843" max="3846" width="7.6640625" customWidth="1"/>
    <col min="3847" max="3849" width="7" customWidth="1"/>
    <col min="3850" max="3850" width="7.6640625" customWidth="1"/>
    <col min="3851" max="3853" width="7" customWidth="1"/>
    <col min="3854" max="3854" width="8" bestFit="1" customWidth="1"/>
    <col min="3855" max="3857" width="7" customWidth="1"/>
    <col min="3858" max="3858" width="8" bestFit="1" customWidth="1"/>
    <col min="3859" max="3861" width="7" customWidth="1"/>
    <col min="3862" max="3862" width="8" bestFit="1" customWidth="1"/>
    <col min="3863" max="3865" width="7" customWidth="1"/>
    <col min="3866" max="3866" width="8" bestFit="1" customWidth="1"/>
    <col min="4097" max="4097" width="5" customWidth="1"/>
    <col min="4098" max="4098" width="45.5546875" bestFit="1" customWidth="1"/>
    <col min="4099" max="4102" width="7.6640625" customWidth="1"/>
    <col min="4103" max="4105" width="7" customWidth="1"/>
    <col min="4106" max="4106" width="7.6640625" customWidth="1"/>
    <col min="4107" max="4109" width="7" customWidth="1"/>
    <col min="4110" max="4110" width="8" bestFit="1" customWidth="1"/>
    <col min="4111" max="4113" width="7" customWidth="1"/>
    <col min="4114" max="4114" width="8" bestFit="1" customWidth="1"/>
    <col min="4115" max="4117" width="7" customWidth="1"/>
    <col min="4118" max="4118" width="8" bestFit="1" customWidth="1"/>
    <col min="4119" max="4121" width="7" customWidth="1"/>
    <col min="4122" max="4122" width="8" bestFit="1" customWidth="1"/>
    <col min="4353" max="4353" width="5" customWidth="1"/>
    <col min="4354" max="4354" width="45.5546875" bestFit="1" customWidth="1"/>
    <col min="4355" max="4358" width="7.6640625" customWidth="1"/>
    <col min="4359" max="4361" width="7" customWidth="1"/>
    <col min="4362" max="4362" width="7.6640625" customWidth="1"/>
    <col min="4363" max="4365" width="7" customWidth="1"/>
    <col min="4366" max="4366" width="8" bestFit="1" customWidth="1"/>
    <col min="4367" max="4369" width="7" customWidth="1"/>
    <col min="4370" max="4370" width="8" bestFit="1" customWidth="1"/>
    <col min="4371" max="4373" width="7" customWidth="1"/>
    <col min="4374" max="4374" width="8" bestFit="1" customWidth="1"/>
    <col min="4375" max="4377" width="7" customWidth="1"/>
    <col min="4378" max="4378" width="8" bestFit="1" customWidth="1"/>
    <col min="4609" max="4609" width="5" customWidth="1"/>
    <col min="4610" max="4610" width="45.5546875" bestFit="1" customWidth="1"/>
    <col min="4611" max="4614" width="7.6640625" customWidth="1"/>
    <col min="4615" max="4617" width="7" customWidth="1"/>
    <col min="4618" max="4618" width="7.6640625" customWidth="1"/>
    <col min="4619" max="4621" width="7" customWidth="1"/>
    <col min="4622" max="4622" width="8" bestFit="1" customWidth="1"/>
    <col min="4623" max="4625" width="7" customWidth="1"/>
    <col min="4626" max="4626" width="8" bestFit="1" customWidth="1"/>
    <col min="4627" max="4629" width="7" customWidth="1"/>
    <col min="4630" max="4630" width="8" bestFit="1" customWidth="1"/>
    <col min="4631" max="4633" width="7" customWidth="1"/>
    <col min="4634" max="4634" width="8" bestFit="1" customWidth="1"/>
    <col min="4865" max="4865" width="5" customWidth="1"/>
    <col min="4866" max="4866" width="45.5546875" bestFit="1" customWidth="1"/>
    <col min="4867" max="4870" width="7.6640625" customWidth="1"/>
    <col min="4871" max="4873" width="7" customWidth="1"/>
    <col min="4874" max="4874" width="7.6640625" customWidth="1"/>
    <col min="4875" max="4877" width="7" customWidth="1"/>
    <col min="4878" max="4878" width="8" bestFit="1" customWidth="1"/>
    <col min="4879" max="4881" width="7" customWidth="1"/>
    <col min="4882" max="4882" width="8" bestFit="1" customWidth="1"/>
    <col min="4883" max="4885" width="7" customWidth="1"/>
    <col min="4886" max="4886" width="8" bestFit="1" customWidth="1"/>
    <col min="4887" max="4889" width="7" customWidth="1"/>
    <col min="4890" max="4890" width="8" bestFit="1" customWidth="1"/>
    <col min="5121" max="5121" width="5" customWidth="1"/>
    <col min="5122" max="5122" width="45.5546875" bestFit="1" customWidth="1"/>
    <col min="5123" max="5126" width="7.6640625" customWidth="1"/>
    <col min="5127" max="5129" width="7" customWidth="1"/>
    <col min="5130" max="5130" width="7.6640625" customWidth="1"/>
    <col min="5131" max="5133" width="7" customWidth="1"/>
    <col min="5134" max="5134" width="8" bestFit="1" customWidth="1"/>
    <col min="5135" max="5137" width="7" customWidth="1"/>
    <col min="5138" max="5138" width="8" bestFit="1" customWidth="1"/>
    <col min="5139" max="5141" width="7" customWidth="1"/>
    <col min="5142" max="5142" width="8" bestFit="1" customWidth="1"/>
    <col min="5143" max="5145" width="7" customWidth="1"/>
    <col min="5146" max="5146" width="8" bestFit="1" customWidth="1"/>
    <col min="5377" max="5377" width="5" customWidth="1"/>
    <col min="5378" max="5378" width="45.5546875" bestFit="1" customWidth="1"/>
    <col min="5379" max="5382" width="7.6640625" customWidth="1"/>
    <col min="5383" max="5385" width="7" customWidth="1"/>
    <col min="5386" max="5386" width="7.6640625" customWidth="1"/>
    <col min="5387" max="5389" width="7" customWidth="1"/>
    <col min="5390" max="5390" width="8" bestFit="1" customWidth="1"/>
    <col min="5391" max="5393" width="7" customWidth="1"/>
    <col min="5394" max="5394" width="8" bestFit="1" customWidth="1"/>
    <col min="5395" max="5397" width="7" customWidth="1"/>
    <col min="5398" max="5398" width="8" bestFit="1" customWidth="1"/>
    <col min="5399" max="5401" width="7" customWidth="1"/>
    <col min="5402" max="5402" width="8" bestFit="1" customWidth="1"/>
    <col min="5633" max="5633" width="5" customWidth="1"/>
    <col min="5634" max="5634" width="45.5546875" bestFit="1" customWidth="1"/>
    <col min="5635" max="5638" width="7.6640625" customWidth="1"/>
    <col min="5639" max="5641" width="7" customWidth="1"/>
    <col min="5642" max="5642" width="7.6640625" customWidth="1"/>
    <col min="5643" max="5645" width="7" customWidth="1"/>
    <col min="5646" max="5646" width="8" bestFit="1" customWidth="1"/>
    <col min="5647" max="5649" width="7" customWidth="1"/>
    <col min="5650" max="5650" width="8" bestFit="1" customWidth="1"/>
    <col min="5651" max="5653" width="7" customWidth="1"/>
    <col min="5654" max="5654" width="8" bestFit="1" customWidth="1"/>
    <col min="5655" max="5657" width="7" customWidth="1"/>
    <col min="5658" max="5658" width="8" bestFit="1" customWidth="1"/>
    <col min="5889" max="5889" width="5" customWidth="1"/>
    <col min="5890" max="5890" width="45.5546875" bestFit="1" customWidth="1"/>
    <col min="5891" max="5894" width="7.6640625" customWidth="1"/>
    <col min="5895" max="5897" width="7" customWidth="1"/>
    <col min="5898" max="5898" width="7.6640625" customWidth="1"/>
    <col min="5899" max="5901" width="7" customWidth="1"/>
    <col min="5902" max="5902" width="8" bestFit="1" customWidth="1"/>
    <col min="5903" max="5905" width="7" customWidth="1"/>
    <col min="5906" max="5906" width="8" bestFit="1" customWidth="1"/>
    <col min="5907" max="5909" width="7" customWidth="1"/>
    <col min="5910" max="5910" width="8" bestFit="1" customWidth="1"/>
    <col min="5911" max="5913" width="7" customWidth="1"/>
    <col min="5914" max="5914" width="8" bestFit="1" customWidth="1"/>
    <col min="6145" max="6145" width="5" customWidth="1"/>
    <col min="6146" max="6146" width="45.5546875" bestFit="1" customWidth="1"/>
    <col min="6147" max="6150" width="7.6640625" customWidth="1"/>
    <col min="6151" max="6153" width="7" customWidth="1"/>
    <col min="6154" max="6154" width="7.6640625" customWidth="1"/>
    <col min="6155" max="6157" width="7" customWidth="1"/>
    <col min="6158" max="6158" width="8" bestFit="1" customWidth="1"/>
    <col min="6159" max="6161" width="7" customWidth="1"/>
    <col min="6162" max="6162" width="8" bestFit="1" customWidth="1"/>
    <col min="6163" max="6165" width="7" customWidth="1"/>
    <col min="6166" max="6166" width="8" bestFit="1" customWidth="1"/>
    <col min="6167" max="6169" width="7" customWidth="1"/>
    <col min="6170" max="6170" width="8" bestFit="1" customWidth="1"/>
    <col min="6401" max="6401" width="5" customWidth="1"/>
    <col min="6402" max="6402" width="45.5546875" bestFit="1" customWidth="1"/>
    <col min="6403" max="6406" width="7.6640625" customWidth="1"/>
    <col min="6407" max="6409" width="7" customWidth="1"/>
    <col min="6410" max="6410" width="7.6640625" customWidth="1"/>
    <col min="6411" max="6413" width="7" customWidth="1"/>
    <col min="6414" max="6414" width="8" bestFit="1" customWidth="1"/>
    <col min="6415" max="6417" width="7" customWidth="1"/>
    <col min="6418" max="6418" width="8" bestFit="1" customWidth="1"/>
    <col min="6419" max="6421" width="7" customWidth="1"/>
    <col min="6422" max="6422" width="8" bestFit="1" customWidth="1"/>
    <col min="6423" max="6425" width="7" customWidth="1"/>
    <col min="6426" max="6426" width="8" bestFit="1" customWidth="1"/>
    <col min="6657" max="6657" width="5" customWidth="1"/>
    <col min="6658" max="6658" width="45.5546875" bestFit="1" customWidth="1"/>
    <col min="6659" max="6662" width="7.6640625" customWidth="1"/>
    <col min="6663" max="6665" width="7" customWidth="1"/>
    <col min="6666" max="6666" width="7.6640625" customWidth="1"/>
    <col min="6667" max="6669" width="7" customWidth="1"/>
    <col min="6670" max="6670" width="8" bestFit="1" customWidth="1"/>
    <col min="6671" max="6673" width="7" customWidth="1"/>
    <col min="6674" max="6674" width="8" bestFit="1" customWidth="1"/>
    <col min="6675" max="6677" width="7" customWidth="1"/>
    <col min="6678" max="6678" width="8" bestFit="1" customWidth="1"/>
    <col min="6679" max="6681" width="7" customWidth="1"/>
    <col min="6682" max="6682" width="8" bestFit="1" customWidth="1"/>
    <col min="6913" max="6913" width="5" customWidth="1"/>
    <col min="6914" max="6914" width="45.5546875" bestFit="1" customWidth="1"/>
    <col min="6915" max="6918" width="7.6640625" customWidth="1"/>
    <col min="6919" max="6921" width="7" customWidth="1"/>
    <col min="6922" max="6922" width="7.6640625" customWidth="1"/>
    <col min="6923" max="6925" width="7" customWidth="1"/>
    <col min="6926" max="6926" width="8" bestFit="1" customWidth="1"/>
    <col min="6927" max="6929" width="7" customWidth="1"/>
    <col min="6930" max="6930" width="8" bestFit="1" customWidth="1"/>
    <col min="6931" max="6933" width="7" customWidth="1"/>
    <col min="6934" max="6934" width="8" bestFit="1" customWidth="1"/>
    <col min="6935" max="6937" width="7" customWidth="1"/>
    <col min="6938" max="6938" width="8" bestFit="1" customWidth="1"/>
    <col min="7169" max="7169" width="5" customWidth="1"/>
    <col min="7170" max="7170" width="45.5546875" bestFit="1" customWidth="1"/>
    <col min="7171" max="7174" width="7.6640625" customWidth="1"/>
    <col min="7175" max="7177" width="7" customWidth="1"/>
    <col min="7178" max="7178" width="7.6640625" customWidth="1"/>
    <col min="7179" max="7181" width="7" customWidth="1"/>
    <col min="7182" max="7182" width="8" bestFit="1" customWidth="1"/>
    <col min="7183" max="7185" width="7" customWidth="1"/>
    <col min="7186" max="7186" width="8" bestFit="1" customWidth="1"/>
    <col min="7187" max="7189" width="7" customWidth="1"/>
    <col min="7190" max="7190" width="8" bestFit="1" customWidth="1"/>
    <col min="7191" max="7193" width="7" customWidth="1"/>
    <col min="7194" max="7194" width="8" bestFit="1" customWidth="1"/>
    <col min="7425" max="7425" width="5" customWidth="1"/>
    <col min="7426" max="7426" width="45.5546875" bestFit="1" customWidth="1"/>
    <col min="7427" max="7430" width="7.6640625" customWidth="1"/>
    <col min="7431" max="7433" width="7" customWidth="1"/>
    <col min="7434" max="7434" width="7.6640625" customWidth="1"/>
    <col min="7435" max="7437" width="7" customWidth="1"/>
    <col min="7438" max="7438" width="8" bestFit="1" customWidth="1"/>
    <col min="7439" max="7441" width="7" customWidth="1"/>
    <col min="7442" max="7442" width="8" bestFit="1" customWidth="1"/>
    <col min="7443" max="7445" width="7" customWidth="1"/>
    <col min="7446" max="7446" width="8" bestFit="1" customWidth="1"/>
    <col min="7447" max="7449" width="7" customWidth="1"/>
    <col min="7450" max="7450" width="8" bestFit="1" customWidth="1"/>
    <col min="7681" max="7681" width="5" customWidth="1"/>
    <col min="7682" max="7682" width="45.5546875" bestFit="1" customWidth="1"/>
    <col min="7683" max="7686" width="7.6640625" customWidth="1"/>
    <col min="7687" max="7689" width="7" customWidth="1"/>
    <col min="7690" max="7690" width="7.6640625" customWidth="1"/>
    <col min="7691" max="7693" width="7" customWidth="1"/>
    <col min="7694" max="7694" width="8" bestFit="1" customWidth="1"/>
    <col min="7695" max="7697" width="7" customWidth="1"/>
    <col min="7698" max="7698" width="8" bestFit="1" customWidth="1"/>
    <col min="7699" max="7701" width="7" customWidth="1"/>
    <col min="7702" max="7702" width="8" bestFit="1" customWidth="1"/>
    <col min="7703" max="7705" width="7" customWidth="1"/>
    <col min="7706" max="7706" width="8" bestFit="1" customWidth="1"/>
    <col min="7937" max="7937" width="5" customWidth="1"/>
    <col min="7938" max="7938" width="45.5546875" bestFit="1" customWidth="1"/>
    <col min="7939" max="7942" width="7.6640625" customWidth="1"/>
    <col min="7943" max="7945" width="7" customWidth="1"/>
    <col min="7946" max="7946" width="7.6640625" customWidth="1"/>
    <col min="7947" max="7949" width="7" customWidth="1"/>
    <col min="7950" max="7950" width="8" bestFit="1" customWidth="1"/>
    <col min="7951" max="7953" width="7" customWidth="1"/>
    <col min="7954" max="7954" width="8" bestFit="1" customWidth="1"/>
    <col min="7955" max="7957" width="7" customWidth="1"/>
    <col min="7958" max="7958" width="8" bestFit="1" customWidth="1"/>
    <col min="7959" max="7961" width="7" customWidth="1"/>
    <col min="7962" max="7962" width="8" bestFit="1" customWidth="1"/>
    <col min="8193" max="8193" width="5" customWidth="1"/>
    <col min="8194" max="8194" width="45.5546875" bestFit="1" customWidth="1"/>
    <col min="8195" max="8198" width="7.6640625" customWidth="1"/>
    <col min="8199" max="8201" width="7" customWidth="1"/>
    <col min="8202" max="8202" width="7.6640625" customWidth="1"/>
    <col min="8203" max="8205" width="7" customWidth="1"/>
    <col min="8206" max="8206" width="8" bestFit="1" customWidth="1"/>
    <col min="8207" max="8209" width="7" customWidth="1"/>
    <col min="8210" max="8210" width="8" bestFit="1" customWidth="1"/>
    <col min="8211" max="8213" width="7" customWidth="1"/>
    <col min="8214" max="8214" width="8" bestFit="1" customWidth="1"/>
    <col min="8215" max="8217" width="7" customWidth="1"/>
    <col min="8218" max="8218" width="8" bestFit="1" customWidth="1"/>
    <col min="8449" max="8449" width="5" customWidth="1"/>
    <col min="8450" max="8450" width="45.5546875" bestFit="1" customWidth="1"/>
    <col min="8451" max="8454" width="7.6640625" customWidth="1"/>
    <col min="8455" max="8457" width="7" customWidth="1"/>
    <col min="8458" max="8458" width="7.6640625" customWidth="1"/>
    <col min="8459" max="8461" width="7" customWidth="1"/>
    <col min="8462" max="8462" width="8" bestFit="1" customWidth="1"/>
    <col min="8463" max="8465" width="7" customWidth="1"/>
    <col min="8466" max="8466" width="8" bestFit="1" customWidth="1"/>
    <col min="8467" max="8469" width="7" customWidth="1"/>
    <col min="8470" max="8470" width="8" bestFit="1" customWidth="1"/>
    <col min="8471" max="8473" width="7" customWidth="1"/>
    <col min="8474" max="8474" width="8" bestFit="1" customWidth="1"/>
    <col min="8705" max="8705" width="5" customWidth="1"/>
    <col min="8706" max="8706" width="45.5546875" bestFit="1" customWidth="1"/>
    <col min="8707" max="8710" width="7.6640625" customWidth="1"/>
    <col min="8711" max="8713" width="7" customWidth="1"/>
    <col min="8714" max="8714" width="7.6640625" customWidth="1"/>
    <col min="8715" max="8717" width="7" customWidth="1"/>
    <col min="8718" max="8718" width="8" bestFit="1" customWidth="1"/>
    <col min="8719" max="8721" width="7" customWidth="1"/>
    <col min="8722" max="8722" width="8" bestFit="1" customWidth="1"/>
    <col min="8723" max="8725" width="7" customWidth="1"/>
    <col min="8726" max="8726" width="8" bestFit="1" customWidth="1"/>
    <col min="8727" max="8729" width="7" customWidth="1"/>
    <col min="8730" max="8730" width="8" bestFit="1" customWidth="1"/>
    <col min="8961" max="8961" width="5" customWidth="1"/>
    <col min="8962" max="8962" width="45.5546875" bestFit="1" customWidth="1"/>
    <col min="8963" max="8966" width="7.6640625" customWidth="1"/>
    <col min="8967" max="8969" width="7" customWidth="1"/>
    <col min="8970" max="8970" width="7.6640625" customWidth="1"/>
    <col min="8971" max="8973" width="7" customWidth="1"/>
    <col min="8974" max="8974" width="8" bestFit="1" customWidth="1"/>
    <col min="8975" max="8977" width="7" customWidth="1"/>
    <col min="8978" max="8978" width="8" bestFit="1" customWidth="1"/>
    <col min="8979" max="8981" width="7" customWidth="1"/>
    <col min="8982" max="8982" width="8" bestFit="1" customWidth="1"/>
    <col min="8983" max="8985" width="7" customWidth="1"/>
    <col min="8986" max="8986" width="8" bestFit="1" customWidth="1"/>
    <col min="9217" max="9217" width="5" customWidth="1"/>
    <col min="9218" max="9218" width="45.5546875" bestFit="1" customWidth="1"/>
    <col min="9219" max="9222" width="7.6640625" customWidth="1"/>
    <col min="9223" max="9225" width="7" customWidth="1"/>
    <col min="9226" max="9226" width="7.6640625" customWidth="1"/>
    <col min="9227" max="9229" width="7" customWidth="1"/>
    <col min="9230" max="9230" width="8" bestFit="1" customWidth="1"/>
    <col min="9231" max="9233" width="7" customWidth="1"/>
    <col min="9234" max="9234" width="8" bestFit="1" customWidth="1"/>
    <col min="9235" max="9237" width="7" customWidth="1"/>
    <col min="9238" max="9238" width="8" bestFit="1" customWidth="1"/>
    <col min="9239" max="9241" width="7" customWidth="1"/>
    <col min="9242" max="9242" width="8" bestFit="1" customWidth="1"/>
    <col min="9473" max="9473" width="5" customWidth="1"/>
    <col min="9474" max="9474" width="45.5546875" bestFit="1" customWidth="1"/>
    <col min="9475" max="9478" width="7.6640625" customWidth="1"/>
    <col min="9479" max="9481" width="7" customWidth="1"/>
    <col min="9482" max="9482" width="7.6640625" customWidth="1"/>
    <col min="9483" max="9485" width="7" customWidth="1"/>
    <col min="9486" max="9486" width="8" bestFit="1" customWidth="1"/>
    <col min="9487" max="9489" width="7" customWidth="1"/>
    <col min="9490" max="9490" width="8" bestFit="1" customWidth="1"/>
    <col min="9491" max="9493" width="7" customWidth="1"/>
    <col min="9494" max="9494" width="8" bestFit="1" customWidth="1"/>
    <col min="9495" max="9497" width="7" customWidth="1"/>
    <col min="9498" max="9498" width="8" bestFit="1" customWidth="1"/>
    <col min="9729" max="9729" width="5" customWidth="1"/>
    <col min="9730" max="9730" width="45.5546875" bestFit="1" customWidth="1"/>
    <col min="9731" max="9734" width="7.6640625" customWidth="1"/>
    <col min="9735" max="9737" width="7" customWidth="1"/>
    <col min="9738" max="9738" width="7.6640625" customWidth="1"/>
    <col min="9739" max="9741" width="7" customWidth="1"/>
    <col min="9742" max="9742" width="8" bestFit="1" customWidth="1"/>
    <col min="9743" max="9745" width="7" customWidth="1"/>
    <col min="9746" max="9746" width="8" bestFit="1" customWidth="1"/>
    <col min="9747" max="9749" width="7" customWidth="1"/>
    <col min="9750" max="9750" width="8" bestFit="1" customWidth="1"/>
    <col min="9751" max="9753" width="7" customWidth="1"/>
    <col min="9754" max="9754" width="8" bestFit="1" customWidth="1"/>
    <col min="9985" max="9985" width="5" customWidth="1"/>
    <col min="9986" max="9986" width="45.5546875" bestFit="1" customWidth="1"/>
    <col min="9987" max="9990" width="7.6640625" customWidth="1"/>
    <col min="9991" max="9993" width="7" customWidth="1"/>
    <col min="9994" max="9994" width="7.6640625" customWidth="1"/>
    <col min="9995" max="9997" width="7" customWidth="1"/>
    <col min="9998" max="9998" width="8" bestFit="1" customWidth="1"/>
    <col min="9999" max="10001" width="7" customWidth="1"/>
    <col min="10002" max="10002" width="8" bestFit="1" customWidth="1"/>
    <col min="10003" max="10005" width="7" customWidth="1"/>
    <col min="10006" max="10006" width="8" bestFit="1" customWidth="1"/>
    <col min="10007" max="10009" width="7" customWidth="1"/>
    <col min="10010" max="10010" width="8" bestFit="1" customWidth="1"/>
    <col min="10241" max="10241" width="5" customWidth="1"/>
    <col min="10242" max="10242" width="45.5546875" bestFit="1" customWidth="1"/>
    <col min="10243" max="10246" width="7.6640625" customWidth="1"/>
    <col min="10247" max="10249" width="7" customWidth="1"/>
    <col min="10250" max="10250" width="7.6640625" customWidth="1"/>
    <col min="10251" max="10253" width="7" customWidth="1"/>
    <col min="10254" max="10254" width="8" bestFit="1" customWidth="1"/>
    <col min="10255" max="10257" width="7" customWidth="1"/>
    <col min="10258" max="10258" width="8" bestFit="1" customWidth="1"/>
    <col min="10259" max="10261" width="7" customWidth="1"/>
    <col min="10262" max="10262" width="8" bestFit="1" customWidth="1"/>
    <col min="10263" max="10265" width="7" customWidth="1"/>
    <col min="10266" max="10266" width="8" bestFit="1" customWidth="1"/>
    <col min="10497" max="10497" width="5" customWidth="1"/>
    <col min="10498" max="10498" width="45.5546875" bestFit="1" customWidth="1"/>
    <col min="10499" max="10502" width="7.6640625" customWidth="1"/>
    <col min="10503" max="10505" width="7" customWidth="1"/>
    <col min="10506" max="10506" width="7.6640625" customWidth="1"/>
    <col min="10507" max="10509" width="7" customWidth="1"/>
    <col min="10510" max="10510" width="8" bestFit="1" customWidth="1"/>
    <col min="10511" max="10513" width="7" customWidth="1"/>
    <col min="10514" max="10514" width="8" bestFit="1" customWidth="1"/>
    <col min="10515" max="10517" width="7" customWidth="1"/>
    <col min="10518" max="10518" width="8" bestFit="1" customWidth="1"/>
    <col min="10519" max="10521" width="7" customWidth="1"/>
    <col min="10522" max="10522" width="8" bestFit="1" customWidth="1"/>
    <col min="10753" max="10753" width="5" customWidth="1"/>
    <col min="10754" max="10754" width="45.5546875" bestFit="1" customWidth="1"/>
    <col min="10755" max="10758" width="7.6640625" customWidth="1"/>
    <col min="10759" max="10761" width="7" customWidth="1"/>
    <col min="10762" max="10762" width="7.6640625" customWidth="1"/>
    <col min="10763" max="10765" width="7" customWidth="1"/>
    <col min="10766" max="10766" width="8" bestFit="1" customWidth="1"/>
    <col min="10767" max="10769" width="7" customWidth="1"/>
    <col min="10770" max="10770" width="8" bestFit="1" customWidth="1"/>
    <col min="10771" max="10773" width="7" customWidth="1"/>
    <col min="10774" max="10774" width="8" bestFit="1" customWidth="1"/>
    <col min="10775" max="10777" width="7" customWidth="1"/>
    <col min="10778" max="10778" width="8" bestFit="1" customWidth="1"/>
    <col min="11009" max="11009" width="5" customWidth="1"/>
    <col min="11010" max="11010" width="45.5546875" bestFit="1" customWidth="1"/>
    <col min="11011" max="11014" width="7.6640625" customWidth="1"/>
    <col min="11015" max="11017" width="7" customWidth="1"/>
    <col min="11018" max="11018" width="7.6640625" customWidth="1"/>
    <col min="11019" max="11021" width="7" customWidth="1"/>
    <col min="11022" max="11022" width="8" bestFit="1" customWidth="1"/>
    <col min="11023" max="11025" width="7" customWidth="1"/>
    <col min="11026" max="11026" width="8" bestFit="1" customWidth="1"/>
    <col min="11027" max="11029" width="7" customWidth="1"/>
    <col min="11030" max="11030" width="8" bestFit="1" customWidth="1"/>
    <col min="11031" max="11033" width="7" customWidth="1"/>
    <col min="11034" max="11034" width="8" bestFit="1" customWidth="1"/>
    <col min="11265" max="11265" width="5" customWidth="1"/>
    <col min="11266" max="11266" width="45.5546875" bestFit="1" customWidth="1"/>
    <col min="11267" max="11270" width="7.6640625" customWidth="1"/>
    <col min="11271" max="11273" width="7" customWidth="1"/>
    <col min="11274" max="11274" width="7.6640625" customWidth="1"/>
    <col min="11275" max="11277" width="7" customWidth="1"/>
    <col min="11278" max="11278" width="8" bestFit="1" customWidth="1"/>
    <col min="11279" max="11281" width="7" customWidth="1"/>
    <col min="11282" max="11282" width="8" bestFit="1" customWidth="1"/>
    <col min="11283" max="11285" width="7" customWidth="1"/>
    <col min="11286" max="11286" width="8" bestFit="1" customWidth="1"/>
    <col min="11287" max="11289" width="7" customWidth="1"/>
    <col min="11290" max="11290" width="8" bestFit="1" customWidth="1"/>
    <col min="11521" max="11521" width="5" customWidth="1"/>
    <col min="11522" max="11522" width="45.5546875" bestFit="1" customWidth="1"/>
    <col min="11523" max="11526" width="7.6640625" customWidth="1"/>
    <col min="11527" max="11529" width="7" customWidth="1"/>
    <col min="11530" max="11530" width="7.6640625" customWidth="1"/>
    <col min="11531" max="11533" width="7" customWidth="1"/>
    <col min="11534" max="11534" width="8" bestFit="1" customWidth="1"/>
    <col min="11535" max="11537" width="7" customWidth="1"/>
    <col min="11538" max="11538" width="8" bestFit="1" customWidth="1"/>
    <col min="11539" max="11541" width="7" customWidth="1"/>
    <col min="11542" max="11542" width="8" bestFit="1" customWidth="1"/>
    <col min="11543" max="11545" width="7" customWidth="1"/>
    <col min="11546" max="11546" width="8" bestFit="1" customWidth="1"/>
    <col min="11777" max="11777" width="5" customWidth="1"/>
    <col min="11778" max="11778" width="45.5546875" bestFit="1" customWidth="1"/>
    <col min="11779" max="11782" width="7.6640625" customWidth="1"/>
    <col min="11783" max="11785" width="7" customWidth="1"/>
    <col min="11786" max="11786" width="7.6640625" customWidth="1"/>
    <col min="11787" max="11789" width="7" customWidth="1"/>
    <col min="11790" max="11790" width="8" bestFit="1" customWidth="1"/>
    <col min="11791" max="11793" width="7" customWidth="1"/>
    <col min="11794" max="11794" width="8" bestFit="1" customWidth="1"/>
    <col min="11795" max="11797" width="7" customWidth="1"/>
    <col min="11798" max="11798" width="8" bestFit="1" customWidth="1"/>
    <col min="11799" max="11801" width="7" customWidth="1"/>
    <col min="11802" max="11802" width="8" bestFit="1" customWidth="1"/>
    <col min="12033" max="12033" width="5" customWidth="1"/>
    <col min="12034" max="12034" width="45.5546875" bestFit="1" customWidth="1"/>
    <col min="12035" max="12038" width="7.6640625" customWidth="1"/>
    <col min="12039" max="12041" width="7" customWidth="1"/>
    <col min="12042" max="12042" width="7.6640625" customWidth="1"/>
    <col min="12043" max="12045" width="7" customWidth="1"/>
    <col min="12046" max="12046" width="8" bestFit="1" customWidth="1"/>
    <col min="12047" max="12049" width="7" customWidth="1"/>
    <col min="12050" max="12050" width="8" bestFit="1" customWidth="1"/>
    <col min="12051" max="12053" width="7" customWidth="1"/>
    <col min="12054" max="12054" width="8" bestFit="1" customWidth="1"/>
    <col min="12055" max="12057" width="7" customWidth="1"/>
    <col min="12058" max="12058" width="8" bestFit="1" customWidth="1"/>
    <col min="12289" max="12289" width="5" customWidth="1"/>
    <col min="12290" max="12290" width="45.5546875" bestFit="1" customWidth="1"/>
    <col min="12291" max="12294" width="7.6640625" customWidth="1"/>
    <col min="12295" max="12297" width="7" customWidth="1"/>
    <col min="12298" max="12298" width="7.6640625" customWidth="1"/>
    <col min="12299" max="12301" width="7" customWidth="1"/>
    <col min="12302" max="12302" width="8" bestFit="1" customWidth="1"/>
    <col min="12303" max="12305" width="7" customWidth="1"/>
    <col min="12306" max="12306" width="8" bestFit="1" customWidth="1"/>
    <col min="12307" max="12309" width="7" customWidth="1"/>
    <col min="12310" max="12310" width="8" bestFit="1" customWidth="1"/>
    <col min="12311" max="12313" width="7" customWidth="1"/>
    <col min="12314" max="12314" width="8" bestFit="1" customWidth="1"/>
    <col min="12545" max="12545" width="5" customWidth="1"/>
    <col min="12546" max="12546" width="45.5546875" bestFit="1" customWidth="1"/>
    <col min="12547" max="12550" width="7.6640625" customWidth="1"/>
    <col min="12551" max="12553" width="7" customWidth="1"/>
    <col min="12554" max="12554" width="7.6640625" customWidth="1"/>
    <col min="12555" max="12557" width="7" customWidth="1"/>
    <col min="12558" max="12558" width="8" bestFit="1" customWidth="1"/>
    <col min="12559" max="12561" width="7" customWidth="1"/>
    <col min="12562" max="12562" width="8" bestFit="1" customWidth="1"/>
    <col min="12563" max="12565" width="7" customWidth="1"/>
    <col min="12566" max="12566" width="8" bestFit="1" customWidth="1"/>
    <col min="12567" max="12569" width="7" customWidth="1"/>
    <col min="12570" max="12570" width="8" bestFit="1" customWidth="1"/>
    <col min="12801" max="12801" width="5" customWidth="1"/>
    <col min="12802" max="12802" width="45.5546875" bestFit="1" customWidth="1"/>
    <col min="12803" max="12806" width="7.6640625" customWidth="1"/>
    <col min="12807" max="12809" width="7" customWidth="1"/>
    <col min="12810" max="12810" width="7.6640625" customWidth="1"/>
    <col min="12811" max="12813" width="7" customWidth="1"/>
    <col min="12814" max="12814" width="8" bestFit="1" customWidth="1"/>
    <col min="12815" max="12817" width="7" customWidth="1"/>
    <col min="12818" max="12818" width="8" bestFit="1" customWidth="1"/>
    <col min="12819" max="12821" width="7" customWidth="1"/>
    <col min="12822" max="12822" width="8" bestFit="1" customWidth="1"/>
    <col min="12823" max="12825" width="7" customWidth="1"/>
    <col min="12826" max="12826" width="8" bestFit="1" customWidth="1"/>
    <col min="13057" max="13057" width="5" customWidth="1"/>
    <col min="13058" max="13058" width="45.5546875" bestFit="1" customWidth="1"/>
    <col min="13059" max="13062" width="7.6640625" customWidth="1"/>
    <col min="13063" max="13065" width="7" customWidth="1"/>
    <col min="13066" max="13066" width="7.6640625" customWidth="1"/>
    <col min="13067" max="13069" width="7" customWidth="1"/>
    <col min="13070" max="13070" width="8" bestFit="1" customWidth="1"/>
    <col min="13071" max="13073" width="7" customWidth="1"/>
    <col min="13074" max="13074" width="8" bestFit="1" customWidth="1"/>
    <col min="13075" max="13077" width="7" customWidth="1"/>
    <col min="13078" max="13078" width="8" bestFit="1" customWidth="1"/>
    <col min="13079" max="13081" width="7" customWidth="1"/>
    <col min="13082" max="13082" width="8" bestFit="1" customWidth="1"/>
    <col min="13313" max="13313" width="5" customWidth="1"/>
    <col min="13314" max="13314" width="45.5546875" bestFit="1" customWidth="1"/>
    <col min="13315" max="13318" width="7.6640625" customWidth="1"/>
    <col min="13319" max="13321" width="7" customWidth="1"/>
    <col min="13322" max="13322" width="7.6640625" customWidth="1"/>
    <col min="13323" max="13325" width="7" customWidth="1"/>
    <col min="13326" max="13326" width="8" bestFit="1" customWidth="1"/>
    <col min="13327" max="13329" width="7" customWidth="1"/>
    <col min="13330" max="13330" width="8" bestFit="1" customWidth="1"/>
    <col min="13331" max="13333" width="7" customWidth="1"/>
    <col min="13334" max="13334" width="8" bestFit="1" customWidth="1"/>
    <col min="13335" max="13337" width="7" customWidth="1"/>
    <col min="13338" max="13338" width="8" bestFit="1" customWidth="1"/>
    <col min="13569" max="13569" width="5" customWidth="1"/>
    <col min="13570" max="13570" width="45.5546875" bestFit="1" customWidth="1"/>
    <col min="13571" max="13574" width="7.6640625" customWidth="1"/>
    <col min="13575" max="13577" width="7" customWidth="1"/>
    <col min="13578" max="13578" width="7.6640625" customWidth="1"/>
    <col min="13579" max="13581" width="7" customWidth="1"/>
    <col min="13582" max="13582" width="8" bestFit="1" customWidth="1"/>
    <col min="13583" max="13585" width="7" customWidth="1"/>
    <col min="13586" max="13586" width="8" bestFit="1" customWidth="1"/>
    <col min="13587" max="13589" width="7" customWidth="1"/>
    <col min="13590" max="13590" width="8" bestFit="1" customWidth="1"/>
    <col min="13591" max="13593" width="7" customWidth="1"/>
    <col min="13594" max="13594" width="8" bestFit="1" customWidth="1"/>
    <col min="13825" max="13825" width="5" customWidth="1"/>
    <col min="13826" max="13826" width="45.5546875" bestFit="1" customWidth="1"/>
    <col min="13827" max="13830" width="7.6640625" customWidth="1"/>
    <col min="13831" max="13833" width="7" customWidth="1"/>
    <col min="13834" max="13834" width="7.6640625" customWidth="1"/>
    <col min="13835" max="13837" width="7" customWidth="1"/>
    <col min="13838" max="13838" width="8" bestFit="1" customWidth="1"/>
    <col min="13839" max="13841" width="7" customWidth="1"/>
    <col min="13842" max="13842" width="8" bestFit="1" customWidth="1"/>
    <col min="13843" max="13845" width="7" customWidth="1"/>
    <col min="13846" max="13846" width="8" bestFit="1" customWidth="1"/>
    <col min="13847" max="13849" width="7" customWidth="1"/>
    <col min="13850" max="13850" width="8" bestFit="1" customWidth="1"/>
    <col min="14081" max="14081" width="5" customWidth="1"/>
    <col min="14082" max="14082" width="45.5546875" bestFit="1" customWidth="1"/>
    <col min="14083" max="14086" width="7.6640625" customWidth="1"/>
    <col min="14087" max="14089" width="7" customWidth="1"/>
    <col min="14090" max="14090" width="7.6640625" customWidth="1"/>
    <col min="14091" max="14093" width="7" customWidth="1"/>
    <col min="14094" max="14094" width="8" bestFit="1" customWidth="1"/>
    <col min="14095" max="14097" width="7" customWidth="1"/>
    <col min="14098" max="14098" width="8" bestFit="1" customWidth="1"/>
    <col min="14099" max="14101" width="7" customWidth="1"/>
    <col min="14102" max="14102" width="8" bestFit="1" customWidth="1"/>
    <col min="14103" max="14105" width="7" customWidth="1"/>
    <col min="14106" max="14106" width="8" bestFit="1" customWidth="1"/>
    <col min="14337" max="14337" width="5" customWidth="1"/>
    <col min="14338" max="14338" width="45.5546875" bestFit="1" customWidth="1"/>
    <col min="14339" max="14342" width="7.6640625" customWidth="1"/>
    <col min="14343" max="14345" width="7" customWidth="1"/>
    <col min="14346" max="14346" width="7.6640625" customWidth="1"/>
    <col min="14347" max="14349" width="7" customWidth="1"/>
    <col min="14350" max="14350" width="8" bestFit="1" customWidth="1"/>
    <col min="14351" max="14353" width="7" customWidth="1"/>
    <col min="14354" max="14354" width="8" bestFit="1" customWidth="1"/>
    <col min="14355" max="14357" width="7" customWidth="1"/>
    <col min="14358" max="14358" width="8" bestFit="1" customWidth="1"/>
    <col min="14359" max="14361" width="7" customWidth="1"/>
    <col min="14362" max="14362" width="8" bestFit="1" customWidth="1"/>
    <col min="14593" max="14593" width="5" customWidth="1"/>
    <col min="14594" max="14594" width="45.5546875" bestFit="1" customWidth="1"/>
    <col min="14595" max="14598" width="7.6640625" customWidth="1"/>
    <col min="14599" max="14601" width="7" customWidth="1"/>
    <col min="14602" max="14602" width="7.6640625" customWidth="1"/>
    <col min="14603" max="14605" width="7" customWidth="1"/>
    <col min="14606" max="14606" width="8" bestFit="1" customWidth="1"/>
    <col min="14607" max="14609" width="7" customWidth="1"/>
    <col min="14610" max="14610" width="8" bestFit="1" customWidth="1"/>
    <col min="14611" max="14613" width="7" customWidth="1"/>
    <col min="14614" max="14614" width="8" bestFit="1" customWidth="1"/>
    <col min="14615" max="14617" width="7" customWidth="1"/>
    <col min="14618" max="14618" width="8" bestFit="1" customWidth="1"/>
    <col min="14849" max="14849" width="5" customWidth="1"/>
    <col min="14850" max="14850" width="45.5546875" bestFit="1" customWidth="1"/>
    <col min="14851" max="14854" width="7.6640625" customWidth="1"/>
    <col min="14855" max="14857" width="7" customWidth="1"/>
    <col min="14858" max="14858" width="7.6640625" customWidth="1"/>
    <col min="14859" max="14861" width="7" customWidth="1"/>
    <col min="14862" max="14862" width="8" bestFit="1" customWidth="1"/>
    <col min="14863" max="14865" width="7" customWidth="1"/>
    <col min="14866" max="14866" width="8" bestFit="1" customWidth="1"/>
    <col min="14867" max="14869" width="7" customWidth="1"/>
    <col min="14870" max="14870" width="8" bestFit="1" customWidth="1"/>
    <col min="14871" max="14873" width="7" customWidth="1"/>
    <col min="14874" max="14874" width="8" bestFit="1" customWidth="1"/>
    <col min="15105" max="15105" width="5" customWidth="1"/>
    <col min="15106" max="15106" width="45.5546875" bestFit="1" customWidth="1"/>
    <col min="15107" max="15110" width="7.6640625" customWidth="1"/>
    <col min="15111" max="15113" width="7" customWidth="1"/>
    <col min="15114" max="15114" width="7.6640625" customWidth="1"/>
    <col min="15115" max="15117" width="7" customWidth="1"/>
    <col min="15118" max="15118" width="8" bestFit="1" customWidth="1"/>
    <col min="15119" max="15121" width="7" customWidth="1"/>
    <col min="15122" max="15122" width="8" bestFit="1" customWidth="1"/>
    <col min="15123" max="15125" width="7" customWidth="1"/>
    <col min="15126" max="15126" width="8" bestFit="1" customWidth="1"/>
    <col min="15127" max="15129" width="7" customWidth="1"/>
    <col min="15130" max="15130" width="8" bestFit="1" customWidth="1"/>
    <col min="15361" max="15361" width="5" customWidth="1"/>
    <col min="15362" max="15362" width="45.5546875" bestFit="1" customWidth="1"/>
    <col min="15363" max="15366" width="7.6640625" customWidth="1"/>
    <col min="15367" max="15369" width="7" customWidth="1"/>
    <col min="15370" max="15370" width="7.6640625" customWidth="1"/>
    <col min="15371" max="15373" width="7" customWidth="1"/>
    <col min="15374" max="15374" width="8" bestFit="1" customWidth="1"/>
    <col min="15375" max="15377" width="7" customWidth="1"/>
    <col min="15378" max="15378" width="8" bestFit="1" customWidth="1"/>
    <col min="15379" max="15381" width="7" customWidth="1"/>
    <col min="15382" max="15382" width="8" bestFit="1" customWidth="1"/>
    <col min="15383" max="15385" width="7" customWidth="1"/>
    <col min="15386" max="15386" width="8" bestFit="1" customWidth="1"/>
    <col min="15617" max="15617" width="5" customWidth="1"/>
    <col min="15618" max="15618" width="45.5546875" bestFit="1" customWidth="1"/>
    <col min="15619" max="15622" width="7.6640625" customWidth="1"/>
    <col min="15623" max="15625" width="7" customWidth="1"/>
    <col min="15626" max="15626" width="7.6640625" customWidth="1"/>
    <col min="15627" max="15629" width="7" customWidth="1"/>
    <col min="15630" max="15630" width="8" bestFit="1" customWidth="1"/>
    <col min="15631" max="15633" width="7" customWidth="1"/>
    <col min="15634" max="15634" width="8" bestFit="1" customWidth="1"/>
    <col min="15635" max="15637" width="7" customWidth="1"/>
    <col min="15638" max="15638" width="8" bestFit="1" customWidth="1"/>
    <col min="15639" max="15641" width="7" customWidth="1"/>
    <col min="15642" max="15642" width="8" bestFit="1" customWidth="1"/>
    <col min="15873" max="15873" width="5" customWidth="1"/>
    <col min="15874" max="15874" width="45.5546875" bestFit="1" customWidth="1"/>
    <col min="15875" max="15878" width="7.6640625" customWidth="1"/>
    <col min="15879" max="15881" width="7" customWidth="1"/>
    <col min="15882" max="15882" width="7.6640625" customWidth="1"/>
    <col min="15883" max="15885" width="7" customWidth="1"/>
    <col min="15886" max="15886" width="8" bestFit="1" customWidth="1"/>
    <col min="15887" max="15889" width="7" customWidth="1"/>
    <col min="15890" max="15890" width="8" bestFit="1" customWidth="1"/>
    <col min="15891" max="15893" width="7" customWidth="1"/>
    <col min="15894" max="15894" width="8" bestFit="1" customWidth="1"/>
    <col min="15895" max="15897" width="7" customWidth="1"/>
    <col min="15898" max="15898" width="8" bestFit="1" customWidth="1"/>
    <col min="16129" max="16129" width="5" customWidth="1"/>
    <col min="16130" max="16130" width="45.5546875" bestFit="1" customWidth="1"/>
    <col min="16131" max="16134" width="7.6640625" customWidth="1"/>
    <col min="16135" max="16137" width="7" customWidth="1"/>
    <col min="16138" max="16138" width="7.6640625" customWidth="1"/>
    <col min="16139" max="16141" width="7" customWidth="1"/>
    <col min="16142" max="16142" width="8" bestFit="1" customWidth="1"/>
    <col min="16143" max="16145" width="7" customWidth="1"/>
    <col min="16146" max="16146" width="8" bestFit="1" customWidth="1"/>
    <col min="16147" max="16149" width="7" customWidth="1"/>
    <col min="16150" max="16150" width="8" bestFit="1" customWidth="1"/>
    <col min="16151" max="16153" width="7" customWidth="1"/>
    <col min="16154" max="16154" width="8" bestFit="1" customWidth="1"/>
  </cols>
  <sheetData>
    <row r="1" spans="1:28" s="4" customFormat="1" ht="30" customHeight="1" x14ac:dyDescent="0.35">
      <c r="A1" s="524" t="s">
        <v>0</v>
      </c>
      <c r="B1" s="524"/>
      <c r="C1" s="524"/>
      <c r="D1" s="524"/>
      <c r="E1" s="524"/>
      <c r="F1" s="525" t="s">
        <v>124</v>
      </c>
      <c r="G1" s="525"/>
      <c r="H1" s="525"/>
      <c r="I1" s="525"/>
      <c r="J1" s="525"/>
      <c r="K1" s="525"/>
      <c r="L1" s="525"/>
      <c r="M1" s="525"/>
      <c r="N1" s="525"/>
      <c r="O1" s="525"/>
      <c r="P1" s="525"/>
      <c r="Q1" s="525"/>
      <c r="R1" s="525"/>
    </row>
    <row r="2" spans="1:28" ht="31.5" customHeight="1" x14ac:dyDescent="0.45">
      <c r="A2" s="497" t="s">
        <v>1</v>
      </c>
      <c r="B2" s="497"/>
      <c r="C2" s="497"/>
      <c r="D2" s="497"/>
      <c r="E2" s="497"/>
      <c r="F2" s="497"/>
      <c r="G2" s="497"/>
      <c r="H2" s="497"/>
      <c r="I2" s="497"/>
      <c r="J2" s="497"/>
      <c r="K2" s="497"/>
      <c r="L2" s="497"/>
      <c r="M2" s="497"/>
      <c r="N2" s="497"/>
      <c r="O2" s="497"/>
      <c r="P2" s="497"/>
      <c r="Q2" s="497"/>
      <c r="R2" s="497"/>
      <c r="S2" s="497"/>
      <c r="T2" s="497"/>
      <c r="U2" s="497"/>
      <c r="V2" s="497"/>
      <c r="W2" s="497"/>
      <c r="X2" s="497"/>
      <c r="Y2" s="497"/>
      <c r="Z2" s="497"/>
    </row>
    <row r="3" spans="1:28" ht="44.25" customHeight="1" x14ac:dyDescent="0.3">
      <c r="A3" s="498" t="s">
        <v>2</v>
      </c>
      <c r="B3" s="501" t="s">
        <v>3</v>
      </c>
      <c r="C3" s="504" t="s">
        <v>87</v>
      </c>
      <c r="D3" s="505"/>
      <c r="E3" s="505"/>
      <c r="F3" s="506"/>
      <c r="G3" s="512" t="s">
        <v>5</v>
      </c>
      <c r="H3" s="512"/>
      <c r="I3" s="512"/>
      <c r="J3" s="512"/>
      <c r="K3" s="512"/>
      <c r="L3" s="512"/>
      <c r="M3" s="512"/>
      <c r="N3" s="512"/>
      <c r="O3" s="512"/>
      <c r="P3" s="512"/>
      <c r="Q3" s="512"/>
      <c r="R3" s="512"/>
      <c r="S3" s="512"/>
      <c r="T3" s="512"/>
      <c r="U3" s="512"/>
      <c r="V3" s="512"/>
      <c r="W3" s="512"/>
      <c r="X3" s="512"/>
      <c r="Y3" s="512"/>
      <c r="Z3" s="512"/>
      <c r="AB3" s="28"/>
    </row>
    <row r="4" spans="1:28" ht="44.25" customHeight="1" x14ac:dyDescent="0.3">
      <c r="A4" s="499"/>
      <c r="B4" s="502"/>
      <c r="C4" s="507"/>
      <c r="D4" s="508"/>
      <c r="E4" s="508"/>
      <c r="F4" s="509"/>
      <c r="G4" s="512" t="s">
        <v>6</v>
      </c>
      <c r="H4" s="512"/>
      <c r="I4" s="512"/>
      <c r="J4" s="512"/>
      <c r="K4" s="512" t="s">
        <v>7</v>
      </c>
      <c r="L4" s="512"/>
      <c r="M4" s="512"/>
      <c r="N4" s="512"/>
      <c r="O4" s="512" t="s">
        <v>8</v>
      </c>
      <c r="P4" s="512"/>
      <c r="Q4" s="512"/>
      <c r="R4" s="512"/>
      <c r="S4" s="512" t="s">
        <v>9</v>
      </c>
      <c r="T4" s="512"/>
      <c r="U4" s="512"/>
      <c r="V4" s="512"/>
      <c r="W4" s="512" t="s">
        <v>10</v>
      </c>
      <c r="X4" s="512"/>
      <c r="Y4" s="512"/>
      <c r="Z4" s="512"/>
    </row>
    <row r="5" spans="1:28" ht="75.75" customHeight="1" x14ac:dyDescent="0.3">
      <c r="A5" s="500"/>
      <c r="B5" s="503"/>
      <c r="C5" s="12" t="s">
        <v>11</v>
      </c>
      <c r="D5" s="12" t="s">
        <v>12</v>
      </c>
      <c r="E5" s="12" t="s">
        <v>88</v>
      </c>
      <c r="F5" s="12" t="s">
        <v>89</v>
      </c>
      <c r="G5" s="12" t="s">
        <v>11</v>
      </c>
      <c r="H5" s="12" t="s">
        <v>12</v>
      </c>
      <c r="I5" s="12" t="s">
        <v>15</v>
      </c>
      <c r="J5" s="12" t="s">
        <v>16</v>
      </c>
      <c r="K5" s="12" t="s">
        <v>11</v>
      </c>
      <c r="L5" s="12" t="s">
        <v>12</v>
      </c>
      <c r="M5" s="12" t="s">
        <v>15</v>
      </c>
      <c r="N5" s="12" t="s">
        <v>16</v>
      </c>
      <c r="O5" s="12" t="s">
        <v>11</v>
      </c>
      <c r="P5" s="12" t="s">
        <v>12</v>
      </c>
      <c r="Q5" s="12" t="s">
        <v>15</v>
      </c>
      <c r="R5" s="12" t="s">
        <v>16</v>
      </c>
      <c r="S5" s="12" t="s">
        <v>11</v>
      </c>
      <c r="T5" s="12" t="s">
        <v>12</v>
      </c>
      <c r="U5" s="12" t="s">
        <v>15</v>
      </c>
      <c r="V5" s="12" t="s">
        <v>16</v>
      </c>
      <c r="W5" s="12" t="s">
        <v>11</v>
      </c>
      <c r="X5" s="12" t="s">
        <v>12</v>
      </c>
      <c r="Y5" s="12" t="s">
        <v>15</v>
      </c>
      <c r="Z5" s="12" t="s">
        <v>16</v>
      </c>
    </row>
    <row r="6" spans="1:28" ht="27" x14ac:dyDescent="0.3">
      <c r="A6" s="14" t="s">
        <v>17</v>
      </c>
      <c r="B6" s="53" t="s">
        <v>125</v>
      </c>
      <c r="C6" s="14">
        <v>0</v>
      </c>
      <c r="D6" s="14">
        <v>4000</v>
      </c>
      <c r="E6" s="14">
        <v>0</v>
      </c>
      <c r="F6" s="14">
        <v>4000</v>
      </c>
      <c r="G6" s="14">
        <v>4000</v>
      </c>
      <c r="H6" s="14">
        <v>8000</v>
      </c>
      <c r="I6" s="14">
        <v>4000</v>
      </c>
      <c r="J6" s="14">
        <v>8000</v>
      </c>
      <c r="K6" s="14">
        <v>5000</v>
      </c>
      <c r="L6" s="14">
        <v>8500</v>
      </c>
      <c r="M6" s="14">
        <v>5000</v>
      </c>
      <c r="N6" s="14">
        <v>9000</v>
      </c>
      <c r="O6" s="14">
        <v>6000</v>
      </c>
      <c r="P6" s="14">
        <v>9000</v>
      </c>
      <c r="Q6" s="14">
        <v>6000</v>
      </c>
      <c r="R6" s="14">
        <v>9000</v>
      </c>
      <c r="S6" s="14">
        <v>7000</v>
      </c>
      <c r="T6" s="14">
        <v>9000</v>
      </c>
      <c r="U6" s="14">
        <v>7000</v>
      </c>
      <c r="V6" s="14">
        <v>9000</v>
      </c>
      <c r="W6" s="14">
        <v>7000</v>
      </c>
      <c r="X6" s="14">
        <v>9000</v>
      </c>
      <c r="Y6" s="14">
        <v>7000</v>
      </c>
      <c r="Z6" s="14">
        <v>9000</v>
      </c>
    </row>
    <row r="7" spans="1:28" ht="40.200000000000003" x14ac:dyDescent="0.3">
      <c r="A7" s="14" t="s">
        <v>19</v>
      </c>
      <c r="B7" s="53" t="s">
        <v>126</v>
      </c>
      <c r="C7" s="14">
        <v>0</v>
      </c>
      <c r="D7" s="14">
        <v>7000</v>
      </c>
      <c r="E7" s="14">
        <v>0</v>
      </c>
      <c r="F7" s="14">
        <v>200</v>
      </c>
      <c r="G7" s="14">
        <v>6000</v>
      </c>
      <c r="H7" s="14">
        <v>9000</v>
      </c>
      <c r="I7" s="54">
        <v>219</v>
      </c>
      <c r="J7" s="54">
        <v>222</v>
      </c>
      <c r="K7" s="14">
        <v>8000</v>
      </c>
      <c r="L7" s="14">
        <v>11000</v>
      </c>
      <c r="M7" s="54">
        <v>246</v>
      </c>
      <c r="N7" s="54">
        <v>246</v>
      </c>
      <c r="O7" s="14">
        <v>10000</v>
      </c>
      <c r="P7" s="14">
        <v>12000</v>
      </c>
      <c r="Q7" s="54">
        <v>368</v>
      </c>
      <c r="R7" s="54">
        <v>398</v>
      </c>
      <c r="S7" s="14">
        <v>11000</v>
      </c>
      <c r="T7" s="14">
        <v>12000</v>
      </c>
      <c r="U7" s="54">
        <v>240</v>
      </c>
      <c r="V7" s="54">
        <v>243</v>
      </c>
      <c r="W7" s="14">
        <v>11000</v>
      </c>
      <c r="X7" s="14">
        <v>12000</v>
      </c>
      <c r="Y7" s="54">
        <v>245</v>
      </c>
      <c r="Z7" s="54">
        <v>248</v>
      </c>
    </row>
    <row r="9" spans="1:28" ht="23.4" x14ac:dyDescent="0.45">
      <c r="A9" s="497" t="s">
        <v>35</v>
      </c>
      <c r="B9" s="497"/>
      <c r="C9" s="497"/>
      <c r="D9" s="497"/>
      <c r="E9" s="497"/>
      <c r="F9" s="497"/>
      <c r="G9" s="497"/>
      <c r="H9" s="497"/>
      <c r="I9" s="497"/>
      <c r="J9" s="497"/>
      <c r="K9" s="497"/>
      <c r="L9" s="497"/>
      <c r="M9" s="497"/>
      <c r="N9" s="497"/>
      <c r="O9" s="497"/>
      <c r="P9" s="497"/>
      <c r="Q9" s="497"/>
      <c r="R9" s="497"/>
      <c r="S9" s="497"/>
      <c r="T9" s="497"/>
      <c r="U9" s="497"/>
      <c r="V9" s="497"/>
      <c r="W9" s="497"/>
      <c r="X9" s="497"/>
      <c r="Y9" s="497"/>
      <c r="Z9" s="497"/>
    </row>
    <row r="10" spans="1:28" ht="45.75" customHeight="1" x14ac:dyDescent="0.3">
      <c r="A10" s="498" t="s">
        <v>2</v>
      </c>
      <c r="B10" s="501" t="s">
        <v>36</v>
      </c>
      <c r="C10" s="504" t="s">
        <v>93</v>
      </c>
      <c r="D10" s="505"/>
      <c r="E10" s="505"/>
      <c r="F10" s="506"/>
      <c r="G10" s="512" t="s">
        <v>38</v>
      </c>
      <c r="H10" s="512"/>
      <c r="I10" s="512"/>
      <c r="J10" s="512"/>
      <c r="K10" s="512"/>
      <c r="L10" s="512"/>
      <c r="M10" s="512"/>
      <c r="N10" s="512"/>
      <c r="O10" s="512"/>
      <c r="P10" s="512"/>
      <c r="Q10" s="512"/>
      <c r="R10" s="512"/>
      <c r="S10" s="512"/>
      <c r="T10" s="512"/>
      <c r="U10" s="512"/>
      <c r="V10" s="512"/>
      <c r="W10" s="512"/>
      <c r="X10" s="512"/>
      <c r="Y10" s="512"/>
      <c r="Z10" s="512"/>
    </row>
    <row r="11" spans="1:28" ht="45" customHeight="1" x14ac:dyDescent="0.3">
      <c r="A11" s="499"/>
      <c r="B11" s="502"/>
      <c r="C11" s="507"/>
      <c r="D11" s="508"/>
      <c r="E11" s="508"/>
      <c r="F11" s="509"/>
      <c r="G11" s="512" t="s">
        <v>127</v>
      </c>
      <c r="H11" s="512"/>
      <c r="I11" s="512"/>
      <c r="J11" s="512"/>
      <c r="K11" s="512" t="s">
        <v>128</v>
      </c>
      <c r="L11" s="512"/>
      <c r="M11" s="512"/>
      <c r="N11" s="512"/>
      <c r="O11" s="512" t="s">
        <v>129</v>
      </c>
      <c r="P11" s="512"/>
      <c r="Q11" s="512"/>
      <c r="R11" s="512"/>
      <c r="S11" s="512" t="s">
        <v>130</v>
      </c>
      <c r="T11" s="512"/>
      <c r="U11" s="512"/>
      <c r="V11" s="512"/>
      <c r="W11" s="512" t="s">
        <v>131</v>
      </c>
      <c r="X11" s="512"/>
      <c r="Y11" s="512"/>
      <c r="Z11" s="512"/>
    </row>
    <row r="12" spans="1:28" ht="78.75" customHeight="1" x14ac:dyDescent="0.3">
      <c r="A12" s="500"/>
      <c r="B12" s="503"/>
      <c r="C12" s="12" t="s">
        <v>94</v>
      </c>
      <c r="D12" s="12" t="s">
        <v>40</v>
      </c>
      <c r="E12" s="12" t="s">
        <v>41</v>
      </c>
      <c r="F12" s="12" t="s">
        <v>89</v>
      </c>
      <c r="G12" s="12" t="s">
        <v>42</v>
      </c>
      <c r="H12" s="12" t="s">
        <v>40</v>
      </c>
      <c r="I12" s="12" t="s">
        <v>41</v>
      </c>
      <c r="J12" s="12" t="s">
        <v>16</v>
      </c>
      <c r="K12" s="12" t="s">
        <v>42</v>
      </c>
      <c r="L12" s="12" t="s">
        <v>40</v>
      </c>
      <c r="M12" s="12" t="s">
        <v>41</v>
      </c>
      <c r="N12" s="12" t="s">
        <v>16</v>
      </c>
      <c r="O12" s="12" t="s">
        <v>42</v>
      </c>
      <c r="P12" s="12" t="s">
        <v>40</v>
      </c>
      <c r="Q12" s="12" t="s">
        <v>41</v>
      </c>
      <c r="R12" s="12" t="s">
        <v>16</v>
      </c>
      <c r="S12" s="12" t="s">
        <v>42</v>
      </c>
      <c r="T12" s="12" t="s">
        <v>40</v>
      </c>
      <c r="U12" s="12" t="s">
        <v>41</v>
      </c>
      <c r="V12" s="12" t="s">
        <v>16</v>
      </c>
      <c r="W12" s="12" t="s">
        <v>42</v>
      </c>
      <c r="X12" s="12" t="s">
        <v>40</v>
      </c>
      <c r="Y12" s="12" t="s">
        <v>41</v>
      </c>
      <c r="Z12" s="12" t="s">
        <v>16</v>
      </c>
    </row>
    <row r="13" spans="1:28" x14ac:dyDescent="0.3">
      <c r="A13" s="14" t="s">
        <v>17</v>
      </c>
      <c r="B13" s="14" t="s">
        <v>132</v>
      </c>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8" ht="28.8" x14ac:dyDescent="0.3">
      <c r="A14" s="14" t="s">
        <v>44</v>
      </c>
      <c r="B14" s="14" t="s">
        <v>133</v>
      </c>
      <c r="C14" s="14">
        <v>0</v>
      </c>
      <c r="D14" s="14">
        <v>15000</v>
      </c>
      <c r="E14" s="14">
        <v>0</v>
      </c>
      <c r="F14" s="14">
        <v>200</v>
      </c>
      <c r="G14" s="54">
        <f>G20</f>
        <v>85828</v>
      </c>
      <c r="H14" s="54">
        <f>H20</f>
        <v>85828</v>
      </c>
      <c r="I14" s="54">
        <v>219</v>
      </c>
      <c r="J14" s="54">
        <v>222</v>
      </c>
      <c r="K14" s="54">
        <f>K20</f>
        <v>1027</v>
      </c>
      <c r="L14" s="54">
        <f>L20</f>
        <v>1027</v>
      </c>
      <c r="M14" s="54">
        <v>246</v>
      </c>
      <c r="N14" s="54">
        <v>246</v>
      </c>
      <c r="O14" s="54">
        <f>O20</f>
        <v>17670</v>
      </c>
      <c r="P14" s="54">
        <f>P20</f>
        <v>17670</v>
      </c>
      <c r="Q14" s="54">
        <v>368</v>
      </c>
      <c r="R14" s="54">
        <v>398</v>
      </c>
      <c r="S14" s="54">
        <f>S20</f>
        <v>2440</v>
      </c>
      <c r="T14" s="54">
        <f>T20</f>
        <v>2480</v>
      </c>
      <c r="U14" s="54">
        <v>240</v>
      </c>
      <c r="V14" s="54">
        <v>243</v>
      </c>
      <c r="W14" s="54">
        <f>W20</f>
        <v>2450</v>
      </c>
      <c r="X14" s="54">
        <f>X20</f>
        <v>2480</v>
      </c>
      <c r="Y14" s="54">
        <v>245</v>
      </c>
      <c r="Z14" s="54">
        <v>248</v>
      </c>
    </row>
    <row r="15" spans="1:28" ht="26.4" x14ac:dyDescent="0.3">
      <c r="A15" s="14" t="s">
        <v>134</v>
      </c>
      <c r="B15" s="14" t="s">
        <v>135</v>
      </c>
      <c r="C15" s="14">
        <v>0</v>
      </c>
      <c r="D15" s="14">
        <v>30</v>
      </c>
      <c r="E15" s="14">
        <v>0</v>
      </c>
      <c r="F15" s="14">
        <v>200</v>
      </c>
      <c r="G15" s="54">
        <v>2631</v>
      </c>
      <c r="H15" s="54">
        <v>2631</v>
      </c>
      <c r="I15" s="14">
        <v>3</v>
      </c>
      <c r="J15" s="14">
        <v>3</v>
      </c>
      <c r="K15" s="14">
        <v>1</v>
      </c>
      <c r="L15" s="14">
        <v>1</v>
      </c>
      <c r="M15" s="14">
        <v>6</v>
      </c>
      <c r="N15" s="14">
        <v>3</v>
      </c>
      <c r="O15" s="14">
        <v>372</v>
      </c>
      <c r="P15" s="14">
        <v>372</v>
      </c>
      <c r="Q15" s="54">
        <v>6</v>
      </c>
      <c r="R15" s="14">
        <v>6</v>
      </c>
      <c r="S15" s="14">
        <v>30</v>
      </c>
      <c r="T15" s="14">
        <v>30</v>
      </c>
      <c r="U15" s="14">
        <v>3</v>
      </c>
      <c r="V15" s="14">
        <v>3</v>
      </c>
      <c r="W15" s="14">
        <v>30</v>
      </c>
      <c r="X15" s="14">
        <v>30</v>
      </c>
      <c r="Y15" s="14">
        <v>3</v>
      </c>
      <c r="Z15" s="14">
        <v>3</v>
      </c>
    </row>
    <row r="16" spans="1:28" ht="26.4" x14ac:dyDescent="0.3">
      <c r="A16" s="14" t="s">
        <v>136</v>
      </c>
      <c r="B16" s="14" t="s">
        <v>137</v>
      </c>
      <c r="C16" s="14">
        <v>0</v>
      </c>
      <c r="D16" s="14">
        <v>50</v>
      </c>
      <c r="E16" s="14">
        <v>0</v>
      </c>
      <c r="F16" s="14">
        <v>200</v>
      </c>
      <c r="G16" s="54">
        <v>2985</v>
      </c>
      <c r="H16" s="54">
        <v>2985</v>
      </c>
      <c r="I16" s="14">
        <v>3</v>
      </c>
      <c r="J16" s="14">
        <v>3</v>
      </c>
      <c r="K16" s="14">
        <v>58</v>
      </c>
      <c r="L16" s="14">
        <v>58</v>
      </c>
      <c r="M16" s="14">
        <v>6</v>
      </c>
      <c r="N16" s="14">
        <v>3</v>
      </c>
      <c r="O16" s="14">
        <v>61</v>
      </c>
      <c r="P16" s="14">
        <v>61</v>
      </c>
      <c r="Q16" s="54">
        <v>6</v>
      </c>
      <c r="R16" s="14">
        <v>6</v>
      </c>
      <c r="S16" s="14">
        <v>50</v>
      </c>
      <c r="T16" s="14">
        <v>50</v>
      </c>
      <c r="U16" s="14">
        <v>3</v>
      </c>
      <c r="V16" s="14">
        <v>3</v>
      </c>
      <c r="W16" s="14">
        <v>50</v>
      </c>
      <c r="X16" s="14">
        <v>50</v>
      </c>
      <c r="Y16" s="14">
        <v>3</v>
      </c>
      <c r="Z16" s="14">
        <v>3</v>
      </c>
    </row>
    <row r="17" spans="1:26" ht="26.4" x14ac:dyDescent="0.3">
      <c r="A17" s="14" t="s">
        <v>138</v>
      </c>
      <c r="B17" s="14" t="s">
        <v>139</v>
      </c>
      <c r="C17" s="14">
        <v>0</v>
      </c>
      <c r="D17" s="55">
        <v>1000</v>
      </c>
      <c r="E17" s="14">
        <v>0</v>
      </c>
      <c r="F17" s="14">
        <v>200</v>
      </c>
      <c r="G17" s="56">
        <v>66046</v>
      </c>
      <c r="H17" s="56">
        <v>66046</v>
      </c>
      <c r="I17" s="54">
        <v>219</v>
      </c>
      <c r="J17" s="54">
        <v>222</v>
      </c>
      <c r="K17" s="56">
        <v>127</v>
      </c>
      <c r="L17" s="56">
        <v>127</v>
      </c>
      <c r="M17" s="54">
        <v>246</v>
      </c>
      <c r="N17" s="54">
        <v>246</v>
      </c>
      <c r="O17" s="54">
        <v>15837</v>
      </c>
      <c r="P17" s="54">
        <v>15837</v>
      </c>
      <c r="Q17" s="54">
        <v>368</v>
      </c>
      <c r="R17" s="54">
        <v>238</v>
      </c>
      <c r="S17" s="54">
        <v>2000</v>
      </c>
      <c r="T17" s="54">
        <v>2000</v>
      </c>
      <c r="U17" s="54">
        <v>240</v>
      </c>
      <c r="V17" s="54">
        <v>243</v>
      </c>
      <c r="W17" s="54">
        <v>2000</v>
      </c>
      <c r="X17" s="54">
        <v>2000</v>
      </c>
      <c r="Y17" s="54">
        <v>245</v>
      </c>
      <c r="Z17" s="54">
        <v>248</v>
      </c>
    </row>
    <row r="18" spans="1:26" ht="26.4" x14ac:dyDescent="0.3">
      <c r="A18" s="57" t="s">
        <v>140</v>
      </c>
      <c r="B18" s="14" t="s">
        <v>141</v>
      </c>
      <c r="C18" s="14">
        <v>0</v>
      </c>
      <c r="D18" s="14">
        <v>200</v>
      </c>
      <c r="E18" s="14">
        <v>0</v>
      </c>
      <c r="F18" s="14">
        <v>200</v>
      </c>
      <c r="G18" s="56">
        <v>8881</v>
      </c>
      <c r="H18" s="56">
        <v>8881</v>
      </c>
      <c r="I18" s="54">
        <v>219</v>
      </c>
      <c r="J18" s="54">
        <v>222</v>
      </c>
      <c r="K18" s="37">
        <v>683</v>
      </c>
      <c r="L18" s="14">
        <v>683</v>
      </c>
      <c r="M18" s="54">
        <v>246</v>
      </c>
      <c r="N18" s="54">
        <v>246</v>
      </c>
      <c r="O18" s="14">
        <v>965</v>
      </c>
      <c r="P18" s="14">
        <v>965</v>
      </c>
      <c r="Q18" s="54">
        <v>368</v>
      </c>
      <c r="R18" s="54">
        <v>238</v>
      </c>
      <c r="S18" s="14">
        <v>230</v>
      </c>
      <c r="T18" s="14">
        <v>250</v>
      </c>
      <c r="U18" s="54">
        <v>240</v>
      </c>
      <c r="V18" s="54">
        <v>243</v>
      </c>
      <c r="W18" s="14">
        <v>240</v>
      </c>
      <c r="X18" s="14">
        <v>250</v>
      </c>
      <c r="Y18" s="54">
        <v>245</v>
      </c>
      <c r="Z18" s="54">
        <v>248</v>
      </c>
    </row>
    <row r="19" spans="1:26" ht="18.75" customHeight="1" x14ac:dyDescent="0.3">
      <c r="A19" s="14" t="s">
        <v>142</v>
      </c>
      <c r="B19" s="14" t="s">
        <v>143</v>
      </c>
      <c r="C19" s="14">
        <v>0</v>
      </c>
      <c r="D19" s="14">
        <v>100</v>
      </c>
      <c r="E19" s="14">
        <v>0</v>
      </c>
      <c r="F19" s="14">
        <v>200</v>
      </c>
      <c r="G19" s="54">
        <v>5285</v>
      </c>
      <c r="H19" s="54">
        <v>5285</v>
      </c>
      <c r="I19" s="54">
        <v>219</v>
      </c>
      <c r="J19" s="54">
        <v>222</v>
      </c>
      <c r="K19" s="14">
        <v>158</v>
      </c>
      <c r="L19" s="14">
        <v>158</v>
      </c>
      <c r="M19" s="54">
        <v>246</v>
      </c>
      <c r="N19" s="54">
        <v>246</v>
      </c>
      <c r="O19" s="14">
        <v>435</v>
      </c>
      <c r="P19" s="14">
        <v>435</v>
      </c>
      <c r="Q19" s="54">
        <v>368</v>
      </c>
      <c r="R19" s="54">
        <v>238</v>
      </c>
      <c r="S19" s="14">
        <v>130</v>
      </c>
      <c r="T19" s="14">
        <v>150</v>
      </c>
      <c r="U19" s="54">
        <v>240</v>
      </c>
      <c r="V19" s="54">
        <v>243</v>
      </c>
      <c r="W19" s="14">
        <v>130</v>
      </c>
      <c r="X19" s="14">
        <v>150</v>
      </c>
      <c r="Y19" s="54">
        <v>245</v>
      </c>
      <c r="Z19" s="54">
        <v>248</v>
      </c>
    </row>
    <row r="20" spans="1:26" x14ac:dyDescent="0.3">
      <c r="A20" s="14" t="s">
        <v>46</v>
      </c>
      <c r="B20" s="14" t="s">
        <v>144</v>
      </c>
      <c r="C20" s="14">
        <v>0</v>
      </c>
      <c r="D20" s="14">
        <v>15000</v>
      </c>
      <c r="E20" s="14">
        <v>0</v>
      </c>
      <c r="F20" s="14">
        <v>200</v>
      </c>
      <c r="G20" s="54">
        <f>SUM(G15:G19)</f>
        <v>85828</v>
      </c>
      <c r="H20" s="54">
        <f>SUM(H15:H19)</f>
        <v>85828</v>
      </c>
      <c r="I20" s="54">
        <v>219</v>
      </c>
      <c r="J20" s="54">
        <v>222</v>
      </c>
      <c r="K20" s="54">
        <f>SUM(K15:K19)</f>
        <v>1027</v>
      </c>
      <c r="L20" s="54">
        <f>SUM(L15:L19)</f>
        <v>1027</v>
      </c>
      <c r="M20" s="54">
        <v>246</v>
      </c>
      <c r="N20" s="54">
        <v>246</v>
      </c>
      <c r="O20" s="54">
        <f>SUM(O15:O19)</f>
        <v>17670</v>
      </c>
      <c r="P20" s="54">
        <f>SUM(P15:P19)</f>
        <v>17670</v>
      </c>
      <c r="Q20" s="54">
        <v>368</v>
      </c>
      <c r="R20" s="54">
        <v>238</v>
      </c>
      <c r="S20" s="54">
        <f>SUM(S15:S19)</f>
        <v>2440</v>
      </c>
      <c r="T20" s="54">
        <f>SUM(T15:T19)</f>
        <v>2480</v>
      </c>
      <c r="U20" s="54">
        <v>240</v>
      </c>
      <c r="V20" s="54">
        <v>243</v>
      </c>
      <c r="W20" s="54">
        <f>SUM(W15:W19)</f>
        <v>2450</v>
      </c>
      <c r="X20" s="54">
        <f>SUM(X15:X19)</f>
        <v>2480</v>
      </c>
      <c r="Y20" s="54">
        <v>245</v>
      </c>
      <c r="Z20" s="54">
        <v>248</v>
      </c>
    </row>
    <row r="22" spans="1:26" x14ac:dyDescent="0.3">
      <c r="A22" s="26"/>
      <c r="B22" s="26" t="s">
        <v>58</v>
      </c>
    </row>
    <row r="24" spans="1:26" ht="31.5" customHeight="1" x14ac:dyDescent="0.3">
      <c r="A24" s="27" t="s">
        <v>59</v>
      </c>
      <c r="B24" s="486" t="s">
        <v>60</v>
      </c>
      <c r="C24" s="486"/>
      <c r="D24" s="486"/>
      <c r="E24" s="486"/>
      <c r="F24" s="486"/>
      <c r="G24" s="486"/>
      <c r="H24" s="486"/>
      <c r="I24" s="486"/>
      <c r="J24" s="486"/>
      <c r="K24" s="486"/>
      <c r="L24" s="486"/>
      <c r="M24" s="486"/>
      <c r="N24" s="486"/>
      <c r="O24" s="486"/>
      <c r="P24" s="486"/>
      <c r="Q24" s="486"/>
      <c r="R24" s="486"/>
    </row>
    <row r="25" spans="1:26" ht="31.5" customHeight="1" x14ac:dyDescent="0.3">
      <c r="A25" s="27" t="s">
        <v>61</v>
      </c>
      <c r="B25" s="486" t="s">
        <v>62</v>
      </c>
      <c r="C25" s="486"/>
      <c r="D25" s="486"/>
      <c r="E25" s="486"/>
      <c r="F25" s="486"/>
      <c r="G25" s="486"/>
      <c r="H25" s="486"/>
      <c r="I25" s="486"/>
      <c r="J25" s="486"/>
      <c r="K25" s="486"/>
      <c r="L25" s="486"/>
      <c r="M25" s="486"/>
      <c r="N25" s="486"/>
      <c r="O25" s="486"/>
      <c r="P25" s="486"/>
      <c r="Q25" s="486"/>
      <c r="R25" s="486"/>
    </row>
    <row r="26" spans="1:26" ht="31.5" customHeight="1" x14ac:dyDescent="0.3">
      <c r="B26" s="486" t="s">
        <v>98</v>
      </c>
      <c r="C26" s="486"/>
      <c r="D26" s="486"/>
      <c r="E26" s="486"/>
      <c r="F26" s="486"/>
      <c r="G26" s="486"/>
      <c r="H26" s="486"/>
      <c r="I26" s="486"/>
      <c r="J26" s="486"/>
      <c r="K26" s="486"/>
      <c r="L26" s="486"/>
      <c r="M26" s="486"/>
      <c r="N26" s="486"/>
      <c r="O26" s="486"/>
      <c r="P26" s="486"/>
      <c r="Q26" s="486"/>
      <c r="R26" s="486"/>
    </row>
    <row r="27" spans="1:26" ht="31.5" customHeight="1" x14ac:dyDescent="0.3">
      <c r="B27" s="486" t="s">
        <v>99</v>
      </c>
      <c r="C27" s="486"/>
      <c r="D27" s="486"/>
      <c r="E27" s="486"/>
      <c r="F27" s="486"/>
      <c r="G27" s="486"/>
      <c r="H27" s="486"/>
      <c r="I27" s="486"/>
      <c r="J27" s="486"/>
      <c r="K27" s="486"/>
      <c r="L27" s="486"/>
      <c r="M27" s="486"/>
      <c r="N27" s="486"/>
      <c r="O27" s="486"/>
      <c r="P27" s="486"/>
      <c r="Q27" s="486"/>
      <c r="R27" s="486"/>
    </row>
    <row r="28" spans="1:26" ht="31.5" customHeight="1" x14ac:dyDescent="0.3">
      <c r="B28" s="486" t="s">
        <v>100</v>
      </c>
      <c r="C28" s="486"/>
      <c r="D28" s="486"/>
      <c r="E28" s="486"/>
      <c r="F28" s="486"/>
      <c r="G28" s="486"/>
      <c r="H28" s="486"/>
      <c r="I28" s="486"/>
      <c r="J28" s="486"/>
      <c r="K28" s="486"/>
      <c r="L28" s="486"/>
      <c r="M28" s="486"/>
      <c r="N28" s="486"/>
      <c r="O28" s="486"/>
      <c r="P28" s="486"/>
      <c r="Q28" s="486"/>
      <c r="R28" s="486"/>
    </row>
    <row r="29" spans="1:26" ht="31.5" customHeight="1" x14ac:dyDescent="0.3">
      <c r="B29" s="486" t="s">
        <v>101</v>
      </c>
      <c r="C29" s="486"/>
      <c r="D29" s="486"/>
      <c r="E29" s="486"/>
      <c r="F29" s="486"/>
      <c r="G29" s="486"/>
      <c r="H29" s="486"/>
      <c r="I29" s="486"/>
      <c r="J29" s="486"/>
      <c r="K29" s="486"/>
      <c r="L29" s="486"/>
      <c r="M29" s="486"/>
      <c r="N29" s="486"/>
      <c r="O29" s="486"/>
      <c r="P29" s="486"/>
      <c r="Q29" s="486"/>
      <c r="R29" s="486"/>
    </row>
    <row r="30" spans="1:26" ht="73.5" customHeight="1" x14ac:dyDescent="0.3">
      <c r="B30" s="486" t="s">
        <v>102</v>
      </c>
      <c r="C30" s="486"/>
      <c r="D30" s="486"/>
      <c r="E30" s="486"/>
      <c r="F30" s="486"/>
      <c r="G30" s="486"/>
      <c r="H30" s="486"/>
      <c r="I30" s="486"/>
      <c r="J30" s="486"/>
      <c r="K30" s="486"/>
      <c r="L30" s="486"/>
      <c r="M30" s="486"/>
      <c r="N30" s="486"/>
      <c r="O30" s="486"/>
      <c r="P30" s="486"/>
      <c r="Q30" s="486"/>
      <c r="R30" s="486"/>
    </row>
    <row r="31" spans="1:26" ht="39" customHeight="1" x14ac:dyDescent="0.3">
      <c r="B31" s="486" t="s">
        <v>103</v>
      </c>
      <c r="C31" s="486"/>
      <c r="D31" s="486"/>
      <c r="E31" s="486"/>
      <c r="F31" s="486"/>
      <c r="G31" s="486"/>
      <c r="H31" s="486"/>
      <c r="I31" s="486"/>
      <c r="J31" s="486"/>
      <c r="K31" s="486"/>
      <c r="L31" s="486"/>
      <c r="M31" s="486"/>
      <c r="N31" s="486"/>
      <c r="O31" s="486"/>
      <c r="P31" s="486"/>
      <c r="Q31" s="486"/>
      <c r="R31" s="486"/>
    </row>
    <row r="32" spans="1:26" x14ac:dyDescent="0.3">
      <c r="B32" s="28"/>
    </row>
    <row r="33" spans="2:2" x14ac:dyDescent="0.3">
      <c r="B33" s="28"/>
    </row>
    <row r="35" spans="2:2" x14ac:dyDescent="0.3">
      <c r="B35" s="28"/>
    </row>
  </sheetData>
  <mergeCells count="30">
    <mergeCell ref="A1:E1"/>
    <mergeCell ref="F1:R1"/>
    <mergeCell ref="A2:Z2"/>
    <mergeCell ref="A3:A5"/>
    <mergeCell ref="B3:B5"/>
    <mergeCell ref="C3:F4"/>
    <mergeCell ref="G3:Z3"/>
    <mergeCell ref="G4:J4"/>
    <mergeCell ref="K4:N4"/>
    <mergeCell ref="O4:R4"/>
    <mergeCell ref="S4:V4"/>
    <mergeCell ref="W4:Z4"/>
    <mergeCell ref="A9:Z9"/>
    <mergeCell ref="A10:A12"/>
    <mergeCell ref="B10:B12"/>
    <mergeCell ref="C10:F11"/>
    <mergeCell ref="G10:Z10"/>
    <mergeCell ref="G11:J11"/>
    <mergeCell ref="K11:N11"/>
    <mergeCell ref="O11:R11"/>
    <mergeCell ref="W11:Z11"/>
    <mergeCell ref="B29:R29"/>
    <mergeCell ref="B30:R30"/>
    <mergeCell ref="B31:R31"/>
    <mergeCell ref="S11:V11"/>
    <mergeCell ref="B24:R24"/>
    <mergeCell ref="B25:R25"/>
    <mergeCell ref="B26:R26"/>
    <mergeCell ref="B27:R27"/>
    <mergeCell ref="B28:R28"/>
  </mergeCells>
  <pageMargins left="0.36" right="0.3" top="0.48" bottom="0.52" header="0.22" footer="0.26"/>
  <pageSetup paperSize="9" scale="62"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9"/>
  <sheetViews>
    <sheetView view="pageBreakPreview" topLeftCell="A4" zoomScale="60" zoomScaleNormal="100" workbookViewId="0">
      <selection activeCell="P6" sqref="P6"/>
    </sheetView>
  </sheetViews>
  <sheetFormatPr defaultRowHeight="14.4" x14ac:dyDescent="0.3"/>
  <cols>
    <col min="1" max="1" width="5" customWidth="1"/>
    <col min="2" max="2" width="15.88671875" customWidth="1"/>
    <col min="3" max="6" width="7.6640625" customWidth="1"/>
    <col min="7" max="26" width="9.109375" customWidth="1"/>
    <col min="27" max="27" width="9.88671875" customWidth="1"/>
    <col min="28" max="28" width="10" customWidth="1"/>
    <col min="29" max="29" width="40.44140625" customWidth="1"/>
  </cols>
  <sheetData>
    <row r="1" spans="1:29" s="4" customFormat="1" ht="50.25" customHeight="1" x14ac:dyDescent="0.35">
      <c r="A1" s="668" t="s">
        <v>0</v>
      </c>
      <c r="B1" s="668"/>
      <c r="C1" s="668"/>
      <c r="D1" s="668"/>
      <c r="E1" s="668"/>
      <c r="F1" s="669" t="s">
        <v>327</v>
      </c>
      <c r="G1" s="669"/>
      <c r="H1" s="669"/>
      <c r="I1" s="669"/>
      <c r="J1" s="669"/>
      <c r="K1" s="669"/>
      <c r="L1" s="669"/>
      <c r="M1" s="669"/>
      <c r="N1" s="669"/>
      <c r="O1" s="669"/>
      <c r="P1" s="669"/>
      <c r="Q1" s="669"/>
      <c r="R1" s="669"/>
      <c r="S1" s="130"/>
      <c r="T1" s="130"/>
      <c r="U1" s="130"/>
      <c r="V1" s="130"/>
      <c r="W1" s="130"/>
      <c r="X1" s="130"/>
      <c r="Y1" s="130"/>
      <c r="Z1" s="130"/>
    </row>
    <row r="2" spans="1:29" ht="31.5" customHeight="1" x14ac:dyDescent="0.3">
      <c r="A2" s="670" t="s">
        <v>1</v>
      </c>
      <c r="B2" s="670"/>
      <c r="C2" s="670"/>
      <c r="D2" s="670"/>
      <c r="E2" s="670"/>
      <c r="F2" s="670"/>
      <c r="G2" s="670"/>
      <c r="H2" s="670"/>
      <c r="I2" s="670"/>
      <c r="J2" s="670"/>
      <c r="K2" s="670"/>
      <c r="L2" s="670"/>
      <c r="M2" s="670"/>
      <c r="N2" s="670"/>
      <c r="O2" s="670"/>
      <c r="P2" s="670"/>
      <c r="Q2" s="670"/>
      <c r="R2" s="670"/>
      <c r="S2" s="670"/>
      <c r="T2" s="670"/>
      <c r="U2" s="670"/>
      <c r="V2" s="670"/>
      <c r="W2" s="670"/>
      <c r="X2" s="670"/>
      <c r="Y2" s="670"/>
      <c r="Z2" s="670"/>
    </row>
    <row r="3" spans="1:29" ht="44.25" customHeight="1" x14ac:dyDescent="0.3">
      <c r="A3" s="666" t="s">
        <v>2</v>
      </c>
      <c r="B3" s="673" t="s">
        <v>268</v>
      </c>
      <c r="C3" s="676" t="s">
        <v>269</v>
      </c>
      <c r="D3" s="677"/>
      <c r="E3" s="677"/>
      <c r="F3" s="678"/>
      <c r="G3" s="667" t="s">
        <v>5</v>
      </c>
      <c r="H3" s="667"/>
      <c r="I3" s="667"/>
      <c r="J3" s="667"/>
      <c r="K3" s="667"/>
      <c r="L3" s="667"/>
      <c r="M3" s="667"/>
      <c r="N3" s="667"/>
      <c r="O3" s="667"/>
      <c r="P3" s="667"/>
      <c r="Q3" s="667"/>
      <c r="R3" s="667"/>
      <c r="S3" s="667"/>
      <c r="T3" s="667"/>
      <c r="U3" s="667"/>
      <c r="V3" s="667"/>
      <c r="W3" s="667"/>
      <c r="X3" s="667"/>
      <c r="Y3" s="667"/>
      <c r="Z3" s="667"/>
      <c r="AA3" s="662" t="s">
        <v>146</v>
      </c>
      <c r="AB3" s="665" t="s">
        <v>147</v>
      </c>
    </row>
    <row r="4" spans="1:29" ht="44.25" customHeight="1" thickBot="1" x14ac:dyDescent="0.35">
      <c r="A4" s="671"/>
      <c r="B4" s="674"/>
      <c r="C4" s="679"/>
      <c r="D4" s="680"/>
      <c r="E4" s="680"/>
      <c r="F4" s="681"/>
      <c r="G4" s="666" t="s">
        <v>6</v>
      </c>
      <c r="H4" s="666"/>
      <c r="I4" s="666"/>
      <c r="J4" s="666"/>
      <c r="K4" s="667" t="s">
        <v>7</v>
      </c>
      <c r="L4" s="667"/>
      <c r="M4" s="667"/>
      <c r="N4" s="667"/>
      <c r="O4" s="667" t="s">
        <v>8</v>
      </c>
      <c r="P4" s="667"/>
      <c r="Q4" s="667"/>
      <c r="R4" s="667"/>
      <c r="S4" s="667" t="s">
        <v>9</v>
      </c>
      <c r="T4" s="667"/>
      <c r="U4" s="667"/>
      <c r="V4" s="667"/>
      <c r="W4" s="667" t="s">
        <v>10</v>
      </c>
      <c r="X4" s="667"/>
      <c r="Y4" s="667"/>
      <c r="Z4" s="667"/>
      <c r="AA4" s="663"/>
      <c r="AB4" s="665"/>
    </row>
    <row r="5" spans="1:29" ht="75.75" customHeight="1" thickBot="1" x14ac:dyDescent="0.35">
      <c r="A5" s="672"/>
      <c r="B5" s="675"/>
      <c r="C5" s="131" t="s">
        <v>11</v>
      </c>
      <c r="D5" s="131" t="s">
        <v>12</v>
      </c>
      <c r="E5" s="131" t="s">
        <v>270</v>
      </c>
      <c r="F5" s="213" t="s">
        <v>271</v>
      </c>
      <c r="G5" s="214" t="s">
        <v>11</v>
      </c>
      <c r="H5" s="215" t="s">
        <v>12</v>
      </c>
      <c r="I5" s="215" t="s">
        <v>15</v>
      </c>
      <c r="J5" s="216" t="s">
        <v>16</v>
      </c>
      <c r="K5" s="217" t="s">
        <v>11</v>
      </c>
      <c r="L5" s="218" t="s">
        <v>12</v>
      </c>
      <c r="M5" s="218" t="s">
        <v>15</v>
      </c>
      <c r="N5" s="218" t="s">
        <v>16</v>
      </c>
      <c r="O5" s="218" t="s">
        <v>11</v>
      </c>
      <c r="P5" s="218" t="s">
        <v>12</v>
      </c>
      <c r="Q5" s="218" t="s">
        <v>15</v>
      </c>
      <c r="R5" s="218" t="s">
        <v>16</v>
      </c>
      <c r="S5" s="218" t="s">
        <v>11</v>
      </c>
      <c r="T5" s="218" t="s">
        <v>12</v>
      </c>
      <c r="U5" s="218" t="s">
        <v>15</v>
      </c>
      <c r="V5" s="218" t="s">
        <v>16</v>
      </c>
      <c r="W5" s="218" t="s">
        <v>11</v>
      </c>
      <c r="X5" s="218" t="s">
        <v>12</v>
      </c>
      <c r="Y5" s="218" t="s">
        <v>15</v>
      </c>
      <c r="Z5" s="218" t="s">
        <v>16</v>
      </c>
      <c r="AA5" s="664"/>
      <c r="AB5" s="665"/>
    </row>
    <row r="6" spans="1:29" ht="118.8" x14ac:dyDescent="0.3">
      <c r="A6" s="14"/>
      <c r="B6" s="132" t="s">
        <v>328</v>
      </c>
      <c r="C6" s="133">
        <v>30000</v>
      </c>
      <c r="D6" s="132">
        <v>33000</v>
      </c>
      <c r="E6" s="132">
        <v>28000</v>
      </c>
      <c r="F6" s="143">
        <v>35000</v>
      </c>
      <c r="G6" s="219">
        <v>19243</v>
      </c>
      <c r="H6" s="220">
        <v>19243</v>
      </c>
      <c r="I6" s="220">
        <v>19243</v>
      </c>
      <c r="J6" s="221">
        <v>19243</v>
      </c>
      <c r="K6" s="222">
        <f>G$6+100</f>
        <v>19343</v>
      </c>
      <c r="L6" s="223">
        <f t="shared" ref="L6:N6" si="0">H$6+100</f>
        <v>19343</v>
      </c>
      <c r="M6" s="223">
        <f t="shared" si="0"/>
        <v>19343</v>
      </c>
      <c r="N6" s="223">
        <f t="shared" si="0"/>
        <v>19343</v>
      </c>
      <c r="O6" s="223">
        <f>K$6+100</f>
        <v>19443</v>
      </c>
      <c r="P6" s="223">
        <f t="shared" ref="P6:R6" si="1">L$6+100</f>
        <v>19443</v>
      </c>
      <c r="Q6" s="223">
        <f t="shared" si="1"/>
        <v>19443</v>
      </c>
      <c r="R6" s="223">
        <f t="shared" si="1"/>
        <v>19443</v>
      </c>
      <c r="S6" s="223">
        <f>O$6+100</f>
        <v>19543</v>
      </c>
      <c r="T6" s="223">
        <f t="shared" ref="T6:V6" si="2">P$6+100</f>
        <v>19543</v>
      </c>
      <c r="U6" s="223">
        <f t="shared" si="2"/>
        <v>19543</v>
      </c>
      <c r="V6" s="223">
        <f t="shared" si="2"/>
        <v>19543</v>
      </c>
      <c r="W6" s="223">
        <f>S$6+100</f>
        <v>19643</v>
      </c>
      <c r="X6" s="223">
        <f t="shared" ref="X6:Z6" si="3">T$6+100</f>
        <v>19643</v>
      </c>
      <c r="Y6" s="223">
        <f t="shared" si="3"/>
        <v>19643</v>
      </c>
      <c r="Z6" s="223">
        <f t="shared" si="3"/>
        <v>19643</v>
      </c>
      <c r="AA6" s="224">
        <f>G6/W6</f>
        <v>0.97963651173446009</v>
      </c>
      <c r="AB6" s="224">
        <f>W6/X6</f>
        <v>1</v>
      </c>
      <c r="AC6" s="132" t="s">
        <v>329</v>
      </c>
    </row>
    <row r="7" spans="1:29" ht="26.4" x14ac:dyDescent="0.3">
      <c r="A7" s="21"/>
      <c r="B7" s="134"/>
      <c r="C7" s="134"/>
      <c r="D7" s="134"/>
      <c r="E7" s="134"/>
      <c r="F7" s="134"/>
      <c r="G7" s="135"/>
      <c r="H7" s="135"/>
      <c r="I7" s="135"/>
      <c r="J7" s="135"/>
      <c r="K7" s="135"/>
      <c r="L7" s="135"/>
      <c r="M7" s="135"/>
      <c r="N7" s="135"/>
      <c r="O7" s="135"/>
      <c r="P7" s="135"/>
      <c r="Q7" s="135"/>
      <c r="R7" s="135"/>
      <c r="S7" s="135"/>
      <c r="T7" s="135"/>
      <c r="U7" s="135"/>
      <c r="V7" s="135"/>
      <c r="W7" s="136"/>
      <c r="X7" s="136"/>
      <c r="Y7" s="136"/>
      <c r="Z7" s="137" t="s">
        <v>152</v>
      </c>
      <c r="AA7" s="224">
        <f>AVERAGE(AA6)</f>
        <v>0.97963651173446009</v>
      </c>
      <c r="AB7" s="224">
        <f>AVERAGE(AB6)</f>
        <v>1</v>
      </c>
    </row>
    <row r="8" spans="1:29" x14ac:dyDescent="0.3">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row>
    <row r="9" spans="1:29" ht="22.8" x14ac:dyDescent="0.4">
      <c r="A9" s="649" t="s">
        <v>35</v>
      </c>
      <c r="B9" s="649"/>
      <c r="C9" s="649"/>
      <c r="D9" s="649"/>
      <c r="E9" s="649"/>
      <c r="F9" s="649"/>
      <c r="G9" s="649"/>
      <c r="H9" s="649"/>
      <c r="I9" s="649"/>
      <c r="J9" s="649"/>
      <c r="K9" s="649"/>
      <c r="L9" s="649"/>
      <c r="M9" s="649"/>
      <c r="N9" s="649"/>
      <c r="O9" s="649"/>
      <c r="P9" s="649"/>
      <c r="Q9" s="649"/>
      <c r="R9" s="649"/>
      <c r="S9" s="649"/>
      <c r="T9" s="649"/>
      <c r="U9" s="649"/>
      <c r="V9" s="649"/>
      <c r="W9" s="649"/>
      <c r="X9" s="649"/>
      <c r="Y9" s="649"/>
      <c r="Z9" s="649"/>
    </row>
    <row r="10" spans="1:29" ht="45.75" customHeight="1" x14ac:dyDescent="0.3">
      <c r="A10" s="650" t="s">
        <v>2</v>
      </c>
      <c r="B10" s="653" t="s">
        <v>36</v>
      </c>
      <c r="C10" s="656" t="s">
        <v>272</v>
      </c>
      <c r="D10" s="657"/>
      <c r="E10" s="657"/>
      <c r="F10" s="658"/>
      <c r="G10" s="648" t="s">
        <v>38</v>
      </c>
      <c r="H10" s="648"/>
      <c r="I10" s="648"/>
      <c r="J10" s="648"/>
      <c r="K10" s="648"/>
      <c r="L10" s="648"/>
      <c r="M10" s="648"/>
      <c r="N10" s="648"/>
      <c r="O10" s="648"/>
      <c r="P10" s="648"/>
      <c r="Q10" s="648"/>
      <c r="R10" s="648"/>
      <c r="S10" s="648"/>
      <c r="T10" s="648"/>
      <c r="U10" s="648"/>
      <c r="V10" s="648"/>
      <c r="W10" s="648"/>
      <c r="X10" s="648"/>
      <c r="Y10" s="648"/>
      <c r="Z10" s="648"/>
      <c r="AA10" s="645" t="s">
        <v>330</v>
      </c>
      <c r="AB10" s="645" t="s">
        <v>331</v>
      </c>
    </row>
    <row r="11" spans="1:29" ht="45" customHeight="1" x14ac:dyDescent="0.3">
      <c r="A11" s="651"/>
      <c r="B11" s="654"/>
      <c r="C11" s="659"/>
      <c r="D11" s="660"/>
      <c r="E11" s="660"/>
      <c r="F11" s="661"/>
      <c r="G11" s="648" t="s">
        <v>6</v>
      </c>
      <c r="H11" s="648"/>
      <c r="I11" s="648"/>
      <c r="J11" s="648"/>
      <c r="K11" s="648" t="s">
        <v>7</v>
      </c>
      <c r="L11" s="648"/>
      <c r="M11" s="648"/>
      <c r="N11" s="648"/>
      <c r="O11" s="648" t="s">
        <v>8</v>
      </c>
      <c r="P11" s="648"/>
      <c r="Q11" s="648"/>
      <c r="R11" s="648"/>
      <c r="S11" s="648" t="s">
        <v>9</v>
      </c>
      <c r="T11" s="648"/>
      <c r="U11" s="648"/>
      <c r="V11" s="648"/>
      <c r="W11" s="648" t="s">
        <v>10</v>
      </c>
      <c r="X11" s="648"/>
      <c r="Y11" s="648"/>
      <c r="Z11" s="648"/>
      <c r="AA11" s="646"/>
      <c r="AB11" s="646"/>
    </row>
    <row r="12" spans="1:29" ht="78.75" customHeight="1" x14ac:dyDescent="0.3">
      <c r="A12" s="652"/>
      <c r="B12" s="655"/>
      <c r="C12" s="131" t="s">
        <v>273</v>
      </c>
      <c r="D12" s="131" t="s">
        <v>40</v>
      </c>
      <c r="E12" s="131" t="s">
        <v>41</v>
      </c>
      <c r="F12" s="131" t="s">
        <v>271</v>
      </c>
      <c r="G12" s="131" t="s">
        <v>42</v>
      </c>
      <c r="H12" s="131" t="s">
        <v>40</v>
      </c>
      <c r="I12" s="131" t="s">
        <v>41</v>
      </c>
      <c r="J12" s="131" t="s">
        <v>16</v>
      </c>
      <c r="K12" s="131" t="s">
        <v>42</v>
      </c>
      <c r="L12" s="131" t="s">
        <v>40</v>
      </c>
      <c r="M12" s="131" t="s">
        <v>41</v>
      </c>
      <c r="N12" s="131" t="s">
        <v>16</v>
      </c>
      <c r="O12" s="131" t="s">
        <v>42</v>
      </c>
      <c r="P12" s="131" t="s">
        <v>40</v>
      </c>
      <c r="Q12" s="131" t="s">
        <v>41</v>
      </c>
      <c r="R12" s="131" t="s">
        <v>16</v>
      </c>
      <c r="S12" s="131" t="s">
        <v>42</v>
      </c>
      <c r="T12" s="131" t="s">
        <v>40</v>
      </c>
      <c r="U12" s="131" t="s">
        <v>41</v>
      </c>
      <c r="V12" s="131" t="s">
        <v>16</v>
      </c>
      <c r="W12" s="131" t="s">
        <v>42</v>
      </c>
      <c r="X12" s="131" t="s">
        <v>40</v>
      </c>
      <c r="Y12" s="131" t="s">
        <v>41</v>
      </c>
      <c r="Z12" s="131" t="s">
        <v>16</v>
      </c>
      <c r="AA12" s="647"/>
      <c r="AB12" s="647"/>
    </row>
    <row r="13" spans="1:29" ht="54" customHeight="1" x14ac:dyDescent="0.3">
      <c r="A13" s="139"/>
      <c r="B13" s="139" t="s">
        <v>332</v>
      </c>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1"/>
      <c r="AB13" s="141"/>
    </row>
    <row r="14" spans="1:29" ht="45.75" customHeight="1" x14ac:dyDescent="0.3">
      <c r="A14" s="25"/>
      <c r="B14" s="132" t="s">
        <v>333</v>
      </c>
      <c r="C14" s="142">
        <v>0</v>
      </c>
      <c r="D14" s="142">
        <v>0</v>
      </c>
      <c r="E14" s="142">
        <v>0</v>
      </c>
      <c r="F14" s="142">
        <v>0</v>
      </c>
      <c r="G14" s="142">
        <v>0</v>
      </c>
      <c r="H14" s="142">
        <v>0</v>
      </c>
      <c r="I14" s="142">
        <v>2455</v>
      </c>
      <c r="J14" s="142">
        <v>4465</v>
      </c>
      <c r="K14" s="142">
        <v>0</v>
      </c>
      <c r="L14" s="142">
        <v>0</v>
      </c>
      <c r="M14" s="142">
        <f>50</f>
        <v>50</v>
      </c>
      <c r="N14" s="142">
        <f>J$14+50</f>
        <v>4515</v>
      </c>
      <c r="O14" s="142">
        <v>0</v>
      </c>
      <c r="P14" s="142">
        <v>0</v>
      </c>
      <c r="Q14" s="142">
        <v>50</v>
      </c>
      <c r="R14" s="142">
        <f t="shared" ref="R14" si="4">N$14+50</f>
        <v>4565</v>
      </c>
      <c r="S14" s="142">
        <v>0</v>
      </c>
      <c r="T14" s="142">
        <v>0</v>
      </c>
      <c r="U14" s="142">
        <v>50</v>
      </c>
      <c r="V14" s="142">
        <f t="shared" ref="V14" si="5">R$14+50</f>
        <v>4615</v>
      </c>
      <c r="W14" s="142">
        <v>0</v>
      </c>
      <c r="X14" s="142">
        <v>0</v>
      </c>
      <c r="Y14" s="142">
        <v>50</v>
      </c>
      <c r="Z14" s="142">
        <f>V$14+50</f>
        <v>4665</v>
      </c>
      <c r="AA14" s="224">
        <f>J14/Z14</f>
        <v>0.95712754555198287</v>
      </c>
      <c r="AB14" s="224">
        <v>1</v>
      </c>
    </row>
    <row r="15" spans="1:29" ht="34.5" customHeight="1" x14ac:dyDescent="0.3">
      <c r="Z15" s="137" t="s">
        <v>152</v>
      </c>
      <c r="AA15" s="224">
        <f>AVERAGE(AA13:AA14)</f>
        <v>0.95712754555198287</v>
      </c>
      <c r="AB15" s="224">
        <v>1</v>
      </c>
    </row>
    <row r="16" spans="1:29" x14ac:dyDescent="0.3">
      <c r="A16" s="26"/>
      <c r="B16" s="26" t="s">
        <v>58</v>
      </c>
    </row>
    <row r="18" spans="1:18" ht="31.5" customHeight="1" x14ac:dyDescent="0.3">
      <c r="A18" s="27" t="s">
        <v>59</v>
      </c>
      <c r="B18" s="486" t="s">
        <v>60</v>
      </c>
      <c r="C18" s="486"/>
      <c r="D18" s="486"/>
      <c r="E18" s="486"/>
      <c r="F18" s="486"/>
      <c r="G18" s="486"/>
      <c r="H18" s="486"/>
      <c r="I18" s="486"/>
      <c r="J18" s="486"/>
      <c r="K18" s="486"/>
      <c r="L18" s="486"/>
      <c r="M18" s="486"/>
      <c r="N18" s="486"/>
      <c r="O18" s="486"/>
      <c r="P18" s="486"/>
      <c r="Q18" s="486"/>
      <c r="R18" s="486"/>
    </row>
    <row r="19" spans="1:18" ht="31.5" customHeight="1" x14ac:dyDescent="0.3">
      <c r="A19" s="27" t="s">
        <v>61</v>
      </c>
      <c r="B19" s="486" t="s">
        <v>62</v>
      </c>
      <c r="C19" s="486"/>
      <c r="D19" s="486"/>
      <c r="E19" s="486"/>
      <c r="F19" s="486"/>
      <c r="G19" s="486"/>
      <c r="H19" s="486"/>
      <c r="I19" s="486"/>
      <c r="J19" s="486"/>
      <c r="K19" s="486"/>
      <c r="L19" s="486"/>
      <c r="M19" s="486"/>
      <c r="N19" s="486"/>
      <c r="O19" s="486"/>
      <c r="P19" s="486"/>
      <c r="Q19" s="486"/>
      <c r="R19" s="486"/>
    </row>
    <row r="20" spans="1:18" ht="31.5" customHeight="1" x14ac:dyDescent="0.3">
      <c r="B20" s="486" t="s">
        <v>98</v>
      </c>
      <c r="C20" s="486"/>
      <c r="D20" s="486"/>
      <c r="E20" s="486"/>
      <c r="F20" s="486"/>
      <c r="G20" s="486"/>
      <c r="H20" s="486"/>
      <c r="I20" s="486"/>
      <c r="J20" s="486"/>
      <c r="K20" s="486"/>
      <c r="L20" s="486"/>
      <c r="M20" s="486"/>
      <c r="N20" s="486"/>
      <c r="O20" s="486"/>
      <c r="P20" s="486"/>
      <c r="Q20" s="486"/>
      <c r="R20" s="486"/>
    </row>
    <row r="21" spans="1:18" ht="31.5" customHeight="1" x14ac:dyDescent="0.3">
      <c r="B21" s="486" t="s">
        <v>99</v>
      </c>
      <c r="C21" s="486"/>
      <c r="D21" s="486"/>
      <c r="E21" s="486"/>
      <c r="F21" s="486"/>
      <c r="G21" s="486"/>
      <c r="H21" s="486"/>
      <c r="I21" s="486"/>
      <c r="J21" s="486"/>
      <c r="K21" s="486"/>
      <c r="L21" s="486"/>
      <c r="M21" s="486"/>
      <c r="N21" s="486"/>
      <c r="O21" s="486"/>
      <c r="P21" s="486"/>
      <c r="Q21" s="486"/>
      <c r="R21" s="486"/>
    </row>
    <row r="22" spans="1:18" ht="31.5" customHeight="1" x14ac:dyDescent="0.3">
      <c r="B22" s="486" t="s">
        <v>100</v>
      </c>
      <c r="C22" s="486"/>
      <c r="D22" s="486"/>
      <c r="E22" s="486"/>
      <c r="F22" s="486"/>
      <c r="G22" s="486"/>
      <c r="H22" s="486"/>
      <c r="I22" s="486"/>
      <c r="J22" s="486"/>
      <c r="K22" s="486"/>
      <c r="L22" s="486"/>
      <c r="M22" s="486"/>
      <c r="N22" s="486"/>
      <c r="O22" s="486"/>
      <c r="P22" s="486"/>
      <c r="Q22" s="486"/>
      <c r="R22" s="486"/>
    </row>
    <row r="23" spans="1:18" ht="31.5" customHeight="1" x14ac:dyDescent="0.3">
      <c r="B23" s="486" t="s">
        <v>101</v>
      </c>
      <c r="C23" s="486"/>
      <c r="D23" s="486"/>
      <c r="E23" s="486"/>
      <c r="F23" s="486"/>
      <c r="G23" s="486"/>
      <c r="H23" s="486"/>
      <c r="I23" s="486"/>
      <c r="J23" s="486"/>
      <c r="K23" s="486"/>
      <c r="L23" s="486"/>
      <c r="M23" s="486"/>
      <c r="N23" s="486"/>
      <c r="O23" s="486"/>
      <c r="P23" s="486"/>
      <c r="Q23" s="486"/>
      <c r="R23" s="486"/>
    </row>
    <row r="24" spans="1:18" ht="73.5" customHeight="1" x14ac:dyDescent="0.3">
      <c r="B24" s="486" t="s">
        <v>102</v>
      </c>
      <c r="C24" s="486"/>
      <c r="D24" s="486"/>
      <c r="E24" s="486"/>
      <c r="F24" s="486"/>
      <c r="G24" s="486"/>
      <c r="H24" s="486"/>
      <c r="I24" s="486"/>
      <c r="J24" s="486"/>
      <c r="K24" s="486"/>
      <c r="L24" s="486"/>
      <c r="M24" s="486"/>
      <c r="N24" s="486"/>
      <c r="O24" s="486"/>
      <c r="P24" s="486"/>
      <c r="Q24" s="486"/>
      <c r="R24" s="486"/>
    </row>
    <row r="25" spans="1:18" ht="39" customHeight="1" x14ac:dyDescent="0.3">
      <c r="B25" s="486" t="s">
        <v>103</v>
      </c>
      <c r="C25" s="486"/>
      <c r="D25" s="486"/>
      <c r="E25" s="486"/>
      <c r="F25" s="486"/>
      <c r="G25" s="486"/>
      <c r="H25" s="486"/>
      <c r="I25" s="486"/>
      <c r="J25" s="486"/>
      <c r="K25" s="486"/>
      <c r="L25" s="486"/>
      <c r="M25" s="486"/>
      <c r="N25" s="486"/>
      <c r="O25" s="486"/>
      <c r="P25" s="486"/>
      <c r="Q25" s="486"/>
      <c r="R25" s="486"/>
    </row>
    <row r="26" spans="1:18" x14ac:dyDescent="0.3">
      <c r="B26" s="28"/>
    </row>
    <row r="27" spans="1:18" x14ac:dyDescent="0.3">
      <c r="B27" s="28"/>
    </row>
    <row r="29" spans="1:18" x14ac:dyDescent="0.3">
      <c r="B29" s="28"/>
    </row>
  </sheetData>
  <mergeCells count="34">
    <mergeCell ref="A1:E1"/>
    <mergeCell ref="F1:R1"/>
    <mergeCell ref="A2:Z2"/>
    <mergeCell ref="A3:A5"/>
    <mergeCell ref="B3:B5"/>
    <mergeCell ref="C3:F4"/>
    <mergeCell ref="G3:Z3"/>
    <mergeCell ref="AA3:AA5"/>
    <mergeCell ref="AB3:AB5"/>
    <mergeCell ref="G4:J4"/>
    <mergeCell ref="K4:N4"/>
    <mergeCell ref="O4:R4"/>
    <mergeCell ref="S4:V4"/>
    <mergeCell ref="W4:Z4"/>
    <mergeCell ref="A9:Z9"/>
    <mergeCell ref="A10:A12"/>
    <mergeCell ref="B10:B12"/>
    <mergeCell ref="C10:F11"/>
    <mergeCell ref="G10:Z10"/>
    <mergeCell ref="AB10:AB12"/>
    <mergeCell ref="G11:J11"/>
    <mergeCell ref="K11:N11"/>
    <mergeCell ref="O11:R11"/>
    <mergeCell ref="S11:V11"/>
    <mergeCell ref="W11:Z11"/>
    <mergeCell ref="AA10:AA12"/>
    <mergeCell ref="B24:R24"/>
    <mergeCell ref="B25:R25"/>
    <mergeCell ref="B18:R18"/>
    <mergeCell ref="B19:R19"/>
    <mergeCell ref="B20:R20"/>
    <mergeCell ref="B21:R21"/>
    <mergeCell ref="B22:R22"/>
    <mergeCell ref="B23:R23"/>
  </mergeCells>
  <pageMargins left="0.35433070866141736" right="0.31496062992125984" top="0.47244094488188981" bottom="0.51181102362204722" header="0.23622047244094491" footer="0.27559055118110237"/>
  <pageSetup paperSize="9" scale="47" fitToHeight="0" orientation="landscape"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2"/>
  <sheetViews>
    <sheetView view="pageBreakPreview" zoomScale="60" zoomScaleNormal="90" zoomScalePageLayoutView="90" workbookViewId="0">
      <selection activeCell="X27" sqref="X27"/>
    </sheetView>
  </sheetViews>
  <sheetFormatPr defaultColWidth="8.88671875" defaultRowHeight="14.4" x14ac:dyDescent="0.3"/>
  <cols>
    <col min="1" max="1" width="5" customWidth="1"/>
    <col min="2" max="2" width="15.88671875" customWidth="1"/>
    <col min="3" max="26" width="8.44140625" customWidth="1"/>
    <col min="27" max="27" width="10.44140625" customWidth="1"/>
  </cols>
  <sheetData>
    <row r="1" spans="1:28" s="4" customFormat="1" ht="50.25" customHeight="1" x14ac:dyDescent="0.35">
      <c r="A1" s="524" t="s">
        <v>0</v>
      </c>
      <c r="B1" s="524"/>
      <c r="C1" s="524"/>
      <c r="D1" s="524"/>
      <c r="E1" s="524"/>
      <c r="F1" s="702" t="s">
        <v>340</v>
      </c>
      <c r="G1" s="702"/>
      <c r="H1" s="702"/>
      <c r="I1" s="702"/>
      <c r="J1" s="702"/>
      <c r="K1" s="702"/>
      <c r="L1" s="702"/>
      <c r="M1" s="702"/>
      <c r="N1" s="702"/>
      <c r="O1" s="702"/>
      <c r="P1" s="702"/>
      <c r="Q1" s="702"/>
      <c r="R1" s="702"/>
    </row>
    <row r="2" spans="1:28" ht="31.5" customHeight="1" x14ac:dyDescent="0.3">
      <c r="A2" s="703" t="s">
        <v>1</v>
      </c>
      <c r="B2" s="703"/>
      <c r="C2" s="703"/>
      <c r="D2" s="703"/>
      <c r="E2" s="703"/>
      <c r="F2" s="703"/>
      <c r="G2" s="703"/>
      <c r="H2" s="703"/>
      <c r="I2" s="703"/>
      <c r="J2" s="703"/>
      <c r="K2" s="703"/>
      <c r="L2" s="703"/>
      <c r="M2" s="703"/>
      <c r="N2" s="703"/>
      <c r="O2" s="703"/>
      <c r="P2" s="703"/>
      <c r="Q2" s="703"/>
      <c r="R2" s="703"/>
      <c r="S2" s="703"/>
      <c r="T2" s="703"/>
      <c r="U2" s="703"/>
      <c r="V2" s="703"/>
      <c r="W2" s="703"/>
      <c r="X2" s="703"/>
      <c r="Y2" s="703"/>
      <c r="Z2" s="703"/>
    </row>
    <row r="3" spans="1:28" ht="44.25" customHeight="1" thickBot="1" x14ac:dyDescent="0.35">
      <c r="A3" s="704" t="s">
        <v>2</v>
      </c>
      <c r="B3" s="707" t="s">
        <v>334</v>
      </c>
      <c r="C3" s="710" t="s">
        <v>335</v>
      </c>
      <c r="D3" s="711"/>
      <c r="E3" s="711"/>
      <c r="F3" s="712"/>
      <c r="G3" s="682" t="s">
        <v>5</v>
      </c>
      <c r="H3" s="682"/>
      <c r="I3" s="682"/>
      <c r="J3" s="682"/>
      <c r="K3" s="704"/>
      <c r="L3" s="704"/>
      <c r="M3" s="704"/>
      <c r="N3" s="704"/>
      <c r="O3" s="704"/>
      <c r="P3" s="704"/>
      <c r="Q3" s="704"/>
      <c r="R3" s="704"/>
      <c r="S3" s="682"/>
      <c r="T3" s="682"/>
      <c r="U3" s="682"/>
      <c r="V3" s="682"/>
      <c r="W3" s="682"/>
      <c r="X3" s="682"/>
      <c r="Y3" s="682"/>
      <c r="Z3" s="682"/>
      <c r="AA3" s="512" t="s">
        <v>146</v>
      </c>
      <c r="AB3" s="512" t="s">
        <v>147</v>
      </c>
    </row>
    <row r="4" spans="1:28" ht="44.25" customHeight="1" x14ac:dyDescent="0.3">
      <c r="A4" s="705"/>
      <c r="B4" s="708"/>
      <c r="C4" s="713"/>
      <c r="D4" s="714"/>
      <c r="E4" s="714"/>
      <c r="F4" s="715"/>
      <c r="G4" s="682" t="s">
        <v>341</v>
      </c>
      <c r="H4" s="682"/>
      <c r="I4" s="682"/>
      <c r="J4" s="683"/>
      <c r="K4" s="684" t="s">
        <v>342</v>
      </c>
      <c r="L4" s="685"/>
      <c r="M4" s="685"/>
      <c r="N4" s="686"/>
      <c r="O4" s="684" t="s">
        <v>343</v>
      </c>
      <c r="P4" s="685"/>
      <c r="Q4" s="685"/>
      <c r="R4" s="686"/>
      <c r="S4" s="701" t="s">
        <v>9</v>
      </c>
      <c r="T4" s="682"/>
      <c r="U4" s="682"/>
      <c r="V4" s="682"/>
      <c r="W4" s="682" t="s">
        <v>10</v>
      </c>
      <c r="X4" s="682"/>
      <c r="Y4" s="682"/>
      <c r="Z4" s="682"/>
      <c r="AA4" s="512"/>
      <c r="AB4" s="512"/>
    </row>
    <row r="5" spans="1:28" ht="75.75" customHeight="1" x14ac:dyDescent="0.3">
      <c r="A5" s="706"/>
      <c r="B5" s="709"/>
      <c r="C5" s="225" t="s">
        <v>11</v>
      </c>
      <c r="D5" s="225" t="s">
        <v>12</v>
      </c>
      <c r="E5" s="225" t="s">
        <v>336</v>
      </c>
      <c r="F5" s="225" t="s">
        <v>337</v>
      </c>
      <c r="G5" s="225" t="s">
        <v>11</v>
      </c>
      <c r="H5" s="225" t="s">
        <v>12</v>
      </c>
      <c r="I5" s="225" t="s">
        <v>15</v>
      </c>
      <c r="J5" s="226" t="s">
        <v>16</v>
      </c>
      <c r="K5" s="227" t="s">
        <v>11</v>
      </c>
      <c r="L5" s="225" t="s">
        <v>12</v>
      </c>
      <c r="M5" s="225" t="s">
        <v>15</v>
      </c>
      <c r="N5" s="228" t="s">
        <v>16</v>
      </c>
      <c r="O5" s="227" t="s">
        <v>11</v>
      </c>
      <c r="P5" s="225" t="s">
        <v>12</v>
      </c>
      <c r="Q5" s="225" t="s">
        <v>15</v>
      </c>
      <c r="R5" s="228" t="s">
        <v>16</v>
      </c>
      <c r="S5" s="229" t="s">
        <v>11</v>
      </c>
      <c r="T5" s="225" t="s">
        <v>12</v>
      </c>
      <c r="U5" s="225" t="s">
        <v>15</v>
      </c>
      <c r="V5" s="225" t="s">
        <v>16</v>
      </c>
      <c r="W5" s="225" t="s">
        <v>11</v>
      </c>
      <c r="X5" s="225" t="s">
        <v>12</v>
      </c>
      <c r="Y5" s="225" t="s">
        <v>15</v>
      </c>
      <c r="Z5" s="225" t="s">
        <v>16</v>
      </c>
      <c r="AA5" s="512"/>
      <c r="AB5" s="512"/>
    </row>
    <row r="6" spans="1:28" s="242" customFormat="1" ht="66" x14ac:dyDescent="0.3">
      <c r="A6" s="230">
        <v>1</v>
      </c>
      <c r="B6" s="14" t="s">
        <v>344</v>
      </c>
      <c r="C6" s="231">
        <v>950000</v>
      </c>
      <c r="D6" s="231">
        <v>950000</v>
      </c>
      <c r="E6" s="232">
        <v>172</v>
      </c>
      <c r="F6" s="232">
        <v>660</v>
      </c>
      <c r="G6" s="233">
        <v>1951179</v>
      </c>
      <c r="H6" s="233">
        <v>1951179</v>
      </c>
      <c r="I6" s="233">
        <v>624</v>
      </c>
      <c r="J6" s="234">
        <v>2300</v>
      </c>
      <c r="K6" s="235">
        <v>2250500</v>
      </c>
      <c r="L6" s="231">
        <v>2250500</v>
      </c>
      <c r="M6" s="231">
        <v>650</v>
      </c>
      <c r="N6" s="236">
        <v>2600</v>
      </c>
      <c r="O6" s="237">
        <v>44151006</v>
      </c>
      <c r="P6" s="232">
        <v>44151006</v>
      </c>
      <c r="Q6" s="232">
        <v>1051</v>
      </c>
      <c r="R6" s="238">
        <v>4786</v>
      </c>
      <c r="S6" s="239">
        <v>3100000</v>
      </c>
      <c r="T6" s="232">
        <v>3100000</v>
      </c>
      <c r="U6" s="232">
        <v>700</v>
      </c>
      <c r="V6" s="232">
        <v>2800</v>
      </c>
      <c r="W6" s="232">
        <v>3400000</v>
      </c>
      <c r="X6" s="232">
        <v>3400000</v>
      </c>
      <c r="Y6" s="232">
        <v>720</v>
      </c>
      <c r="Z6" s="232">
        <v>2880</v>
      </c>
      <c r="AA6" s="240">
        <f>C6/W6</f>
        <v>0.27941176470588236</v>
      </c>
      <c r="AB6" s="241">
        <f>W6/X6</f>
        <v>1</v>
      </c>
    </row>
    <row r="7" spans="1:28" s="256" customFormat="1" x14ac:dyDescent="0.3">
      <c r="A7" s="243"/>
      <c r="B7" s="244" t="s">
        <v>345</v>
      </c>
      <c r="C7" s="245">
        <v>950000</v>
      </c>
      <c r="D7" s="245">
        <v>950000</v>
      </c>
      <c r="E7" s="246">
        <v>172</v>
      </c>
      <c r="F7" s="246">
        <v>660</v>
      </c>
      <c r="G7" s="247">
        <v>1951179</v>
      </c>
      <c r="H7" s="247">
        <v>1951179</v>
      </c>
      <c r="I7" s="247">
        <v>624</v>
      </c>
      <c r="J7" s="248">
        <v>2300</v>
      </c>
      <c r="K7" s="249">
        <v>2250500</v>
      </c>
      <c r="L7" s="245">
        <v>2250500</v>
      </c>
      <c r="M7" s="245">
        <v>650</v>
      </c>
      <c r="N7" s="250">
        <v>2600</v>
      </c>
      <c r="O7" s="251">
        <v>2600000</v>
      </c>
      <c r="P7" s="246">
        <v>2600000</v>
      </c>
      <c r="Q7" s="246">
        <v>680</v>
      </c>
      <c r="R7" s="252">
        <v>2720</v>
      </c>
      <c r="S7" s="253">
        <v>3100000</v>
      </c>
      <c r="T7" s="246">
        <v>3100000</v>
      </c>
      <c r="U7" s="246">
        <v>700</v>
      </c>
      <c r="V7" s="246">
        <v>2800</v>
      </c>
      <c r="W7" s="246">
        <v>3400000</v>
      </c>
      <c r="X7" s="246">
        <v>3400000</v>
      </c>
      <c r="Y7" s="246">
        <v>720</v>
      </c>
      <c r="Z7" s="246">
        <v>2880</v>
      </c>
      <c r="AA7" s="254">
        <f>C7/W7</f>
        <v>0.27941176470588236</v>
      </c>
      <c r="AB7" s="255">
        <f>W7/X7</f>
        <v>1</v>
      </c>
    </row>
    <row r="8" spans="1:28" s="242" customFormat="1" ht="39.6" x14ac:dyDescent="0.3">
      <c r="A8" s="230">
        <v>2</v>
      </c>
      <c r="B8" s="230" t="s">
        <v>346</v>
      </c>
      <c r="C8" s="232">
        <v>0</v>
      </c>
      <c r="D8" s="232">
        <v>0</v>
      </c>
      <c r="E8" s="232">
        <v>0</v>
      </c>
      <c r="F8" s="232">
        <v>0</v>
      </c>
      <c r="G8" s="233">
        <v>7488</v>
      </c>
      <c r="H8" s="233">
        <v>7488</v>
      </c>
      <c r="I8" s="233">
        <v>624</v>
      </c>
      <c r="J8" s="234">
        <v>2300</v>
      </c>
      <c r="K8" s="235">
        <v>7800</v>
      </c>
      <c r="L8" s="231">
        <v>7800</v>
      </c>
      <c r="M8" s="231">
        <v>650</v>
      </c>
      <c r="N8" s="236">
        <v>2600</v>
      </c>
      <c r="O8" s="237">
        <v>8408</v>
      </c>
      <c r="P8" s="232">
        <v>8408</v>
      </c>
      <c r="Q8" s="232">
        <v>1051</v>
      </c>
      <c r="R8" s="238">
        <v>4786</v>
      </c>
      <c r="S8" s="239">
        <v>8400</v>
      </c>
      <c r="T8" s="232">
        <v>8400</v>
      </c>
      <c r="U8" s="232">
        <v>700</v>
      </c>
      <c r="V8" s="232">
        <v>2800</v>
      </c>
      <c r="W8" s="232">
        <v>8640</v>
      </c>
      <c r="X8" s="232">
        <v>8640</v>
      </c>
      <c r="Y8" s="232">
        <v>720</v>
      </c>
      <c r="Z8" s="232">
        <v>2880</v>
      </c>
      <c r="AA8" s="240">
        <f>C8/W8</f>
        <v>0</v>
      </c>
      <c r="AB8" s="241">
        <f>W8/X8</f>
        <v>1</v>
      </c>
    </row>
    <row r="9" spans="1:28" s="256" customFormat="1" ht="15" thickBot="1" x14ac:dyDescent="0.35">
      <c r="A9" s="257"/>
      <c r="B9" s="257" t="s">
        <v>345</v>
      </c>
      <c r="C9" s="246">
        <v>0</v>
      </c>
      <c r="D9" s="246">
        <v>0</v>
      </c>
      <c r="E9" s="246">
        <v>0</v>
      </c>
      <c r="F9" s="246">
        <v>0</v>
      </c>
      <c r="G9" s="247">
        <v>7488</v>
      </c>
      <c r="H9" s="247">
        <v>7488</v>
      </c>
      <c r="I9" s="247">
        <v>624</v>
      </c>
      <c r="J9" s="248">
        <v>2300</v>
      </c>
      <c r="K9" s="258">
        <v>7800</v>
      </c>
      <c r="L9" s="259">
        <v>7800</v>
      </c>
      <c r="M9" s="259">
        <v>650</v>
      </c>
      <c r="N9" s="260">
        <v>2600</v>
      </c>
      <c r="O9" s="261">
        <v>8160</v>
      </c>
      <c r="P9" s="262">
        <v>8160</v>
      </c>
      <c r="Q9" s="262">
        <v>680</v>
      </c>
      <c r="R9" s="263">
        <v>2720</v>
      </c>
      <c r="S9" s="253">
        <v>8400</v>
      </c>
      <c r="T9" s="246">
        <v>8400</v>
      </c>
      <c r="U9" s="246">
        <v>700</v>
      </c>
      <c r="V9" s="246">
        <v>2800</v>
      </c>
      <c r="W9" s="246">
        <v>8640</v>
      </c>
      <c r="X9" s="246">
        <v>8640</v>
      </c>
      <c r="Y9" s="246">
        <v>720</v>
      </c>
      <c r="Z9" s="246">
        <v>2880</v>
      </c>
      <c r="AA9" s="254">
        <f>C9/W9</f>
        <v>0</v>
      </c>
      <c r="AB9" s="255">
        <f>W9/X9</f>
        <v>1</v>
      </c>
    </row>
    <row r="11" spans="1:28" ht="23.4" x14ac:dyDescent="0.45">
      <c r="A11" s="497" t="s">
        <v>35</v>
      </c>
      <c r="B11" s="497"/>
      <c r="C11" s="497"/>
      <c r="D11" s="497"/>
      <c r="E11" s="497"/>
      <c r="F11" s="497"/>
      <c r="G11" s="497"/>
      <c r="H11" s="497"/>
      <c r="I11" s="497"/>
      <c r="J11" s="497"/>
      <c r="K11" s="497"/>
      <c r="L11" s="497"/>
      <c r="M11" s="497"/>
      <c r="N11" s="497"/>
      <c r="O11" s="497"/>
      <c r="P11" s="497"/>
      <c r="Q11" s="497"/>
      <c r="R11" s="497"/>
      <c r="S11" s="497"/>
      <c r="T11" s="497"/>
      <c r="U11" s="497"/>
      <c r="V11" s="497"/>
      <c r="W11" s="497"/>
      <c r="X11" s="497"/>
      <c r="Y11" s="497"/>
      <c r="Z11" s="497"/>
    </row>
    <row r="12" spans="1:28" ht="45.75" customHeight="1" thickBot="1" x14ac:dyDescent="0.35">
      <c r="A12" s="689" t="s">
        <v>2</v>
      </c>
      <c r="B12" s="692" t="s">
        <v>36</v>
      </c>
      <c r="C12" s="695" t="s">
        <v>338</v>
      </c>
      <c r="D12" s="696"/>
      <c r="E12" s="696"/>
      <c r="F12" s="697"/>
      <c r="G12" s="695" t="s">
        <v>38</v>
      </c>
      <c r="H12" s="696"/>
      <c r="I12" s="696"/>
      <c r="J12" s="696"/>
      <c r="K12" s="696"/>
      <c r="L12" s="696"/>
      <c r="M12" s="696"/>
      <c r="N12" s="696"/>
      <c r="O12" s="696"/>
      <c r="P12" s="696"/>
      <c r="Q12" s="696"/>
      <c r="R12" s="696"/>
      <c r="S12" s="696"/>
      <c r="T12" s="696"/>
      <c r="U12" s="696"/>
      <c r="V12" s="696"/>
      <c r="W12" s="696"/>
      <c r="X12" s="696"/>
      <c r="Y12" s="696"/>
      <c r="Z12" s="697"/>
      <c r="AA12" s="512" t="s">
        <v>154</v>
      </c>
      <c r="AB12" s="512" t="s">
        <v>155</v>
      </c>
    </row>
    <row r="13" spans="1:28" ht="45" customHeight="1" x14ac:dyDescent="0.3">
      <c r="A13" s="690"/>
      <c r="B13" s="693"/>
      <c r="C13" s="698"/>
      <c r="D13" s="699"/>
      <c r="E13" s="699"/>
      <c r="F13" s="700"/>
      <c r="G13" s="682" t="s">
        <v>341</v>
      </c>
      <c r="H13" s="682"/>
      <c r="I13" s="682"/>
      <c r="J13" s="683"/>
      <c r="K13" s="684" t="s">
        <v>342</v>
      </c>
      <c r="L13" s="685"/>
      <c r="M13" s="685"/>
      <c r="N13" s="686"/>
      <c r="O13" s="684" t="s">
        <v>347</v>
      </c>
      <c r="P13" s="685"/>
      <c r="Q13" s="685"/>
      <c r="R13" s="686"/>
      <c r="S13" s="687" t="s">
        <v>9</v>
      </c>
      <c r="T13" s="688"/>
      <c r="U13" s="688"/>
      <c r="V13" s="688"/>
      <c r="W13" s="688" t="s">
        <v>10</v>
      </c>
      <c r="X13" s="688"/>
      <c r="Y13" s="688"/>
      <c r="Z13" s="688"/>
      <c r="AA13" s="512" t="s">
        <v>154</v>
      </c>
      <c r="AB13" s="512" t="s">
        <v>155</v>
      </c>
    </row>
    <row r="14" spans="1:28" ht="78.75" customHeight="1" x14ac:dyDescent="0.3">
      <c r="A14" s="691"/>
      <c r="B14" s="694"/>
      <c r="C14" s="225" t="s">
        <v>339</v>
      </c>
      <c r="D14" s="225" t="s">
        <v>40</v>
      </c>
      <c r="E14" s="225" t="s">
        <v>41</v>
      </c>
      <c r="F14" s="225" t="s">
        <v>337</v>
      </c>
      <c r="G14" s="225" t="s">
        <v>42</v>
      </c>
      <c r="H14" s="225" t="s">
        <v>40</v>
      </c>
      <c r="I14" s="225" t="s">
        <v>41</v>
      </c>
      <c r="J14" s="226" t="s">
        <v>16</v>
      </c>
      <c r="K14" s="227" t="s">
        <v>42</v>
      </c>
      <c r="L14" s="225" t="s">
        <v>40</v>
      </c>
      <c r="M14" s="225" t="s">
        <v>41</v>
      </c>
      <c r="N14" s="228" t="s">
        <v>16</v>
      </c>
      <c r="O14" s="227" t="s">
        <v>42</v>
      </c>
      <c r="P14" s="225" t="s">
        <v>40</v>
      </c>
      <c r="Q14" s="225" t="s">
        <v>41</v>
      </c>
      <c r="R14" s="228" t="s">
        <v>16</v>
      </c>
      <c r="S14" s="229" t="s">
        <v>42</v>
      </c>
      <c r="T14" s="225" t="s">
        <v>40</v>
      </c>
      <c r="U14" s="225" t="s">
        <v>41</v>
      </c>
      <c r="V14" s="225" t="s">
        <v>16</v>
      </c>
      <c r="W14" s="225" t="s">
        <v>42</v>
      </c>
      <c r="X14" s="225" t="s">
        <v>40</v>
      </c>
      <c r="Y14" s="225" t="s">
        <v>41</v>
      </c>
      <c r="Z14" s="225" t="s">
        <v>16</v>
      </c>
      <c r="AA14" s="512" t="s">
        <v>154</v>
      </c>
      <c r="AB14" s="512" t="s">
        <v>155</v>
      </c>
    </row>
    <row r="15" spans="1:28" ht="26.4" x14ac:dyDescent="0.3">
      <c r="A15" s="60"/>
      <c r="B15" s="264" t="s">
        <v>348</v>
      </c>
      <c r="C15" s="265"/>
      <c r="D15" s="265"/>
      <c r="E15" s="140"/>
      <c r="F15" s="140"/>
      <c r="G15" s="140"/>
      <c r="H15" s="140"/>
      <c r="I15" s="140"/>
      <c r="J15" s="266"/>
      <c r="K15" s="267"/>
      <c r="L15" s="140"/>
      <c r="M15" s="140"/>
      <c r="N15" s="268"/>
      <c r="O15" s="267"/>
      <c r="P15" s="140"/>
      <c r="Q15" s="140"/>
      <c r="R15" s="268"/>
      <c r="S15" s="269"/>
      <c r="T15" s="140"/>
      <c r="U15" s="140"/>
      <c r="V15" s="140"/>
      <c r="W15" s="140"/>
      <c r="X15" s="140"/>
      <c r="Y15" s="140"/>
      <c r="Z15" s="140"/>
      <c r="AA15" s="270"/>
      <c r="AB15" s="270"/>
    </row>
    <row r="16" spans="1:28" s="242" customFormat="1" ht="52.8" x14ac:dyDescent="0.3">
      <c r="A16" s="14"/>
      <c r="B16" s="14" t="s">
        <v>349</v>
      </c>
      <c r="C16" s="271">
        <v>1583650</v>
      </c>
      <c r="D16" s="271">
        <v>1583650</v>
      </c>
      <c r="E16" s="272">
        <v>172</v>
      </c>
      <c r="F16" s="272">
        <v>660</v>
      </c>
      <c r="G16" s="273">
        <v>3265097.889</v>
      </c>
      <c r="H16" s="273">
        <v>3265097.889</v>
      </c>
      <c r="I16" s="273">
        <v>1560</v>
      </c>
      <c r="J16" s="274">
        <v>5750</v>
      </c>
      <c r="K16" s="275">
        <v>3764586.1</v>
      </c>
      <c r="L16" s="276">
        <v>3764586.1</v>
      </c>
      <c r="M16" s="276">
        <v>1625</v>
      </c>
      <c r="N16" s="277">
        <v>6500</v>
      </c>
      <c r="O16" s="278">
        <v>4446541</v>
      </c>
      <c r="P16" s="272">
        <v>4446541</v>
      </c>
      <c r="Q16" s="272">
        <v>1759</v>
      </c>
      <c r="R16" s="279">
        <v>6228</v>
      </c>
      <c r="S16" s="280">
        <v>5181702.8</v>
      </c>
      <c r="T16" s="272">
        <v>5181702.8</v>
      </c>
      <c r="U16" s="272">
        <v>1750</v>
      </c>
      <c r="V16" s="272">
        <v>7000</v>
      </c>
      <c r="W16" s="272">
        <v>5682202.8799999999</v>
      </c>
      <c r="X16" s="272">
        <v>5682202.8799999999</v>
      </c>
      <c r="Y16" s="272">
        <v>1800</v>
      </c>
      <c r="Z16" s="272">
        <v>7200</v>
      </c>
      <c r="AA16" s="241">
        <f>C16/W16</f>
        <v>0.27870352985354863</v>
      </c>
      <c r="AB16" s="241">
        <f>W16/X16</f>
        <v>1</v>
      </c>
    </row>
    <row r="17" spans="1:28" s="256" customFormat="1" ht="15" thickBot="1" x14ac:dyDescent="0.35">
      <c r="A17" s="281"/>
      <c r="B17" s="281" t="s">
        <v>345</v>
      </c>
      <c r="C17" s="282">
        <v>1583650</v>
      </c>
      <c r="D17" s="282">
        <v>1583650</v>
      </c>
      <c r="E17" s="283">
        <v>172</v>
      </c>
      <c r="F17" s="283">
        <v>660</v>
      </c>
      <c r="G17" s="284">
        <v>3265097.889</v>
      </c>
      <c r="H17" s="284">
        <v>3265097.889</v>
      </c>
      <c r="I17" s="284">
        <v>1560</v>
      </c>
      <c r="J17" s="285">
        <v>5750</v>
      </c>
      <c r="K17" s="286">
        <v>3764586.1</v>
      </c>
      <c r="L17" s="287">
        <v>3764586.1</v>
      </c>
      <c r="M17" s="287">
        <v>1625</v>
      </c>
      <c r="N17" s="288">
        <v>6500</v>
      </c>
      <c r="O17" s="289">
        <v>4347802.72</v>
      </c>
      <c r="P17" s="290">
        <v>4347802.72</v>
      </c>
      <c r="Q17" s="290">
        <v>1700</v>
      </c>
      <c r="R17" s="291">
        <v>6800</v>
      </c>
      <c r="S17" s="292">
        <v>5181702.8</v>
      </c>
      <c r="T17" s="283">
        <v>5181702.8</v>
      </c>
      <c r="U17" s="283">
        <v>1750</v>
      </c>
      <c r="V17" s="283">
        <v>7000</v>
      </c>
      <c r="W17" s="283">
        <v>5682202.8799999999</v>
      </c>
      <c r="X17" s="283">
        <v>5682202.8799999999</v>
      </c>
      <c r="Y17" s="283">
        <v>1800</v>
      </c>
      <c r="Z17" s="283">
        <v>7200</v>
      </c>
      <c r="AA17" s="255">
        <f>C17/W17</f>
        <v>0.27870352985354863</v>
      </c>
      <c r="AB17" s="255">
        <f>W17/X17</f>
        <v>1</v>
      </c>
    </row>
    <row r="19" spans="1:28" x14ac:dyDescent="0.3">
      <c r="A19" s="26"/>
      <c r="B19" s="26" t="s">
        <v>58</v>
      </c>
    </row>
    <row r="21" spans="1:28" ht="31.5" customHeight="1" x14ac:dyDescent="0.3">
      <c r="A21" s="27" t="s">
        <v>59</v>
      </c>
      <c r="B21" s="486" t="s">
        <v>60</v>
      </c>
      <c r="C21" s="486"/>
      <c r="D21" s="486"/>
      <c r="E21" s="486"/>
      <c r="F21" s="486"/>
      <c r="G21" s="486"/>
      <c r="H21" s="486"/>
      <c r="I21" s="486"/>
      <c r="J21" s="486"/>
      <c r="K21" s="486"/>
      <c r="L21" s="486"/>
      <c r="M21" s="486"/>
      <c r="N21" s="486"/>
      <c r="O21" s="486"/>
      <c r="P21" s="486"/>
      <c r="Q21" s="486"/>
      <c r="R21" s="486"/>
    </row>
    <row r="22" spans="1:28" ht="31.5" customHeight="1" x14ac:dyDescent="0.3">
      <c r="A22" s="27" t="s">
        <v>61</v>
      </c>
      <c r="B22" s="486" t="s">
        <v>62</v>
      </c>
      <c r="C22" s="486"/>
      <c r="D22" s="486"/>
      <c r="E22" s="486"/>
      <c r="F22" s="486"/>
      <c r="G22" s="486"/>
      <c r="H22" s="486"/>
      <c r="I22" s="486"/>
      <c r="J22" s="486"/>
      <c r="K22" s="486"/>
      <c r="L22" s="486"/>
      <c r="M22" s="486"/>
      <c r="N22" s="486"/>
      <c r="O22" s="486"/>
      <c r="P22" s="486"/>
      <c r="Q22" s="486"/>
      <c r="R22" s="486"/>
    </row>
    <row r="23" spans="1:28" ht="31.5" customHeight="1" x14ac:dyDescent="0.3">
      <c r="B23" s="486" t="s">
        <v>98</v>
      </c>
      <c r="C23" s="486"/>
      <c r="D23" s="486"/>
      <c r="E23" s="486"/>
      <c r="F23" s="486"/>
      <c r="G23" s="486"/>
      <c r="H23" s="486"/>
      <c r="I23" s="486"/>
      <c r="J23" s="486"/>
      <c r="K23" s="486"/>
      <c r="L23" s="486"/>
      <c r="M23" s="486"/>
      <c r="N23" s="486"/>
      <c r="O23" s="486"/>
      <c r="P23" s="486"/>
      <c r="Q23" s="486"/>
      <c r="R23" s="486"/>
    </row>
    <row r="24" spans="1:28" ht="31.5" customHeight="1" x14ac:dyDescent="0.3">
      <c r="B24" s="486" t="s">
        <v>99</v>
      </c>
      <c r="C24" s="486"/>
      <c r="D24" s="486"/>
      <c r="E24" s="486"/>
      <c r="F24" s="486"/>
      <c r="G24" s="486"/>
      <c r="H24" s="486"/>
      <c r="I24" s="486"/>
      <c r="J24" s="486"/>
      <c r="K24" s="486"/>
      <c r="L24" s="486"/>
      <c r="M24" s="486"/>
      <c r="N24" s="486"/>
      <c r="O24" s="486"/>
      <c r="P24" s="486"/>
      <c r="Q24" s="486"/>
      <c r="R24" s="486"/>
    </row>
    <row r="25" spans="1:28" ht="31.5" customHeight="1" x14ac:dyDescent="0.3">
      <c r="B25" s="486" t="s">
        <v>100</v>
      </c>
      <c r="C25" s="486"/>
      <c r="D25" s="486"/>
      <c r="E25" s="486"/>
      <c r="F25" s="486"/>
      <c r="G25" s="486"/>
      <c r="H25" s="486"/>
      <c r="I25" s="486"/>
      <c r="J25" s="486"/>
      <c r="K25" s="486"/>
      <c r="L25" s="486"/>
      <c r="M25" s="486"/>
      <c r="N25" s="486"/>
      <c r="O25" s="486"/>
      <c r="P25" s="486"/>
      <c r="Q25" s="486"/>
      <c r="R25" s="486"/>
    </row>
    <row r="26" spans="1:28" ht="31.5" customHeight="1" x14ac:dyDescent="0.3">
      <c r="B26" s="486" t="s">
        <v>101</v>
      </c>
      <c r="C26" s="486"/>
      <c r="D26" s="486"/>
      <c r="E26" s="486"/>
      <c r="F26" s="486"/>
      <c r="G26" s="486"/>
      <c r="H26" s="486"/>
      <c r="I26" s="486"/>
      <c r="J26" s="486"/>
      <c r="K26" s="486"/>
      <c r="L26" s="486"/>
      <c r="M26" s="486"/>
      <c r="N26" s="486"/>
      <c r="O26" s="486"/>
      <c r="P26" s="486"/>
      <c r="Q26" s="486"/>
      <c r="R26" s="486"/>
    </row>
    <row r="27" spans="1:28" ht="73.5" customHeight="1" x14ac:dyDescent="0.3">
      <c r="B27" s="486" t="s">
        <v>102</v>
      </c>
      <c r="C27" s="486"/>
      <c r="D27" s="486"/>
      <c r="E27" s="486"/>
      <c r="F27" s="486"/>
      <c r="G27" s="486"/>
      <c r="H27" s="486"/>
      <c r="I27" s="486"/>
      <c r="J27" s="486"/>
      <c r="K27" s="486"/>
      <c r="L27" s="486"/>
      <c r="M27" s="486"/>
      <c r="N27" s="486"/>
      <c r="O27" s="486"/>
      <c r="P27" s="486"/>
      <c r="Q27" s="486"/>
      <c r="R27" s="486"/>
    </row>
    <row r="28" spans="1:28" ht="39" customHeight="1" x14ac:dyDescent="0.3">
      <c r="B28" s="486" t="s">
        <v>103</v>
      </c>
      <c r="C28" s="486"/>
      <c r="D28" s="486"/>
      <c r="E28" s="486"/>
      <c r="F28" s="486"/>
      <c r="G28" s="486"/>
      <c r="H28" s="486"/>
      <c r="I28" s="486"/>
      <c r="J28" s="486"/>
      <c r="K28" s="486"/>
      <c r="L28" s="486"/>
      <c r="M28" s="486"/>
      <c r="N28" s="486"/>
      <c r="O28" s="486"/>
      <c r="P28" s="486"/>
      <c r="Q28" s="486"/>
      <c r="R28" s="486"/>
    </row>
    <row r="29" spans="1:28" x14ac:dyDescent="0.3">
      <c r="B29" s="28"/>
    </row>
    <row r="30" spans="1:28" x14ac:dyDescent="0.3">
      <c r="B30" s="28"/>
    </row>
    <row r="32" spans="1:28" x14ac:dyDescent="0.3">
      <c r="B32" s="28"/>
    </row>
  </sheetData>
  <mergeCells count="34">
    <mergeCell ref="A1:E1"/>
    <mergeCell ref="F1:R1"/>
    <mergeCell ref="A2:Z2"/>
    <mergeCell ref="A3:A5"/>
    <mergeCell ref="B3:B5"/>
    <mergeCell ref="C3:F4"/>
    <mergeCell ref="G3:Z3"/>
    <mergeCell ref="AA3:AA5"/>
    <mergeCell ref="AB3:AB5"/>
    <mergeCell ref="G4:J4"/>
    <mergeCell ref="K4:N4"/>
    <mergeCell ref="O4:R4"/>
    <mergeCell ref="S4:V4"/>
    <mergeCell ref="W4:Z4"/>
    <mergeCell ref="A11:Z11"/>
    <mergeCell ref="A12:A14"/>
    <mergeCell ref="B12:B14"/>
    <mergeCell ref="C12:F13"/>
    <mergeCell ref="G12:Z12"/>
    <mergeCell ref="AB12:AB14"/>
    <mergeCell ref="G13:J13"/>
    <mergeCell ref="K13:N13"/>
    <mergeCell ref="O13:R13"/>
    <mergeCell ref="S13:V13"/>
    <mergeCell ref="W13:Z13"/>
    <mergeCell ref="AA12:AA14"/>
    <mergeCell ref="B27:R27"/>
    <mergeCell ref="B28:R28"/>
    <mergeCell ref="B21:R21"/>
    <mergeCell ref="B22:R22"/>
    <mergeCell ref="B23:R23"/>
    <mergeCell ref="B24:R24"/>
    <mergeCell ref="B25:R25"/>
    <mergeCell ref="B26:R26"/>
  </mergeCells>
  <pageMargins left="0.7" right="0.7" top="0.75" bottom="0.75" header="0.3" footer="0.3"/>
  <pageSetup paperSize="9" scale="4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Q36"/>
  <sheetViews>
    <sheetView view="pageBreakPreview" topLeftCell="A16" zoomScale="60" zoomScaleNormal="100" workbookViewId="0">
      <selection activeCell="L23" sqref="L23"/>
    </sheetView>
  </sheetViews>
  <sheetFormatPr defaultRowHeight="14.4" x14ac:dyDescent="0.3"/>
  <cols>
    <col min="1" max="1" width="5.6640625" customWidth="1"/>
    <col min="2" max="2" width="15.88671875" customWidth="1"/>
    <col min="3" max="3" width="8.5546875" customWidth="1"/>
    <col min="4" max="6" width="7.6640625" customWidth="1"/>
    <col min="7" max="7" width="7" customWidth="1"/>
    <col min="8" max="8" width="8.5546875" customWidth="1"/>
    <col min="9" max="9" width="8.33203125" customWidth="1"/>
    <col min="10" max="10" width="9.88671875" customWidth="1"/>
    <col min="11" max="11" width="7" customWidth="1"/>
    <col min="12" max="12" width="7.33203125" customWidth="1"/>
    <col min="13" max="13" width="8" customWidth="1"/>
    <col min="14" max="14" width="9.109375" customWidth="1"/>
    <col min="15" max="16" width="7" customWidth="1"/>
    <col min="17" max="17" width="31.33203125" customWidth="1"/>
  </cols>
  <sheetData>
    <row r="2" spans="1:17" s="4" customFormat="1" ht="24.75" customHeight="1" x14ac:dyDescent="0.35">
      <c r="A2" s="40" t="s">
        <v>104</v>
      </c>
      <c r="B2" s="40"/>
      <c r="C2" s="40"/>
      <c r="D2" s="40"/>
      <c r="E2" s="40"/>
      <c r="F2" s="40"/>
      <c r="G2" s="40"/>
      <c r="H2" s="40"/>
      <c r="I2" s="40"/>
      <c r="J2" s="40"/>
      <c r="K2" s="40"/>
      <c r="L2" s="40"/>
      <c r="M2" s="40"/>
      <c r="N2" s="40"/>
      <c r="O2" s="40"/>
      <c r="P2" s="40"/>
      <c r="Q2" s="40"/>
    </row>
    <row r="3" spans="1:17" ht="23.25" customHeight="1" x14ac:dyDescent="0.45">
      <c r="A3" s="513" t="s">
        <v>1</v>
      </c>
      <c r="B3" s="513"/>
      <c r="C3" s="513"/>
      <c r="D3" s="513"/>
      <c r="E3" s="513"/>
      <c r="F3" s="513"/>
      <c r="G3" s="513"/>
      <c r="H3" s="513"/>
      <c r="I3" s="513"/>
      <c r="J3" s="513"/>
      <c r="K3" s="513"/>
      <c r="L3" s="513"/>
      <c r="M3" s="513"/>
      <c r="N3" s="513"/>
      <c r="O3" s="513"/>
      <c r="P3" s="513"/>
      <c r="Q3" s="513"/>
    </row>
    <row r="4" spans="1:17" ht="27" customHeight="1" x14ac:dyDescent="0.3">
      <c r="A4" s="512" t="s">
        <v>2</v>
      </c>
      <c r="B4" s="514" t="s">
        <v>3</v>
      </c>
      <c r="C4" s="512" t="s">
        <v>4</v>
      </c>
      <c r="D4" s="512"/>
      <c r="E4" s="512"/>
      <c r="F4" s="512"/>
      <c r="G4" s="512" t="s">
        <v>5</v>
      </c>
      <c r="H4" s="512"/>
      <c r="I4" s="512"/>
      <c r="J4" s="512"/>
      <c r="K4" s="512"/>
      <c r="L4" s="512"/>
      <c r="M4" s="512"/>
      <c r="N4" s="512"/>
      <c r="O4" s="515" t="s">
        <v>105</v>
      </c>
      <c r="P4" s="516"/>
      <c r="Q4" s="517"/>
    </row>
    <row r="5" spans="1:17" ht="27.75" customHeight="1" x14ac:dyDescent="0.3">
      <c r="A5" s="512"/>
      <c r="B5" s="514"/>
      <c r="C5" s="512"/>
      <c r="D5" s="512"/>
      <c r="E5" s="512"/>
      <c r="F5" s="512"/>
      <c r="G5" s="512" t="s">
        <v>8</v>
      </c>
      <c r="H5" s="512"/>
      <c r="I5" s="512"/>
      <c r="J5" s="512"/>
      <c r="K5" s="512" t="s">
        <v>106</v>
      </c>
      <c r="L5" s="512"/>
      <c r="M5" s="512"/>
      <c r="N5" s="512"/>
      <c r="O5" s="518"/>
      <c r="P5" s="519"/>
      <c r="Q5" s="520"/>
    </row>
    <row r="6" spans="1:17" ht="75.75" customHeight="1" x14ac:dyDescent="0.3">
      <c r="A6" s="512"/>
      <c r="B6" s="514"/>
      <c r="C6" s="12" t="s">
        <v>11</v>
      </c>
      <c r="D6" s="12" t="s">
        <v>12</v>
      </c>
      <c r="E6" s="12" t="s">
        <v>13</v>
      </c>
      <c r="F6" s="12" t="s">
        <v>14</v>
      </c>
      <c r="G6" s="12" t="s">
        <v>11</v>
      </c>
      <c r="H6" s="12" t="s">
        <v>12</v>
      </c>
      <c r="I6" s="12" t="s">
        <v>15</v>
      </c>
      <c r="J6" s="12" t="s">
        <v>16</v>
      </c>
      <c r="K6" s="12" t="s">
        <v>11</v>
      </c>
      <c r="L6" s="12" t="s">
        <v>12</v>
      </c>
      <c r="M6" s="12" t="s">
        <v>15</v>
      </c>
      <c r="N6" s="13" t="s">
        <v>16</v>
      </c>
      <c r="O6" s="521"/>
      <c r="P6" s="522"/>
      <c r="Q6" s="523"/>
    </row>
    <row r="7" spans="1:17" ht="54.75" customHeight="1" x14ac:dyDescent="0.3">
      <c r="A7" s="41" t="s">
        <v>17</v>
      </c>
      <c r="B7" s="42" t="s">
        <v>107</v>
      </c>
      <c r="C7" s="43">
        <v>0</v>
      </c>
      <c r="D7" s="43">
        <v>0</v>
      </c>
      <c r="E7" s="43">
        <v>0</v>
      </c>
      <c r="F7" s="43">
        <v>0</v>
      </c>
      <c r="G7" s="43">
        <v>300001</v>
      </c>
      <c r="H7" s="43">
        <v>300001</v>
      </c>
      <c r="I7" s="43">
        <v>50001</v>
      </c>
      <c r="J7" s="43">
        <v>50001</v>
      </c>
      <c r="K7" s="44">
        <v>302319.82182146999</v>
      </c>
      <c r="L7" s="44">
        <v>302319.82182146999</v>
      </c>
      <c r="M7" s="44">
        <v>77664</v>
      </c>
      <c r="N7" s="44">
        <v>77664</v>
      </c>
      <c r="O7" s="488" t="s">
        <v>108</v>
      </c>
      <c r="P7" s="489"/>
      <c r="Q7" s="490"/>
    </row>
    <row r="8" spans="1:17" ht="54" customHeight="1" x14ac:dyDescent="0.3">
      <c r="A8" s="41" t="s">
        <v>19</v>
      </c>
      <c r="B8" s="42" t="s">
        <v>109</v>
      </c>
      <c r="C8" s="43">
        <v>41750</v>
      </c>
      <c r="D8" s="43">
        <f>41750+263</f>
        <v>42013</v>
      </c>
      <c r="E8" s="43">
        <v>5500</v>
      </c>
      <c r="F8" s="43">
        <f>5500+263</f>
        <v>5763</v>
      </c>
      <c r="G8" s="43">
        <v>300000</v>
      </c>
      <c r="H8" s="43">
        <v>300000</v>
      </c>
      <c r="I8" s="43">
        <v>50000</v>
      </c>
      <c r="J8" s="43">
        <v>50000</v>
      </c>
      <c r="K8" s="44">
        <v>302319.82182146999</v>
      </c>
      <c r="L8" s="44">
        <v>302319.82182146999</v>
      </c>
      <c r="M8" s="44">
        <v>77664</v>
      </c>
      <c r="N8" s="44">
        <v>77664</v>
      </c>
      <c r="O8" s="491"/>
      <c r="P8" s="492"/>
      <c r="Q8" s="493"/>
    </row>
    <row r="9" spans="1:17" ht="53.25" customHeight="1" x14ac:dyDescent="0.3">
      <c r="A9" s="41" t="s">
        <v>21</v>
      </c>
      <c r="B9" s="42" t="s">
        <v>110</v>
      </c>
      <c r="C9" s="42">
        <v>2700</v>
      </c>
      <c r="D9" s="42">
        <v>2700</v>
      </c>
      <c r="E9" s="42">
        <v>150</v>
      </c>
      <c r="F9" s="42">
        <v>150</v>
      </c>
      <c r="G9" s="42">
        <v>7000</v>
      </c>
      <c r="H9" s="42">
        <v>7000</v>
      </c>
      <c r="I9" s="42">
        <v>300</v>
      </c>
      <c r="J9" s="42">
        <v>300</v>
      </c>
      <c r="K9" s="44">
        <v>7400</v>
      </c>
      <c r="L9" s="44">
        <v>7400</v>
      </c>
      <c r="M9" s="44">
        <v>340</v>
      </c>
      <c r="N9" s="44">
        <v>340</v>
      </c>
      <c r="O9" s="491"/>
      <c r="P9" s="492"/>
      <c r="Q9" s="493"/>
    </row>
    <row r="10" spans="1:17" ht="52.8" x14ac:dyDescent="0.3">
      <c r="A10" s="41" t="s">
        <v>23</v>
      </c>
      <c r="B10" s="42" t="s">
        <v>111</v>
      </c>
      <c r="C10" s="43">
        <v>0</v>
      </c>
      <c r="D10" s="43">
        <v>13</v>
      </c>
      <c r="E10" s="43">
        <v>0</v>
      </c>
      <c r="F10" s="43">
        <v>7</v>
      </c>
      <c r="G10" s="43">
        <v>70</v>
      </c>
      <c r="H10" s="43">
        <v>70</v>
      </c>
      <c r="I10" s="43">
        <v>70</v>
      </c>
      <c r="J10" s="43">
        <v>70</v>
      </c>
      <c r="K10" s="335">
        <v>60</v>
      </c>
      <c r="L10" s="335">
        <v>60</v>
      </c>
      <c r="M10" s="44">
        <v>220</v>
      </c>
      <c r="N10" s="44">
        <v>220</v>
      </c>
      <c r="O10" s="491"/>
      <c r="P10" s="492"/>
      <c r="Q10" s="493"/>
    </row>
    <row r="11" spans="1:17" ht="66" x14ac:dyDescent="0.3">
      <c r="A11" s="41" t="s">
        <v>25</v>
      </c>
      <c r="B11" s="42" t="s">
        <v>112</v>
      </c>
      <c r="C11" s="43">
        <v>0</v>
      </c>
      <c r="D11" s="43">
        <v>186</v>
      </c>
      <c r="E11" s="43">
        <v>90</v>
      </c>
      <c r="F11" s="43">
        <v>90</v>
      </c>
      <c r="G11" s="43">
        <v>230</v>
      </c>
      <c r="H11" s="43">
        <v>230</v>
      </c>
      <c r="I11" s="43">
        <v>108</v>
      </c>
      <c r="J11" s="43">
        <v>108</v>
      </c>
      <c r="K11" s="335">
        <v>100</v>
      </c>
      <c r="L11" s="335">
        <v>100</v>
      </c>
      <c r="M11" s="44">
        <v>130</v>
      </c>
      <c r="N11" s="44">
        <v>130</v>
      </c>
      <c r="O11" s="491"/>
      <c r="P11" s="492"/>
      <c r="Q11" s="493"/>
    </row>
    <row r="12" spans="1:17" ht="49.5" customHeight="1" x14ac:dyDescent="0.3">
      <c r="A12" s="41" t="s">
        <v>27</v>
      </c>
      <c r="B12" s="42" t="s">
        <v>113</v>
      </c>
      <c r="C12" s="43">
        <v>7500</v>
      </c>
      <c r="D12" s="43">
        <v>7500</v>
      </c>
      <c r="E12" s="43">
        <v>3660</v>
      </c>
      <c r="F12" s="43">
        <v>3660</v>
      </c>
      <c r="G12" s="43">
        <v>10000</v>
      </c>
      <c r="H12" s="43">
        <v>10000</v>
      </c>
      <c r="I12" s="43">
        <v>4800</v>
      </c>
      <c r="J12" s="43">
        <v>4800</v>
      </c>
      <c r="K12" s="44">
        <v>16786</v>
      </c>
      <c r="L12" s="44">
        <v>16786</v>
      </c>
      <c r="M12" s="44">
        <v>5628</v>
      </c>
      <c r="N12" s="44">
        <v>5628</v>
      </c>
      <c r="O12" s="491"/>
      <c r="P12" s="492"/>
      <c r="Q12" s="493"/>
    </row>
    <row r="13" spans="1:17" ht="51.75" customHeight="1" x14ac:dyDescent="0.3">
      <c r="A13" s="41" t="s">
        <v>29</v>
      </c>
      <c r="B13" s="42" t="s">
        <v>114</v>
      </c>
      <c r="C13" s="43">
        <f>30*20*52</f>
        <v>31200</v>
      </c>
      <c r="D13" s="43">
        <v>31200</v>
      </c>
      <c r="E13" s="43">
        <v>3500</v>
      </c>
      <c r="F13" s="43">
        <v>3500</v>
      </c>
      <c r="G13" s="43">
        <v>41600</v>
      </c>
      <c r="H13" s="43">
        <v>41600</v>
      </c>
      <c r="I13" s="43">
        <v>4700</v>
      </c>
      <c r="J13" s="43">
        <v>4700</v>
      </c>
      <c r="K13" s="44">
        <v>42052</v>
      </c>
      <c r="L13" s="44">
        <v>42052</v>
      </c>
      <c r="M13" s="44">
        <v>6208</v>
      </c>
      <c r="N13" s="44">
        <v>6208</v>
      </c>
      <c r="O13" s="494"/>
      <c r="P13" s="495"/>
      <c r="Q13" s="496"/>
    </row>
    <row r="14" spans="1:17" s="2" customFormat="1" x14ac:dyDescent="0.3">
      <c r="A14" s="21"/>
      <c r="B14" s="21"/>
      <c r="C14" s="21"/>
      <c r="D14" s="21"/>
      <c r="E14" s="21"/>
      <c r="F14" s="21"/>
      <c r="G14" s="21"/>
      <c r="H14" s="21"/>
      <c r="I14" s="21"/>
      <c r="J14" s="21"/>
      <c r="K14" s="21"/>
      <c r="L14" s="21"/>
      <c r="M14" s="21"/>
      <c r="N14" s="21"/>
      <c r="O14" s="45"/>
      <c r="P14" s="45"/>
      <c r="Q14" s="45"/>
    </row>
    <row r="15" spans="1:17" ht="23.4" x14ac:dyDescent="0.45">
      <c r="A15" s="497" t="s">
        <v>35</v>
      </c>
      <c r="B15" s="497"/>
      <c r="C15" s="497"/>
      <c r="D15" s="497"/>
      <c r="E15" s="497"/>
      <c r="F15" s="497"/>
      <c r="G15" s="497"/>
      <c r="H15" s="497"/>
      <c r="I15" s="497"/>
      <c r="J15" s="497"/>
      <c r="K15" s="497"/>
      <c r="L15" s="497"/>
      <c r="M15" s="497"/>
      <c r="N15" s="497"/>
      <c r="O15" s="497"/>
      <c r="P15" s="497"/>
      <c r="Q15" s="497"/>
    </row>
    <row r="16" spans="1:17" ht="18" customHeight="1" x14ac:dyDescent="0.3">
      <c r="A16" s="498" t="s">
        <v>2</v>
      </c>
      <c r="B16" s="501" t="s">
        <v>36</v>
      </c>
      <c r="C16" s="504" t="s">
        <v>37</v>
      </c>
      <c r="D16" s="505"/>
      <c r="E16" s="505"/>
      <c r="F16" s="506"/>
      <c r="G16" s="510" t="s">
        <v>38</v>
      </c>
      <c r="H16" s="511"/>
      <c r="I16" s="511"/>
      <c r="J16" s="511"/>
      <c r="K16" s="511"/>
      <c r="L16" s="511"/>
      <c r="M16" s="511"/>
      <c r="N16" s="511"/>
      <c r="O16" s="512" t="s">
        <v>115</v>
      </c>
      <c r="P16" s="512"/>
      <c r="Q16" s="512"/>
    </row>
    <row r="17" spans="1:17" ht="37.5" customHeight="1" x14ac:dyDescent="0.3">
      <c r="A17" s="499"/>
      <c r="B17" s="502"/>
      <c r="C17" s="507"/>
      <c r="D17" s="508"/>
      <c r="E17" s="508"/>
      <c r="F17" s="509"/>
      <c r="G17" s="512" t="s">
        <v>8</v>
      </c>
      <c r="H17" s="512"/>
      <c r="I17" s="512"/>
      <c r="J17" s="512"/>
      <c r="K17" s="512" t="s">
        <v>116</v>
      </c>
      <c r="L17" s="512"/>
      <c r="M17" s="512"/>
      <c r="N17" s="512"/>
      <c r="O17" s="512"/>
      <c r="P17" s="512"/>
      <c r="Q17" s="512"/>
    </row>
    <row r="18" spans="1:17" ht="79.5" customHeight="1" x14ac:dyDescent="0.3">
      <c r="A18" s="500"/>
      <c r="B18" s="503"/>
      <c r="C18" s="12" t="s">
        <v>39</v>
      </c>
      <c r="D18" s="12" t="s">
        <v>40</v>
      </c>
      <c r="E18" s="12" t="s">
        <v>41</v>
      </c>
      <c r="F18" s="12" t="s">
        <v>14</v>
      </c>
      <c r="G18" s="12" t="s">
        <v>42</v>
      </c>
      <c r="H18" s="12" t="s">
        <v>40</v>
      </c>
      <c r="I18" s="12" t="s">
        <v>41</v>
      </c>
      <c r="J18" s="12" t="s">
        <v>16</v>
      </c>
      <c r="K18" s="12" t="s">
        <v>42</v>
      </c>
      <c r="L18" s="12" t="s">
        <v>40</v>
      </c>
      <c r="M18" s="12" t="s">
        <v>41</v>
      </c>
      <c r="N18" s="13" t="s">
        <v>16</v>
      </c>
      <c r="O18" s="512"/>
      <c r="P18" s="512"/>
      <c r="Q18" s="512"/>
    </row>
    <row r="19" spans="1:17" ht="52.8" x14ac:dyDescent="0.3">
      <c r="A19" s="43" t="s">
        <v>17</v>
      </c>
      <c r="B19" s="43" t="s">
        <v>117</v>
      </c>
      <c r="C19" s="46" t="s">
        <v>91</v>
      </c>
      <c r="D19" s="46" t="s">
        <v>91</v>
      </c>
      <c r="E19" s="46" t="s">
        <v>91</v>
      </c>
      <c r="F19" s="46" t="s">
        <v>91</v>
      </c>
      <c r="G19" s="46" t="s">
        <v>91</v>
      </c>
      <c r="H19" s="46" t="s">
        <v>91</v>
      </c>
      <c r="I19" s="46" t="s">
        <v>91</v>
      </c>
      <c r="J19" s="46" t="s">
        <v>91</v>
      </c>
      <c r="K19" s="46" t="s">
        <v>91</v>
      </c>
      <c r="L19" s="46" t="s">
        <v>91</v>
      </c>
      <c r="M19" s="46" t="s">
        <v>91</v>
      </c>
      <c r="N19" s="46" t="s">
        <v>91</v>
      </c>
      <c r="O19" s="488"/>
      <c r="P19" s="489"/>
      <c r="Q19" s="490"/>
    </row>
    <row r="20" spans="1:17" ht="52.8" x14ac:dyDescent="0.3">
      <c r="A20" s="43" t="s">
        <v>44</v>
      </c>
      <c r="B20" s="43" t="s">
        <v>118</v>
      </c>
      <c r="C20" s="43">
        <v>2000</v>
      </c>
      <c r="D20" s="43">
        <v>2200</v>
      </c>
      <c r="E20" s="43">
        <v>20</v>
      </c>
      <c r="F20" s="43">
        <v>353</v>
      </c>
      <c r="G20" s="43">
        <f>H20</f>
        <v>658901</v>
      </c>
      <c r="H20" s="43">
        <f>H7+H8+H9+H10+H11+H12+H13</f>
        <v>658901</v>
      </c>
      <c r="I20" s="43">
        <f>J20</f>
        <v>59978</v>
      </c>
      <c r="J20" s="43">
        <f>J8+J9+J10+J11+J12+J13</f>
        <v>59978</v>
      </c>
      <c r="K20" s="37">
        <v>668584</v>
      </c>
      <c r="L20" s="37">
        <v>668584</v>
      </c>
      <c r="M20" s="37">
        <v>78024</v>
      </c>
      <c r="N20" s="37">
        <v>78024</v>
      </c>
      <c r="O20" s="491"/>
      <c r="P20" s="492"/>
      <c r="Q20" s="493"/>
    </row>
    <row r="21" spans="1:17" ht="66" x14ac:dyDescent="0.3">
      <c r="A21" s="43" t="s">
        <v>46</v>
      </c>
      <c r="B21" s="43" t="s">
        <v>119</v>
      </c>
      <c r="C21" s="43">
        <f>C8+C9+C7+C10+C11+C12+C13</f>
        <v>83150</v>
      </c>
      <c r="D21" s="43">
        <f>D7+D8+D9+D10+D11+D12+D13</f>
        <v>83612</v>
      </c>
      <c r="E21" s="43">
        <f>E7+E8+E9+E10+E11+E12+E13-E20</f>
        <v>12880</v>
      </c>
      <c r="F21" s="43">
        <f>F7+F8+F9+F10+F11+F12+F13-F20</f>
        <v>12817</v>
      </c>
      <c r="G21" s="43">
        <f t="shared" ref="G21:J21" si="0">G20</f>
        <v>658901</v>
      </c>
      <c r="H21" s="43">
        <f t="shared" si="0"/>
        <v>658901</v>
      </c>
      <c r="I21" s="43">
        <f t="shared" si="0"/>
        <v>59978</v>
      </c>
      <c r="J21" s="43">
        <f t="shared" si="0"/>
        <v>59978</v>
      </c>
      <c r="K21" s="37">
        <v>668584</v>
      </c>
      <c r="L21" s="37">
        <v>668584</v>
      </c>
      <c r="M21" s="37">
        <v>78024</v>
      </c>
      <c r="N21" s="37">
        <v>78024</v>
      </c>
      <c r="O21" s="491"/>
      <c r="P21" s="492"/>
      <c r="Q21" s="493"/>
    </row>
    <row r="22" spans="1:17" ht="49.5" customHeight="1" x14ac:dyDescent="0.3">
      <c r="A22" s="43" t="s">
        <v>76</v>
      </c>
      <c r="B22" s="43" t="s">
        <v>120</v>
      </c>
      <c r="C22" s="42">
        <v>1200</v>
      </c>
      <c r="D22" s="42">
        <f>C22</f>
        <v>1200</v>
      </c>
      <c r="E22" s="42">
        <v>60</v>
      </c>
      <c r="F22" s="42">
        <v>60</v>
      </c>
      <c r="G22" s="43">
        <v>1236</v>
      </c>
      <c r="H22" s="43">
        <f>G22</f>
        <v>1236</v>
      </c>
      <c r="I22" s="43">
        <v>60</v>
      </c>
      <c r="J22" s="43">
        <v>60</v>
      </c>
      <c r="K22" s="44">
        <v>7314</v>
      </c>
      <c r="L22" s="44">
        <v>7314</v>
      </c>
      <c r="M22" s="44">
        <v>150</v>
      </c>
      <c r="N22" s="47">
        <v>150</v>
      </c>
      <c r="O22" s="491"/>
      <c r="P22" s="492"/>
      <c r="Q22" s="493"/>
    </row>
    <row r="23" spans="1:17" ht="54.75" customHeight="1" x14ac:dyDescent="0.3">
      <c r="A23" s="43" t="s">
        <v>78</v>
      </c>
      <c r="B23" s="43" t="s">
        <v>121</v>
      </c>
      <c r="C23" s="42">
        <v>7300</v>
      </c>
      <c r="D23" s="42">
        <f>C23</f>
        <v>7300</v>
      </c>
      <c r="E23" s="42">
        <v>35</v>
      </c>
      <c r="F23" s="42">
        <v>35</v>
      </c>
      <c r="G23" s="43">
        <v>7520</v>
      </c>
      <c r="H23" s="43">
        <f>G23</f>
        <v>7520</v>
      </c>
      <c r="I23" s="43">
        <v>35</v>
      </c>
      <c r="J23" s="43">
        <v>35</v>
      </c>
      <c r="K23" s="48">
        <v>52648</v>
      </c>
      <c r="L23" s="48">
        <v>52648</v>
      </c>
      <c r="M23" s="48">
        <v>35</v>
      </c>
      <c r="N23" s="49">
        <v>35</v>
      </c>
      <c r="O23" s="494"/>
      <c r="P23" s="495"/>
      <c r="Q23" s="496"/>
    </row>
    <row r="24" spans="1:17" x14ac:dyDescent="0.3">
      <c r="A24" s="26"/>
      <c r="B24" s="26" t="s">
        <v>58</v>
      </c>
    </row>
    <row r="25" spans="1:17" ht="29.25" customHeight="1" x14ac:dyDescent="0.3">
      <c r="A25" s="27" t="s">
        <v>59</v>
      </c>
      <c r="B25" s="486" t="s">
        <v>60</v>
      </c>
      <c r="C25" s="486"/>
      <c r="D25" s="486"/>
      <c r="E25" s="486"/>
      <c r="F25" s="486"/>
      <c r="G25" s="486"/>
      <c r="H25" s="486"/>
      <c r="I25" s="486"/>
      <c r="J25" s="486"/>
      <c r="K25" s="486"/>
      <c r="L25" s="486"/>
      <c r="M25" s="486"/>
      <c r="N25" s="486"/>
      <c r="O25" s="486"/>
      <c r="P25" s="486"/>
      <c r="Q25" s="486"/>
    </row>
    <row r="26" spans="1:17" ht="28.5" customHeight="1" x14ac:dyDescent="0.3">
      <c r="A26" s="27" t="s">
        <v>61</v>
      </c>
      <c r="B26" s="486" t="s">
        <v>62</v>
      </c>
      <c r="C26" s="486"/>
      <c r="D26" s="486"/>
      <c r="E26" s="486"/>
      <c r="F26" s="486"/>
      <c r="G26" s="486"/>
      <c r="H26" s="486"/>
      <c r="I26" s="486"/>
      <c r="J26" s="486"/>
      <c r="K26" s="486"/>
      <c r="L26" s="486"/>
      <c r="M26" s="486"/>
      <c r="N26" s="486"/>
      <c r="O26" s="486"/>
      <c r="P26" s="486"/>
      <c r="Q26" s="486"/>
    </row>
    <row r="27" spans="1:17" ht="20.25" customHeight="1" x14ac:dyDescent="0.3">
      <c r="B27" s="486" t="s">
        <v>63</v>
      </c>
      <c r="C27" s="486"/>
      <c r="D27" s="486"/>
      <c r="E27" s="486"/>
      <c r="F27" s="486"/>
      <c r="G27" s="486"/>
      <c r="H27" s="486"/>
      <c r="I27" s="486"/>
      <c r="J27" s="486"/>
      <c r="K27" s="486"/>
      <c r="L27" s="486"/>
      <c r="M27" s="486"/>
      <c r="N27" s="486"/>
      <c r="O27" s="486"/>
      <c r="P27" s="486"/>
      <c r="Q27" s="486"/>
    </row>
    <row r="28" spans="1:17" ht="19.5" customHeight="1" x14ac:dyDescent="0.3">
      <c r="B28" s="486" t="s">
        <v>64</v>
      </c>
      <c r="C28" s="486"/>
      <c r="D28" s="486"/>
      <c r="E28" s="486"/>
      <c r="F28" s="486"/>
      <c r="G28" s="486"/>
      <c r="H28" s="486"/>
      <c r="I28" s="486"/>
      <c r="J28" s="486"/>
      <c r="K28" s="486"/>
      <c r="L28" s="486"/>
      <c r="M28" s="486"/>
      <c r="N28" s="486"/>
      <c r="O28" s="486"/>
      <c r="P28" s="486"/>
      <c r="Q28" s="486"/>
    </row>
    <row r="29" spans="1:17" ht="28.5" customHeight="1" x14ac:dyDescent="0.3">
      <c r="B29" s="486" t="s">
        <v>65</v>
      </c>
      <c r="C29" s="486"/>
      <c r="D29" s="486"/>
      <c r="E29" s="486"/>
      <c r="F29" s="486"/>
      <c r="G29" s="486"/>
      <c r="H29" s="486"/>
      <c r="I29" s="486"/>
      <c r="J29" s="486"/>
      <c r="K29" s="486"/>
      <c r="L29" s="486"/>
      <c r="M29" s="486"/>
      <c r="N29" s="486"/>
      <c r="O29" s="486"/>
      <c r="P29" s="486"/>
      <c r="Q29" s="486"/>
    </row>
    <row r="30" spans="1:17" ht="29.25" customHeight="1" x14ac:dyDescent="0.3">
      <c r="B30" s="486" t="s">
        <v>66</v>
      </c>
      <c r="C30" s="486"/>
      <c r="D30" s="486"/>
      <c r="E30" s="486"/>
      <c r="F30" s="486"/>
      <c r="G30" s="486"/>
      <c r="H30" s="486"/>
      <c r="I30" s="486"/>
      <c r="J30" s="486"/>
      <c r="K30" s="486"/>
      <c r="L30" s="486"/>
      <c r="M30" s="486"/>
      <c r="N30" s="486"/>
      <c r="O30" s="486"/>
      <c r="P30" s="486"/>
      <c r="Q30" s="486"/>
    </row>
    <row r="31" spans="1:17" ht="77.25" customHeight="1" x14ac:dyDescent="0.3">
      <c r="B31" s="486" t="s">
        <v>122</v>
      </c>
      <c r="C31" s="486"/>
      <c r="D31" s="486"/>
      <c r="E31" s="486"/>
      <c r="F31" s="486"/>
      <c r="G31" s="486"/>
      <c r="H31" s="486"/>
      <c r="I31" s="486"/>
      <c r="J31" s="486"/>
      <c r="K31" s="486"/>
      <c r="L31" s="486"/>
      <c r="M31" s="486"/>
      <c r="N31" s="486"/>
      <c r="O31" s="486"/>
      <c r="P31" s="486"/>
      <c r="Q31" s="486"/>
    </row>
    <row r="32" spans="1:17" ht="15" customHeight="1" x14ac:dyDescent="0.3">
      <c r="A32" s="50"/>
      <c r="B32" s="487" t="s">
        <v>123</v>
      </c>
      <c r="C32" s="487"/>
      <c r="D32" s="487"/>
      <c r="E32" s="487"/>
      <c r="F32" s="487"/>
      <c r="G32" s="487"/>
      <c r="H32" s="487"/>
      <c r="I32" s="487"/>
      <c r="J32" s="487"/>
      <c r="K32" s="487"/>
      <c r="L32" s="487"/>
      <c r="M32" s="487"/>
      <c r="N32" s="487"/>
      <c r="O32" s="487"/>
      <c r="P32" s="487"/>
      <c r="Q32" s="487"/>
    </row>
    <row r="33" spans="2:2" x14ac:dyDescent="0.3">
      <c r="B33" s="28"/>
    </row>
    <row r="34" spans="2:2" x14ac:dyDescent="0.3">
      <c r="B34" s="28"/>
    </row>
    <row r="36" spans="2:2" x14ac:dyDescent="0.3">
      <c r="B36" s="28"/>
    </row>
  </sheetData>
  <mergeCells count="26">
    <mergeCell ref="A3:Q3"/>
    <mergeCell ref="A4:A6"/>
    <mergeCell ref="B4:B6"/>
    <mergeCell ref="C4:F5"/>
    <mergeCell ref="G4:N4"/>
    <mergeCell ref="O4:Q6"/>
    <mergeCell ref="G5:J5"/>
    <mergeCell ref="K5:N5"/>
    <mergeCell ref="O7:Q13"/>
    <mergeCell ref="A15:Q15"/>
    <mergeCell ref="A16:A18"/>
    <mergeCell ref="B16:B18"/>
    <mergeCell ref="C16:F17"/>
    <mergeCell ref="G16:N16"/>
    <mergeCell ref="O16:Q18"/>
    <mergeCell ref="G17:J17"/>
    <mergeCell ref="K17:N17"/>
    <mergeCell ref="B30:Q30"/>
    <mergeCell ref="B31:Q31"/>
    <mergeCell ref="B32:Q32"/>
    <mergeCell ref="O19:Q23"/>
    <mergeCell ref="B25:Q25"/>
    <mergeCell ref="B26:Q26"/>
    <mergeCell ref="B27:Q27"/>
    <mergeCell ref="B28:Q28"/>
    <mergeCell ref="B29:Q29"/>
  </mergeCells>
  <pageMargins left="0.70866141732283472" right="0.70866141732283472" top="0.74803149606299213" bottom="0.74803149606299213" header="0.31496062992125984" footer="0.31496062992125984"/>
  <pageSetup paperSize="9" scale="73" fitToHeight="2" orientation="landscape" r:id="rId1"/>
  <headerFooter>
    <oddHeader>&amp;R1.pielikums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40"/>
  <sheetViews>
    <sheetView view="pageBreakPreview" topLeftCell="A10" zoomScale="60" zoomScaleNormal="100" workbookViewId="0">
      <selection activeCell="M14" sqref="M14"/>
    </sheetView>
  </sheetViews>
  <sheetFormatPr defaultRowHeight="14.4" x14ac:dyDescent="0.3"/>
  <cols>
    <col min="1" max="1" width="5" customWidth="1"/>
    <col min="2" max="2" width="15.88671875" customWidth="1"/>
    <col min="3" max="6" width="7.6640625" customWidth="1"/>
    <col min="7" max="7" width="7.33203125" customWidth="1"/>
    <col min="8" max="8" width="7.88671875" customWidth="1"/>
    <col min="9" max="9" width="8" customWidth="1"/>
    <col min="10" max="10" width="8.109375" customWidth="1"/>
    <col min="11" max="13" width="7" customWidth="1"/>
    <col min="14" max="14" width="7.5546875" customWidth="1"/>
    <col min="15" max="15" width="7" customWidth="1"/>
    <col min="16" max="16" width="7.6640625" customWidth="1"/>
    <col min="17" max="17" width="7" customWidth="1"/>
    <col min="18" max="18" width="7.5546875" customWidth="1"/>
    <col min="19" max="19" width="7" customWidth="1"/>
    <col min="20" max="20" width="7.5546875" customWidth="1"/>
    <col min="21" max="21" width="7" customWidth="1"/>
    <col min="22" max="22" width="7.88671875" customWidth="1"/>
    <col min="23" max="23" width="7" customWidth="1"/>
    <col min="24" max="24" width="7.5546875" customWidth="1"/>
    <col min="25" max="26" width="7" customWidth="1"/>
    <col min="27" max="27" width="9.88671875" customWidth="1"/>
    <col min="28" max="28" width="33.88671875" customWidth="1"/>
  </cols>
  <sheetData>
    <row r="1" spans="1:100" x14ac:dyDescent="0.3">
      <c r="B1" s="366"/>
    </row>
    <row r="2" spans="1:100" s="96" customFormat="1" ht="30" customHeight="1" x14ac:dyDescent="0.35">
      <c r="A2" s="727" t="s">
        <v>0</v>
      </c>
      <c r="B2" s="727"/>
      <c r="C2" s="727"/>
      <c r="D2" s="727"/>
      <c r="E2" s="727"/>
      <c r="F2" s="728" t="s">
        <v>457</v>
      </c>
      <c r="G2" s="728"/>
      <c r="H2" s="728"/>
      <c r="I2" s="728"/>
      <c r="J2" s="728"/>
      <c r="K2" s="728"/>
      <c r="L2" s="728"/>
      <c r="M2" s="728"/>
      <c r="N2" s="728"/>
      <c r="O2" s="728"/>
      <c r="P2" s="728"/>
      <c r="Q2" s="728"/>
      <c r="R2" s="728"/>
    </row>
    <row r="3" spans="1:100" s="96" customFormat="1" ht="30" customHeight="1" x14ac:dyDescent="0.35">
      <c r="A3" s="364"/>
      <c r="B3" s="364"/>
      <c r="C3" s="364"/>
      <c r="D3" s="364"/>
      <c r="E3" s="364"/>
      <c r="F3" s="729" t="s">
        <v>458</v>
      </c>
      <c r="G3" s="729"/>
      <c r="H3" s="729"/>
      <c r="I3" s="729"/>
      <c r="J3" s="729"/>
      <c r="K3" s="729"/>
      <c r="L3" s="729"/>
      <c r="M3" s="729"/>
      <c r="N3" s="729"/>
      <c r="O3" s="729"/>
      <c r="P3" s="729"/>
      <c r="Q3" s="729"/>
      <c r="R3" s="729"/>
    </row>
    <row r="4" spans="1:100" ht="31.5" customHeight="1" x14ac:dyDescent="0.45">
      <c r="A4" s="717" t="s">
        <v>1</v>
      </c>
      <c r="B4" s="717"/>
      <c r="C4" s="717"/>
      <c r="D4" s="717"/>
      <c r="E4" s="717"/>
      <c r="F4" s="717"/>
      <c r="G4" s="717"/>
      <c r="H4" s="717"/>
      <c r="I4" s="717"/>
      <c r="J4" s="717"/>
      <c r="K4" s="717"/>
      <c r="L4" s="717"/>
      <c r="M4" s="717"/>
      <c r="N4" s="717"/>
      <c r="O4" s="717"/>
      <c r="P4" s="717"/>
      <c r="Q4" s="717"/>
      <c r="R4" s="717"/>
      <c r="S4" s="717"/>
      <c r="T4" s="717"/>
      <c r="U4" s="717"/>
      <c r="V4" s="717"/>
      <c r="W4" s="717"/>
      <c r="X4" s="717"/>
      <c r="Y4" s="717"/>
      <c r="Z4" s="717"/>
    </row>
    <row r="5" spans="1:100" ht="44.25" customHeight="1" x14ac:dyDescent="0.3">
      <c r="A5" s="718" t="s">
        <v>2</v>
      </c>
      <c r="B5" s="572" t="s">
        <v>3</v>
      </c>
      <c r="C5" s="721" t="s">
        <v>87</v>
      </c>
      <c r="D5" s="722"/>
      <c r="E5" s="722"/>
      <c r="F5" s="723"/>
      <c r="G5" s="560" t="s">
        <v>5</v>
      </c>
      <c r="H5" s="560"/>
      <c r="I5" s="560"/>
      <c r="J5" s="560"/>
      <c r="K5" s="560"/>
      <c r="L5" s="560"/>
      <c r="M5" s="560"/>
      <c r="N5" s="560"/>
      <c r="O5" s="560"/>
      <c r="P5" s="560"/>
      <c r="Q5" s="560"/>
      <c r="R5" s="560"/>
      <c r="S5" s="560"/>
      <c r="T5" s="560"/>
      <c r="U5" s="560"/>
      <c r="V5" s="560"/>
      <c r="W5" s="560"/>
      <c r="X5" s="560"/>
      <c r="Y5" s="560"/>
      <c r="Z5" s="560"/>
      <c r="AB5" s="97"/>
    </row>
    <row r="6" spans="1:100" ht="44.25" customHeight="1" x14ac:dyDescent="0.3">
      <c r="A6" s="719"/>
      <c r="B6" s="573"/>
      <c r="C6" s="724"/>
      <c r="D6" s="725"/>
      <c r="E6" s="725"/>
      <c r="F6" s="726"/>
      <c r="G6" s="730" t="s">
        <v>6</v>
      </c>
      <c r="H6" s="730"/>
      <c r="I6" s="730"/>
      <c r="J6" s="730"/>
      <c r="K6" s="731" t="s">
        <v>7</v>
      </c>
      <c r="L6" s="731"/>
      <c r="M6" s="731"/>
      <c r="N6" s="731"/>
      <c r="O6" s="560" t="s">
        <v>8</v>
      </c>
      <c r="P6" s="560"/>
      <c r="Q6" s="560"/>
      <c r="R6" s="560"/>
      <c r="S6" s="560" t="s">
        <v>9</v>
      </c>
      <c r="T6" s="560"/>
      <c r="U6" s="560"/>
      <c r="V6" s="560"/>
      <c r="W6" s="560" t="s">
        <v>10</v>
      </c>
      <c r="X6" s="560"/>
      <c r="Y6" s="560"/>
      <c r="Z6" s="560"/>
      <c r="AB6" s="367" t="s">
        <v>326</v>
      </c>
    </row>
    <row r="7" spans="1:100" ht="75.75" customHeight="1" x14ac:dyDescent="0.3">
      <c r="A7" s="720"/>
      <c r="B7" s="574"/>
      <c r="C7" s="98" t="s">
        <v>11</v>
      </c>
      <c r="D7" s="98" t="s">
        <v>12</v>
      </c>
      <c r="E7" s="98" t="s">
        <v>88</v>
      </c>
      <c r="F7" s="98" t="s">
        <v>89</v>
      </c>
      <c r="G7" s="368" t="s">
        <v>11</v>
      </c>
      <c r="H7" s="368" t="s">
        <v>12</v>
      </c>
      <c r="I7" s="368" t="s">
        <v>15</v>
      </c>
      <c r="J7" s="368" t="s">
        <v>16</v>
      </c>
      <c r="K7" s="369" t="s">
        <v>11</v>
      </c>
      <c r="L7" s="369" t="s">
        <v>12</v>
      </c>
      <c r="M7" s="369" t="s">
        <v>15</v>
      </c>
      <c r="N7" s="369" t="s">
        <v>16</v>
      </c>
      <c r="O7" s="98" t="s">
        <v>11</v>
      </c>
      <c r="P7" s="98" t="s">
        <v>12</v>
      </c>
      <c r="Q7" s="98" t="s">
        <v>15</v>
      </c>
      <c r="R7" s="98" t="s">
        <v>16</v>
      </c>
      <c r="S7" s="98" t="s">
        <v>11</v>
      </c>
      <c r="T7" s="98" t="s">
        <v>12</v>
      </c>
      <c r="U7" s="98" t="s">
        <v>15</v>
      </c>
      <c r="V7" s="98" t="s">
        <v>16</v>
      </c>
      <c r="W7" s="98" t="s">
        <v>11</v>
      </c>
      <c r="X7" s="98" t="s">
        <v>12</v>
      </c>
      <c r="Y7" s="98" t="s">
        <v>15</v>
      </c>
      <c r="Z7" s="98" t="s">
        <v>16</v>
      </c>
    </row>
    <row r="8" spans="1:100" ht="156.75" customHeight="1" x14ac:dyDescent="0.3">
      <c r="A8" s="43" t="s">
        <v>17</v>
      </c>
      <c r="B8" s="43" t="s">
        <v>459</v>
      </c>
      <c r="C8" s="46">
        <v>0</v>
      </c>
      <c r="D8" s="46">
        <v>0</v>
      </c>
      <c r="E8" s="46">
        <v>0</v>
      </c>
      <c r="F8" s="46">
        <v>0</v>
      </c>
      <c r="G8" s="370">
        <v>615</v>
      </c>
      <c r="H8" s="370">
        <v>1320</v>
      </c>
      <c r="I8" s="370">
        <v>615</v>
      </c>
      <c r="J8" s="370">
        <v>1320</v>
      </c>
      <c r="K8" s="371">
        <v>569</v>
      </c>
      <c r="L8" s="371">
        <v>1502</v>
      </c>
      <c r="M8" s="371">
        <v>569</v>
      </c>
      <c r="N8" s="371">
        <v>1502</v>
      </c>
      <c r="O8" s="46">
        <v>633</v>
      </c>
      <c r="P8" s="46">
        <v>1235</v>
      </c>
      <c r="Q8" s="46">
        <v>633</v>
      </c>
      <c r="R8" s="46">
        <v>1235</v>
      </c>
      <c r="S8" s="46">
        <v>811</v>
      </c>
      <c r="T8" s="46">
        <v>1425</v>
      </c>
      <c r="U8" s="46">
        <v>811</v>
      </c>
      <c r="V8" s="46">
        <v>1425</v>
      </c>
      <c r="W8" s="46">
        <v>1102</v>
      </c>
      <c r="X8" s="46">
        <v>1436</v>
      </c>
      <c r="Y8" s="46">
        <v>1102</v>
      </c>
      <c r="Z8" s="46">
        <v>1436</v>
      </c>
      <c r="AA8" s="372"/>
    </row>
    <row r="9" spans="1:100" s="52" customFormat="1" ht="16.5" customHeight="1" x14ac:dyDescent="0.3">
      <c r="A9" s="373"/>
      <c r="B9" s="373" t="s">
        <v>460</v>
      </c>
      <c r="C9" s="374"/>
      <c r="D9" s="374"/>
      <c r="E9" s="374"/>
      <c r="F9" s="374"/>
      <c r="G9" s="374"/>
      <c r="H9" s="374"/>
      <c r="I9" s="374"/>
      <c r="J9" s="374"/>
      <c r="K9" s="374">
        <v>934</v>
      </c>
      <c r="L9" s="374">
        <v>1947</v>
      </c>
      <c r="M9" s="374">
        <v>934</v>
      </c>
      <c r="N9" s="374">
        <v>1947</v>
      </c>
      <c r="O9" s="374"/>
      <c r="P9" s="374"/>
      <c r="Q9" s="374"/>
      <c r="R9" s="374"/>
      <c r="S9" s="374"/>
      <c r="T9" s="374"/>
      <c r="U9" s="374"/>
      <c r="V9" s="374"/>
      <c r="W9" s="374"/>
      <c r="X9" s="374"/>
      <c r="Y9" s="374"/>
      <c r="Z9" s="374"/>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row>
    <row r="10" spans="1:100" ht="92.4" x14ac:dyDescent="0.3">
      <c r="A10" s="43" t="s">
        <v>19</v>
      </c>
      <c r="B10" s="43" t="s">
        <v>461</v>
      </c>
      <c r="C10" s="46">
        <v>0</v>
      </c>
      <c r="D10" s="46">
        <v>0</v>
      </c>
      <c r="E10" s="46">
        <v>0</v>
      </c>
      <c r="F10" s="46">
        <v>0</v>
      </c>
      <c r="G10" s="370">
        <v>0</v>
      </c>
      <c r="H10" s="370">
        <v>24</v>
      </c>
      <c r="I10" s="370">
        <v>0</v>
      </c>
      <c r="J10" s="370">
        <v>24</v>
      </c>
      <c r="K10" s="371">
        <v>24</v>
      </c>
      <c r="L10" s="371">
        <v>29</v>
      </c>
      <c r="M10" s="371">
        <v>24</v>
      </c>
      <c r="N10" s="371">
        <v>29</v>
      </c>
      <c r="O10" s="46">
        <v>18</v>
      </c>
      <c r="P10" s="46">
        <v>21</v>
      </c>
      <c r="Q10" s="46">
        <v>16</v>
      </c>
      <c r="R10" s="46">
        <v>21</v>
      </c>
      <c r="S10" s="46">
        <v>20</v>
      </c>
      <c r="T10" s="46">
        <v>21</v>
      </c>
      <c r="U10" s="46">
        <v>18</v>
      </c>
      <c r="V10" s="46">
        <v>21</v>
      </c>
      <c r="W10" s="46">
        <v>19</v>
      </c>
      <c r="X10" s="46">
        <v>37</v>
      </c>
      <c r="Y10" s="46">
        <v>19</v>
      </c>
      <c r="Z10" s="46">
        <v>37</v>
      </c>
      <c r="AA10" s="372"/>
    </row>
    <row r="11" spans="1:100" ht="17.25" customHeight="1" x14ac:dyDescent="0.3">
      <c r="A11" s="373"/>
      <c r="B11" s="373" t="s">
        <v>460</v>
      </c>
      <c r="C11" s="374"/>
      <c r="D11" s="374"/>
      <c r="E11" s="374"/>
      <c r="F11" s="374"/>
      <c r="G11" s="374"/>
      <c r="H11" s="374"/>
      <c r="I11" s="374"/>
      <c r="J11" s="374"/>
      <c r="K11" s="374">
        <v>8</v>
      </c>
      <c r="L11" s="374">
        <v>33</v>
      </c>
      <c r="M11" s="374">
        <v>8</v>
      </c>
      <c r="N11" s="374">
        <v>33</v>
      </c>
      <c r="O11" s="374"/>
      <c r="P11" s="374"/>
      <c r="Q11" s="374"/>
      <c r="R11" s="374"/>
      <c r="S11" s="374"/>
      <c r="T11" s="374"/>
      <c r="U11" s="374"/>
      <c r="V11" s="374"/>
      <c r="W11" s="374"/>
      <c r="X11" s="374"/>
      <c r="Y11" s="374"/>
      <c r="Z11" s="374"/>
      <c r="AA11" s="372"/>
    </row>
    <row r="12" spans="1:100" ht="79.2" x14ac:dyDescent="0.3">
      <c r="A12" s="43" t="s">
        <v>21</v>
      </c>
      <c r="B12" s="43" t="s">
        <v>462</v>
      </c>
      <c r="C12" s="46">
        <v>0</v>
      </c>
      <c r="D12" s="46">
        <v>0</v>
      </c>
      <c r="E12" s="46">
        <v>0</v>
      </c>
      <c r="F12" s="46">
        <v>0</v>
      </c>
      <c r="G12" s="370">
        <v>10</v>
      </c>
      <c r="H12" s="370">
        <v>1890</v>
      </c>
      <c r="I12" s="370">
        <v>0</v>
      </c>
      <c r="J12" s="370">
        <v>1807</v>
      </c>
      <c r="K12" s="371">
        <v>604</v>
      </c>
      <c r="L12" s="371">
        <v>2216</v>
      </c>
      <c r="M12" s="371">
        <v>604</v>
      </c>
      <c r="N12" s="371">
        <v>2216</v>
      </c>
      <c r="O12" s="46">
        <v>797</v>
      </c>
      <c r="P12" s="46">
        <v>2373</v>
      </c>
      <c r="Q12" s="46">
        <v>797</v>
      </c>
      <c r="R12" s="46">
        <v>2373</v>
      </c>
      <c r="S12" s="46">
        <v>1031</v>
      </c>
      <c r="T12" s="46">
        <v>2282</v>
      </c>
      <c r="U12" s="46">
        <v>1031</v>
      </c>
      <c r="V12" s="46">
        <v>2282</v>
      </c>
      <c r="W12" s="46">
        <v>1501</v>
      </c>
      <c r="X12" s="46">
        <v>2391</v>
      </c>
      <c r="Y12" s="46">
        <v>1501</v>
      </c>
      <c r="Z12" s="46">
        <v>2391</v>
      </c>
      <c r="AA12" s="372"/>
    </row>
    <row r="13" spans="1:100" ht="15" customHeight="1" x14ac:dyDescent="0.3">
      <c r="A13" s="373"/>
      <c r="B13" s="373" t="s">
        <v>460</v>
      </c>
      <c r="C13" s="374"/>
      <c r="D13" s="374"/>
      <c r="E13" s="374"/>
      <c r="F13" s="374"/>
      <c r="G13" s="374"/>
      <c r="H13" s="374"/>
      <c r="I13" s="374"/>
      <c r="J13" s="374"/>
      <c r="K13" s="374">
        <v>19</v>
      </c>
      <c r="L13" s="374">
        <v>2093</v>
      </c>
      <c r="M13" s="374">
        <v>19</v>
      </c>
      <c r="N13" s="374">
        <v>2093</v>
      </c>
      <c r="O13" s="374"/>
      <c r="P13" s="374"/>
      <c r="Q13" s="374"/>
      <c r="R13" s="374"/>
      <c r="S13" s="374"/>
      <c r="T13" s="374"/>
      <c r="U13" s="374"/>
      <c r="V13" s="374"/>
      <c r="W13" s="374"/>
      <c r="X13" s="374"/>
      <c r="Y13" s="374"/>
      <c r="Z13" s="374"/>
      <c r="AA13" s="372"/>
    </row>
    <row r="14" spans="1:100" ht="105.6" x14ac:dyDescent="0.3">
      <c r="A14" s="43" t="s">
        <v>23</v>
      </c>
      <c r="B14" s="375" t="s">
        <v>463</v>
      </c>
      <c r="C14" s="46">
        <v>0</v>
      </c>
      <c r="D14" s="46">
        <v>0</v>
      </c>
      <c r="E14" s="46">
        <v>0</v>
      </c>
      <c r="F14" s="46">
        <v>0</v>
      </c>
      <c r="G14" s="370">
        <v>0</v>
      </c>
      <c r="H14" s="370">
        <v>35</v>
      </c>
      <c r="I14" s="370">
        <v>0</v>
      </c>
      <c r="J14" s="370">
        <v>35</v>
      </c>
      <c r="K14" s="371">
        <v>20</v>
      </c>
      <c r="L14" s="371">
        <v>60</v>
      </c>
      <c r="M14" s="371">
        <v>20</v>
      </c>
      <c r="N14" s="371">
        <v>60</v>
      </c>
      <c r="O14" s="46">
        <v>30</v>
      </c>
      <c r="P14" s="46">
        <v>60</v>
      </c>
      <c r="Q14" s="46">
        <v>30</v>
      </c>
      <c r="R14" s="376">
        <v>60</v>
      </c>
      <c r="S14" s="46">
        <v>35</v>
      </c>
      <c r="T14" s="46">
        <v>60</v>
      </c>
      <c r="U14" s="46">
        <v>35</v>
      </c>
      <c r="V14" s="46">
        <v>60</v>
      </c>
      <c r="W14" s="46">
        <v>45</v>
      </c>
      <c r="X14" s="46">
        <v>60</v>
      </c>
      <c r="Y14" s="46">
        <v>45</v>
      </c>
      <c r="Z14" s="46">
        <v>60</v>
      </c>
      <c r="AA14" s="372"/>
    </row>
    <row r="15" spans="1:100" ht="17.25" customHeight="1" x14ac:dyDescent="0.3">
      <c r="A15" s="373"/>
      <c r="B15" s="373" t="s">
        <v>460</v>
      </c>
      <c r="C15" s="374"/>
      <c r="D15" s="374"/>
      <c r="E15" s="374"/>
      <c r="F15" s="374"/>
      <c r="G15" s="374"/>
      <c r="H15" s="374"/>
      <c r="I15" s="374"/>
      <c r="J15" s="374"/>
      <c r="K15" s="374">
        <v>1</v>
      </c>
      <c r="L15" s="374">
        <v>40</v>
      </c>
      <c r="M15" s="374">
        <v>1</v>
      </c>
      <c r="N15" s="374">
        <v>40</v>
      </c>
      <c r="O15" s="374"/>
      <c r="P15" s="374"/>
      <c r="Q15" s="374"/>
      <c r="R15" s="374"/>
      <c r="S15" s="374"/>
      <c r="T15" s="374"/>
      <c r="U15" s="374"/>
      <c r="V15" s="374"/>
      <c r="W15" s="374"/>
      <c r="X15" s="374"/>
      <c r="Y15" s="374"/>
      <c r="Z15" s="374"/>
      <c r="AA15" s="372"/>
    </row>
    <row r="16" spans="1:100" ht="33" customHeight="1" x14ac:dyDescent="0.3">
      <c r="A16" s="17"/>
      <c r="B16" s="374" t="s">
        <v>464</v>
      </c>
      <c r="C16" s="17">
        <f>C8+C10+C12+C14</f>
        <v>0</v>
      </c>
      <c r="D16" s="17">
        <f t="shared" ref="D16:J16" si="0">D8+D10+D12+D14</f>
        <v>0</v>
      </c>
      <c r="E16" s="17">
        <f t="shared" si="0"/>
        <v>0</v>
      </c>
      <c r="F16" s="17">
        <f t="shared" si="0"/>
        <v>0</v>
      </c>
      <c r="G16" s="17">
        <f t="shared" si="0"/>
        <v>625</v>
      </c>
      <c r="H16" s="17">
        <f t="shared" si="0"/>
        <v>3269</v>
      </c>
      <c r="I16" s="17">
        <f t="shared" si="0"/>
        <v>615</v>
      </c>
      <c r="J16" s="17">
        <f t="shared" si="0"/>
        <v>3186</v>
      </c>
      <c r="K16" s="17">
        <f>K9+K11+K13+K15</f>
        <v>962</v>
      </c>
      <c r="L16" s="17">
        <f>L9+L11+L13+L15</f>
        <v>4113</v>
      </c>
      <c r="M16" s="17">
        <f>M9+M11+M13+M15</f>
        <v>962</v>
      </c>
      <c r="N16" s="17">
        <f>N9+N11+N13+N15</f>
        <v>4113</v>
      </c>
    </row>
    <row r="17" spans="1:26" ht="93" customHeight="1" x14ac:dyDescent="0.45">
      <c r="A17" s="717" t="s">
        <v>35</v>
      </c>
      <c r="B17" s="717"/>
      <c r="C17" s="717"/>
      <c r="D17" s="717"/>
      <c r="E17" s="717"/>
      <c r="F17" s="717"/>
      <c r="G17" s="717"/>
      <c r="H17" s="717"/>
      <c r="I17" s="717"/>
      <c r="J17" s="717"/>
      <c r="K17" s="717"/>
      <c r="L17" s="717"/>
      <c r="M17" s="717"/>
      <c r="N17" s="717"/>
      <c r="O17" s="717"/>
      <c r="P17" s="717"/>
      <c r="Q17" s="717"/>
      <c r="R17" s="717"/>
      <c r="S17" s="717"/>
      <c r="T17" s="717"/>
      <c r="U17" s="717"/>
      <c r="V17" s="717"/>
      <c r="W17" s="717"/>
      <c r="X17" s="717"/>
      <c r="Y17" s="717"/>
      <c r="Z17" s="717"/>
    </row>
    <row r="18" spans="1:26" ht="45.75" customHeight="1" x14ac:dyDescent="0.3">
      <c r="A18" s="718" t="s">
        <v>2</v>
      </c>
      <c r="B18" s="572" t="s">
        <v>36</v>
      </c>
      <c r="C18" s="721" t="s">
        <v>93</v>
      </c>
      <c r="D18" s="722"/>
      <c r="E18" s="722"/>
      <c r="F18" s="723"/>
      <c r="G18" s="560" t="s">
        <v>38</v>
      </c>
      <c r="H18" s="560"/>
      <c r="I18" s="560"/>
      <c r="J18" s="560"/>
      <c r="K18" s="560"/>
      <c r="L18" s="560"/>
      <c r="M18" s="560"/>
      <c r="N18" s="560"/>
      <c r="O18" s="560"/>
      <c r="P18" s="560"/>
      <c r="Q18" s="560"/>
      <c r="R18" s="560"/>
      <c r="S18" s="560"/>
      <c r="T18" s="560"/>
      <c r="U18" s="560"/>
      <c r="V18" s="560"/>
      <c r="W18" s="560"/>
      <c r="X18" s="560"/>
      <c r="Y18" s="560"/>
      <c r="Z18" s="560"/>
    </row>
    <row r="19" spans="1:26" ht="45" customHeight="1" x14ac:dyDescent="0.3">
      <c r="A19" s="719"/>
      <c r="B19" s="573"/>
      <c r="C19" s="724"/>
      <c r="D19" s="725"/>
      <c r="E19" s="725"/>
      <c r="F19" s="726"/>
      <c r="G19" s="560" t="s">
        <v>6</v>
      </c>
      <c r="H19" s="560"/>
      <c r="I19" s="560"/>
      <c r="J19" s="560"/>
      <c r="K19" s="560" t="s">
        <v>7</v>
      </c>
      <c r="L19" s="560"/>
      <c r="M19" s="560"/>
      <c r="N19" s="560"/>
      <c r="O19" s="560" t="s">
        <v>8</v>
      </c>
      <c r="P19" s="560"/>
      <c r="Q19" s="560"/>
      <c r="R19" s="560"/>
      <c r="S19" s="560" t="s">
        <v>9</v>
      </c>
      <c r="T19" s="560"/>
      <c r="U19" s="560"/>
      <c r="V19" s="560"/>
      <c r="W19" s="560" t="s">
        <v>10</v>
      </c>
      <c r="X19" s="560"/>
      <c r="Y19" s="560"/>
      <c r="Z19" s="560"/>
    </row>
    <row r="20" spans="1:26" ht="78.75" customHeight="1" x14ac:dyDescent="0.3">
      <c r="A20" s="720"/>
      <c r="B20" s="574"/>
      <c r="C20" s="98" t="s">
        <v>94</v>
      </c>
      <c r="D20" s="98" t="s">
        <v>40</v>
      </c>
      <c r="E20" s="98" t="s">
        <v>41</v>
      </c>
      <c r="F20" s="98" t="s">
        <v>89</v>
      </c>
      <c r="G20" s="98" t="s">
        <v>42</v>
      </c>
      <c r="H20" s="98" t="s">
        <v>40</v>
      </c>
      <c r="I20" s="98" t="s">
        <v>41</v>
      </c>
      <c r="J20" s="98" t="s">
        <v>16</v>
      </c>
      <c r="K20" s="98" t="s">
        <v>42</v>
      </c>
      <c r="L20" s="98" t="s">
        <v>40</v>
      </c>
      <c r="M20" s="98" t="s">
        <v>41</v>
      </c>
      <c r="N20" s="98" t="s">
        <v>16</v>
      </c>
      <c r="O20" s="98" t="s">
        <v>42</v>
      </c>
      <c r="P20" s="98" t="s">
        <v>40</v>
      </c>
      <c r="Q20" s="98" t="s">
        <v>41</v>
      </c>
      <c r="R20" s="98" t="s">
        <v>16</v>
      </c>
      <c r="S20" s="98" t="s">
        <v>42</v>
      </c>
      <c r="T20" s="98" t="s">
        <v>40</v>
      </c>
      <c r="U20" s="98" t="s">
        <v>41</v>
      </c>
      <c r="V20" s="98" t="s">
        <v>16</v>
      </c>
      <c r="W20" s="98" t="s">
        <v>42</v>
      </c>
      <c r="X20" s="98" t="s">
        <v>40</v>
      </c>
      <c r="Y20" s="98" t="s">
        <v>41</v>
      </c>
      <c r="Z20" s="98" t="s">
        <v>16</v>
      </c>
    </row>
    <row r="21" spans="1:26" ht="66" x14ac:dyDescent="0.3">
      <c r="A21" s="43" t="s">
        <v>17</v>
      </c>
      <c r="B21" s="43" t="s">
        <v>457</v>
      </c>
      <c r="C21" s="377"/>
      <c r="D21" s="377"/>
      <c r="E21" s="377"/>
      <c r="F21" s="43"/>
      <c r="G21" s="43"/>
      <c r="H21" s="43"/>
      <c r="I21" s="43"/>
      <c r="J21" s="43"/>
      <c r="K21" s="43"/>
      <c r="L21" s="43"/>
      <c r="M21" s="43"/>
      <c r="N21" s="43"/>
      <c r="O21" s="43"/>
      <c r="P21" s="43"/>
      <c r="Q21" s="43"/>
      <c r="R21" s="43"/>
      <c r="S21" s="43"/>
      <c r="T21" s="43"/>
      <c r="U21" s="43"/>
      <c r="V21" s="43"/>
      <c r="W21" s="43"/>
      <c r="X21" s="43"/>
      <c r="Y21" s="43"/>
      <c r="Z21" s="43"/>
    </row>
    <row r="22" spans="1:26" ht="28.8" x14ac:dyDescent="0.3">
      <c r="A22" s="43" t="s">
        <v>44</v>
      </c>
      <c r="B22" s="43" t="s">
        <v>456</v>
      </c>
      <c r="C22" s="377">
        <v>0</v>
      </c>
      <c r="D22" s="377">
        <v>0</v>
      </c>
      <c r="E22" s="377">
        <v>0</v>
      </c>
      <c r="F22" s="377"/>
      <c r="G22" s="43"/>
      <c r="H22" s="43"/>
      <c r="I22" s="43"/>
      <c r="J22" s="43">
        <f>J16+200</f>
        <v>3386</v>
      </c>
      <c r="K22" s="43"/>
      <c r="L22" s="43"/>
      <c r="M22" s="43"/>
      <c r="N22" s="43">
        <f>N16+200</f>
        <v>4313</v>
      </c>
      <c r="O22" s="43"/>
      <c r="P22" s="43"/>
      <c r="Q22" s="43"/>
      <c r="R22" s="43">
        <f>R16+200</f>
        <v>200</v>
      </c>
      <c r="S22" s="43"/>
      <c r="T22" s="43"/>
      <c r="U22" s="43"/>
      <c r="V22" s="43">
        <f>V16+200</f>
        <v>200</v>
      </c>
      <c r="W22" s="43"/>
      <c r="X22" s="43"/>
      <c r="Y22" s="43"/>
      <c r="Z22" s="43">
        <f>Z16+200</f>
        <v>200</v>
      </c>
    </row>
    <row r="23" spans="1:26" x14ac:dyDescent="0.3">
      <c r="A23" s="43" t="s">
        <v>46</v>
      </c>
      <c r="B23" s="43" t="s">
        <v>465</v>
      </c>
      <c r="C23" s="43"/>
      <c r="D23" s="43"/>
      <c r="E23" s="43"/>
      <c r="F23" s="43"/>
      <c r="G23" s="43"/>
      <c r="H23" s="43"/>
      <c r="I23" s="43"/>
      <c r="J23" s="43"/>
      <c r="K23" s="43"/>
      <c r="L23" s="43"/>
      <c r="M23" s="43"/>
      <c r="N23" s="43"/>
      <c r="O23" s="43"/>
      <c r="P23" s="43"/>
      <c r="Q23" s="43"/>
      <c r="R23" s="43"/>
      <c r="S23" s="43"/>
      <c r="T23" s="43"/>
      <c r="U23" s="43"/>
      <c r="V23" s="43"/>
      <c r="W23" s="43"/>
      <c r="X23" s="43"/>
      <c r="Y23" s="43"/>
      <c r="Z23" s="43"/>
    </row>
    <row r="24" spans="1:26" x14ac:dyDescent="0.3">
      <c r="A24" s="43" t="s">
        <v>19</v>
      </c>
      <c r="B24" s="43" t="s">
        <v>465</v>
      </c>
      <c r="C24" s="43"/>
      <c r="D24" s="43"/>
      <c r="E24" s="43"/>
      <c r="F24" s="43"/>
      <c r="G24" s="43"/>
      <c r="H24" s="43"/>
      <c r="I24" s="43"/>
      <c r="J24" s="43"/>
      <c r="K24" s="43"/>
      <c r="L24" s="43"/>
      <c r="M24" s="43"/>
      <c r="N24" s="43"/>
      <c r="O24" s="43"/>
      <c r="P24" s="43"/>
      <c r="Q24" s="43"/>
      <c r="R24" s="43"/>
      <c r="S24" s="43"/>
      <c r="T24" s="43"/>
      <c r="U24" s="43"/>
      <c r="V24" s="43"/>
      <c r="W24" s="43"/>
      <c r="X24" s="43"/>
      <c r="Y24" s="43"/>
      <c r="Z24" s="43"/>
    </row>
    <row r="25" spans="1:26" x14ac:dyDescent="0.3">
      <c r="A25" s="43" t="s">
        <v>56</v>
      </c>
      <c r="B25" s="43" t="s">
        <v>465</v>
      </c>
      <c r="C25" s="43"/>
      <c r="D25" s="43"/>
      <c r="E25" s="43"/>
      <c r="F25" s="43"/>
      <c r="G25" s="43"/>
      <c r="H25" s="43"/>
      <c r="I25" s="43"/>
      <c r="J25" s="43"/>
      <c r="K25" s="43"/>
      <c r="L25" s="43"/>
      <c r="M25" s="43"/>
      <c r="N25" s="43"/>
      <c r="O25" s="43"/>
      <c r="P25" s="43"/>
      <c r="Q25" s="43"/>
      <c r="R25" s="43"/>
      <c r="S25" s="43"/>
      <c r="T25" s="43"/>
      <c r="U25" s="43"/>
      <c r="V25" s="43"/>
      <c r="W25" s="43"/>
      <c r="X25" s="43"/>
      <c r="Y25" s="43"/>
      <c r="Z25" s="43"/>
    </row>
    <row r="27" spans="1:26" x14ac:dyDescent="0.3">
      <c r="A27" s="118"/>
      <c r="B27" s="118" t="s">
        <v>58</v>
      </c>
    </row>
    <row r="29" spans="1:26" ht="31.5" customHeight="1" x14ac:dyDescent="0.3">
      <c r="A29" s="27" t="s">
        <v>59</v>
      </c>
      <c r="B29" s="559" t="s">
        <v>60</v>
      </c>
      <c r="C29" s="559"/>
      <c r="D29" s="559"/>
      <c r="E29" s="559"/>
      <c r="F29" s="559"/>
      <c r="G29" s="559"/>
      <c r="H29" s="559"/>
      <c r="I29" s="559"/>
      <c r="J29" s="559"/>
      <c r="K29" s="559"/>
      <c r="L29" s="559"/>
      <c r="M29" s="559"/>
      <c r="N29" s="559"/>
      <c r="O29" s="559"/>
      <c r="P29" s="559"/>
      <c r="Q29" s="559"/>
      <c r="R29" s="559"/>
    </row>
    <row r="30" spans="1:26" ht="31.5" customHeight="1" x14ac:dyDescent="0.3">
      <c r="A30" s="27" t="s">
        <v>61</v>
      </c>
      <c r="B30" s="559" t="s">
        <v>62</v>
      </c>
      <c r="C30" s="559"/>
      <c r="D30" s="559"/>
      <c r="E30" s="559"/>
      <c r="F30" s="559"/>
      <c r="G30" s="559"/>
      <c r="H30" s="559"/>
      <c r="I30" s="559"/>
      <c r="J30" s="559"/>
      <c r="K30" s="559"/>
      <c r="L30" s="559"/>
      <c r="M30" s="559"/>
      <c r="N30" s="559"/>
      <c r="O30" s="559"/>
      <c r="P30" s="559"/>
      <c r="Q30" s="559"/>
      <c r="R30" s="559"/>
    </row>
    <row r="31" spans="1:26" ht="31.5" customHeight="1" x14ac:dyDescent="0.3">
      <c r="B31" s="559" t="s">
        <v>98</v>
      </c>
      <c r="C31" s="559"/>
      <c r="D31" s="559"/>
      <c r="E31" s="559"/>
      <c r="F31" s="559"/>
      <c r="G31" s="559"/>
      <c r="H31" s="559"/>
      <c r="I31" s="559"/>
      <c r="J31" s="559"/>
      <c r="K31" s="559"/>
      <c r="L31" s="559"/>
      <c r="M31" s="559"/>
      <c r="N31" s="559"/>
      <c r="O31" s="559"/>
      <c r="P31" s="559"/>
      <c r="Q31" s="559"/>
      <c r="R31" s="559"/>
    </row>
    <row r="32" spans="1:26" ht="31.5" customHeight="1" x14ac:dyDescent="0.3">
      <c r="B32" s="559" t="s">
        <v>99</v>
      </c>
      <c r="C32" s="559"/>
      <c r="D32" s="559"/>
      <c r="E32" s="559"/>
      <c r="F32" s="559"/>
      <c r="G32" s="559"/>
      <c r="H32" s="559"/>
      <c r="I32" s="559"/>
      <c r="J32" s="559"/>
      <c r="K32" s="559"/>
      <c r="L32" s="559"/>
      <c r="M32" s="559"/>
      <c r="N32" s="559"/>
      <c r="O32" s="559"/>
      <c r="P32" s="559"/>
      <c r="Q32" s="559"/>
      <c r="R32" s="559"/>
    </row>
    <row r="33" spans="2:18" ht="31.5" customHeight="1" x14ac:dyDescent="0.3">
      <c r="B33" s="559" t="s">
        <v>100</v>
      </c>
      <c r="C33" s="559"/>
      <c r="D33" s="559"/>
      <c r="E33" s="559"/>
      <c r="F33" s="559"/>
      <c r="G33" s="559"/>
      <c r="H33" s="559"/>
      <c r="I33" s="559"/>
      <c r="J33" s="559"/>
      <c r="K33" s="559"/>
      <c r="L33" s="559"/>
      <c r="M33" s="559"/>
      <c r="N33" s="559"/>
      <c r="O33" s="559"/>
      <c r="P33" s="559"/>
      <c r="Q33" s="559"/>
      <c r="R33" s="559"/>
    </row>
    <row r="34" spans="2:18" ht="31.5" customHeight="1" x14ac:dyDescent="0.3">
      <c r="B34" s="559" t="s">
        <v>101</v>
      </c>
      <c r="C34" s="559"/>
      <c r="D34" s="559"/>
      <c r="E34" s="559"/>
      <c r="F34" s="559"/>
      <c r="G34" s="559"/>
      <c r="H34" s="559"/>
      <c r="I34" s="559"/>
      <c r="J34" s="559"/>
      <c r="K34" s="559"/>
      <c r="L34" s="559"/>
      <c r="M34" s="559"/>
      <c r="N34" s="559"/>
      <c r="O34" s="559"/>
      <c r="P34" s="559"/>
      <c r="Q34" s="559"/>
      <c r="R34" s="559"/>
    </row>
    <row r="35" spans="2:18" ht="73.5" customHeight="1" x14ac:dyDescent="0.3">
      <c r="B35" s="559" t="s">
        <v>102</v>
      </c>
      <c r="C35" s="559"/>
      <c r="D35" s="559"/>
      <c r="E35" s="559"/>
      <c r="F35" s="559"/>
      <c r="G35" s="559"/>
      <c r="H35" s="559"/>
      <c r="I35" s="559"/>
      <c r="J35" s="559"/>
      <c r="K35" s="559"/>
      <c r="L35" s="559"/>
      <c r="M35" s="559"/>
      <c r="N35" s="559"/>
      <c r="O35" s="559"/>
      <c r="P35" s="559"/>
      <c r="Q35" s="559"/>
      <c r="R35" s="559"/>
    </row>
    <row r="36" spans="2:18" ht="39" customHeight="1" x14ac:dyDescent="0.3">
      <c r="B36" s="559" t="s">
        <v>103</v>
      </c>
      <c r="C36" s="559"/>
      <c r="D36" s="559"/>
      <c r="E36" s="559"/>
      <c r="F36" s="559"/>
      <c r="G36" s="559"/>
      <c r="H36" s="559"/>
      <c r="I36" s="559"/>
      <c r="J36" s="559"/>
      <c r="K36" s="559"/>
      <c r="L36" s="559"/>
      <c r="M36" s="559"/>
      <c r="N36" s="559"/>
      <c r="O36" s="559"/>
      <c r="P36" s="559"/>
      <c r="Q36" s="559"/>
      <c r="R36" s="559"/>
    </row>
    <row r="37" spans="2:18" x14ac:dyDescent="0.3">
      <c r="B37" s="97" t="s">
        <v>466</v>
      </c>
    </row>
    <row r="38" spans="2:18" ht="27" customHeight="1" x14ac:dyDescent="0.3">
      <c r="B38" s="716" t="s">
        <v>467</v>
      </c>
      <c r="C38" s="716"/>
      <c r="D38" s="716"/>
      <c r="E38" s="716"/>
      <c r="F38" s="716"/>
      <c r="G38" s="716"/>
      <c r="H38" s="716"/>
      <c r="I38" s="716"/>
      <c r="J38" s="716"/>
      <c r="K38" s="716"/>
      <c r="L38" s="716"/>
      <c r="M38" s="716"/>
      <c r="N38" s="716"/>
      <c r="O38" s="716"/>
      <c r="P38" s="716"/>
      <c r="Q38" s="716"/>
      <c r="R38" s="716"/>
    </row>
    <row r="40" spans="2:18" x14ac:dyDescent="0.3">
      <c r="B40" s="97"/>
    </row>
  </sheetData>
  <mergeCells count="32">
    <mergeCell ref="A2:E2"/>
    <mergeCell ref="F2:R2"/>
    <mergeCell ref="F3:R3"/>
    <mergeCell ref="A4:Z4"/>
    <mergeCell ref="A5:A7"/>
    <mergeCell ref="B5:B7"/>
    <mergeCell ref="C5:F6"/>
    <mergeCell ref="G5:Z5"/>
    <mergeCell ref="G6:J6"/>
    <mergeCell ref="K6:N6"/>
    <mergeCell ref="O6:R6"/>
    <mergeCell ref="S6:V6"/>
    <mergeCell ref="W6:Z6"/>
    <mergeCell ref="A17:Z17"/>
    <mergeCell ref="A18:A20"/>
    <mergeCell ref="B18:B20"/>
    <mergeCell ref="C18:F19"/>
    <mergeCell ref="G18:Z18"/>
    <mergeCell ref="G19:J19"/>
    <mergeCell ref="K19:N19"/>
    <mergeCell ref="B38:R38"/>
    <mergeCell ref="O19:R19"/>
    <mergeCell ref="S19:V19"/>
    <mergeCell ref="W19:Z19"/>
    <mergeCell ref="B29:R29"/>
    <mergeCell ref="B30:R30"/>
    <mergeCell ref="B31:R31"/>
    <mergeCell ref="B32:R32"/>
    <mergeCell ref="B33:R33"/>
    <mergeCell ref="B34:R34"/>
    <mergeCell ref="B35:R35"/>
    <mergeCell ref="B36:R36"/>
  </mergeCells>
  <pageMargins left="0.36" right="0.3" top="0.48" bottom="0.52" header="0.22" footer="0.26"/>
  <pageSetup paperSize="9" scale="7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50"/>
  <sheetViews>
    <sheetView tabSelected="1" view="pageBreakPreview" topLeftCell="A4" zoomScaleNormal="100" zoomScaleSheetLayoutView="100" workbookViewId="0">
      <selection activeCell="B38" sqref="B38"/>
    </sheetView>
  </sheetViews>
  <sheetFormatPr defaultRowHeight="14.4" x14ac:dyDescent="0.3"/>
  <cols>
    <col min="1" max="16384" width="8.88671875" style="378"/>
  </cols>
  <sheetData>
    <row r="2" spans="1:40" s="380" customFormat="1" ht="24.75" customHeight="1" x14ac:dyDescent="0.35">
      <c r="A2" s="748" t="s">
        <v>468</v>
      </c>
      <c r="B2" s="748"/>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379"/>
    </row>
    <row r="3" spans="1:40" ht="23.25" customHeight="1" x14ac:dyDescent="0.45">
      <c r="A3" s="749" t="s">
        <v>1</v>
      </c>
      <c r="B3" s="749"/>
      <c r="C3" s="749"/>
      <c r="D3" s="749"/>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381"/>
      <c r="AE3" s="381"/>
      <c r="AF3" s="381"/>
      <c r="AG3" s="381"/>
      <c r="AH3" s="381"/>
      <c r="AI3" s="381"/>
      <c r="AJ3" s="381"/>
      <c r="AK3" s="381"/>
      <c r="AL3" s="381"/>
    </row>
    <row r="4" spans="1:40" ht="27" customHeight="1" thickBot="1" x14ac:dyDescent="0.5">
      <c r="A4" s="741" t="s">
        <v>2</v>
      </c>
      <c r="B4" s="742" t="s">
        <v>469</v>
      </c>
      <c r="C4" s="741" t="s">
        <v>4</v>
      </c>
      <c r="D4" s="741"/>
      <c r="E4" s="741"/>
      <c r="F4" s="741"/>
      <c r="G4" s="741" t="s">
        <v>5</v>
      </c>
      <c r="H4" s="741"/>
      <c r="I4" s="741"/>
      <c r="J4" s="741"/>
      <c r="K4" s="741"/>
      <c r="L4" s="741"/>
      <c r="M4" s="741"/>
      <c r="N4" s="741"/>
      <c r="O4" s="741" t="s">
        <v>5</v>
      </c>
      <c r="P4" s="741"/>
      <c r="Q4" s="741"/>
      <c r="R4" s="741"/>
      <c r="S4" s="741"/>
      <c r="T4" s="741"/>
      <c r="U4" s="741"/>
      <c r="V4" s="741"/>
      <c r="W4" s="382"/>
      <c r="X4" s="382"/>
      <c r="Y4" s="382"/>
      <c r="Z4" s="382"/>
      <c r="AA4" s="750" t="s">
        <v>105</v>
      </c>
      <c r="AB4" s="750"/>
      <c r="AC4" s="750"/>
      <c r="AD4" s="383"/>
      <c r="AE4" s="381"/>
      <c r="AF4" s="381"/>
      <c r="AG4" s="381"/>
      <c r="AH4" s="381"/>
      <c r="AI4" s="381"/>
      <c r="AJ4" s="381"/>
      <c r="AK4" s="381"/>
      <c r="AL4" s="381"/>
      <c r="AN4" s="384"/>
    </row>
    <row r="5" spans="1:40" ht="30" customHeight="1" x14ac:dyDescent="0.45">
      <c r="A5" s="741"/>
      <c r="B5" s="742"/>
      <c r="C5" s="741"/>
      <c r="D5" s="741"/>
      <c r="E5" s="741"/>
      <c r="F5" s="741"/>
      <c r="G5" s="743" t="s">
        <v>495</v>
      </c>
      <c r="H5" s="743"/>
      <c r="I5" s="743"/>
      <c r="J5" s="743"/>
      <c r="K5" s="744" t="s">
        <v>496</v>
      </c>
      <c r="L5" s="744"/>
      <c r="M5" s="744"/>
      <c r="N5" s="744"/>
      <c r="O5" s="746" t="s">
        <v>8</v>
      </c>
      <c r="P5" s="746"/>
      <c r="Q5" s="746"/>
      <c r="R5" s="746"/>
      <c r="S5" s="735" t="s">
        <v>9</v>
      </c>
      <c r="T5" s="735"/>
      <c r="U5" s="735"/>
      <c r="V5" s="735"/>
      <c r="W5" s="735" t="s">
        <v>10</v>
      </c>
      <c r="X5" s="735"/>
      <c r="Y5" s="735"/>
      <c r="Z5" s="735"/>
      <c r="AA5" s="750"/>
      <c r="AB5" s="750"/>
      <c r="AC5" s="750"/>
      <c r="AD5" s="383"/>
      <c r="AE5" s="381"/>
      <c r="AF5" s="381"/>
      <c r="AG5" s="381"/>
      <c r="AH5" s="381"/>
      <c r="AI5" s="381"/>
      <c r="AJ5" s="381"/>
      <c r="AK5" s="381"/>
      <c r="AL5" s="381"/>
    </row>
    <row r="6" spans="1:40" ht="75.75" customHeight="1" x14ac:dyDescent="0.45">
      <c r="A6" s="741"/>
      <c r="B6" s="742"/>
      <c r="C6" s="385" t="s">
        <v>11</v>
      </c>
      <c r="D6" s="385" t="s">
        <v>12</v>
      </c>
      <c r="E6" s="385" t="s">
        <v>13</v>
      </c>
      <c r="F6" s="385" t="s">
        <v>14</v>
      </c>
      <c r="G6" s="385" t="s">
        <v>11</v>
      </c>
      <c r="H6" s="385" t="s">
        <v>12</v>
      </c>
      <c r="I6" s="385" t="s">
        <v>15</v>
      </c>
      <c r="J6" s="386" t="s">
        <v>16</v>
      </c>
      <c r="K6" s="387" t="s">
        <v>11</v>
      </c>
      <c r="L6" s="388" t="s">
        <v>12</v>
      </c>
      <c r="M6" s="388" t="s">
        <v>15</v>
      </c>
      <c r="N6" s="389" t="s">
        <v>16</v>
      </c>
      <c r="O6" s="390" t="s">
        <v>11</v>
      </c>
      <c r="P6" s="385" t="s">
        <v>12</v>
      </c>
      <c r="Q6" s="385" t="s">
        <v>15</v>
      </c>
      <c r="R6" s="385" t="s">
        <v>16</v>
      </c>
      <c r="S6" s="385" t="s">
        <v>11</v>
      </c>
      <c r="T6" s="385" t="s">
        <v>12</v>
      </c>
      <c r="U6" s="385" t="s">
        <v>15</v>
      </c>
      <c r="V6" s="386" t="s">
        <v>16</v>
      </c>
      <c r="W6" s="385" t="s">
        <v>11</v>
      </c>
      <c r="X6" s="385" t="s">
        <v>12</v>
      </c>
      <c r="Y6" s="385" t="s">
        <v>15</v>
      </c>
      <c r="Z6" s="386" t="s">
        <v>16</v>
      </c>
      <c r="AA6" s="750"/>
      <c r="AB6" s="750"/>
      <c r="AC6" s="750"/>
      <c r="AD6" s="383"/>
      <c r="AE6" s="381"/>
      <c r="AF6" s="381"/>
      <c r="AG6" s="381"/>
      <c r="AH6" s="381"/>
      <c r="AI6" s="381"/>
      <c r="AJ6" s="381"/>
      <c r="AK6" s="381"/>
      <c r="AL6" s="381"/>
    </row>
    <row r="7" spans="1:40" ht="15" customHeight="1" x14ac:dyDescent="0.45">
      <c r="A7" s="391" t="s">
        <v>17</v>
      </c>
      <c r="B7" s="391" t="s">
        <v>470</v>
      </c>
      <c r="C7" s="391"/>
      <c r="D7" s="391"/>
      <c r="E7" s="391"/>
      <c r="F7" s="391"/>
      <c r="G7" s="391"/>
      <c r="H7" s="391"/>
      <c r="I7" s="391"/>
      <c r="J7" s="392"/>
      <c r="K7" s="393"/>
      <c r="L7" s="391"/>
      <c r="M7" s="391"/>
      <c r="N7" s="394"/>
      <c r="O7" s="395"/>
      <c r="P7" s="391"/>
      <c r="Q7" s="391"/>
      <c r="R7" s="391"/>
      <c r="S7" s="391"/>
      <c r="T7" s="391"/>
      <c r="U7" s="391"/>
      <c r="V7" s="391"/>
      <c r="W7" s="391"/>
      <c r="X7" s="391"/>
      <c r="Y7" s="391"/>
      <c r="Z7" s="391"/>
      <c r="AA7" s="736"/>
      <c r="AB7" s="736"/>
      <c r="AC7" s="736"/>
      <c r="AD7" s="383"/>
      <c r="AE7" s="381"/>
      <c r="AF7" s="396"/>
      <c r="AG7" s="396"/>
      <c r="AH7" s="396"/>
      <c r="AI7" s="396"/>
      <c r="AJ7" s="396"/>
      <c r="AK7" s="396"/>
      <c r="AL7" s="396"/>
      <c r="AM7" s="397"/>
      <c r="AN7" s="397"/>
    </row>
    <row r="8" spans="1:40" ht="48" customHeight="1" x14ac:dyDescent="0.45">
      <c r="A8" s="398">
        <v>1.1000000000000001</v>
      </c>
      <c r="B8" s="399" t="s">
        <v>471</v>
      </c>
      <c r="C8" s="391">
        <v>0</v>
      </c>
      <c r="D8" s="391">
        <v>800</v>
      </c>
      <c r="E8" s="391">
        <v>0</v>
      </c>
      <c r="F8" s="391">
        <v>800</v>
      </c>
      <c r="G8" s="448">
        <v>5405</v>
      </c>
      <c r="H8" s="400">
        <v>5405</v>
      </c>
      <c r="I8" s="400">
        <v>1901</v>
      </c>
      <c r="J8" s="449">
        <v>4144</v>
      </c>
      <c r="K8" s="402">
        <v>6503</v>
      </c>
      <c r="L8" s="400">
        <v>6503</v>
      </c>
      <c r="M8" s="400">
        <v>1955</v>
      </c>
      <c r="N8" s="401">
        <v>4345</v>
      </c>
      <c r="O8" s="447"/>
      <c r="P8" s="447"/>
      <c r="Q8" s="447"/>
      <c r="R8" s="447"/>
      <c r="S8" s="391"/>
      <c r="T8" s="391"/>
      <c r="U8" s="391"/>
      <c r="V8" s="391"/>
      <c r="W8" s="391"/>
      <c r="X8" s="391"/>
      <c r="Y8" s="391"/>
      <c r="Z8" s="391"/>
      <c r="AA8" s="737" t="s">
        <v>472</v>
      </c>
      <c r="AB8" s="737"/>
      <c r="AC8" s="737"/>
      <c r="AD8" s="383"/>
      <c r="AE8" s="381"/>
      <c r="AF8" s="396"/>
      <c r="AG8" s="396"/>
      <c r="AH8" s="396"/>
      <c r="AI8" s="396"/>
      <c r="AJ8" s="396"/>
      <c r="AK8" s="396"/>
      <c r="AL8" s="396"/>
      <c r="AM8" s="397"/>
      <c r="AN8" s="397"/>
    </row>
    <row r="9" spans="1:40" s="416" customFormat="1" ht="23.4" x14ac:dyDescent="0.45">
      <c r="A9" s="403"/>
      <c r="B9" s="404" t="s">
        <v>345</v>
      </c>
      <c r="C9" s="405">
        <v>0</v>
      </c>
      <c r="D9" s="405">
        <v>800</v>
      </c>
      <c r="E9" s="405">
        <v>0</v>
      </c>
      <c r="F9" s="405">
        <v>800</v>
      </c>
      <c r="G9" s="405">
        <v>800</v>
      </c>
      <c r="H9" s="405">
        <v>800</v>
      </c>
      <c r="I9" s="405">
        <v>800</v>
      </c>
      <c r="J9" s="406">
        <v>800</v>
      </c>
      <c r="K9" s="407">
        <v>820</v>
      </c>
      <c r="L9" s="405">
        <v>820</v>
      </c>
      <c r="M9" s="405">
        <v>820</v>
      </c>
      <c r="N9" s="406">
        <v>820</v>
      </c>
      <c r="O9" s="405">
        <v>830</v>
      </c>
      <c r="P9" s="405">
        <v>830</v>
      </c>
      <c r="Q9" s="405">
        <v>830</v>
      </c>
      <c r="R9" s="405">
        <v>830</v>
      </c>
      <c r="S9" s="405">
        <v>840</v>
      </c>
      <c r="T9" s="405">
        <v>840</v>
      </c>
      <c r="U9" s="405">
        <v>840</v>
      </c>
      <c r="V9" s="405">
        <v>840</v>
      </c>
      <c r="W9" s="405">
        <v>850</v>
      </c>
      <c r="X9" s="405">
        <v>850</v>
      </c>
      <c r="Y9" s="405">
        <v>850</v>
      </c>
      <c r="Z9" s="405">
        <v>850</v>
      </c>
      <c r="AA9" s="409"/>
      <c r="AB9" s="410"/>
      <c r="AC9" s="411"/>
      <c r="AD9" s="412"/>
      <c r="AE9" s="413"/>
      <c r="AF9" s="414"/>
      <c r="AG9" s="414"/>
      <c r="AH9" s="414"/>
      <c r="AI9" s="414"/>
      <c r="AJ9" s="414"/>
      <c r="AK9" s="414"/>
      <c r="AL9" s="414"/>
      <c r="AM9" s="415"/>
      <c r="AN9" s="415"/>
    </row>
    <row r="10" spans="1:40" ht="46.5" customHeight="1" x14ac:dyDescent="0.45">
      <c r="A10" s="398">
        <v>1.2</v>
      </c>
      <c r="B10" s="399" t="s">
        <v>473</v>
      </c>
      <c r="C10" s="391">
        <v>0</v>
      </c>
      <c r="D10" s="391">
        <v>250</v>
      </c>
      <c r="E10" s="391">
        <v>0</v>
      </c>
      <c r="F10" s="391">
        <v>250</v>
      </c>
      <c r="G10" s="400"/>
      <c r="H10" s="400"/>
      <c r="I10" s="400"/>
      <c r="J10" s="401"/>
      <c r="K10" s="450"/>
      <c r="L10" s="451"/>
      <c r="M10" s="451"/>
      <c r="N10" s="452"/>
      <c r="O10" s="400"/>
      <c r="P10" s="400"/>
      <c r="Q10" s="400"/>
      <c r="R10" s="400"/>
      <c r="S10" s="391"/>
      <c r="T10" s="391"/>
      <c r="U10" s="391"/>
      <c r="V10" s="391"/>
      <c r="W10" s="391"/>
      <c r="X10" s="391"/>
      <c r="Y10" s="391"/>
      <c r="Z10" s="391"/>
      <c r="AA10" s="737" t="s">
        <v>472</v>
      </c>
      <c r="AB10" s="737"/>
      <c r="AC10" s="737"/>
      <c r="AD10" s="383"/>
      <c r="AE10" s="381"/>
      <c r="AF10" s="396"/>
      <c r="AG10" s="396"/>
      <c r="AH10" s="396"/>
      <c r="AI10" s="396"/>
      <c r="AJ10" s="396"/>
      <c r="AK10" s="396"/>
      <c r="AL10" s="396"/>
      <c r="AM10" s="397"/>
      <c r="AN10" s="397"/>
    </row>
    <row r="11" spans="1:40" s="416" customFormat="1" ht="23.4" x14ac:dyDescent="0.45">
      <c r="A11" s="417"/>
      <c r="B11" s="404" t="s">
        <v>345</v>
      </c>
      <c r="C11" s="405">
        <v>0</v>
      </c>
      <c r="D11" s="405">
        <v>250</v>
      </c>
      <c r="E11" s="405">
        <v>0</v>
      </c>
      <c r="F11" s="405">
        <v>250</v>
      </c>
      <c r="G11" s="405">
        <v>250</v>
      </c>
      <c r="H11" s="405">
        <v>250</v>
      </c>
      <c r="I11" s="405">
        <v>250</v>
      </c>
      <c r="J11" s="406">
        <v>250</v>
      </c>
      <c r="K11" s="407">
        <v>260</v>
      </c>
      <c r="L11" s="405">
        <v>260</v>
      </c>
      <c r="M11" s="405">
        <v>260</v>
      </c>
      <c r="N11" s="406">
        <v>260</v>
      </c>
      <c r="O11" s="405">
        <v>270</v>
      </c>
      <c r="P11" s="405">
        <v>270</v>
      </c>
      <c r="Q11" s="405">
        <v>270</v>
      </c>
      <c r="R11" s="405">
        <v>270</v>
      </c>
      <c r="S11" s="405">
        <v>270</v>
      </c>
      <c r="T11" s="405">
        <v>270</v>
      </c>
      <c r="U11" s="405">
        <v>270</v>
      </c>
      <c r="V11" s="405">
        <v>270</v>
      </c>
      <c r="W11" s="405">
        <v>280</v>
      </c>
      <c r="X11" s="405">
        <v>280</v>
      </c>
      <c r="Y11" s="405">
        <v>280</v>
      </c>
      <c r="Z11" s="405">
        <v>280</v>
      </c>
      <c r="AA11" s="409"/>
      <c r="AB11" s="410"/>
      <c r="AC11" s="411"/>
      <c r="AD11" s="418"/>
      <c r="AE11" s="419"/>
      <c r="AF11" s="420"/>
      <c r="AG11" s="420"/>
      <c r="AH11" s="420"/>
      <c r="AI11" s="420"/>
      <c r="AJ11" s="420"/>
      <c r="AK11" s="420"/>
      <c r="AL11" s="420"/>
      <c r="AM11" s="415"/>
      <c r="AN11" s="415"/>
    </row>
    <row r="12" spans="1:40" ht="46.5" customHeight="1" x14ac:dyDescent="0.45">
      <c r="A12" s="398">
        <v>1.3</v>
      </c>
      <c r="B12" s="399" t="s">
        <v>474</v>
      </c>
      <c r="C12" s="391">
        <v>0</v>
      </c>
      <c r="D12" s="391">
        <v>1800</v>
      </c>
      <c r="E12" s="391">
        <v>0</v>
      </c>
      <c r="F12" s="391">
        <v>1800</v>
      </c>
      <c r="G12" s="448">
        <v>121</v>
      </c>
      <c r="H12" s="400">
        <v>121</v>
      </c>
      <c r="I12" s="400"/>
      <c r="J12" s="449"/>
      <c r="K12" s="402">
        <v>130</v>
      </c>
      <c r="L12" s="453">
        <v>130</v>
      </c>
      <c r="O12" s="447"/>
      <c r="P12" s="447"/>
      <c r="Q12" s="400"/>
      <c r="R12" s="400"/>
      <c r="S12" s="391"/>
      <c r="T12" s="391"/>
      <c r="U12" s="391"/>
      <c r="V12" s="392"/>
      <c r="W12" s="391"/>
      <c r="X12" s="391"/>
      <c r="Y12" s="391"/>
      <c r="Z12" s="392"/>
      <c r="AA12" s="737" t="s">
        <v>472</v>
      </c>
      <c r="AB12" s="737"/>
      <c r="AC12" s="737"/>
      <c r="AD12" s="383"/>
      <c r="AE12" s="381"/>
      <c r="AF12" s="396"/>
      <c r="AG12" s="396"/>
      <c r="AH12" s="396"/>
      <c r="AI12" s="396"/>
      <c r="AJ12" s="396"/>
      <c r="AK12" s="396"/>
      <c r="AL12" s="396"/>
      <c r="AM12" s="397"/>
      <c r="AN12" s="397"/>
    </row>
    <row r="13" spans="1:40" s="416" customFormat="1" ht="23.4" x14ac:dyDescent="0.45">
      <c r="A13" s="417"/>
      <c r="B13" s="404" t="s">
        <v>345</v>
      </c>
      <c r="C13" s="405">
        <v>0</v>
      </c>
      <c r="D13" s="405">
        <v>1800</v>
      </c>
      <c r="E13" s="405">
        <v>0</v>
      </c>
      <c r="F13" s="405">
        <v>1800</v>
      </c>
      <c r="G13" s="405">
        <v>1800</v>
      </c>
      <c r="H13" s="405">
        <v>1800</v>
      </c>
      <c r="I13" s="405">
        <v>1800</v>
      </c>
      <c r="J13" s="406">
        <v>1800</v>
      </c>
      <c r="K13" s="407">
        <v>1810</v>
      </c>
      <c r="L13" s="405">
        <v>1810</v>
      </c>
      <c r="M13" s="405">
        <v>1810</v>
      </c>
      <c r="N13" s="406">
        <v>1810</v>
      </c>
      <c r="O13" s="405">
        <v>1820</v>
      </c>
      <c r="P13" s="405">
        <v>1820</v>
      </c>
      <c r="Q13" s="405">
        <v>1820</v>
      </c>
      <c r="R13" s="405">
        <v>1820</v>
      </c>
      <c r="S13" s="405">
        <v>1830</v>
      </c>
      <c r="T13" s="405">
        <v>1830</v>
      </c>
      <c r="U13" s="405">
        <v>1830</v>
      </c>
      <c r="V13" s="405">
        <v>1830</v>
      </c>
      <c r="W13" s="405">
        <v>1840</v>
      </c>
      <c r="X13" s="405">
        <v>1840</v>
      </c>
      <c r="Y13" s="405">
        <v>1840</v>
      </c>
      <c r="Z13" s="405">
        <v>1840</v>
      </c>
      <c r="AA13" s="409"/>
      <c r="AB13" s="410"/>
      <c r="AC13" s="411"/>
      <c r="AD13" s="418"/>
      <c r="AE13" s="419"/>
      <c r="AF13" s="420"/>
      <c r="AG13" s="420"/>
      <c r="AH13" s="420"/>
      <c r="AI13" s="420"/>
      <c r="AJ13" s="420"/>
      <c r="AK13" s="420"/>
      <c r="AL13" s="420"/>
      <c r="AM13" s="415"/>
      <c r="AN13" s="415"/>
    </row>
    <row r="14" spans="1:40" ht="45.75" customHeight="1" x14ac:dyDescent="0.45">
      <c r="A14" s="398">
        <v>1.4</v>
      </c>
      <c r="B14" s="399" t="s">
        <v>475</v>
      </c>
      <c r="C14" s="391">
        <v>0</v>
      </c>
      <c r="D14" s="391">
        <v>300</v>
      </c>
      <c r="E14" s="391">
        <v>0</v>
      </c>
      <c r="F14" s="391">
        <v>100</v>
      </c>
      <c r="G14" s="448">
        <v>19</v>
      </c>
      <c r="H14" s="400">
        <v>19</v>
      </c>
      <c r="I14" s="400">
        <v>340</v>
      </c>
      <c r="J14" s="449">
        <v>340</v>
      </c>
      <c r="K14" s="393">
        <v>21</v>
      </c>
      <c r="L14" s="454">
        <v>21</v>
      </c>
      <c r="M14" s="391">
        <v>350</v>
      </c>
      <c r="N14" s="392">
        <v>350</v>
      </c>
      <c r="O14" s="447"/>
      <c r="P14" s="447"/>
      <c r="Q14" s="447"/>
      <c r="R14" s="447"/>
      <c r="S14" s="391"/>
      <c r="T14" s="391"/>
      <c r="U14" s="391"/>
      <c r="V14" s="391"/>
      <c r="W14" s="391"/>
      <c r="X14" s="391"/>
      <c r="Y14" s="391"/>
      <c r="Z14" s="391"/>
      <c r="AA14" s="737" t="s">
        <v>472</v>
      </c>
      <c r="AB14" s="737"/>
      <c r="AC14" s="737"/>
      <c r="AD14" s="383"/>
      <c r="AE14" s="381"/>
      <c r="AF14" s="396"/>
      <c r="AG14" s="396"/>
      <c r="AH14" s="396"/>
      <c r="AI14" s="396"/>
      <c r="AJ14" s="396"/>
      <c r="AK14" s="396"/>
      <c r="AL14" s="396"/>
      <c r="AM14" s="397"/>
      <c r="AN14" s="397"/>
    </row>
    <row r="15" spans="1:40" s="416" customFormat="1" ht="23.4" x14ac:dyDescent="0.45">
      <c r="A15" s="417"/>
      <c r="B15" s="404" t="s">
        <v>345</v>
      </c>
      <c r="C15" s="405">
        <v>0</v>
      </c>
      <c r="D15" s="405">
        <v>300</v>
      </c>
      <c r="E15" s="405">
        <v>0</v>
      </c>
      <c r="F15" s="405">
        <v>100</v>
      </c>
      <c r="G15" s="405">
        <v>300</v>
      </c>
      <c r="H15" s="405">
        <v>300</v>
      </c>
      <c r="I15" s="405">
        <v>100</v>
      </c>
      <c r="J15" s="406">
        <v>100</v>
      </c>
      <c r="K15" s="407">
        <v>350</v>
      </c>
      <c r="L15" s="405">
        <v>350</v>
      </c>
      <c r="M15" s="405">
        <v>200</v>
      </c>
      <c r="N15" s="406">
        <v>200</v>
      </c>
      <c r="O15" s="405">
        <v>350</v>
      </c>
      <c r="P15" s="405">
        <v>350</v>
      </c>
      <c r="Q15" s="405">
        <v>200</v>
      </c>
      <c r="R15" s="405">
        <v>200</v>
      </c>
      <c r="S15" s="405">
        <v>450</v>
      </c>
      <c r="T15" s="405">
        <v>450</v>
      </c>
      <c r="U15" s="405">
        <v>300</v>
      </c>
      <c r="V15" s="405">
        <v>300</v>
      </c>
      <c r="W15" s="405">
        <v>450</v>
      </c>
      <c r="X15" s="405">
        <v>450</v>
      </c>
      <c r="Y15" s="405">
        <v>300</v>
      </c>
      <c r="Z15" s="405">
        <v>300</v>
      </c>
      <c r="AA15" s="409"/>
      <c r="AB15" s="410"/>
      <c r="AC15" s="411"/>
      <c r="AD15" s="418"/>
      <c r="AE15" s="419"/>
      <c r="AF15" s="420"/>
      <c r="AG15" s="420"/>
      <c r="AH15" s="420"/>
      <c r="AI15" s="420"/>
      <c r="AJ15" s="420"/>
      <c r="AK15" s="420"/>
      <c r="AL15" s="420"/>
      <c r="AM15" s="415"/>
      <c r="AN15" s="415"/>
    </row>
    <row r="16" spans="1:40" ht="45.75" customHeight="1" x14ac:dyDescent="0.45">
      <c r="A16" s="398">
        <v>1.5</v>
      </c>
      <c r="B16" s="399" t="s">
        <v>476</v>
      </c>
      <c r="C16" s="391">
        <v>0</v>
      </c>
      <c r="D16" s="391">
        <v>750</v>
      </c>
      <c r="E16" s="391">
        <v>0</v>
      </c>
      <c r="F16" s="391">
        <v>750</v>
      </c>
      <c r="G16" s="400"/>
      <c r="H16" s="400"/>
      <c r="I16" s="400"/>
      <c r="J16" s="401"/>
      <c r="K16" s="450"/>
      <c r="L16" s="451"/>
      <c r="M16" s="451"/>
      <c r="N16" s="452"/>
      <c r="O16" s="400"/>
      <c r="P16" s="400"/>
      <c r="Q16" s="400"/>
      <c r="R16" s="400"/>
      <c r="S16" s="391"/>
      <c r="T16" s="391"/>
      <c r="U16" s="391"/>
      <c r="V16" s="391"/>
      <c r="W16" s="391"/>
      <c r="X16" s="391"/>
      <c r="Y16" s="391"/>
      <c r="Z16" s="391"/>
      <c r="AA16" s="737" t="s">
        <v>472</v>
      </c>
      <c r="AB16" s="737"/>
      <c r="AC16" s="737"/>
      <c r="AD16" s="383"/>
      <c r="AE16" s="381"/>
      <c r="AF16" s="396"/>
      <c r="AG16" s="396"/>
      <c r="AH16" s="396"/>
      <c r="AI16" s="396"/>
      <c r="AJ16" s="396"/>
      <c r="AK16" s="396"/>
      <c r="AL16" s="396"/>
      <c r="AM16" s="397"/>
      <c r="AN16" s="397"/>
    </row>
    <row r="17" spans="1:40" s="416" customFormat="1" ht="23.4" x14ac:dyDescent="0.45">
      <c r="A17" s="417"/>
      <c r="B17" s="404" t="s">
        <v>345</v>
      </c>
      <c r="C17" s="405">
        <v>0</v>
      </c>
      <c r="D17" s="405">
        <v>750</v>
      </c>
      <c r="E17" s="405">
        <v>0</v>
      </c>
      <c r="F17" s="405">
        <v>750</v>
      </c>
      <c r="G17" s="405">
        <v>750</v>
      </c>
      <c r="H17" s="405">
        <v>750</v>
      </c>
      <c r="I17" s="405">
        <v>750</v>
      </c>
      <c r="J17" s="406">
        <v>750</v>
      </c>
      <c r="K17" s="407">
        <v>750</v>
      </c>
      <c r="L17" s="405">
        <v>750</v>
      </c>
      <c r="M17" s="405">
        <v>750</v>
      </c>
      <c r="N17" s="406">
        <v>750</v>
      </c>
      <c r="O17" s="405">
        <v>750</v>
      </c>
      <c r="P17" s="405">
        <v>750</v>
      </c>
      <c r="Q17" s="405">
        <v>750</v>
      </c>
      <c r="R17" s="405">
        <v>750</v>
      </c>
      <c r="S17" s="405">
        <v>760</v>
      </c>
      <c r="T17" s="405">
        <v>760</v>
      </c>
      <c r="U17" s="405">
        <v>760</v>
      </c>
      <c r="V17" s="405">
        <v>760</v>
      </c>
      <c r="W17" s="405">
        <v>760</v>
      </c>
      <c r="X17" s="405">
        <v>760</v>
      </c>
      <c r="Y17" s="405">
        <v>760</v>
      </c>
      <c r="Z17" s="405">
        <v>760</v>
      </c>
      <c r="AA17" s="409"/>
      <c r="AB17" s="410"/>
      <c r="AC17" s="411"/>
      <c r="AD17" s="418"/>
      <c r="AE17" s="419"/>
      <c r="AF17" s="420"/>
      <c r="AG17" s="420"/>
      <c r="AH17" s="420"/>
      <c r="AI17" s="420"/>
      <c r="AJ17" s="420"/>
      <c r="AK17" s="420"/>
      <c r="AL17" s="420"/>
      <c r="AM17" s="415"/>
      <c r="AN17" s="415"/>
    </row>
    <row r="18" spans="1:40" ht="45" customHeight="1" x14ac:dyDescent="0.45">
      <c r="A18" s="398">
        <v>1.6</v>
      </c>
      <c r="B18" s="399" t="s">
        <v>477</v>
      </c>
      <c r="C18" s="391">
        <v>0</v>
      </c>
      <c r="D18" s="391">
        <v>100</v>
      </c>
      <c r="E18" s="391">
        <v>0</v>
      </c>
      <c r="F18" s="391">
        <v>8</v>
      </c>
      <c r="G18" s="448">
        <v>1751</v>
      </c>
      <c r="H18" s="400">
        <v>1751</v>
      </c>
      <c r="I18" s="400">
        <v>275</v>
      </c>
      <c r="J18" s="449">
        <v>275</v>
      </c>
      <c r="K18" s="393">
        <v>1751</v>
      </c>
      <c r="L18" s="391">
        <v>1751</v>
      </c>
      <c r="M18" s="391">
        <v>275</v>
      </c>
      <c r="N18" s="392">
        <v>275</v>
      </c>
      <c r="O18" s="447"/>
      <c r="P18" s="447"/>
      <c r="Q18" s="447"/>
      <c r="R18" s="447"/>
      <c r="S18" s="391"/>
      <c r="T18" s="391"/>
      <c r="U18" s="391"/>
      <c r="V18" s="391"/>
      <c r="W18" s="391"/>
      <c r="X18" s="391"/>
      <c r="Y18" s="391"/>
      <c r="Z18" s="391"/>
      <c r="AA18" s="737" t="s">
        <v>472</v>
      </c>
      <c r="AB18" s="737"/>
      <c r="AC18" s="737"/>
      <c r="AD18" s="383"/>
      <c r="AE18" s="381"/>
      <c r="AF18" s="396"/>
      <c r="AG18" s="396"/>
      <c r="AH18" s="396"/>
      <c r="AI18" s="396"/>
      <c r="AJ18" s="396"/>
      <c r="AK18" s="396"/>
      <c r="AL18" s="396"/>
      <c r="AM18" s="397"/>
      <c r="AN18" s="397"/>
    </row>
    <row r="19" spans="1:40" s="416" customFormat="1" ht="15" customHeight="1" thickBot="1" x14ac:dyDescent="0.5">
      <c r="A19" s="421" t="s">
        <v>19</v>
      </c>
      <c r="B19" s="404" t="s">
        <v>345</v>
      </c>
      <c r="C19" s="405">
        <v>0</v>
      </c>
      <c r="D19" s="405">
        <v>100</v>
      </c>
      <c r="E19" s="405">
        <v>0</v>
      </c>
      <c r="F19" s="405">
        <v>8</v>
      </c>
      <c r="G19" s="405">
        <v>300</v>
      </c>
      <c r="H19" s="405">
        <v>300</v>
      </c>
      <c r="I19" s="405">
        <v>8</v>
      </c>
      <c r="J19" s="406">
        <v>8</v>
      </c>
      <c r="K19" s="422">
        <v>300</v>
      </c>
      <c r="L19" s="423">
        <v>300</v>
      </c>
      <c r="M19" s="423">
        <v>8</v>
      </c>
      <c r="N19" s="424">
        <v>8</v>
      </c>
      <c r="O19" s="408">
        <v>400</v>
      </c>
      <c r="P19" s="405">
        <v>400</v>
      </c>
      <c r="Q19" s="405">
        <v>8</v>
      </c>
      <c r="R19" s="405">
        <v>8</v>
      </c>
      <c r="S19" s="405">
        <v>400</v>
      </c>
      <c r="T19" s="405">
        <v>400</v>
      </c>
      <c r="U19" s="405">
        <v>8</v>
      </c>
      <c r="V19" s="405">
        <v>8</v>
      </c>
      <c r="W19" s="405">
        <v>400</v>
      </c>
      <c r="X19" s="405">
        <v>400</v>
      </c>
      <c r="Y19" s="405">
        <v>8</v>
      </c>
      <c r="Z19" s="405">
        <v>8</v>
      </c>
      <c r="AA19" s="747"/>
      <c r="AB19" s="747"/>
      <c r="AC19" s="747"/>
      <c r="AD19" s="418"/>
      <c r="AE19" s="419"/>
      <c r="AF19" s="420"/>
      <c r="AG19" s="420"/>
      <c r="AH19" s="420"/>
      <c r="AI19" s="420"/>
      <c r="AJ19" s="420"/>
      <c r="AK19" s="420"/>
      <c r="AL19" s="420"/>
      <c r="AM19" s="415"/>
      <c r="AN19" s="415"/>
    </row>
    <row r="20" spans="1:40" s="426" customFormat="1" x14ac:dyDescent="0.3">
      <c r="A20" s="396"/>
      <c r="B20" s="396"/>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425"/>
      <c r="AB20" s="425"/>
      <c r="AC20" s="425"/>
      <c r="AD20" s="396"/>
      <c r="AE20" s="396"/>
      <c r="AF20" s="396"/>
      <c r="AG20" s="396"/>
      <c r="AH20" s="396"/>
      <c r="AI20" s="396"/>
      <c r="AJ20" s="396"/>
      <c r="AK20" s="396"/>
      <c r="AL20" s="396"/>
      <c r="AM20" s="397"/>
      <c r="AN20" s="397"/>
    </row>
    <row r="21" spans="1:40" ht="23.4" x14ac:dyDescent="0.45">
      <c r="A21" s="745" t="s">
        <v>35</v>
      </c>
      <c r="B21" s="745"/>
      <c r="C21" s="745"/>
      <c r="D21" s="745"/>
      <c r="E21" s="745"/>
      <c r="F21" s="745"/>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381"/>
      <c r="AE21" s="381"/>
      <c r="AF21" s="381"/>
      <c r="AG21" s="381"/>
      <c r="AH21" s="381"/>
      <c r="AI21" s="381"/>
      <c r="AJ21" s="381"/>
      <c r="AK21" s="381"/>
      <c r="AL21" s="381"/>
      <c r="AM21" s="426"/>
      <c r="AN21" s="426"/>
    </row>
    <row r="22" spans="1:40" ht="18" customHeight="1" thickBot="1" x14ac:dyDescent="0.35">
      <c r="A22" s="741" t="s">
        <v>2</v>
      </c>
      <c r="B22" s="742" t="s">
        <v>36</v>
      </c>
      <c r="C22" s="741" t="s">
        <v>37</v>
      </c>
      <c r="D22" s="741"/>
      <c r="E22" s="741"/>
      <c r="F22" s="741"/>
      <c r="G22" s="743" t="s">
        <v>38</v>
      </c>
      <c r="H22" s="743"/>
      <c r="I22" s="743"/>
      <c r="J22" s="743"/>
      <c r="K22" s="743"/>
      <c r="L22" s="743"/>
      <c r="M22" s="743"/>
      <c r="N22" s="743"/>
      <c r="O22" s="743" t="s">
        <v>38</v>
      </c>
      <c r="P22" s="743"/>
      <c r="Q22" s="743"/>
      <c r="R22" s="743"/>
      <c r="S22" s="743"/>
      <c r="T22" s="743"/>
      <c r="U22" s="743"/>
      <c r="V22" s="743"/>
      <c r="W22" s="427"/>
      <c r="X22" s="427"/>
      <c r="Y22" s="427"/>
      <c r="Z22" s="427"/>
      <c r="AA22" s="738" t="s">
        <v>105</v>
      </c>
      <c r="AB22" s="738"/>
      <c r="AC22" s="738"/>
      <c r="AD22" s="428"/>
      <c r="AE22" s="428"/>
      <c r="AF22" s="428"/>
      <c r="AG22" s="428"/>
      <c r="AH22" s="428"/>
      <c r="AI22" s="428"/>
      <c r="AJ22" s="428"/>
      <c r="AK22" s="428"/>
      <c r="AL22" s="428"/>
      <c r="AM22" s="426"/>
      <c r="AN22" s="426"/>
    </row>
    <row r="23" spans="1:40" ht="37.5" customHeight="1" x14ac:dyDescent="0.3">
      <c r="A23" s="741"/>
      <c r="B23" s="742"/>
      <c r="C23" s="741"/>
      <c r="D23" s="741"/>
      <c r="E23" s="741"/>
      <c r="F23" s="741"/>
      <c r="G23" s="743" t="s">
        <v>497</v>
      </c>
      <c r="H23" s="743"/>
      <c r="I23" s="743"/>
      <c r="J23" s="743"/>
      <c r="K23" s="744" t="s">
        <v>496</v>
      </c>
      <c r="L23" s="744"/>
      <c r="M23" s="744"/>
      <c r="N23" s="744"/>
      <c r="O23" s="735" t="s">
        <v>8</v>
      </c>
      <c r="P23" s="735"/>
      <c r="Q23" s="735"/>
      <c r="R23" s="735"/>
      <c r="S23" s="735" t="s">
        <v>9</v>
      </c>
      <c r="T23" s="735"/>
      <c r="U23" s="735"/>
      <c r="V23" s="735"/>
      <c r="W23" s="735" t="s">
        <v>10</v>
      </c>
      <c r="X23" s="735"/>
      <c r="Y23" s="735"/>
      <c r="Z23" s="735"/>
      <c r="AA23" s="738"/>
      <c r="AB23" s="738"/>
      <c r="AC23" s="738"/>
      <c r="AD23" s="428"/>
      <c r="AE23" s="428"/>
      <c r="AF23" s="428"/>
      <c r="AG23" s="428"/>
      <c r="AH23" s="428"/>
      <c r="AI23" s="428"/>
      <c r="AJ23" s="428"/>
      <c r="AK23" s="428"/>
      <c r="AL23" s="428"/>
      <c r="AM23" s="426"/>
      <c r="AN23" s="426"/>
    </row>
    <row r="24" spans="1:40" ht="79.5" customHeight="1" x14ac:dyDescent="0.3">
      <c r="A24" s="741"/>
      <c r="B24" s="742"/>
      <c r="C24" s="385" t="s">
        <v>39</v>
      </c>
      <c r="D24" s="385" t="s">
        <v>40</v>
      </c>
      <c r="E24" s="385" t="s">
        <v>41</v>
      </c>
      <c r="F24" s="385" t="s">
        <v>14</v>
      </c>
      <c r="G24" s="385" t="s">
        <v>42</v>
      </c>
      <c r="H24" s="385" t="s">
        <v>40</v>
      </c>
      <c r="I24" s="385" t="s">
        <v>41</v>
      </c>
      <c r="J24" s="386" t="s">
        <v>16</v>
      </c>
      <c r="K24" s="387" t="s">
        <v>42</v>
      </c>
      <c r="L24" s="388" t="s">
        <v>40</v>
      </c>
      <c r="M24" s="388" t="s">
        <v>41</v>
      </c>
      <c r="N24" s="389" t="s">
        <v>16</v>
      </c>
      <c r="O24" s="390" t="s">
        <v>42</v>
      </c>
      <c r="P24" s="385" t="s">
        <v>40</v>
      </c>
      <c r="Q24" s="385" t="s">
        <v>41</v>
      </c>
      <c r="R24" s="385" t="s">
        <v>16</v>
      </c>
      <c r="S24" s="385" t="s">
        <v>42</v>
      </c>
      <c r="T24" s="385" t="s">
        <v>40</v>
      </c>
      <c r="U24" s="385" t="s">
        <v>41</v>
      </c>
      <c r="V24" s="386" t="s">
        <v>16</v>
      </c>
      <c r="W24" s="385" t="s">
        <v>42</v>
      </c>
      <c r="X24" s="385" t="s">
        <v>40</v>
      </c>
      <c r="Y24" s="385" t="s">
        <v>41</v>
      </c>
      <c r="Z24" s="386" t="s">
        <v>16</v>
      </c>
      <c r="AA24" s="738"/>
      <c r="AB24" s="738"/>
      <c r="AC24" s="738"/>
      <c r="AD24" s="429"/>
      <c r="AE24" s="428"/>
      <c r="AF24" s="428"/>
      <c r="AG24" s="428"/>
      <c r="AH24" s="428"/>
      <c r="AI24" s="428"/>
      <c r="AJ24" s="428"/>
      <c r="AK24" s="428"/>
      <c r="AL24" s="428"/>
      <c r="AM24" s="426"/>
      <c r="AN24" s="426"/>
    </row>
    <row r="25" spans="1:40" ht="52.8" x14ac:dyDescent="0.3">
      <c r="A25" s="391" t="s">
        <v>17</v>
      </c>
      <c r="B25" s="391" t="s">
        <v>478</v>
      </c>
      <c r="C25" s="391"/>
      <c r="D25" s="391"/>
      <c r="E25" s="391"/>
      <c r="F25" s="391"/>
      <c r="G25" s="391"/>
      <c r="H25" s="391"/>
      <c r="I25" s="391"/>
      <c r="J25" s="392"/>
      <c r="K25" s="393"/>
      <c r="L25" s="391"/>
      <c r="M25" s="391"/>
      <c r="N25" s="394"/>
      <c r="O25" s="395"/>
      <c r="P25" s="391"/>
      <c r="Q25" s="391"/>
      <c r="R25" s="391"/>
      <c r="S25" s="391"/>
      <c r="T25" s="391"/>
      <c r="U25" s="391"/>
      <c r="V25" s="392"/>
      <c r="W25" s="391"/>
      <c r="X25" s="391"/>
      <c r="Y25" s="391"/>
      <c r="Z25" s="392"/>
      <c r="AA25" s="736"/>
      <c r="AB25" s="736"/>
      <c r="AC25" s="736"/>
      <c r="AD25" s="396"/>
      <c r="AE25" s="428"/>
      <c r="AF25" s="428"/>
      <c r="AG25" s="428"/>
      <c r="AH25" s="428"/>
      <c r="AI25" s="428"/>
      <c r="AJ25" s="428"/>
      <c r="AK25" s="428"/>
      <c r="AL25" s="428"/>
      <c r="AM25" s="426"/>
      <c r="AN25" s="426"/>
    </row>
    <row r="26" spans="1:40" ht="51" customHeight="1" x14ac:dyDescent="0.3">
      <c r="A26" s="430" t="s">
        <v>44</v>
      </c>
      <c r="B26" s="391" t="s">
        <v>479</v>
      </c>
      <c r="C26" s="391">
        <v>40000</v>
      </c>
      <c r="D26" s="391">
        <v>40000</v>
      </c>
      <c r="E26" s="391">
        <v>4000</v>
      </c>
      <c r="F26" s="391">
        <v>4000</v>
      </c>
      <c r="G26" s="393">
        <v>70203</v>
      </c>
      <c r="H26" s="391">
        <v>70203</v>
      </c>
      <c r="I26" s="391">
        <v>5825</v>
      </c>
      <c r="J26" s="392">
        <v>5825</v>
      </c>
      <c r="K26" s="400">
        <v>73401</v>
      </c>
      <c r="L26" s="400">
        <v>73401</v>
      </c>
      <c r="M26" s="400">
        <v>6316</v>
      </c>
      <c r="N26" s="400">
        <v>6316</v>
      </c>
      <c r="O26" s="447"/>
      <c r="P26" s="447"/>
      <c r="Q26" s="447"/>
      <c r="R26" s="447"/>
      <c r="S26" s="391"/>
      <c r="T26" s="391"/>
      <c r="U26" s="391"/>
      <c r="V26" s="391"/>
      <c r="W26" s="391"/>
      <c r="X26" s="391"/>
      <c r="Y26" s="391"/>
      <c r="Z26" s="391"/>
      <c r="AA26" s="737"/>
      <c r="AB26" s="737"/>
      <c r="AC26" s="737"/>
      <c r="AD26" s="396"/>
      <c r="AE26" s="428"/>
      <c r="AF26" s="428"/>
      <c r="AG26" s="428"/>
      <c r="AH26" s="428"/>
      <c r="AI26" s="428"/>
      <c r="AJ26" s="428"/>
      <c r="AK26" s="428"/>
      <c r="AL26" s="428"/>
      <c r="AM26" s="426"/>
      <c r="AN26" s="426"/>
    </row>
    <row r="27" spans="1:40" s="416" customFormat="1" x14ac:dyDescent="0.3">
      <c r="A27" s="431"/>
      <c r="B27" s="404" t="s">
        <v>345</v>
      </c>
      <c r="C27" s="405">
        <v>40000</v>
      </c>
      <c r="D27" s="405">
        <v>40000</v>
      </c>
      <c r="E27" s="405">
        <v>4000</v>
      </c>
      <c r="F27" s="405">
        <v>4000</v>
      </c>
      <c r="G27" s="405">
        <v>40000</v>
      </c>
      <c r="H27" s="405">
        <v>40000</v>
      </c>
      <c r="I27" s="405">
        <v>4000</v>
      </c>
      <c r="J27" s="406">
        <v>4000</v>
      </c>
      <c r="K27" s="405">
        <v>40000</v>
      </c>
      <c r="L27" s="405">
        <v>40000</v>
      </c>
      <c r="M27" s="405">
        <v>4100</v>
      </c>
      <c r="N27" s="405">
        <v>4100</v>
      </c>
      <c r="O27" s="405">
        <v>40500</v>
      </c>
      <c r="P27" s="405">
        <v>40500</v>
      </c>
      <c r="Q27" s="405">
        <v>4200</v>
      </c>
      <c r="R27" s="405">
        <v>4200</v>
      </c>
      <c r="S27" s="405">
        <v>40500</v>
      </c>
      <c r="T27" s="405">
        <v>40500</v>
      </c>
      <c r="U27" s="405">
        <v>4200</v>
      </c>
      <c r="V27" s="405">
        <v>4200</v>
      </c>
      <c r="W27" s="405">
        <v>40500</v>
      </c>
      <c r="X27" s="405">
        <v>40500</v>
      </c>
      <c r="Y27" s="405">
        <v>4200</v>
      </c>
      <c r="Z27" s="405">
        <v>4200</v>
      </c>
      <c r="AA27" s="409"/>
      <c r="AB27" s="410"/>
      <c r="AC27" s="411"/>
      <c r="AD27" s="420"/>
      <c r="AE27" s="432"/>
      <c r="AF27" s="432"/>
      <c r="AG27" s="432"/>
      <c r="AH27" s="432"/>
      <c r="AI27" s="432"/>
      <c r="AJ27" s="432"/>
      <c r="AK27" s="432"/>
      <c r="AL27" s="432"/>
      <c r="AM27" s="433"/>
      <c r="AN27" s="433"/>
    </row>
    <row r="28" spans="1:40" ht="48.75" customHeight="1" x14ac:dyDescent="0.3">
      <c r="A28" s="430" t="s">
        <v>46</v>
      </c>
      <c r="B28" s="391" t="s">
        <v>480</v>
      </c>
      <c r="C28" s="391">
        <v>12000</v>
      </c>
      <c r="D28" s="391">
        <v>12000</v>
      </c>
      <c r="E28" s="391">
        <v>4000</v>
      </c>
      <c r="F28" s="391">
        <v>4000</v>
      </c>
      <c r="G28" s="393">
        <v>14787</v>
      </c>
      <c r="H28" s="391">
        <v>14787</v>
      </c>
      <c r="I28" s="391">
        <v>5825</v>
      </c>
      <c r="J28" s="392">
        <v>5825</v>
      </c>
      <c r="K28" s="400">
        <v>15544</v>
      </c>
      <c r="L28" s="400">
        <v>15544</v>
      </c>
      <c r="M28" s="400">
        <v>6316</v>
      </c>
      <c r="N28" s="400">
        <v>6316</v>
      </c>
      <c r="O28" s="447"/>
      <c r="P28" s="447"/>
      <c r="Q28" s="447"/>
      <c r="R28" s="447"/>
      <c r="S28" s="391"/>
      <c r="T28" s="391"/>
      <c r="U28" s="391"/>
      <c r="V28" s="391"/>
      <c r="W28" s="391"/>
      <c r="X28" s="391"/>
      <c r="Y28" s="391"/>
      <c r="Z28" s="391"/>
      <c r="AA28" s="737" t="s">
        <v>472</v>
      </c>
      <c r="AB28" s="737"/>
      <c r="AC28" s="737"/>
      <c r="AD28" s="396"/>
      <c r="AE28" s="428"/>
      <c r="AF28" s="428"/>
      <c r="AG28" s="428"/>
      <c r="AH28" s="428"/>
      <c r="AI28" s="428"/>
      <c r="AJ28" s="428"/>
      <c r="AK28" s="428"/>
      <c r="AL28" s="428"/>
      <c r="AM28" s="426"/>
      <c r="AN28" s="426"/>
    </row>
    <row r="29" spans="1:40" s="416" customFormat="1" x14ac:dyDescent="0.3">
      <c r="A29" s="431"/>
      <c r="B29" s="404" t="s">
        <v>345</v>
      </c>
      <c r="C29" s="405">
        <v>12000</v>
      </c>
      <c r="D29" s="405">
        <v>12000</v>
      </c>
      <c r="E29" s="405">
        <v>4000</v>
      </c>
      <c r="F29" s="405">
        <v>4000</v>
      </c>
      <c r="G29" s="405">
        <v>12000</v>
      </c>
      <c r="H29" s="405">
        <v>12000</v>
      </c>
      <c r="I29" s="405">
        <v>4000</v>
      </c>
      <c r="J29" s="406">
        <v>4000</v>
      </c>
      <c r="K29" s="405">
        <v>12000</v>
      </c>
      <c r="L29" s="405">
        <v>12000</v>
      </c>
      <c r="M29" s="405">
        <v>4100</v>
      </c>
      <c r="N29" s="405">
        <v>4100</v>
      </c>
      <c r="O29" s="405">
        <v>12000</v>
      </c>
      <c r="P29" s="405">
        <v>12000</v>
      </c>
      <c r="Q29" s="405">
        <v>4200</v>
      </c>
      <c r="R29" s="405">
        <v>4200</v>
      </c>
      <c r="S29" s="405">
        <v>12000</v>
      </c>
      <c r="T29" s="405">
        <v>12000</v>
      </c>
      <c r="U29" s="405">
        <v>4200</v>
      </c>
      <c r="V29" s="405">
        <v>4200</v>
      </c>
      <c r="W29" s="405">
        <v>12000</v>
      </c>
      <c r="X29" s="405">
        <v>12000</v>
      </c>
      <c r="Y29" s="405">
        <v>4200</v>
      </c>
      <c r="Z29" s="405">
        <v>4200</v>
      </c>
      <c r="AA29" s="409"/>
      <c r="AB29" s="410"/>
      <c r="AC29" s="411"/>
      <c r="AD29" s="420"/>
      <c r="AE29" s="432"/>
      <c r="AF29" s="432"/>
      <c r="AG29" s="432"/>
      <c r="AH29" s="432"/>
      <c r="AI29" s="432"/>
      <c r="AJ29" s="432"/>
      <c r="AK29" s="432"/>
      <c r="AL29" s="432"/>
      <c r="AM29" s="433"/>
      <c r="AN29" s="433"/>
    </row>
    <row r="30" spans="1:40" ht="50.25" customHeight="1" x14ac:dyDescent="0.3">
      <c r="A30" s="430">
        <v>1.3</v>
      </c>
      <c r="B30" s="391" t="s">
        <v>481</v>
      </c>
      <c r="C30" s="391">
        <v>3000000</v>
      </c>
      <c r="D30" s="391">
        <v>3000000</v>
      </c>
      <c r="E30" s="391">
        <v>600000</v>
      </c>
      <c r="F30" s="391">
        <v>600000</v>
      </c>
      <c r="G30" s="400"/>
      <c r="H30" s="400"/>
      <c r="I30" s="400"/>
      <c r="J30" s="401"/>
      <c r="K30" s="451"/>
      <c r="L30" s="451"/>
      <c r="M30" s="451"/>
      <c r="N30" s="451"/>
      <c r="O30" s="400"/>
      <c r="P30" s="400"/>
      <c r="Q30" s="400"/>
      <c r="R30" s="400"/>
      <c r="S30" s="391"/>
      <c r="T30" s="391"/>
      <c r="U30" s="391"/>
      <c r="V30" s="392"/>
      <c r="W30" s="391"/>
      <c r="X30" s="391"/>
      <c r="Y30" s="391"/>
      <c r="Z30" s="392"/>
      <c r="AA30" s="737" t="s">
        <v>472</v>
      </c>
      <c r="AB30" s="737"/>
      <c r="AC30" s="737"/>
      <c r="AD30" s="396"/>
      <c r="AE30" s="428"/>
      <c r="AF30" s="428"/>
      <c r="AG30" s="428"/>
      <c r="AH30" s="428"/>
      <c r="AI30" s="428"/>
      <c r="AJ30" s="428"/>
      <c r="AK30" s="428"/>
      <c r="AL30" s="428"/>
      <c r="AM30" s="426"/>
      <c r="AN30" s="426"/>
    </row>
    <row r="31" spans="1:40" s="416" customFormat="1" x14ac:dyDescent="0.3">
      <c r="A31" s="431"/>
      <c r="B31" s="404" t="s">
        <v>345</v>
      </c>
      <c r="C31" s="405">
        <v>3000000</v>
      </c>
      <c r="D31" s="405">
        <v>3000000</v>
      </c>
      <c r="E31" s="405">
        <v>600000</v>
      </c>
      <c r="F31" s="405">
        <v>600000</v>
      </c>
      <c r="G31" s="405">
        <v>3500000</v>
      </c>
      <c r="H31" s="405">
        <v>3500000</v>
      </c>
      <c r="I31" s="405">
        <v>600000</v>
      </c>
      <c r="J31" s="406">
        <v>600000</v>
      </c>
      <c r="K31" s="405">
        <v>3800000</v>
      </c>
      <c r="L31" s="405">
        <v>3800000</v>
      </c>
      <c r="M31" s="405">
        <v>620000</v>
      </c>
      <c r="N31" s="405">
        <v>620000</v>
      </c>
      <c r="O31" s="405">
        <v>4000000</v>
      </c>
      <c r="P31" s="405">
        <v>4000000</v>
      </c>
      <c r="Q31" s="405">
        <v>650000</v>
      </c>
      <c r="R31" s="405">
        <v>650000</v>
      </c>
      <c r="S31" s="405">
        <v>4000000</v>
      </c>
      <c r="T31" s="405">
        <v>4000000</v>
      </c>
      <c r="U31" s="405">
        <v>650000</v>
      </c>
      <c r="V31" s="405">
        <v>650000</v>
      </c>
      <c r="W31" s="405">
        <v>4000000</v>
      </c>
      <c r="X31" s="405">
        <v>4000000</v>
      </c>
      <c r="Y31" s="405">
        <v>650000</v>
      </c>
      <c r="Z31" s="405">
        <v>650000</v>
      </c>
      <c r="AA31" s="409"/>
      <c r="AB31" s="410"/>
      <c r="AC31" s="411"/>
      <c r="AD31" s="420"/>
      <c r="AE31" s="432"/>
      <c r="AF31" s="432"/>
      <c r="AG31" s="432"/>
      <c r="AH31" s="432"/>
      <c r="AI31" s="432"/>
      <c r="AJ31" s="432"/>
      <c r="AK31" s="432"/>
      <c r="AL31" s="432"/>
      <c r="AM31" s="433"/>
      <c r="AN31" s="433"/>
    </row>
    <row r="32" spans="1:40" ht="46.5" customHeight="1" x14ac:dyDescent="0.3">
      <c r="A32" s="430">
        <v>1.4</v>
      </c>
      <c r="B32" s="391" t="s">
        <v>482</v>
      </c>
      <c r="C32" s="391">
        <v>4000</v>
      </c>
      <c r="D32" s="391">
        <v>4000</v>
      </c>
      <c r="E32" s="391">
        <v>3708</v>
      </c>
      <c r="F32" s="391">
        <v>3708</v>
      </c>
      <c r="G32" s="393">
        <v>10782</v>
      </c>
      <c r="H32" s="391">
        <v>10782</v>
      </c>
      <c r="I32" s="391">
        <v>5825</v>
      </c>
      <c r="J32" s="392">
        <v>5825</v>
      </c>
      <c r="K32" s="400">
        <v>12447</v>
      </c>
      <c r="L32" s="400">
        <v>12447</v>
      </c>
      <c r="M32" s="400">
        <v>6316</v>
      </c>
      <c r="N32" s="400">
        <v>6316</v>
      </c>
      <c r="O32" s="447"/>
      <c r="P32" s="447"/>
      <c r="Q32" s="447"/>
      <c r="R32" s="447"/>
      <c r="S32" s="391"/>
      <c r="T32" s="391"/>
      <c r="U32" s="391"/>
      <c r="V32" s="391"/>
      <c r="W32" s="391"/>
      <c r="X32" s="391"/>
      <c r="Y32" s="391"/>
      <c r="Z32" s="391"/>
      <c r="AA32" s="737" t="s">
        <v>472</v>
      </c>
      <c r="AB32" s="737"/>
      <c r="AC32" s="737"/>
      <c r="AD32" s="396"/>
      <c r="AE32" s="428"/>
      <c r="AF32" s="428"/>
      <c r="AG32" s="428"/>
      <c r="AH32" s="428"/>
      <c r="AI32" s="428"/>
      <c r="AJ32" s="428"/>
      <c r="AK32" s="428"/>
      <c r="AL32" s="428"/>
      <c r="AM32" s="426"/>
      <c r="AN32" s="426"/>
    </row>
    <row r="33" spans="1:40" s="416" customFormat="1" x14ac:dyDescent="0.3">
      <c r="A33" s="431"/>
      <c r="B33" s="404" t="s">
        <v>345</v>
      </c>
      <c r="C33" s="405">
        <v>4000</v>
      </c>
      <c r="D33" s="405">
        <v>4000</v>
      </c>
      <c r="E33" s="405">
        <v>3708</v>
      </c>
      <c r="F33" s="405">
        <v>3708</v>
      </c>
      <c r="G33" s="405">
        <v>4200</v>
      </c>
      <c r="H33" s="405">
        <v>4200</v>
      </c>
      <c r="I33" s="405">
        <v>3708</v>
      </c>
      <c r="J33" s="406">
        <v>3708</v>
      </c>
      <c r="K33" s="405">
        <v>4290</v>
      </c>
      <c r="L33" s="405">
        <v>4290</v>
      </c>
      <c r="M33" s="405">
        <v>3848</v>
      </c>
      <c r="N33" s="405">
        <v>3848</v>
      </c>
      <c r="O33" s="405">
        <v>4420</v>
      </c>
      <c r="P33" s="405">
        <v>4420</v>
      </c>
      <c r="Q33" s="405">
        <v>3878</v>
      </c>
      <c r="R33" s="405">
        <v>3878</v>
      </c>
      <c r="S33" s="405">
        <v>4550</v>
      </c>
      <c r="T33" s="405">
        <v>4550</v>
      </c>
      <c r="U33" s="405">
        <v>4008</v>
      </c>
      <c r="V33" s="405">
        <v>4008</v>
      </c>
      <c r="W33" s="405">
        <v>4580</v>
      </c>
      <c r="X33" s="405">
        <v>4580</v>
      </c>
      <c r="Y33" s="405">
        <v>4038</v>
      </c>
      <c r="Z33" s="405">
        <v>4038</v>
      </c>
      <c r="AA33" s="409"/>
      <c r="AB33" s="410"/>
      <c r="AC33" s="411"/>
      <c r="AD33" s="420"/>
      <c r="AE33" s="432"/>
      <c r="AF33" s="432"/>
      <c r="AG33" s="432"/>
      <c r="AH33" s="432"/>
      <c r="AI33" s="432"/>
      <c r="AJ33" s="432"/>
      <c r="AK33" s="432"/>
      <c r="AL33" s="432"/>
      <c r="AM33" s="433"/>
      <c r="AN33" s="433"/>
    </row>
    <row r="34" spans="1:40" ht="48" customHeight="1" x14ac:dyDescent="0.3">
      <c r="A34" s="430">
        <v>1.5</v>
      </c>
      <c r="B34" s="391" t="s">
        <v>483</v>
      </c>
      <c r="C34" s="391">
        <v>300</v>
      </c>
      <c r="D34" s="391">
        <v>300</v>
      </c>
      <c r="E34" s="391">
        <v>100</v>
      </c>
      <c r="F34" s="391">
        <v>100</v>
      </c>
      <c r="G34" s="393">
        <v>19</v>
      </c>
      <c r="H34" s="391">
        <v>19</v>
      </c>
      <c r="I34" s="391">
        <v>340</v>
      </c>
      <c r="J34" s="392">
        <v>340</v>
      </c>
      <c r="K34" s="391">
        <v>21</v>
      </c>
      <c r="L34" s="454">
        <v>21</v>
      </c>
      <c r="M34" s="391">
        <v>350</v>
      </c>
      <c r="N34" s="391">
        <v>350</v>
      </c>
      <c r="O34" s="447"/>
      <c r="P34" s="447"/>
      <c r="Q34" s="447"/>
      <c r="R34" s="447"/>
      <c r="S34" s="391"/>
      <c r="T34" s="391"/>
      <c r="U34" s="391"/>
      <c r="V34" s="391"/>
      <c r="W34" s="391"/>
      <c r="X34" s="391"/>
      <c r="Y34" s="391"/>
      <c r="Z34" s="391"/>
      <c r="AA34" s="737" t="s">
        <v>472</v>
      </c>
      <c r="AB34" s="737"/>
      <c r="AC34" s="737"/>
      <c r="AD34" s="396"/>
      <c r="AE34" s="428"/>
      <c r="AF34" s="428"/>
      <c r="AG34" s="428"/>
      <c r="AH34" s="428"/>
      <c r="AI34" s="428"/>
      <c r="AJ34" s="428"/>
      <c r="AK34" s="428"/>
      <c r="AL34" s="428"/>
      <c r="AM34" s="426"/>
      <c r="AN34" s="426"/>
    </row>
    <row r="35" spans="1:40" s="416" customFormat="1" x14ac:dyDescent="0.3">
      <c r="A35" s="431"/>
      <c r="B35" s="404" t="s">
        <v>345</v>
      </c>
      <c r="C35" s="405">
        <v>300</v>
      </c>
      <c r="D35" s="405">
        <v>300</v>
      </c>
      <c r="E35" s="405">
        <v>100</v>
      </c>
      <c r="F35" s="405">
        <v>100</v>
      </c>
      <c r="G35" s="405">
        <v>300</v>
      </c>
      <c r="H35" s="405">
        <v>300</v>
      </c>
      <c r="I35" s="405">
        <v>100</v>
      </c>
      <c r="J35" s="406">
        <v>100</v>
      </c>
      <c r="K35" s="405">
        <v>350</v>
      </c>
      <c r="L35" s="405">
        <v>350</v>
      </c>
      <c r="M35" s="405">
        <v>200</v>
      </c>
      <c r="N35" s="405">
        <v>200</v>
      </c>
      <c r="O35" s="405">
        <v>350</v>
      </c>
      <c r="P35" s="405">
        <v>350</v>
      </c>
      <c r="Q35" s="405">
        <v>200</v>
      </c>
      <c r="R35" s="405">
        <v>200</v>
      </c>
      <c r="S35" s="405">
        <v>450</v>
      </c>
      <c r="T35" s="405">
        <v>450</v>
      </c>
      <c r="U35" s="405">
        <v>300</v>
      </c>
      <c r="V35" s="405">
        <v>300</v>
      </c>
      <c r="W35" s="405">
        <v>450</v>
      </c>
      <c r="X35" s="405">
        <v>450</v>
      </c>
      <c r="Y35" s="405">
        <v>300</v>
      </c>
      <c r="Z35" s="405">
        <v>300</v>
      </c>
      <c r="AA35" s="409"/>
      <c r="AB35" s="410"/>
      <c r="AC35" s="411"/>
      <c r="AD35" s="420"/>
      <c r="AE35" s="432"/>
      <c r="AF35" s="432"/>
      <c r="AG35" s="432"/>
      <c r="AH35" s="432"/>
      <c r="AI35" s="432"/>
      <c r="AJ35" s="432"/>
      <c r="AK35" s="432"/>
      <c r="AL35" s="432"/>
      <c r="AM35" s="433"/>
      <c r="AN35" s="433"/>
    </row>
    <row r="36" spans="1:40" ht="46.5" customHeight="1" x14ac:dyDescent="0.3">
      <c r="A36" s="430">
        <v>1.6</v>
      </c>
      <c r="B36" s="391" t="s">
        <v>484</v>
      </c>
      <c r="C36" s="391">
        <v>3100000</v>
      </c>
      <c r="D36" s="391">
        <v>3100000</v>
      </c>
      <c r="E36" s="391">
        <v>605000</v>
      </c>
      <c r="F36" s="391">
        <v>605000</v>
      </c>
      <c r="G36" s="393"/>
      <c r="H36" s="391"/>
      <c r="I36" s="391"/>
      <c r="J36" s="392">
        <v>5825</v>
      </c>
      <c r="K36" s="455"/>
      <c r="L36" s="455"/>
      <c r="M36" s="455"/>
      <c r="N36" s="455">
        <v>6316</v>
      </c>
      <c r="O36" s="447"/>
      <c r="P36" s="447"/>
      <c r="Q36" s="447"/>
      <c r="R36" s="447"/>
      <c r="S36" s="391"/>
      <c r="T36" s="391"/>
      <c r="U36" s="391"/>
      <c r="V36" s="391"/>
      <c r="W36" s="391"/>
      <c r="X36" s="391"/>
      <c r="Y36" s="391"/>
      <c r="Z36" s="391"/>
      <c r="AA36" s="737" t="s">
        <v>472</v>
      </c>
      <c r="AB36" s="737"/>
      <c r="AC36" s="737"/>
      <c r="AD36" s="396"/>
      <c r="AE36" s="428"/>
      <c r="AF36" s="428"/>
      <c r="AG36" s="428"/>
      <c r="AH36" s="428"/>
      <c r="AI36" s="428"/>
      <c r="AJ36" s="428"/>
      <c r="AK36" s="428"/>
      <c r="AL36" s="428"/>
      <c r="AM36" s="426"/>
      <c r="AN36" s="426"/>
    </row>
    <row r="37" spans="1:40" s="416" customFormat="1" x14ac:dyDescent="0.3">
      <c r="A37" s="431"/>
      <c r="B37" s="404" t="s">
        <v>345</v>
      </c>
      <c r="C37" s="405">
        <v>3100000</v>
      </c>
      <c r="D37" s="405">
        <v>3100000</v>
      </c>
      <c r="E37" s="405">
        <v>605000</v>
      </c>
      <c r="F37" s="405">
        <v>605000</v>
      </c>
      <c r="G37" s="405">
        <v>3600000</v>
      </c>
      <c r="H37" s="405">
        <v>3600000</v>
      </c>
      <c r="I37" s="405">
        <v>605000</v>
      </c>
      <c r="J37" s="406">
        <v>605000</v>
      </c>
      <c r="K37" s="405">
        <v>3900000</v>
      </c>
      <c r="L37" s="405">
        <v>3900000</v>
      </c>
      <c r="M37" s="405">
        <v>625000</v>
      </c>
      <c r="N37" s="405">
        <v>625000</v>
      </c>
      <c r="O37" s="405">
        <v>4100000</v>
      </c>
      <c r="P37" s="405">
        <v>4100000</v>
      </c>
      <c r="Q37" s="405">
        <v>655000</v>
      </c>
      <c r="R37" s="405">
        <v>655000</v>
      </c>
      <c r="S37" s="405">
        <v>4100000</v>
      </c>
      <c r="T37" s="405">
        <v>4100000</v>
      </c>
      <c r="U37" s="405">
        <v>655000</v>
      </c>
      <c r="V37" s="405">
        <v>655000</v>
      </c>
      <c r="W37" s="405">
        <v>4100000</v>
      </c>
      <c r="X37" s="405">
        <v>4100000</v>
      </c>
      <c r="Y37" s="405">
        <v>655000</v>
      </c>
      <c r="Z37" s="405">
        <v>655000</v>
      </c>
      <c r="AA37" s="409"/>
      <c r="AB37" s="410"/>
      <c r="AC37" s="411"/>
      <c r="AD37" s="420"/>
      <c r="AE37" s="432"/>
      <c r="AF37" s="432"/>
      <c r="AG37" s="432"/>
      <c r="AH37" s="432"/>
      <c r="AI37" s="432"/>
      <c r="AJ37" s="432"/>
      <c r="AK37" s="432"/>
      <c r="AL37" s="432"/>
      <c r="AM37" s="433"/>
      <c r="AN37" s="433"/>
    </row>
    <row r="38" spans="1:40" ht="48" customHeight="1" x14ac:dyDescent="0.3">
      <c r="A38" s="430">
        <v>1.7</v>
      </c>
      <c r="B38" s="391" t="s">
        <v>485</v>
      </c>
      <c r="C38" s="391">
        <v>1800</v>
      </c>
      <c r="D38" s="391">
        <v>1800</v>
      </c>
      <c r="E38" s="391">
        <v>1800</v>
      </c>
      <c r="F38" s="391">
        <v>1800</v>
      </c>
      <c r="G38" s="393">
        <v>121</v>
      </c>
      <c r="H38" s="391">
        <v>121</v>
      </c>
      <c r="I38" s="391"/>
      <c r="J38" s="392"/>
      <c r="K38" s="400">
        <v>130</v>
      </c>
      <c r="L38" s="453">
        <v>130</v>
      </c>
      <c r="M38" s="447"/>
      <c r="N38" s="447"/>
      <c r="O38" s="447"/>
      <c r="P38" s="447"/>
      <c r="Q38" s="400"/>
      <c r="R38" s="400"/>
      <c r="S38" s="391"/>
      <c r="T38" s="391"/>
      <c r="U38" s="391"/>
      <c r="V38" s="392"/>
      <c r="W38" s="391"/>
      <c r="X38" s="391"/>
      <c r="Y38" s="391"/>
      <c r="Z38" s="392"/>
      <c r="AA38" s="737" t="s">
        <v>472</v>
      </c>
      <c r="AB38" s="737"/>
      <c r="AC38" s="737"/>
      <c r="AD38" s="396"/>
      <c r="AE38" s="428"/>
      <c r="AF38" s="428"/>
      <c r="AG38" s="428"/>
      <c r="AH38" s="428"/>
      <c r="AI38" s="428"/>
      <c r="AJ38" s="428"/>
      <c r="AK38" s="428"/>
      <c r="AL38" s="428"/>
      <c r="AM38" s="426"/>
      <c r="AN38" s="426"/>
    </row>
    <row r="39" spans="1:40" s="416" customFormat="1" x14ac:dyDescent="0.3">
      <c r="A39" s="431"/>
      <c r="B39" s="404" t="s">
        <v>345</v>
      </c>
      <c r="C39" s="405">
        <v>1800</v>
      </c>
      <c r="D39" s="405">
        <v>1800</v>
      </c>
      <c r="E39" s="405">
        <v>1800</v>
      </c>
      <c r="F39" s="405">
        <v>1800</v>
      </c>
      <c r="G39" s="405">
        <v>1800</v>
      </c>
      <c r="H39" s="405">
        <v>1800</v>
      </c>
      <c r="I39" s="405">
        <v>1800</v>
      </c>
      <c r="J39" s="406">
        <v>1800</v>
      </c>
      <c r="K39" s="405">
        <v>1810</v>
      </c>
      <c r="L39" s="405">
        <v>1810</v>
      </c>
      <c r="M39" s="405">
        <v>1810</v>
      </c>
      <c r="N39" s="405">
        <v>1810</v>
      </c>
      <c r="O39" s="405">
        <v>1820</v>
      </c>
      <c r="P39" s="405">
        <v>1820</v>
      </c>
      <c r="Q39" s="405">
        <v>1820</v>
      </c>
      <c r="R39" s="405">
        <v>1820</v>
      </c>
      <c r="S39" s="405">
        <v>1830</v>
      </c>
      <c r="T39" s="405">
        <v>1830</v>
      </c>
      <c r="U39" s="405">
        <v>1830</v>
      </c>
      <c r="V39" s="405">
        <v>1830</v>
      </c>
      <c r="W39" s="405">
        <v>1840</v>
      </c>
      <c r="X39" s="405">
        <v>1840</v>
      </c>
      <c r="Y39" s="405">
        <v>1840</v>
      </c>
      <c r="Z39" s="405">
        <v>1840</v>
      </c>
      <c r="AA39" s="409"/>
      <c r="AB39" s="410"/>
      <c r="AC39" s="411"/>
      <c r="AD39" s="420"/>
      <c r="AE39" s="432"/>
      <c r="AF39" s="432"/>
      <c r="AG39" s="432"/>
      <c r="AH39" s="432"/>
      <c r="AI39" s="432"/>
      <c r="AJ39" s="432"/>
      <c r="AK39" s="432"/>
      <c r="AL39" s="432"/>
      <c r="AM39" s="433"/>
      <c r="AN39" s="433"/>
    </row>
    <row r="40" spans="1:40" ht="41.25" customHeight="1" x14ac:dyDescent="0.3">
      <c r="A40" s="391"/>
      <c r="B40" s="391" t="s">
        <v>486</v>
      </c>
      <c r="C40" s="434"/>
      <c r="D40" s="434"/>
      <c r="E40" s="434"/>
      <c r="F40" s="434"/>
      <c r="G40" s="436">
        <v>480592</v>
      </c>
      <c r="H40" s="437"/>
      <c r="I40" s="437"/>
      <c r="J40" s="439"/>
      <c r="K40" s="434">
        <v>694521</v>
      </c>
      <c r="L40" s="447"/>
      <c r="M40" s="447"/>
      <c r="N40" s="447"/>
      <c r="O40" s="447"/>
      <c r="P40" s="434"/>
      <c r="Q40" s="434"/>
      <c r="R40" s="434"/>
      <c r="S40" s="434"/>
      <c r="T40" s="434"/>
      <c r="U40" s="434"/>
      <c r="V40" s="435"/>
      <c r="W40" s="434"/>
      <c r="X40" s="434"/>
      <c r="Y40" s="434"/>
      <c r="Z40" s="435"/>
      <c r="AA40" s="739" t="s">
        <v>487</v>
      </c>
      <c r="AB40" s="739"/>
      <c r="AC40" s="739"/>
      <c r="AD40" s="438"/>
      <c r="AE40" s="428"/>
      <c r="AF40" s="428"/>
      <c r="AG40" s="428"/>
      <c r="AH40" s="428"/>
      <c r="AI40" s="428"/>
      <c r="AJ40" s="428"/>
      <c r="AK40" s="428"/>
      <c r="AL40" s="428"/>
      <c r="AM40" s="397"/>
      <c r="AN40" s="397"/>
    </row>
    <row r="41" spans="1:40" ht="15" thickBot="1" x14ac:dyDescent="0.35">
      <c r="A41" s="391"/>
      <c r="B41" s="404" t="s">
        <v>345</v>
      </c>
      <c r="C41" s="434"/>
      <c r="D41" s="434"/>
      <c r="E41" s="434"/>
      <c r="F41" s="434"/>
      <c r="G41" s="437"/>
      <c r="H41" s="437"/>
      <c r="I41" s="437"/>
      <c r="J41" s="439"/>
      <c r="K41" s="440"/>
      <c r="L41" s="441"/>
      <c r="M41" s="441"/>
      <c r="N41" s="442"/>
      <c r="O41" s="443"/>
      <c r="P41" s="437"/>
      <c r="Q41" s="437"/>
      <c r="R41" s="437"/>
      <c r="S41" s="437"/>
      <c r="T41" s="437"/>
      <c r="U41" s="437"/>
      <c r="V41" s="439"/>
      <c r="W41" s="437"/>
      <c r="X41" s="437"/>
      <c r="Y41" s="437"/>
      <c r="Z41" s="439"/>
      <c r="AA41" s="740"/>
      <c r="AB41" s="740"/>
      <c r="AC41" s="740"/>
      <c r="AD41" s="444"/>
      <c r="AE41" s="444"/>
      <c r="AF41" s="444"/>
      <c r="AG41" s="444"/>
      <c r="AH41" s="444"/>
      <c r="AI41" s="444"/>
      <c r="AJ41" s="444"/>
      <c r="AK41" s="444"/>
      <c r="AL41" s="444"/>
      <c r="AM41" s="397"/>
      <c r="AN41" s="397"/>
    </row>
    <row r="42" spans="1:40" ht="26.4" x14ac:dyDescent="0.3">
      <c r="A42" s="396"/>
      <c r="B42" s="396" t="s">
        <v>58</v>
      </c>
      <c r="AD42" s="426"/>
      <c r="AE42" s="426"/>
      <c r="AF42" s="426"/>
      <c r="AG42" s="426"/>
      <c r="AH42" s="426"/>
      <c r="AI42" s="426"/>
      <c r="AJ42" s="426"/>
      <c r="AK42" s="426"/>
      <c r="AL42" s="426"/>
      <c r="AM42" s="426"/>
      <c r="AN42" s="426"/>
    </row>
    <row r="43" spans="1:40" ht="29.25" customHeight="1" x14ac:dyDescent="0.3">
      <c r="A43" s="445" t="s">
        <v>59</v>
      </c>
      <c r="B43" s="733" t="s">
        <v>488</v>
      </c>
      <c r="C43" s="733"/>
      <c r="D43" s="733"/>
      <c r="E43" s="733"/>
      <c r="F43" s="733"/>
      <c r="G43" s="733"/>
      <c r="H43" s="733"/>
      <c r="I43" s="733"/>
      <c r="J43" s="733"/>
      <c r="K43" s="733"/>
      <c r="L43" s="733"/>
      <c r="M43" s="733"/>
      <c r="N43" s="733"/>
      <c r="O43" s="733"/>
      <c r="P43" s="733"/>
      <c r="Q43" s="733"/>
      <c r="R43" s="733"/>
      <c r="S43" s="733"/>
      <c r="T43" s="733"/>
      <c r="U43" s="733"/>
      <c r="V43" s="733"/>
      <c r="W43" s="733"/>
      <c r="X43" s="733"/>
      <c r="Y43" s="733"/>
      <c r="Z43" s="733"/>
      <c r="AA43" s="733"/>
      <c r="AB43" s="733"/>
      <c r="AC43" s="733"/>
      <c r="AD43" s="733"/>
    </row>
    <row r="44" spans="1:40" ht="28.5" customHeight="1" x14ac:dyDescent="0.3">
      <c r="A44" s="445" t="s">
        <v>61</v>
      </c>
      <c r="B44" s="733" t="s">
        <v>62</v>
      </c>
      <c r="C44" s="733"/>
      <c r="D44" s="733"/>
      <c r="E44" s="733"/>
      <c r="F44" s="733"/>
      <c r="G44" s="733"/>
      <c r="H44" s="733"/>
      <c r="I44" s="733"/>
      <c r="J44" s="733"/>
      <c r="K44" s="733"/>
      <c r="L44" s="733"/>
      <c r="M44" s="733"/>
      <c r="N44" s="733"/>
      <c r="O44" s="733"/>
      <c r="P44" s="733"/>
      <c r="Q44" s="733"/>
      <c r="R44" s="733"/>
      <c r="S44" s="733"/>
      <c r="T44" s="733"/>
      <c r="U44" s="733"/>
      <c r="V44" s="733"/>
      <c r="W44" s="733"/>
      <c r="X44" s="733"/>
      <c r="Y44" s="733"/>
      <c r="Z44" s="733"/>
      <c r="AA44" s="733"/>
      <c r="AB44" s="733"/>
      <c r="AC44" s="733"/>
      <c r="AD44" s="733"/>
    </row>
    <row r="45" spans="1:40" ht="20.25" customHeight="1" x14ac:dyDescent="0.3">
      <c r="B45" s="734" t="s">
        <v>489</v>
      </c>
      <c r="C45" s="734"/>
      <c r="D45" s="734"/>
      <c r="E45" s="734"/>
      <c r="F45" s="734"/>
      <c r="G45" s="734"/>
      <c r="H45" s="734"/>
      <c r="I45" s="734"/>
      <c r="J45" s="734"/>
      <c r="K45" s="734"/>
      <c r="L45" s="734"/>
      <c r="M45" s="734"/>
      <c r="N45" s="734"/>
      <c r="O45" s="734"/>
      <c r="P45" s="734"/>
      <c r="Q45" s="734"/>
      <c r="R45" s="734"/>
      <c r="S45" s="734"/>
      <c r="T45" s="734"/>
      <c r="U45" s="734"/>
      <c r="V45" s="734"/>
      <c r="W45" s="734"/>
      <c r="X45" s="734"/>
      <c r="Y45" s="734"/>
      <c r="Z45" s="734"/>
      <c r="AA45" s="734"/>
      <c r="AB45" s="734"/>
      <c r="AC45" s="734"/>
      <c r="AD45" s="734"/>
    </row>
    <row r="46" spans="1:40" ht="19.5" customHeight="1" x14ac:dyDescent="0.3">
      <c r="B46" s="734" t="s">
        <v>490</v>
      </c>
      <c r="C46" s="734"/>
      <c r="D46" s="734"/>
      <c r="E46" s="734"/>
      <c r="F46" s="734"/>
      <c r="G46" s="734"/>
      <c r="H46" s="734"/>
      <c r="I46" s="734"/>
      <c r="J46" s="734"/>
      <c r="K46" s="734"/>
      <c r="L46" s="734"/>
      <c r="M46" s="734"/>
      <c r="N46" s="734"/>
      <c r="O46" s="734"/>
      <c r="P46" s="734"/>
      <c r="Q46" s="734"/>
      <c r="R46" s="734"/>
      <c r="S46" s="734"/>
      <c r="T46" s="734"/>
      <c r="U46" s="734"/>
      <c r="V46" s="734"/>
      <c r="W46" s="734"/>
      <c r="X46" s="734"/>
      <c r="Y46" s="734"/>
      <c r="Z46" s="734"/>
      <c r="AA46" s="734"/>
      <c r="AB46" s="734"/>
      <c r="AC46" s="734"/>
      <c r="AD46" s="734"/>
    </row>
    <row r="47" spans="1:40" ht="28.5" customHeight="1" x14ac:dyDescent="0.3">
      <c r="B47" s="734" t="s">
        <v>491</v>
      </c>
      <c r="C47" s="734"/>
      <c r="D47" s="734"/>
      <c r="E47" s="734"/>
      <c r="F47" s="734"/>
      <c r="G47" s="734"/>
      <c r="H47" s="734"/>
      <c r="I47" s="734"/>
      <c r="J47" s="734"/>
      <c r="K47" s="734"/>
      <c r="L47" s="734"/>
      <c r="M47" s="734"/>
      <c r="N47" s="734"/>
      <c r="O47" s="734"/>
      <c r="P47" s="734"/>
      <c r="Q47" s="734"/>
      <c r="R47" s="734"/>
      <c r="S47" s="734"/>
      <c r="T47" s="734"/>
      <c r="U47" s="734"/>
      <c r="V47" s="734"/>
      <c r="W47" s="734"/>
      <c r="X47" s="734"/>
      <c r="Y47" s="734"/>
      <c r="Z47" s="734"/>
      <c r="AA47" s="734"/>
      <c r="AB47" s="734"/>
      <c r="AC47" s="734"/>
      <c r="AD47" s="734"/>
    </row>
    <row r="48" spans="1:40" ht="29.25" customHeight="1" x14ac:dyDescent="0.3">
      <c r="B48" s="734" t="s">
        <v>492</v>
      </c>
      <c r="C48" s="734"/>
      <c r="D48" s="734"/>
      <c r="E48" s="734"/>
      <c r="F48" s="734"/>
      <c r="G48" s="734"/>
      <c r="H48" s="734"/>
      <c r="I48" s="734"/>
      <c r="J48" s="734"/>
      <c r="K48" s="734"/>
      <c r="L48" s="734"/>
      <c r="M48" s="734"/>
      <c r="N48" s="734"/>
      <c r="O48" s="734"/>
      <c r="P48" s="734"/>
      <c r="Q48" s="734"/>
      <c r="R48" s="734"/>
      <c r="S48" s="734"/>
      <c r="T48" s="734"/>
      <c r="U48" s="734"/>
      <c r="V48" s="734"/>
      <c r="W48" s="734"/>
      <c r="X48" s="734"/>
      <c r="Y48" s="734"/>
      <c r="Z48" s="734"/>
      <c r="AA48" s="734"/>
      <c r="AB48" s="734"/>
      <c r="AC48" s="734"/>
      <c r="AD48" s="734"/>
    </row>
    <row r="49" spans="1:30" ht="77.25" customHeight="1" x14ac:dyDescent="0.3">
      <c r="B49" s="734" t="s">
        <v>493</v>
      </c>
      <c r="C49" s="734"/>
      <c r="D49" s="734"/>
      <c r="E49" s="734"/>
      <c r="F49" s="734"/>
      <c r="G49" s="734"/>
      <c r="H49" s="734"/>
      <c r="I49" s="734"/>
      <c r="J49" s="734"/>
      <c r="K49" s="734"/>
      <c r="L49" s="734"/>
      <c r="M49" s="734"/>
      <c r="N49" s="734"/>
      <c r="O49" s="734"/>
      <c r="P49" s="734"/>
      <c r="Q49" s="734"/>
      <c r="R49" s="734"/>
      <c r="S49" s="734"/>
      <c r="T49" s="734"/>
      <c r="U49" s="734"/>
      <c r="V49" s="734"/>
      <c r="W49" s="734"/>
      <c r="X49" s="734"/>
      <c r="Y49" s="734"/>
      <c r="Z49" s="734"/>
      <c r="AA49" s="734"/>
      <c r="AB49" s="734"/>
      <c r="AC49" s="734"/>
      <c r="AD49" s="734"/>
    </row>
    <row r="50" spans="1:30" ht="15" customHeight="1" x14ac:dyDescent="0.3">
      <c r="A50" s="446"/>
      <c r="B50" s="732" t="s">
        <v>494</v>
      </c>
      <c r="C50" s="732"/>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row>
  </sheetData>
  <mergeCells count="51">
    <mergeCell ref="A2:AC2"/>
    <mergeCell ref="A3:AC3"/>
    <mergeCell ref="A4:A6"/>
    <mergeCell ref="B4:B6"/>
    <mergeCell ref="C4:F5"/>
    <mergeCell ref="G4:N4"/>
    <mergeCell ref="O4:V4"/>
    <mergeCell ref="AA4:AC6"/>
    <mergeCell ref="G5:J5"/>
    <mergeCell ref="K5:N5"/>
    <mergeCell ref="A21:AC21"/>
    <mergeCell ref="O5:R5"/>
    <mergeCell ref="S5:V5"/>
    <mergeCell ref="W5:Z5"/>
    <mergeCell ref="AA7:AC7"/>
    <mergeCell ref="AA8:AC8"/>
    <mergeCell ref="AA10:AC10"/>
    <mergeCell ref="AA12:AC12"/>
    <mergeCell ref="AA14:AC14"/>
    <mergeCell ref="AA16:AC16"/>
    <mergeCell ref="AA18:AC18"/>
    <mergeCell ref="AA19:AC19"/>
    <mergeCell ref="A22:A24"/>
    <mergeCell ref="B22:B24"/>
    <mergeCell ref="C22:F23"/>
    <mergeCell ref="G22:N22"/>
    <mergeCell ref="O22:V22"/>
    <mergeCell ref="G23:J23"/>
    <mergeCell ref="K23:N23"/>
    <mergeCell ref="O23:R23"/>
    <mergeCell ref="S23:V23"/>
    <mergeCell ref="B43:AD43"/>
    <mergeCell ref="W23:Z23"/>
    <mergeCell ref="AA25:AC25"/>
    <mergeCell ref="AA26:AC26"/>
    <mergeCell ref="AA28:AC28"/>
    <mergeCell ref="AA30:AC30"/>
    <mergeCell ref="AA32:AC32"/>
    <mergeCell ref="AA22:AC24"/>
    <mergeCell ref="AA34:AC34"/>
    <mergeCell ref="AA36:AC36"/>
    <mergeCell ref="AA38:AC38"/>
    <mergeCell ref="AA40:AC40"/>
    <mergeCell ref="AA41:AC41"/>
    <mergeCell ref="B50:AD50"/>
    <mergeCell ref="B44:AD44"/>
    <mergeCell ref="B45:AD45"/>
    <mergeCell ref="B46:AD46"/>
    <mergeCell ref="B47:AD47"/>
    <mergeCell ref="B48:AD48"/>
    <mergeCell ref="B49:AD49"/>
  </mergeCells>
  <pageMargins left="0.35416666666666702" right="0.31527777777777799" top="0.24027777777777801" bottom="0.27083333333333298" header="0.51180555555555496" footer="0.27569444444444402"/>
  <pageSetup paperSize="9" scale="37" firstPageNumber="0" orientation="portrait" verticalDpi="0" r:id="rId1"/>
  <headerFooter>
    <oddFooter>&amp;L&amp;F&amp;C&amp;P /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B35"/>
  <sheetViews>
    <sheetView view="pageBreakPreview" topLeftCell="A13" zoomScale="60" zoomScaleNormal="100" workbookViewId="0">
      <selection activeCell="E17" sqref="E17"/>
    </sheetView>
  </sheetViews>
  <sheetFormatPr defaultRowHeight="14.4" x14ac:dyDescent="0.3"/>
  <cols>
    <col min="1" max="1" width="5" customWidth="1"/>
    <col min="2" max="2" width="15.88671875" customWidth="1"/>
    <col min="3" max="8" width="7.6640625" customWidth="1"/>
    <col min="9" max="10" width="7" customWidth="1"/>
    <col min="11" max="11" width="7.44140625" customWidth="1"/>
    <col min="12" max="12" width="8.109375" customWidth="1"/>
    <col min="13" max="14" width="7" customWidth="1"/>
    <col min="15" max="15" width="7.6640625" customWidth="1"/>
    <col min="16" max="16" width="8.109375" customWidth="1"/>
    <col min="17" max="18" width="7" customWidth="1"/>
    <col min="19" max="19" width="7.5546875" customWidth="1"/>
    <col min="20" max="20" width="7.6640625" customWidth="1"/>
    <col min="21" max="22" width="7" customWidth="1"/>
    <col min="23" max="24" width="7.6640625" customWidth="1"/>
    <col min="25" max="26" width="7" customWidth="1"/>
  </cols>
  <sheetData>
    <row r="1" spans="1:28" s="4" customFormat="1" ht="39.75" customHeight="1" x14ac:dyDescent="0.35">
      <c r="A1" s="524" t="s">
        <v>0</v>
      </c>
      <c r="B1" s="524"/>
      <c r="C1" s="524"/>
      <c r="D1" s="524"/>
      <c r="E1" s="524"/>
      <c r="F1" s="525" t="s">
        <v>70</v>
      </c>
      <c r="G1" s="525"/>
      <c r="H1" s="525"/>
      <c r="I1" s="525"/>
      <c r="J1" s="525"/>
      <c r="K1" s="525"/>
      <c r="L1" s="525"/>
      <c r="M1" s="525"/>
      <c r="N1" s="525"/>
      <c r="O1" s="525"/>
      <c r="P1" s="525"/>
      <c r="Q1" s="525"/>
      <c r="R1" s="525"/>
    </row>
    <row r="2" spans="1:28" ht="31.5" customHeight="1" x14ac:dyDescent="0.45">
      <c r="A2" s="497" t="s">
        <v>1</v>
      </c>
      <c r="B2" s="497"/>
      <c r="C2" s="497"/>
      <c r="D2" s="497"/>
      <c r="E2" s="497"/>
      <c r="F2" s="497"/>
      <c r="G2" s="497"/>
      <c r="H2" s="497"/>
      <c r="I2" s="497"/>
      <c r="J2" s="497"/>
      <c r="K2" s="497"/>
      <c r="L2" s="497"/>
      <c r="M2" s="497"/>
      <c r="N2" s="497"/>
      <c r="O2" s="497"/>
      <c r="P2" s="497"/>
      <c r="Q2" s="497"/>
      <c r="R2" s="497"/>
      <c r="S2" s="497"/>
      <c r="T2" s="497"/>
      <c r="U2" s="497"/>
      <c r="V2" s="497"/>
      <c r="W2" s="497"/>
      <c r="X2" s="497"/>
      <c r="Y2" s="497"/>
      <c r="Z2" s="497"/>
    </row>
    <row r="3" spans="1:28" ht="44.25" customHeight="1" x14ac:dyDescent="0.3">
      <c r="A3" s="498" t="s">
        <v>2</v>
      </c>
      <c r="B3" s="501" t="s">
        <v>3</v>
      </c>
      <c r="C3" s="504" t="s">
        <v>4</v>
      </c>
      <c r="D3" s="505"/>
      <c r="E3" s="505"/>
      <c r="F3" s="506"/>
      <c r="G3" s="512" t="s">
        <v>5</v>
      </c>
      <c r="H3" s="512"/>
      <c r="I3" s="512"/>
      <c r="J3" s="512"/>
      <c r="K3" s="512"/>
      <c r="L3" s="512"/>
      <c r="M3" s="512"/>
      <c r="N3" s="512"/>
      <c r="O3" s="512"/>
      <c r="P3" s="512"/>
      <c r="Q3" s="512"/>
      <c r="R3" s="512"/>
      <c r="S3" s="512"/>
      <c r="T3" s="512"/>
      <c r="U3" s="512"/>
      <c r="V3" s="512"/>
      <c r="W3" s="512"/>
      <c r="X3" s="512"/>
      <c r="Y3" s="512"/>
      <c r="Z3" s="512"/>
      <c r="AB3" s="28"/>
    </row>
    <row r="4" spans="1:28" ht="44.25" customHeight="1" x14ac:dyDescent="0.3">
      <c r="A4" s="499"/>
      <c r="B4" s="502"/>
      <c r="C4" s="507"/>
      <c r="D4" s="508"/>
      <c r="E4" s="508"/>
      <c r="F4" s="509"/>
      <c r="G4" s="512" t="s">
        <v>6</v>
      </c>
      <c r="H4" s="512"/>
      <c r="I4" s="512"/>
      <c r="J4" s="512"/>
      <c r="K4" s="512" t="s">
        <v>7</v>
      </c>
      <c r="L4" s="512"/>
      <c r="M4" s="512"/>
      <c r="N4" s="512"/>
      <c r="O4" s="512" t="s">
        <v>8</v>
      </c>
      <c r="P4" s="512"/>
      <c r="Q4" s="512"/>
      <c r="R4" s="512"/>
      <c r="S4" s="512" t="s">
        <v>9</v>
      </c>
      <c r="T4" s="512"/>
      <c r="U4" s="512"/>
      <c r="V4" s="512"/>
      <c r="W4" s="512" t="s">
        <v>10</v>
      </c>
      <c r="X4" s="512"/>
      <c r="Y4" s="512"/>
      <c r="Z4" s="512"/>
    </row>
    <row r="5" spans="1:28" ht="75.75" customHeight="1" x14ac:dyDescent="0.3">
      <c r="A5" s="500"/>
      <c r="B5" s="503"/>
      <c r="C5" s="12" t="s">
        <v>11</v>
      </c>
      <c r="D5" s="12" t="s">
        <v>12</v>
      </c>
      <c r="E5" s="12" t="s">
        <v>13</v>
      </c>
      <c r="F5" s="12" t="s">
        <v>14</v>
      </c>
      <c r="G5" s="12" t="s">
        <v>11</v>
      </c>
      <c r="H5" s="12" t="s">
        <v>12</v>
      </c>
      <c r="I5" s="12" t="s">
        <v>15</v>
      </c>
      <c r="J5" s="12" t="s">
        <v>16</v>
      </c>
      <c r="K5" s="12" t="s">
        <v>11</v>
      </c>
      <c r="L5" s="12" t="s">
        <v>12</v>
      </c>
      <c r="M5" s="12" t="s">
        <v>15</v>
      </c>
      <c r="N5" s="12" t="s">
        <v>16</v>
      </c>
      <c r="O5" s="12" t="s">
        <v>11</v>
      </c>
      <c r="P5" s="12" t="s">
        <v>12</v>
      </c>
      <c r="Q5" s="12" t="s">
        <v>15</v>
      </c>
      <c r="R5" s="12" t="s">
        <v>16</v>
      </c>
      <c r="S5" s="12" t="s">
        <v>11</v>
      </c>
      <c r="T5" s="12" t="s">
        <v>12</v>
      </c>
      <c r="U5" s="12" t="s">
        <v>15</v>
      </c>
      <c r="V5" s="12" t="s">
        <v>16</v>
      </c>
      <c r="W5" s="12" t="s">
        <v>11</v>
      </c>
      <c r="X5" s="12" t="s">
        <v>12</v>
      </c>
      <c r="Y5" s="12" t="s">
        <v>15</v>
      </c>
      <c r="Z5" s="12" t="s">
        <v>16</v>
      </c>
    </row>
    <row r="6" spans="1:28" ht="145.19999999999999" x14ac:dyDescent="0.3">
      <c r="A6" s="14">
        <v>1</v>
      </c>
      <c r="B6" s="14" t="s">
        <v>71</v>
      </c>
      <c r="C6" s="14">
        <v>0</v>
      </c>
      <c r="D6" s="14">
        <v>0</v>
      </c>
      <c r="E6" s="14">
        <v>0</v>
      </c>
      <c r="F6" s="14">
        <v>0</v>
      </c>
      <c r="G6" s="29">
        <v>109851</v>
      </c>
      <c r="H6" s="29">
        <v>109851</v>
      </c>
      <c r="I6" s="29">
        <v>1679</v>
      </c>
      <c r="J6" s="29">
        <v>1679</v>
      </c>
      <c r="K6" s="30">
        <v>109400</v>
      </c>
      <c r="L6" s="30">
        <v>109400</v>
      </c>
      <c r="M6" s="30">
        <v>1900</v>
      </c>
      <c r="N6" s="30">
        <v>1900</v>
      </c>
      <c r="O6" s="31">
        <v>111522</v>
      </c>
      <c r="P6" s="31">
        <v>111522</v>
      </c>
      <c r="Q6" s="31">
        <v>1900</v>
      </c>
      <c r="R6" s="31">
        <v>1900</v>
      </c>
      <c r="S6" s="32">
        <v>90000</v>
      </c>
      <c r="T6" s="32">
        <v>90000</v>
      </c>
      <c r="U6" s="32">
        <v>1400</v>
      </c>
      <c r="V6" s="32">
        <v>1400</v>
      </c>
      <c r="W6" s="32">
        <v>90000</v>
      </c>
      <c r="X6" s="32">
        <v>90000</v>
      </c>
      <c r="Y6" s="32">
        <v>1400</v>
      </c>
      <c r="Z6" s="32">
        <v>1400</v>
      </c>
    </row>
    <row r="7" spans="1:28" ht="250.8" x14ac:dyDescent="0.3">
      <c r="A7" s="14">
        <v>2</v>
      </c>
      <c r="B7" s="14" t="s">
        <v>72</v>
      </c>
      <c r="C7" s="14">
        <v>0</v>
      </c>
      <c r="D7" s="14">
        <v>0</v>
      </c>
      <c r="E7" s="14">
        <v>0</v>
      </c>
      <c r="F7" s="14">
        <v>0</v>
      </c>
      <c r="G7" s="29">
        <v>15013</v>
      </c>
      <c r="H7" s="29">
        <v>15013</v>
      </c>
      <c r="I7" s="33">
        <v>584</v>
      </c>
      <c r="J7" s="33">
        <v>584</v>
      </c>
      <c r="K7" s="30">
        <v>14840</v>
      </c>
      <c r="L7" s="30">
        <v>14840</v>
      </c>
      <c r="M7" s="34">
        <v>600</v>
      </c>
      <c r="N7" s="34">
        <v>600</v>
      </c>
      <c r="O7" s="31">
        <v>13402</v>
      </c>
      <c r="P7" s="31">
        <v>13402</v>
      </c>
      <c r="Q7" s="35">
        <v>600</v>
      </c>
      <c r="R7" s="35">
        <v>600</v>
      </c>
      <c r="S7" s="36">
        <v>13600</v>
      </c>
      <c r="T7" s="36">
        <v>13600</v>
      </c>
      <c r="U7" s="37">
        <v>600</v>
      </c>
      <c r="V7" s="37">
        <v>600</v>
      </c>
      <c r="W7" s="36">
        <v>13600</v>
      </c>
      <c r="X7" s="36">
        <v>13600</v>
      </c>
      <c r="Y7" s="37">
        <v>600</v>
      </c>
      <c r="Z7" s="37">
        <v>600</v>
      </c>
    </row>
    <row r="9" spans="1:28" ht="23.4" x14ac:dyDescent="0.45">
      <c r="A9" s="497" t="s">
        <v>35</v>
      </c>
      <c r="B9" s="497"/>
      <c r="C9" s="497"/>
      <c r="D9" s="497"/>
      <c r="E9" s="497"/>
      <c r="F9" s="497"/>
      <c r="G9" s="497"/>
      <c r="H9" s="497"/>
      <c r="I9" s="497"/>
      <c r="J9" s="497"/>
      <c r="K9" s="497"/>
      <c r="L9" s="497"/>
      <c r="M9" s="497"/>
      <c r="N9" s="497"/>
      <c r="O9" s="497"/>
      <c r="P9" s="497"/>
      <c r="Q9" s="497"/>
      <c r="R9" s="497"/>
      <c r="S9" s="497"/>
      <c r="T9" s="497"/>
      <c r="U9" s="497"/>
      <c r="V9" s="497"/>
      <c r="W9" s="497"/>
      <c r="X9" s="497"/>
      <c r="Y9" s="497"/>
      <c r="Z9" s="497"/>
    </row>
    <row r="10" spans="1:28" ht="45.75" customHeight="1" x14ac:dyDescent="0.3">
      <c r="A10" s="498" t="s">
        <v>2</v>
      </c>
      <c r="B10" s="501" t="s">
        <v>36</v>
      </c>
      <c r="C10" s="504" t="s">
        <v>37</v>
      </c>
      <c r="D10" s="505"/>
      <c r="E10" s="505"/>
      <c r="F10" s="506"/>
      <c r="G10" s="512" t="s">
        <v>38</v>
      </c>
      <c r="H10" s="512"/>
      <c r="I10" s="512"/>
      <c r="J10" s="512"/>
      <c r="K10" s="512"/>
      <c r="L10" s="512"/>
      <c r="M10" s="512"/>
      <c r="N10" s="512"/>
      <c r="O10" s="512"/>
      <c r="P10" s="512"/>
      <c r="Q10" s="512"/>
      <c r="R10" s="512"/>
      <c r="S10" s="512"/>
      <c r="T10" s="512"/>
      <c r="U10" s="512"/>
      <c r="V10" s="512"/>
      <c r="W10" s="512"/>
      <c r="X10" s="512"/>
      <c r="Y10" s="512"/>
      <c r="Z10" s="512"/>
    </row>
    <row r="11" spans="1:28" ht="45" customHeight="1" x14ac:dyDescent="0.3">
      <c r="A11" s="499"/>
      <c r="B11" s="502"/>
      <c r="C11" s="507"/>
      <c r="D11" s="508"/>
      <c r="E11" s="508"/>
      <c r="F11" s="509"/>
      <c r="G11" s="512" t="s">
        <v>6</v>
      </c>
      <c r="H11" s="512"/>
      <c r="I11" s="512"/>
      <c r="J11" s="512"/>
      <c r="K11" s="512" t="s">
        <v>7</v>
      </c>
      <c r="L11" s="512"/>
      <c r="M11" s="512"/>
      <c r="N11" s="512"/>
      <c r="O11" s="512" t="s">
        <v>8</v>
      </c>
      <c r="P11" s="512"/>
      <c r="Q11" s="512"/>
      <c r="R11" s="512"/>
      <c r="S11" s="512" t="s">
        <v>9</v>
      </c>
      <c r="T11" s="512"/>
      <c r="U11" s="512"/>
      <c r="V11" s="512"/>
      <c r="W11" s="512" t="s">
        <v>10</v>
      </c>
      <c r="X11" s="512"/>
      <c r="Y11" s="512"/>
      <c r="Z11" s="512"/>
    </row>
    <row r="12" spans="1:28" ht="78.75" customHeight="1" x14ac:dyDescent="0.3">
      <c r="A12" s="500"/>
      <c r="B12" s="503"/>
      <c r="C12" s="12" t="s">
        <v>39</v>
      </c>
      <c r="D12" s="12" t="s">
        <v>40</v>
      </c>
      <c r="E12" s="12" t="s">
        <v>41</v>
      </c>
      <c r="F12" s="12" t="s">
        <v>14</v>
      </c>
      <c r="G12" s="12" t="s">
        <v>42</v>
      </c>
      <c r="H12" s="12" t="s">
        <v>40</v>
      </c>
      <c r="I12" s="12" t="s">
        <v>41</v>
      </c>
      <c r="J12" s="12" t="s">
        <v>16</v>
      </c>
      <c r="K12" s="12" t="s">
        <v>42</v>
      </c>
      <c r="L12" s="12" t="s">
        <v>40</v>
      </c>
      <c r="M12" s="12" t="s">
        <v>41</v>
      </c>
      <c r="N12" s="12" t="s">
        <v>16</v>
      </c>
      <c r="O12" s="12" t="s">
        <v>42</v>
      </c>
      <c r="P12" s="12" t="s">
        <v>40</v>
      </c>
      <c r="Q12" s="12" t="s">
        <v>41</v>
      </c>
      <c r="R12" s="12" t="s">
        <v>16</v>
      </c>
      <c r="S12" s="12" t="s">
        <v>42</v>
      </c>
      <c r="T12" s="12" t="s">
        <v>40</v>
      </c>
      <c r="U12" s="12" t="s">
        <v>41</v>
      </c>
      <c r="V12" s="12" t="s">
        <v>16</v>
      </c>
      <c r="W12" s="12" t="s">
        <v>42</v>
      </c>
      <c r="X12" s="12" t="s">
        <v>40</v>
      </c>
      <c r="Y12" s="12" t="s">
        <v>41</v>
      </c>
      <c r="Z12" s="12" t="s">
        <v>16</v>
      </c>
    </row>
    <row r="13" spans="1:28" ht="52.8" x14ac:dyDescent="0.3">
      <c r="A13" s="14" t="s">
        <v>17</v>
      </c>
      <c r="B13" s="14" t="s">
        <v>73</v>
      </c>
      <c r="C13" s="14"/>
      <c r="D13" s="14"/>
      <c r="E13" s="14"/>
      <c r="F13" s="14"/>
      <c r="G13" s="32"/>
      <c r="H13" s="32"/>
      <c r="I13" s="32"/>
      <c r="J13" s="32"/>
      <c r="K13" s="14"/>
      <c r="L13" s="14"/>
      <c r="M13" s="14"/>
      <c r="N13" s="14"/>
      <c r="O13" s="14"/>
      <c r="P13" s="14"/>
      <c r="Q13" s="14"/>
      <c r="R13" s="14"/>
      <c r="S13" s="14"/>
      <c r="T13" s="14"/>
      <c r="U13" s="14"/>
      <c r="V13" s="14"/>
      <c r="W13" s="14"/>
      <c r="X13" s="14"/>
      <c r="Y13" s="14"/>
      <c r="Z13" s="14"/>
    </row>
    <row r="14" spans="1:28" ht="15.6" x14ac:dyDescent="0.3">
      <c r="A14" s="14" t="s">
        <v>44</v>
      </c>
      <c r="B14" s="14" t="s">
        <v>74</v>
      </c>
      <c r="C14" s="14">
        <v>0</v>
      </c>
      <c r="D14" s="14">
        <v>0</v>
      </c>
      <c r="E14" s="14">
        <v>0</v>
      </c>
      <c r="F14" s="14">
        <v>0</v>
      </c>
      <c r="G14" s="29">
        <v>109851</v>
      </c>
      <c r="H14" s="29">
        <v>109851</v>
      </c>
      <c r="I14" s="29">
        <v>1700</v>
      </c>
      <c r="J14" s="29">
        <v>1700</v>
      </c>
      <c r="K14" s="30">
        <v>109400</v>
      </c>
      <c r="L14" s="30">
        <v>109400</v>
      </c>
      <c r="M14" s="30">
        <v>1900</v>
      </c>
      <c r="N14" s="30">
        <v>1900</v>
      </c>
      <c r="O14" s="31">
        <v>111522</v>
      </c>
      <c r="P14" s="31">
        <v>111522</v>
      </c>
      <c r="Q14" s="31">
        <v>1900</v>
      </c>
      <c r="R14" s="31">
        <v>1900</v>
      </c>
      <c r="S14" s="36">
        <v>90000</v>
      </c>
      <c r="T14" s="36">
        <v>90000</v>
      </c>
      <c r="U14" s="36">
        <v>1400</v>
      </c>
      <c r="V14" s="36">
        <v>1400</v>
      </c>
      <c r="W14" s="36">
        <v>90000</v>
      </c>
      <c r="X14" s="36">
        <v>90000</v>
      </c>
      <c r="Y14" s="36">
        <v>1400</v>
      </c>
      <c r="Z14" s="36">
        <v>1400</v>
      </c>
      <c r="AA14" s="38"/>
      <c r="AB14" s="38"/>
    </row>
    <row r="15" spans="1:28" x14ac:dyDescent="0.3">
      <c r="A15" s="14" t="s">
        <v>46</v>
      </c>
      <c r="B15" s="14" t="s">
        <v>75</v>
      </c>
      <c r="C15" s="14">
        <v>0</v>
      </c>
      <c r="D15" s="14">
        <v>0</v>
      </c>
      <c r="E15" s="14">
        <v>0</v>
      </c>
      <c r="F15" s="14">
        <v>0</v>
      </c>
      <c r="G15" s="29">
        <v>585542</v>
      </c>
      <c r="H15" s="29">
        <v>585542</v>
      </c>
      <c r="I15" s="29">
        <v>1700</v>
      </c>
      <c r="J15" s="29">
        <v>1700</v>
      </c>
      <c r="K15" s="30">
        <v>593200</v>
      </c>
      <c r="L15" s="30">
        <v>593100</v>
      </c>
      <c r="M15" s="30">
        <v>1900</v>
      </c>
      <c r="N15" s="30">
        <v>1900</v>
      </c>
      <c r="O15" s="31">
        <v>599927</v>
      </c>
      <c r="P15" s="31">
        <v>599927</v>
      </c>
      <c r="Q15" s="31">
        <v>1900</v>
      </c>
      <c r="R15" s="31">
        <v>1900</v>
      </c>
      <c r="S15" s="36">
        <v>492000</v>
      </c>
      <c r="T15" s="36">
        <v>492000</v>
      </c>
      <c r="U15" s="36">
        <v>1400</v>
      </c>
      <c r="V15" s="36">
        <v>1400</v>
      </c>
      <c r="W15" s="36">
        <v>492000</v>
      </c>
      <c r="X15" s="36">
        <v>492000</v>
      </c>
      <c r="Y15" s="36">
        <v>1400</v>
      </c>
      <c r="Z15" s="36">
        <v>1400</v>
      </c>
      <c r="AA15" s="38"/>
      <c r="AB15" s="38"/>
    </row>
    <row r="16" spans="1:28" x14ac:dyDescent="0.3">
      <c r="A16" s="14" t="s">
        <v>76</v>
      </c>
      <c r="B16" s="14" t="s">
        <v>77</v>
      </c>
      <c r="C16" s="14"/>
      <c r="D16" s="14"/>
      <c r="E16" s="14"/>
      <c r="F16" s="14"/>
      <c r="G16" s="29">
        <v>14298</v>
      </c>
      <c r="H16" s="29">
        <v>14298</v>
      </c>
      <c r="I16" s="29">
        <v>584</v>
      </c>
      <c r="J16" s="29">
        <v>584</v>
      </c>
      <c r="K16" s="30">
        <v>14400</v>
      </c>
      <c r="L16" s="30">
        <v>14400</v>
      </c>
      <c r="M16" s="30">
        <v>600</v>
      </c>
      <c r="N16" s="30">
        <v>600</v>
      </c>
      <c r="O16" s="31">
        <v>13126</v>
      </c>
      <c r="P16" s="31">
        <v>13126</v>
      </c>
      <c r="Q16" s="31">
        <v>600</v>
      </c>
      <c r="R16" s="31">
        <v>600</v>
      </c>
      <c r="S16" s="36">
        <v>12100</v>
      </c>
      <c r="T16" s="36">
        <v>12100</v>
      </c>
      <c r="U16" s="36">
        <v>600</v>
      </c>
      <c r="V16" s="36">
        <v>600</v>
      </c>
      <c r="W16" s="36">
        <v>12100</v>
      </c>
      <c r="X16" s="36">
        <v>12100</v>
      </c>
      <c r="Y16" s="36">
        <v>600</v>
      </c>
      <c r="Z16" s="36">
        <v>600</v>
      </c>
      <c r="AA16" s="38"/>
      <c r="AB16" s="38"/>
    </row>
    <row r="17" spans="1:28" ht="39.6" x14ac:dyDescent="0.3">
      <c r="A17" s="14" t="s">
        <v>78</v>
      </c>
      <c r="B17" s="14" t="s">
        <v>79</v>
      </c>
      <c r="C17" s="14">
        <v>0</v>
      </c>
      <c r="D17" s="14">
        <v>0</v>
      </c>
      <c r="E17" s="14">
        <v>0</v>
      </c>
      <c r="F17" s="14">
        <v>0</v>
      </c>
      <c r="G17" s="29">
        <v>174</v>
      </c>
      <c r="H17" s="29">
        <v>174</v>
      </c>
      <c r="I17" s="29">
        <v>584</v>
      </c>
      <c r="J17" s="29">
        <v>584</v>
      </c>
      <c r="K17" s="30">
        <v>70</v>
      </c>
      <c r="L17" s="30">
        <v>70</v>
      </c>
      <c r="M17" s="30">
        <v>600</v>
      </c>
      <c r="N17" s="30">
        <v>600</v>
      </c>
      <c r="O17" s="31">
        <v>79</v>
      </c>
      <c r="P17" s="31">
        <v>79</v>
      </c>
      <c r="Q17" s="31">
        <v>600</v>
      </c>
      <c r="R17" s="31">
        <v>600</v>
      </c>
      <c r="S17" s="36">
        <v>140</v>
      </c>
      <c r="T17" s="36">
        <v>140</v>
      </c>
      <c r="U17" s="36">
        <v>600</v>
      </c>
      <c r="V17" s="36">
        <v>600</v>
      </c>
      <c r="W17" s="36">
        <v>140</v>
      </c>
      <c r="X17" s="36">
        <v>140</v>
      </c>
      <c r="Y17" s="36">
        <v>600</v>
      </c>
      <c r="Z17" s="36">
        <v>600</v>
      </c>
      <c r="AA17" s="38"/>
      <c r="AB17" s="38"/>
    </row>
    <row r="18" spans="1:28" ht="26.4" x14ac:dyDescent="0.3">
      <c r="A18" s="14" t="s">
        <v>80</v>
      </c>
      <c r="B18" s="14" t="s">
        <v>81</v>
      </c>
      <c r="C18" s="14">
        <v>0</v>
      </c>
      <c r="D18" s="14">
        <v>0</v>
      </c>
      <c r="E18" s="14">
        <v>0</v>
      </c>
      <c r="F18" s="14">
        <v>0</v>
      </c>
      <c r="G18" s="29">
        <v>26</v>
      </c>
      <c r="H18" s="29">
        <v>26</v>
      </c>
      <c r="I18" s="29">
        <v>584</v>
      </c>
      <c r="J18" s="29">
        <v>584</v>
      </c>
      <c r="K18" s="30">
        <v>40</v>
      </c>
      <c r="L18" s="30">
        <v>40</v>
      </c>
      <c r="M18" s="30">
        <v>600</v>
      </c>
      <c r="N18" s="30">
        <v>600</v>
      </c>
      <c r="O18" s="31">
        <v>48</v>
      </c>
      <c r="P18" s="31">
        <v>48</v>
      </c>
      <c r="Q18" s="31">
        <v>600</v>
      </c>
      <c r="R18" s="31">
        <v>600</v>
      </c>
      <c r="S18" s="36">
        <v>140</v>
      </c>
      <c r="T18" s="36">
        <v>140</v>
      </c>
      <c r="U18" s="36">
        <v>600</v>
      </c>
      <c r="V18" s="36">
        <v>600</v>
      </c>
      <c r="W18" s="36">
        <v>140</v>
      </c>
      <c r="X18" s="36">
        <v>140</v>
      </c>
      <c r="Y18" s="36">
        <v>600</v>
      </c>
      <c r="Z18" s="36">
        <v>600</v>
      </c>
      <c r="AA18" s="38"/>
      <c r="AB18" s="38"/>
    </row>
    <row r="19" spans="1:28" ht="26.4" x14ac:dyDescent="0.3">
      <c r="A19" s="14" t="s">
        <v>82</v>
      </c>
      <c r="B19" s="14" t="s">
        <v>83</v>
      </c>
      <c r="C19" s="14">
        <v>0</v>
      </c>
      <c r="D19" s="14">
        <v>0</v>
      </c>
      <c r="E19" s="14">
        <v>0</v>
      </c>
      <c r="F19" s="14">
        <v>0</v>
      </c>
      <c r="G19" s="29">
        <v>461</v>
      </c>
      <c r="H19" s="29">
        <v>461</v>
      </c>
      <c r="I19" s="29">
        <v>584</v>
      </c>
      <c r="J19" s="29">
        <v>584</v>
      </c>
      <c r="K19" s="30">
        <v>280</v>
      </c>
      <c r="L19" s="30">
        <v>280</v>
      </c>
      <c r="M19" s="30">
        <v>600</v>
      </c>
      <c r="N19" s="30">
        <v>600</v>
      </c>
      <c r="O19" s="31">
        <v>96</v>
      </c>
      <c r="P19" s="31">
        <v>96</v>
      </c>
      <c r="Q19" s="31">
        <v>600</v>
      </c>
      <c r="R19" s="31">
        <v>600</v>
      </c>
      <c r="S19" s="36">
        <v>1000</v>
      </c>
      <c r="T19" s="36">
        <v>1000</v>
      </c>
      <c r="U19" s="36">
        <v>600</v>
      </c>
      <c r="V19" s="36">
        <v>600</v>
      </c>
      <c r="W19" s="36">
        <v>1000</v>
      </c>
      <c r="X19" s="36">
        <v>1000</v>
      </c>
      <c r="Y19" s="36">
        <v>600</v>
      </c>
      <c r="Z19" s="36">
        <v>600</v>
      </c>
      <c r="AA19" s="38"/>
      <c r="AB19" s="38"/>
    </row>
    <row r="20" spans="1:28" ht="39.6" x14ac:dyDescent="0.3">
      <c r="A20" s="14" t="s">
        <v>84</v>
      </c>
      <c r="B20" s="14" t="s">
        <v>85</v>
      </c>
      <c r="C20" s="14">
        <v>0</v>
      </c>
      <c r="D20" s="14">
        <v>0</v>
      </c>
      <c r="E20" s="14">
        <v>0</v>
      </c>
      <c r="F20" s="14">
        <v>0</v>
      </c>
      <c r="G20" s="29">
        <v>54</v>
      </c>
      <c r="H20" s="29">
        <v>54</v>
      </c>
      <c r="I20" s="29">
        <v>584</v>
      </c>
      <c r="J20" s="29">
        <v>584</v>
      </c>
      <c r="K20" s="30">
        <v>50</v>
      </c>
      <c r="L20" s="30">
        <v>50</v>
      </c>
      <c r="M20" s="30">
        <v>600</v>
      </c>
      <c r="N20" s="30">
        <v>600</v>
      </c>
      <c r="O20" s="31">
        <v>53</v>
      </c>
      <c r="P20" s="31">
        <v>53</v>
      </c>
      <c r="Q20" s="31">
        <v>600</v>
      </c>
      <c r="R20" s="31">
        <v>600</v>
      </c>
      <c r="S20" s="36">
        <v>140</v>
      </c>
      <c r="T20" s="36">
        <v>140</v>
      </c>
      <c r="U20" s="36">
        <v>600</v>
      </c>
      <c r="V20" s="36">
        <v>600</v>
      </c>
      <c r="W20" s="36">
        <v>140</v>
      </c>
      <c r="X20" s="36">
        <v>140</v>
      </c>
      <c r="Y20" s="36">
        <v>600</v>
      </c>
      <c r="Z20" s="36">
        <v>600</v>
      </c>
      <c r="AA20" s="38"/>
      <c r="AB20" s="38"/>
    </row>
    <row r="22" spans="1:28" x14ac:dyDescent="0.3">
      <c r="A22" s="26"/>
      <c r="B22" s="26" t="s">
        <v>58</v>
      </c>
    </row>
    <row r="24" spans="1:28" ht="31.5" customHeight="1" x14ac:dyDescent="0.3">
      <c r="A24" s="27" t="s">
        <v>59</v>
      </c>
      <c r="B24" s="486" t="s">
        <v>60</v>
      </c>
      <c r="C24" s="486"/>
      <c r="D24" s="486"/>
      <c r="E24" s="486"/>
      <c r="F24" s="486"/>
      <c r="G24" s="486"/>
      <c r="H24" s="486"/>
      <c r="I24" s="486"/>
      <c r="J24" s="486"/>
      <c r="K24" s="486"/>
      <c r="L24" s="486"/>
      <c r="M24" s="486"/>
      <c r="N24" s="486"/>
      <c r="O24" s="486"/>
      <c r="P24" s="486"/>
      <c r="Q24" s="486"/>
      <c r="R24" s="486"/>
    </row>
    <row r="25" spans="1:28" ht="31.5" customHeight="1" x14ac:dyDescent="0.3">
      <c r="A25" s="27" t="s">
        <v>61</v>
      </c>
      <c r="B25" s="486" t="s">
        <v>62</v>
      </c>
      <c r="C25" s="486"/>
      <c r="D25" s="486"/>
      <c r="E25" s="486"/>
      <c r="F25" s="486"/>
      <c r="G25" s="486"/>
      <c r="H25" s="486"/>
      <c r="I25" s="486"/>
      <c r="J25" s="486"/>
      <c r="K25" s="486"/>
      <c r="L25" s="486"/>
      <c r="M25" s="486"/>
      <c r="N25" s="486"/>
      <c r="O25" s="486"/>
      <c r="P25" s="486"/>
      <c r="Q25" s="486"/>
      <c r="R25" s="486"/>
    </row>
    <row r="26" spans="1:28" ht="31.5" customHeight="1" x14ac:dyDescent="0.3">
      <c r="B26" s="486" t="s">
        <v>63</v>
      </c>
      <c r="C26" s="486"/>
      <c r="D26" s="486"/>
      <c r="E26" s="486"/>
      <c r="F26" s="486"/>
      <c r="G26" s="486"/>
      <c r="H26" s="486"/>
      <c r="I26" s="486"/>
      <c r="J26" s="486"/>
      <c r="K26" s="486"/>
      <c r="L26" s="486"/>
      <c r="M26" s="486"/>
      <c r="N26" s="486"/>
      <c r="O26" s="486"/>
      <c r="P26" s="486"/>
      <c r="Q26" s="486"/>
      <c r="R26" s="486"/>
    </row>
    <row r="27" spans="1:28" ht="31.5" customHeight="1" x14ac:dyDescent="0.3">
      <c r="B27" s="486" t="s">
        <v>64</v>
      </c>
      <c r="C27" s="486"/>
      <c r="D27" s="486"/>
      <c r="E27" s="486"/>
      <c r="F27" s="486"/>
      <c r="G27" s="486"/>
      <c r="H27" s="486"/>
      <c r="I27" s="486"/>
      <c r="J27" s="486"/>
      <c r="K27" s="486"/>
      <c r="L27" s="486"/>
      <c r="M27" s="486"/>
      <c r="N27" s="486"/>
      <c r="O27" s="486"/>
      <c r="P27" s="486"/>
      <c r="Q27" s="486"/>
      <c r="R27" s="486"/>
    </row>
    <row r="28" spans="1:28" ht="31.5" customHeight="1" x14ac:dyDescent="0.3">
      <c r="B28" s="486" t="s">
        <v>65</v>
      </c>
      <c r="C28" s="486"/>
      <c r="D28" s="486"/>
      <c r="E28" s="486"/>
      <c r="F28" s="486"/>
      <c r="G28" s="486"/>
      <c r="H28" s="486"/>
      <c r="I28" s="486"/>
      <c r="J28" s="486"/>
      <c r="K28" s="486"/>
      <c r="L28" s="486"/>
      <c r="M28" s="486"/>
      <c r="N28" s="486"/>
      <c r="O28" s="486"/>
      <c r="P28" s="486"/>
      <c r="Q28" s="486"/>
      <c r="R28" s="486"/>
    </row>
    <row r="29" spans="1:28" ht="31.5" customHeight="1" x14ac:dyDescent="0.3">
      <c r="B29" s="486" t="s">
        <v>66</v>
      </c>
      <c r="C29" s="486"/>
      <c r="D29" s="486"/>
      <c r="E29" s="486"/>
      <c r="F29" s="486"/>
      <c r="G29" s="486"/>
      <c r="H29" s="486"/>
      <c r="I29" s="486"/>
      <c r="J29" s="486"/>
      <c r="K29" s="486"/>
      <c r="L29" s="486"/>
      <c r="M29" s="486"/>
      <c r="N29" s="486"/>
      <c r="O29" s="486"/>
      <c r="P29" s="486"/>
      <c r="Q29" s="486"/>
      <c r="R29" s="486"/>
    </row>
    <row r="30" spans="1:28" ht="73.5" customHeight="1" x14ac:dyDescent="0.3">
      <c r="B30" s="486" t="s">
        <v>67</v>
      </c>
      <c r="C30" s="486"/>
      <c r="D30" s="486"/>
      <c r="E30" s="486"/>
      <c r="F30" s="486"/>
      <c r="G30" s="486"/>
      <c r="H30" s="486"/>
      <c r="I30" s="486"/>
      <c r="J30" s="486"/>
      <c r="K30" s="486"/>
      <c r="L30" s="486"/>
      <c r="M30" s="486"/>
      <c r="N30" s="486"/>
      <c r="O30" s="486"/>
      <c r="P30" s="486"/>
      <c r="Q30" s="486"/>
      <c r="R30" s="486"/>
    </row>
    <row r="31" spans="1:28" ht="39" customHeight="1" x14ac:dyDescent="0.3">
      <c r="B31" s="486" t="s">
        <v>68</v>
      </c>
      <c r="C31" s="486"/>
      <c r="D31" s="486"/>
      <c r="E31" s="486"/>
      <c r="F31" s="486"/>
      <c r="G31" s="486"/>
      <c r="H31" s="486"/>
      <c r="I31" s="486"/>
      <c r="J31" s="486"/>
      <c r="K31" s="486"/>
      <c r="L31" s="486"/>
      <c r="M31" s="486"/>
      <c r="N31" s="486"/>
      <c r="O31" s="486"/>
      <c r="P31" s="486"/>
      <c r="Q31" s="486"/>
      <c r="R31" s="486"/>
    </row>
    <row r="32" spans="1:28" x14ac:dyDescent="0.3">
      <c r="B32" s="28"/>
    </row>
    <row r="33" spans="2:2" x14ac:dyDescent="0.3">
      <c r="B33" s="28"/>
    </row>
    <row r="35" spans="2:2" x14ac:dyDescent="0.3">
      <c r="B35" s="28"/>
    </row>
  </sheetData>
  <mergeCells count="30">
    <mergeCell ref="A1:E1"/>
    <mergeCell ref="F1:R1"/>
    <mergeCell ref="A2:Z2"/>
    <mergeCell ref="A3:A5"/>
    <mergeCell ref="B3:B5"/>
    <mergeCell ref="C3:F4"/>
    <mergeCell ref="G3:Z3"/>
    <mergeCell ref="G4:J4"/>
    <mergeCell ref="K4:N4"/>
    <mergeCell ref="O4:R4"/>
    <mergeCell ref="S4:V4"/>
    <mergeCell ref="W4:Z4"/>
    <mergeCell ref="A9:Z9"/>
    <mergeCell ref="A10:A12"/>
    <mergeCell ref="B10:B12"/>
    <mergeCell ref="C10:F11"/>
    <mergeCell ref="G10:Z10"/>
    <mergeCell ref="G11:J11"/>
    <mergeCell ref="K11:N11"/>
    <mergeCell ref="O11:R11"/>
    <mergeCell ref="W11:Z11"/>
    <mergeCell ref="B29:R29"/>
    <mergeCell ref="B30:R30"/>
    <mergeCell ref="B31:R31"/>
    <mergeCell ref="S11:V11"/>
    <mergeCell ref="B24:R24"/>
    <mergeCell ref="B25:R25"/>
    <mergeCell ref="B26:R26"/>
    <mergeCell ref="B27:R27"/>
    <mergeCell ref="B28:R28"/>
  </mergeCells>
  <pageMargins left="0.36" right="0.3" top="0.48" bottom="0.52" header="0.22" footer="0.26"/>
  <pageSetup paperSize="9" scale="70"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31"/>
  <sheetViews>
    <sheetView view="pageBreakPreview" zoomScale="60" zoomScaleNormal="100" workbookViewId="0">
      <selection activeCell="B22" sqref="B22:R22"/>
    </sheetView>
  </sheetViews>
  <sheetFormatPr defaultRowHeight="14.4" x14ac:dyDescent="0.3"/>
  <cols>
    <col min="1" max="1" width="5" customWidth="1"/>
    <col min="2" max="2" width="15.88671875" customWidth="1"/>
    <col min="3" max="6" width="7.6640625" customWidth="1"/>
    <col min="7" max="10" width="7" customWidth="1"/>
    <col min="11" max="12" width="9" customWidth="1"/>
    <col min="13" max="14" width="7" customWidth="1"/>
    <col min="15" max="15" width="8.109375" customWidth="1"/>
    <col min="16" max="16" width="8.33203125" customWidth="1"/>
    <col min="17" max="25" width="7" customWidth="1"/>
    <col min="26" max="26" width="8.109375" customWidth="1"/>
    <col min="27" max="27" width="11.33203125" customWidth="1"/>
  </cols>
  <sheetData>
    <row r="1" spans="1:28" s="4" customFormat="1" ht="35.25" customHeight="1" x14ac:dyDescent="0.35">
      <c r="A1" s="524" t="s">
        <v>0</v>
      </c>
      <c r="B1" s="524"/>
      <c r="C1" s="524"/>
      <c r="D1" s="524"/>
      <c r="E1" s="524"/>
      <c r="F1" s="525" t="s">
        <v>145</v>
      </c>
      <c r="G1" s="525"/>
      <c r="H1" s="525"/>
      <c r="I1" s="525"/>
      <c r="J1" s="525"/>
      <c r="K1" s="525"/>
      <c r="L1" s="525"/>
      <c r="M1" s="525"/>
      <c r="N1" s="525"/>
      <c r="O1" s="525"/>
      <c r="P1" s="525"/>
      <c r="Q1" s="525"/>
      <c r="R1" s="525"/>
    </row>
    <row r="2" spans="1:28" ht="31.5" customHeight="1" x14ac:dyDescent="0.45">
      <c r="A2" s="497" t="s">
        <v>1</v>
      </c>
      <c r="B2" s="497"/>
      <c r="C2" s="497"/>
      <c r="D2" s="497"/>
      <c r="E2" s="497"/>
      <c r="F2" s="497"/>
      <c r="G2" s="497"/>
      <c r="H2" s="497"/>
      <c r="I2" s="497"/>
      <c r="J2" s="497"/>
      <c r="K2" s="497"/>
      <c r="L2" s="497"/>
      <c r="M2" s="497"/>
      <c r="N2" s="497"/>
      <c r="O2" s="497"/>
      <c r="P2" s="497"/>
      <c r="Q2" s="497"/>
      <c r="R2" s="497"/>
      <c r="S2" s="497"/>
      <c r="T2" s="497"/>
      <c r="U2" s="497"/>
      <c r="V2" s="497"/>
      <c r="W2" s="497"/>
      <c r="X2" s="497"/>
      <c r="Y2" s="497"/>
      <c r="Z2" s="497"/>
    </row>
    <row r="3" spans="1:28" ht="21.75" customHeight="1" x14ac:dyDescent="0.3">
      <c r="A3" s="498" t="s">
        <v>2</v>
      </c>
      <c r="B3" s="501" t="s">
        <v>3</v>
      </c>
      <c r="C3" s="504" t="s">
        <v>4</v>
      </c>
      <c r="D3" s="505"/>
      <c r="E3" s="505"/>
      <c r="F3" s="506"/>
      <c r="G3" s="512" t="s">
        <v>5</v>
      </c>
      <c r="H3" s="512"/>
      <c r="I3" s="512"/>
      <c r="J3" s="512"/>
      <c r="K3" s="512"/>
      <c r="L3" s="512"/>
      <c r="M3" s="512"/>
      <c r="N3" s="512"/>
      <c r="O3" s="512"/>
      <c r="P3" s="512"/>
      <c r="Q3" s="512"/>
      <c r="R3" s="512"/>
      <c r="S3" s="512"/>
      <c r="T3" s="512"/>
      <c r="U3" s="512"/>
      <c r="V3" s="512"/>
      <c r="W3" s="512"/>
      <c r="X3" s="512"/>
      <c r="Y3" s="512"/>
      <c r="Z3" s="512"/>
      <c r="AA3" s="512" t="s">
        <v>146</v>
      </c>
      <c r="AB3" s="512" t="s">
        <v>147</v>
      </c>
    </row>
    <row r="4" spans="1:28" ht="28.5" customHeight="1" x14ac:dyDescent="0.3">
      <c r="A4" s="499"/>
      <c r="B4" s="502"/>
      <c r="C4" s="507"/>
      <c r="D4" s="508"/>
      <c r="E4" s="508"/>
      <c r="F4" s="509"/>
      <c r="G4" s="512" t="s">
        <v>6</v>
      </c>
      <c r="H4" s="512"/>
      <c r="I4" s="512"/>
      <c r="J4" s="512"/>
      <c r="K4" s="528" t="s">
        <v>148</v>
      </c>
      <c r="L4" s="528"/>
      <c r="M4" s="528"/>
      <c r="N4" s="528"/>
      <c r="O4" s="529" t="s">
        <v>149</v>
      </c>
      <c r="P4" s="529"/>
      <c r="Q4" s="529"/>
      <c r="R4" s="529"/>
      <c r="S4" s="512" t="s">
        <v>9</v>
      </c>
      <c r="T4" s="512"/>
      <c r="U4" s="512"/>
      <c r="V4" s="512"/>
      <c r="W4" s="512" t="s">
        <v>10</v>
      </c>
      <c r="X4" s="512"/>
      <c r="Y4" s="512"/>
      <c r="Z4" s="512"/>
      <c r="AA4" s="512"/>
      <c r="AB4" s="512"/>
    </row>
    <row r="5" spans="1:28" ht="75.75" customHeight="1" x14ac:dyDescent="0.3">
      <c r="A5" s="500"/>
      <c r="B5" s="503"/>
      <c r="C5" s="12" t="s">
        <v>11</v>
      </c>
      <c r="D5" s="12" t="s">
        <v>12</v>
      </c>
      <c r="E5" s="12" t="s">
        <v>13</v>
      </c>
      <c r="F5" s="12" t="s">
        <v>14</v>
      </c>
      <c r="G5" s="12" t="s">
        <v>11</v>
      </c>
      <c r="H5" s="12" t="s">
        <v>12</v>
      </c>
      <c r="I5" s="12" t="s">
        <v>15</v>
      </c>
      <c r="J5" s="12" t="s">
        <v>16</v>
      </c>
      <c r="K5" s="58" t="s">
        <v>11</v>
      </c>
      <c r="L5" s="58" t="s">
        <v>12</v>
      </c>
      <c r="M5" s="58" t="s">
        <v>15</v>
      </c>
      <c r="N5" s="58" t="s">
        <v>16</v>
      </c>
      <c r="O5" s="59" t="s">
        <v>11</v>
      </c>
      <c r="P5" s="59" t="s">
        <v>12</v>
      </c>
      <c r="Q5" s="59" t="s">
        <v>15</v>
      </c>
      <c r="R5" s="59" t="s">
        <v>16</v>
      </c>
      <c r="S5" s="12" t="s">
        <v>11</v>
      </c>
      <c r="T5" s="12" t="s">
        <v>12</v>
      </c>
      <c r="U5" s="12" t="s">
        <v>15</v>
      </c>
      <c r="V5" s="12" t="s">
        <v>16</v>
      </c>
      <c r="W5" s="12" t="s">
        <v>11</v>
      </c>
      <c r="X5" s="12" t="s">
        <v>12</v>
      </c>
      <c r="Y5" s="12" t="s">
        <v>15</v>
      </c>
      <c r="Z5" s="12" t="s">
        <v>16</v>
      </c>
      <c r="AA5" s="512"/>
      <c r="AB5" s="512"/>
    </row>
    <row r="6" spans="1:28" ht="52.8" x14ac:dyDescent="0.3">
      <c r="A6" s="14" t="s">
        <v>17</v>
      </c>
      <c r="B6" s="14" t="s">
        <v>150</v>
      </c>
      <c r="C6" s="14">
        <v>0</v>
      </c>
      <c r="D6" s="14">
        <v>0</v>
      </c>
      <c r="E6" s="14">
        <v>0</v>
      </c>
      <c r="F6" s="14">
        <v>0</v>
      </c>
      <c r="G6" s="14">
        <v>10000</v>
      </c>
      <c r="H6" s="14">
        <v>10000</v>
      </c>
      <c r="I6" s="14">
        <v>10000</v>
      </c>
      <c r="J6" s="14">
        <v>10000</v>
      </c>
      <c r="K6" s="37">
        <v>17813</v>
      </c>
      <c r="L6" s="37">
        <v>17813</v>
      </c>
      <c r="M6" s="37">
        <v>17813</v>
      </c>
      <c r="N6" s="37">
        <v>17813</v>
      </c>
      <c r="O6" s="60">
        <v>31690</v>
      </c>
      <c r="P6" s="60">
        <v>31690</v>
      </c>
      <c r="Q6" s="60">
        <v>31690</v>
      </c>
      <c r="R6" s="60">
        <v>31690</v>
      </c>
      <c r="S6" s="14">
        <v>11500</v>
      </c>
      <c r="T6" s="14">
        <v>11500</v>
      </c>
      <c r="U6" s="14">
        <v>11500</v>
      </c>
      <c r="V6" s="14">
        <v>11500</v>
      </c>
      <c r="W6" s="14">
        <v>12000</v>
      </c>
      <c r="X6" s="14">
        <v>12000</v>
      </c>
      <c r="Y6" s="14">
        <v>12000</v>
      </c>
      <c r="Z6" s="14">
        <v>12000</v>
      </c>
      <c r="AA6" s="61">
        <f>O6/W6</f>
        <v>2.6408333333333331</v>
      </c>
      <c r="AB6" s="62">
        <f>W6/X6</f>
        <v>1</v>
      </c>
    </row>
    <row r="7" spans="1:28" ht="27" x14ac:dyDescent="0.3">
      <c r="A7" s="21"/>
      <c r="B7" s="530" t="s">
        <v>151</v>
      </c>
      <c r="C7" s="530"/>
      <c r="D7" s="530"/>
      <c r="E7" s="530"/>
      <c r="F7" s="530"/>
      <c r="G7" s="530"/>
      <c r="H7" s="530"/>
      <c r="I7" s="530"/>
      <c r="J7" s="530"/>
      <c r="K7" s="21"/>
      <c r="L7" s="21"/>
      <c r="M7" s="21"/>
      <c r="N7" s="21"/>
      <c r="O7" s="21"/>
      <c r="P7" s="21"/>
      <c r="Q7" s="21"/>
      <c r="R7" s="21"/>
      <c r="S7" s="21"/>
      <c r="T7" s="21"/>
      <c r="U7" s="21"/>
      <c r="V7" s="21"/>
      <c r="W7" s="21"/>
      <c r="X7" s="21"/>
      <c r="Y7" s="21"/>
      <c r="Z7" s="53" t="s">
        <v>152</v>
      </c>
      <c r="AA7" s="63">
        <f>AVERAGE(AA6:AA6)</f>
        <v>2.6408333333333331</v>
      </c>
      <c r="AB7" s="64">
        <f>AVERAGE(AB6:AB6)</f>
        <v>1</v>
      </c>
    </row>
    <row r="8" spans="1:28" s="2" customFormat="1" x14ac:dyDescent="0.3">
      <c r="A8" s="21"/>
      <c r="B8" s="527" t="s">
        <v>153</v>
      </c>
      <c r="C8" s="527"/>
      <c r="D8" s="527"/>
      <c r="E8" s="527"/>
      <c r="F8" s="527"/>
      <c r="G8" s="527"/>
      <c r="H8" s="527"/>
      <c r="I8" s="527"/>
      <c r="J8" s="527"/>
      <c r="K8" s="21"/>
      <c r="L8" s="21"/>
      <c r="M8" s="21"/>
      <c r="N8" s="21"/>
      <c r="O8" s="21"/>
      <c r="P8" s="21"/>
      <c r="Q8" s="21"/>
      <c r="R8" s="21"/>
      <c r="S8" s="21"/>
      <c r="T8" s="21"/>
      <c r="U8" s="21"/>
      <c r="V8" s="21"/>
      <c r="W8" s="21"/>
      <c r="X8" s="21"/>
      <c r="Y8" s="21"/>
      <c r="Z8" s="65"/>
      <c r="AA8" s="66"/>
      <c r="AB8" s="66"/>
    </row>
    <row r="9" spans="1:28" ht="23.4" x14ac:dyDescent="0.45">
      <c r="A9" s="497" t="s">
        <v>35</v>
      </c>
      <c r="B9" s="497"/>
      <c r="C9" s="497"/>
      <c r="D9" s="497"/>
      <c r="E9" s="497"/>
      <c r="F9" s="497"/>
      <c r="G9" s="497"/>
      <c r="H9" s="497"/>
      <c r="I9" s="497"/>
      <c r="J9" s="497"/>
      <c r="K9" s="497"/>
      <c r="L9" s="497"/>
      <c r="M9" s="497"/>
      <c r="N9" s="497"/>
      <c r="O9" s="497"/>
      <c r="P9" s="497"/>
      <c r="Q9" s="497"/>
      <c r="R9" s="497"/>
      <c r="S9" s="497"/>
      <c r="T9" s="497"/>
      <c r="U9" s="497"/>
      <c r="V9" s="497"/>
      <c r="W9" s="497"/>
      <c r="X9" s="497"/>
      <c r="Y9" s="497"/>
      <c r="Z9" s="497"/>
    </row>
    <row r="10" spans="1:28" ht="24" customHeight="1" x14ac:dyDescent="0.3">
      <c r="A10" s="498" t="s">
        <v>2</v>
      </c>
      <c r="B10" s="501" t="s">
        <v>36</v>
      </c>
      <c r="C10" s="504" t="s">
        <v>37</v>
      </c>
      <c r="D10" s="505"/>
      <c r="E10" s="505"/>
      <c r="F10" s="506"/>
      <c r="G10" s="510" t="s">
        <v>38</v>
      </c>
      <c r="H10" s="511"/>
      <c r="I10" s="511"/>
      <c r="J10" s="511"/>
      <c r="K10" s="511"/>
      <c r="L10" s="511"/>
      <c r="M10" s="511"/>
      <c r="N10" s="511"/>
      <c r="O10" s="511"/>
      <c r="P10" s="511"/>
      <c r="Q10" s="511"/>
      <c r="R10" s="511"/>
      <c r="S10" s="511"/>
      <c r="T10" s="511"/>
      <c r="U10" s="511"/>
      <c r="V10" s="511"/>
      <c r="W10" s="511"/>
      <c r="X10" s="511"/>
      <c r="Y10" s="511"/>
      <c r="Z10" s="531"/>
      <c r="AA10" s="512" t="s">
        <v>154</v>
      </c>
      <c r="AB10" s="512" t="s">
        <v>155</v>
      </c>
    </row>
    <row r="11" spans="1:28" ht="27.75" customHeight="1" x14ac:dyDescent="0.3">
      <c r="A11" s="499"/>
      <c r="B11" s="502"/>
      <c r="C11" s="507"/>
      <c r="D11" s="508"/>
      <c r="E11" s="508"/>
      <c r="F11" s="509"/>
      <c r="G11" s="512" t="s">
        <v>6</v>
      </c>
      <c r="H11" s="512"/>
      <c r="I11" s="512"/>
      <c r="J11" s="512"/>
      <c r="K11" s="528" t="s">
        <v>148</v>
      </c>
      <c r="L11" s="528"/>
      <c r="M11" s="528"/>
      <c r="N11" s="528"/>
      <c r="O11" s="529" t="s">
        <v>149</v>
      </c>
      <c r="P11" s="529"/>
      <c r="Q11" s="529"/>
      <c r="R11" s="529"/>
      <c r="S11" s="512" t="s">
        <v>9</v>
      </c>
      <c r="T11" s="512"/>
      <c r="U11" s="512"/>
      <c r="V11" s="512"/>
      <c r="W11" s="512" t="s">
        <v>10</v>
      </c>
      <c r="X11" s="512"/>
      <c r="Y11" s="512"/>
      <c r="Z11" s="512"/>
      <c r="AA11" s="512" t="s">
        <v>154</v>
      </c>
      <c r="AB11" s="512" t="s">
        <v>155</v>
      </c>
    </row>
    <row r="12" spans="1:28" ht="78.75" customHeight="1" x14ac:dyDescent="0.3">
      <c r="A12" s="500"/>
      <c r="B12" s="503"/>
      <c r="C12" s="12" t="s">
        <v>39</v>
      </c>
      <c r="D12" s="12" t="s">
        <v>40</v>
      </c>
      <c r="E12" s="12" t="s">
        <v>41</v>
      </c>
      <c r="F12" s="12" t="s">
        <v>14</v>
      </c>
      <c r="G12" s="12" t="s">
        <v>42</v>
      </c>
      <c r="H12" s="58" t="s">
        <v>40</v>
      </c>
      <c r="I12" s="58" t="s">
        <v>41</v>
      </c>
      <c r="J12" s="58" t="s">
        <v>16</v>
      </c>
      <c r="K12" s="58" t="s">
        <v>42</v>
      </c>
      <c r="L12" s="58" t="s">
        <v>40</v>
      </c>
      <c r="M12" s="58" t="s">
        <v>41</v>
      </c>
      <c r="N12" s="58" t="s">
        <v>16</v>
      </c>
      <c r="O12" s="59" t="s">
        <v>42</v>
      </c>
      <c r="P12" s="59" t="s">
        <v>40</v>
      </c>
      <c r="Q12" s="59" t="s">
        <v>156</v>
      </c>
      <c r="R12" s="59" t="s">
        <v>157</v>
      </c>
      <c r="S12" s="12" t="s">
        <v>42</v>
      </c>
      <c r="T12" s="12" t="s">
        <v>40</v>
      </c>
      <c r="U12" s="12" t="s">
        <v>41</v>
      </c>
      <c r="V12" s="12" t="s">
        <v>16</v>
      </c>
      <c r="W12" s="12" t="s">
        <v>42</v>
      </c>
      <c r="X12" s="12" t="s">
        <v>40</v>
      </c>
      <c r="Y12" s="12" t="s">
        <v>41</v>
      </c>
      <c r="Z12" s="12" t="s">
        <v>16</v>
      </c>
      <c r="AA12" s="512" t="s">
        <v>154</v>
      </c>
      <c r="AB12" s="512" t="s">
        <v>155</v>
      </c>
    </row>
    <row r="13" spans="1:28" ht="79.2" x14ac:dyDescent="0.3">
      <c r="A13" s="14" t="s">
        <v>17</v>
      </c>
      <c r="B13" s="14" t="s">
        <v>158</v>
      </c>
      <c r="C13" s="14">
        <v>0</v>
      </c>
      <c r="D13" s="14">
        <v>0</v>
      </c>
      <c r="E13" s="14">
        <v>0</v>
      </c>
      <c r="F13" s="14">
        <v>0</v>
      </c>
      <c r="G13" s="14">
        <v>14000</v>
      </c>
      <c r="H13" s="14">
        <v>14000</v>
      </c>
      <c r="I13" s="14">
        <f>J13-I14</f>
        <v>168</v>
      </c>
      <c r="J13" s="14">
        <v>180</v>
      </c>
      <c r="K13" s="44">
        <v>160475</v>
      </c>
      <c r="L13" s="44">
        <v>160475</v>
      </c>
      <c r="M13" s="44">
        <v>3000</v>
      </c>
      <c r="N13" s="44">
        <v>3000</v>
      </c>
      <c r="O13" s="67">
        <v>299749</v>
      </c>
      <c r="P13" s="67">
        <v>299749</v>
      </c>
      <c r="Q13" s="67">
        <v>3373</v>
      </c>
      <c r="R13" s="67">
        <v>3510</v>
      </c>
      <c r="S13" s="68">
        <v>110000</v>
      </c>
      <c r="T13" s="68">
        <v>110000</v>
      </c>
      <c r="U13" s="68">
        <f>V13-U14</f>
        <v>162</v>
      </c>
      <c r="V13" s="68">
        <v>180</v>
      </c>
      <c r="W13" s="68">
        <v>10000</v>
      </c>
      <c r="X13" s="68">
        <v>10000</v>
      </c>
      <c r="Y13" s="68">
        <f>Z13-Y14</f>
        <v>160</v>
      </c>
      <c r="Z13" s="68">
        <v>180</v>
      </c>
      <c r="AA13" s="69">
        <f>O13/W13</f>
        <v>29.974900000000002</v>
      </c>
      <c r="AB13" s="69">
        <f t="shared" ref="AB13:AB14" si="0">W13/X13</f>
        <v>1</v>
      </c>
    </row>
    <row r="14" spans="1:28" ht="53.4" x14ac:dyDescent="0.3">
      <c r="A14" s="14" t="s">
        <v>19</v>
      </c>
      <c r="B14" s="53" t="s">
        <v>159</v>
      </c>
      <c r="C14" s="14">
        <v>5840</v>
      </c>
      <c r="D14" s="14">
        <v>5840</v>
      </c>
      <c r="E14" s="14">
        <v>8</v>
      </c>
      <c r="F14" s="14">
        <v>8</v>
      </c>
      <c r="G14" s="14">
        <v>8760</v>
      </c>
      <c r="H14" s="14">
        <v>8760</v>
      </c>
      <c r="I14" s="14">
        <v>12</v>
      </c>
      <c r="J14" s="14">
        <v>180</v>
      </c>
      <c r="K14" s="44">
        <v>1776644</v>
      </c>
      <c r="L14" s="44">
        <v>1776644</v>
      </c>
      <c r="M14" s="44">
        <v>137</v>
      </c>
      <c r="N14" s="44">
        <v>3000</v>
      </c>
      <c r="O14" s="67">
        <v>4702472</v>
      </c>
      <c r="P14" s="67">
        <v>4702472</v>
      </c>
      <c r="Q14" s="67">
        <v>137</v>
      </c>
      <c r="R14" s="67">
        <v>3510</v>
      </c>
      <c r="S14" s="68">
        <v>13140</v>
      </c>
      <c r="T14" s="68">
        <v>13140</v>
      </c>
      <c r="U14" s="68">
        <v>18</v>
      </c>
      <c r="V14" s="68">
        <v>180</v>
      </c>
      <c r="W14" s="68">
        <v>14600</v>
      </c>
      <c r="X14" s="68">
        <v>14600</v>
      </c>
      <c r="Y14" s="68">
        <v>20</v>
      </c>
      <c r="Z14" s="68">
        <v>180</v>
      </c>
      <c r="AA14" s="69">
        <f>O14/W14</f>
        <v>322.08712328767126</v>
      </c>
      <c r="AB14" s="69">
        <f t="shared" si="0"/>
        <v>1</v>
      </c>
    </row>
    <row r="15" spans="1:28" ht="27" x14ac:dyDescent="0.3">
      <c r="B15" s="526" t="s">
        <v>151</v>
      </c>
      <c r="C15" s="526"/>
      <c r="D15" s="526"/>
      <c r="E15" s="526"/>
      <c r="F15" s="526"/>
      <c r="G15" s="526"/>
      <c r="H15" s="526"/>
      <c r="I15" s="526"/>
      <c r="J15" s="526"/>
      <c r="S15" s="70"/>
      <c r="T15" s="70"/>
      <c r="U15" s="70"/>
      <c r="V15" s="70"/>
      <c r="W15" s="70"/>
      <c r="X15" s="70"/>
      <c r="Y15" s="70"/>
      <c r="Z15" s="71" t="s">
        <v>152</v>
      </c>
      <c r="AA15" s="72">
        <f>AVERAGE(AA13:AA14)</f>
        <v>176.03101164383563</v>
      </c>
      <c r="AB15" s="72">
        <f>AVERAGE(AB13:AB14)</f>
        <v>1</v>
      </c>
    </row>
    <row r="16" spans="1:28" x14ac:dyDescent="0.3">
      <c r="B16" s="527" t="s">
        <v>153</v>
      </c>
      <c r="C16" s="527"/>
      <c r="D16" s="527"/>
      <c r="E16" s="527"/>
      <c r="F16" s="527"/>
      <c r="G16" s="527"/>
      <c r="H16" s="527"/>
      <c r="I16" s="527"/>
      <c r="J16" s="527"/>
      <c r="Z16" s="65"/>
      <c r="AA16" s="73"/>
      <c r="AB16" s="73"/>
    </row>
    <row r="17" spans="1:28" x14ac:dyDescent="0.3">
      <c r="B17" s="74" t="s">
        <v>160</v>
      </c>
      <c r="C17" s="74"/>
      <c r="D17" s="74"/>
      <c r="E17" s="74"/>
      <c r="F17" s="74"/>
      <c r="G17" s="74"/>
      <c r="H17" s="74"/>
      <c r="I17" s="74"/>
      <c r="J17" s="74"/>
      <c r="Z17" s="65"/>
      <c r="AA17" s="73"/>
      <c r="AB17" s="73"/>
    </row>
    <row r="18" spans="1:28" x14ac:dyDescent="0.3">
      <c r="A18" s="26"/>
      <c r="B18" s="26" t="s">
        <v>58</v>
      </c>
    </row>
    <row r="20" spans="1:28" ht="31.5" customHeight="1" x14ac:dyDescent="0.3">
      <c r="A20" s="27" t="s">
        <v>59</v>
      </c>
      <c r="B20" s="486" t="s">
        <v>60</v>
      </c>
      <c r="C20" s="486"/>
      <c r="D20" s="486"/>
      <c r="E20" s="486"/>
      <c r="F20" s="486"/>
      <c r="G20" s="486"/>
      <c r="H20" s="486"/>
      <c r="I20" s="486"/>
      <c r="J20" s="486"/>
      <c r="K20" s="486"/>
      <c r="L20" s="486"/>
      <c r="M20" s="486"/>
      <c r="N20" s="486"/>
      <c r="O20" s="486"/>
      <c r="P20" s="486"/>
      <c r="Q20" s="486"/>
      <c r="R20" s="486"/>
    </row>
    <row r="21" spans="1:28" ht="31.5" customHeight="1" x14ac:dyDescent="0.3">
      <c r="A21" s="27" t="s">
        <v>61</v>
      </c>
      <c r="B21" s="486" t="s">
        <v>62</v>
      </c>
      <c r="C21" s="486"/>
      <c r="D21" s="486"/>
      <c r="E21" s="486"/>
      <c r="F21" s="486"/>
      <c r="G21" s="486"/>
      <c r="H21" s="486"/>
      <c r="I21" s="486"/>
      <c r="J21" s="486"/>
      <c r="K21" s="486"/>
      <c r="L21" s="486"/>
      <c r="M21" s="486"/>
      <c r="N21" s="486"/>
      <c r="O21" s="486"/>
      <c r="P21" s="486"/>
      <c r="Q21" s="486"/>
      <c r="R21" s="486"/>
    </row>
    <row r="22" spans="1:28" ht="31.5" customHeight="1" x14ac:dyDescent="0.3">
      <c r="B22" s="486" t="s">
        <v>63</v>
      </c>
      <c r="C22" s="486"/>
      <c r="D22" s="486"/>
      <c r="E22" s="486"/>
      <c r="F22" s="486"/>
      <c r="G22" s="486"/>
      <c r="H22" s="486"/>
      <c r="I22" s="486"/>
      <c r="J22" s="486"/>
      <c r="K22" s="486"/>
      <c r="L22" s="486"/>
      <c r="M22" s="486"/>
      <c r="N22" s="486"/>
      <c r="O22" s="486"/>
      <c r="P22" s="486"/>
      <c r="Q22" s="486"/>
      <c r="R22" s="486"/>
    </row>
    <row r="23" spans="1:28" ht="31.5" customHeight="1" x14ac:dyDescent="0.3">
      <c r="B23" s="486" t="s">
        <v>64</v>
      </c>
      <c r="C23" s="486"/>
      <c r="D23" s="486"/>
      <c r="E23" s="486"/>
      <c r="F23" s="486"/>
      <c r="G23" s="486"/>
      <c r="H23" s="486"/>
      <c r="I23" s="486"/>
      <c r="J23" s="486"/>
      <c r="K23" s="486"/>
      <c r="L23" s="486"/>
      <c r="M23" s="486"/>
      <c r="N23" s="486"/>
      <c r="O23" s="486"/>
      <c r="P23" s="486"/>
      <c r="Q23" s="486"/>
      <c r="R23" s="486"/>
    </row>
    <row r="24" spans="1:28" ht="31.5" customHeight="1" x14ac:dyDescent="0.3">
      <c r="B24" s="486" t="s">
        <v>65</v>
      </c>
      <c r="C24" s="486"/>
      <c r="D24" s="486"/>
      <c r="E24" s="486"/>
      <c r="F24" s="486"/>
      <c r="G24" s="486"/>
      <c r="H24" s="486"/>
      <c r="I24" s="486"/>
      <c r="J24" s="486"/>
      <c r="K24" s="486"/>
      <c r="L24" s="486"/>
      <c r="M24" s="486"/>
      <c r="N24" s="486"/>
      <c r="O24" s="486"/>
      <c r="P24" s="486"/>
      <c r="Q24" s="486"/>
      <c r="R24" s="486"/>
    </row>
    <row r="25" spans="1:28" ht="31.5" customHeight="1" x14ac:dyDescent="0.3">
      <c r="B25" s="486" t="s">
        <v>66</v>
      </c>
      <c r="C25" s="486"/>
      <c r="D25" s="486"/>
      <c r="E25" s="486"/>
      <c r="F25" s="486"/>
      <c r="G25" s="486"/>
      <c r="H25" s="486"/>
      <c r="I25" s="486"/>
      <c r="J25" s="486"/>
      <c r="K25" s="486"/>
      <c r="L25" s="486"/>
      <c r="M25" s="486"/>
      <c r="N25" s="486"/>
      <c r="O25" s="486"/>
      <c r="P25" s="486"/>
      <c r="Q25" s="486"/>
      <c r="R25" s="486"/>
    </row>
    <row r="26" spans="1:28" ht="73.5" customHeight="1" x14ac:dyDescent="0.3">
      <c r="B26" s="486" t="s">
        <v>67</v>
      </c>
      <c r="C26" s="486"/>
      <c r="D26" s="486"/>
      <c r="E26" s="486"/>
      <c r="F26" s="486"/>
      <c r="G26" s="486"/>
      <c r="H26" s="486"/>
      <c r="I26" s="486"/>
      <c r="J26" s="486"/>
      <c r="K26" s="486"/>
      <c r="L26" s="486"/>
      <c r="M26" s="486"/>
      <c r="N26" s="486"/>
      <c r="O26" s="486"/>
      <c r="P26" s="486"/>
      <c r="Q26" s="486"/>
      <c r="R26" s="486"/>
    </row>
    <row r="27" spans="1:28" ht="39" customHeight="1" x14ac:dyDescent="0.3">
      <c r="B27" s="486" t="s">
        <v>68</v>
      </c>
      <c r="C27" s="486"/>
      <c r="D27" s="486"/>
      <c r="E27" s="486"/>
      <c r="F27" s="486"/>
      <c r="G27" s="486"/>
      <c r="H27" s="486"/>
      <c r="I27" s="486"/>
      <c r="J27" s="486"/>
      <c r="K27" s="486"/>
      <c r="L27" s="486"/>
      <c r="M27" s="486"/>
      <c r="N27" s="486"/>
      <c r="O27" s="486"/>
      <c r="P27" s="486"/>
      <c r="Q27" s="486"/>
      <c r="R27" s="486"/>
    </row>
    <row r="28" spans="1:28" x14ac:dyDescent="0.3">
      <c r="B28" s="28"/>
    </row>
    <row r="29" spans="1:28" x14ac:dyDescent="0.3">
      <c r="B29" s="28"/>
    </row>
    <row r="31" spans="1:28" x14ac:dyDescent="0.3">
      <c r="B31" s="28"/>
    </row>
  </sheetData>
  <mergeCells count="38">
    <mergeCell ref="A1:E1"/>
    <mergeCell ref="F1:R1"/>
    <mergeCell ref="A2:Z2"/>
    <mergeCell ref="A3:A5"/>
    <mergeCell ref="B3:B5"/>
    <mergeCell ref="C3:F4"/>
    <mergeCell ref="G3:Z3"/>
    <mergeCell ref="AA3:AA5"/>
    <mergeCell ref="AB3:AB5"/>
    <mergeCell ref="G4:J4"/>
    <mergeCell ref="K4:N4"/>
    <mergeCell ref="O4:R4"/>
    <mergeCell ref="S4:V4"/>
    <mergeCell ref="W4:Z4"/>
    <mergeCell ref="B7:J7"/>
    <mergeCell ref="B8:J8"/>
    <mergeCell ref="A9:Z9"/>
    <mergeCell ref="A10:A12"/>
    <mergeCell ref="B10:B12"/>
    <mergeCell ref="C10:F11"/>
    <mergeCell ref="G10:Z10"/>
    <mergeCell ref="AA10:AA12"/>
    <mergeCell ref="AB10:AB12"/>
    <mergeCell ref="G11:J11"/>
    <mergeCell ref="K11:N11"/>
    <mergeCell ref="O11:R11"/>
    <mergeCell ref="S11:V11"/>
    <mergeCell ref="W11:Z11"/>
    <mergeCell ref="B24:R24"/>
    <mergeCell ref="B25:R25"/>
    <mergeCell ref="B26:R26"/>
    <mergeCell ref="B27:R27"/>
    <mergeCell ref="B15:J15"/>
    <mergeCell ref="B16:J16"/>
    <mergeCell ref="B20:R20"/>
    <mergeCell ref="B21:R21"/>
    <mergeCell ref="B22:R22"/>
    <mergeCell ref="B23:R23"/>
  </mergeCells>
  <pageMargins left="0.70866141732283472" right="0.70866141732283472" top="0.74803149606299213" bottom="0.74803149606299213" header="0.31496062992125984" footer="0.31496062992125984"/>
  <pageSetup paperSize="9" scale="59" fitToHeight="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30"/>
  <sheetViews>
    <sheetView view="pageBreakPreview" topLeftCell="B1" zoomScaleNormal="100" zoomScaleSheetLayoutView="100" workbookViewId="0">
      <selection activeCell="B21" sqref="B21:R21"/>
    </sheetView>
  </sheetViews>
  <sheetFormatPr defaultRowHeight="14.4" x14ac:dyDescent="0.3"/>
  <cols>
    <col min="1" max="1" width="5" customWidth="1"/>
    <col min="2" max="2" width="15.88671875" customWidth="1"/>
    <col min="3" max="6" width="7.6640625" customWidth="1"/>
    <col min="7" max="10" width="7" customWidth="1"/>
    <col min="11" max="11" width="8.5546875" customWidth="1"/>
    <col min="12" max="12" width="7.88671875" customWidth="1"/>
    <col min="13" max="14" width="7" customWidth="1"/>
    <col min="15" max="16" width="8.88671875" bestFit="1" customWidth="1"/>
    <col min="17" max="18" width="7" customWidth="1"/>
    <col min="19" max="20" width="8.88671875" bestFit="1" customWidth="1"/>
    <col min="21" max="22" width="7" customWidth="1"/>
    <col min="23" max="23" width="7.44140625" customWidth="1"/>
    <col min="24" max="24" width="7.44140625" bestFit="1" customWidth="1"/>
    <col min="25" max="26" width="7" customWidth="1"/>
    <col min="257" max="257" width="5" customWidth="1"/>
    <col min="258" max="258" width="15.88671875" customWidth="1"/>
    <col min="259" max="262" width="7.6640625" customWidth="1"/>
    <col min="263" max="266" width="7" customWidth="1"/>
    <col min="267" max="267" width="8.5546875" customWidth="1"/>
    <col min="268" max="268" width="7.88671875" customWidth="1"/>
    <col min="269" max="270" width="7" customWidth="1"/>
    <col min="271" max="272" width="8.88671875" bestFit="1" customWidth="1"/>
    <col min="273" max="274" width="7" customWidth="1"/>
    <col min="275" max="276" width="8.88671875" bestFit="1" customWidth="1"/>
    <col min="277" max="278" width="7" customWidth="1"/>
    <col min="279" max="279" width="7.44140625" customWidth="1"/>
    <col min="280" max="280" width="7.44140625" bestFit="1" customWidth="1"/>
    <col min="281" max="282" width="7" customWidth="1"/>
    <col min="513" max="513" width="5" customWidth="1"/>
    <col min="514" max="514" width="15.88671875" customWidth="1"/>
    <col min="515" max="518" width="7.6640625" customWidth="1"/>
    <col min="519" max="522" width="7" customWidth="1"/>
    <col min="523" max="523" width="8.5546875" customWidth="1"/>
    <col min="524" max="524" width="7.88671875" customWidth="1"/>
    <col min="525" max="526" width="7" customWidth="1"/>
    <col min="527" max="528" width="8.88671875" bestFit="1" customWidth="1"/>
    <col min="529" max="530" width="7" customWidth="1"/>
    <col min="531" max="532" width="8.88671875" bestFit="1" customWidth="1"/>
    <col min="533" max="534" width="7" customWidth="1"/>
    <col min="535" max="535" width="7.44140625" customWidth="1"/>
    <col min="536" max="536" width="7.44140625" bestFit="1" customWidth="1"/>
    <col min="537" max="538" width="7" customWidth="1"/>
    <col min="769" max="769" width="5" customWidth="1"/>
    <col min="770" max="770" width="15.88671875" customWidth="1"/>
    <col min="771" max="774" width="7.6640625" customWidth="1"/>
    <col min="775" max="778" width="7" customWidth="1"/>
    <col min="779" max="779" width="8.5546875" customWidth="1"/>
    <col min="780" max="780" width="7.88671875" customWidth="1"/>
    <col min="781" max="782" width="7" customWidth="1"/>
    <col min="783" max="784" width="8.88671875" bestFit="1" customWidth="1"/>
    <col min="785" max="786" width="7" customWidth="1"/>
    <col min="787" max="788" width="8.88671875" bestFit="1" customWidth="1"/>
    <col min="789" max="790" width="7" customWidth="1"/>
    <col min="791" max="791" width="7.44140625" customWidth="1"/>
    <col min="792" max="792" width="7.44140625" bestFit="1" customWidth="1"/>
    <col min="793" max="794" width="7" customWidth="1"/>
    <col min="1025" max="1025" width="5" customWidth="1"/>
    <col min="1026" max="1026" width="15.88671875" customWidth="1"/>
    <col min="1027" max="1030" width="7.6640625" customWidth="1"/>
    <col min="1031" max="1034" width="7" customWidth="1"/>
    <col min="1035" max="1035" width="8.5546875" customWidth="1"/>
    <col min="1036" max="1036" width="7.88671875" customWidth="1"/>
    <col min="1037" max="1038" width="7" customWidth="1"/>
    <col min="1039" max="1040" width="8.88671875" bestFit="1" customWidth="1"/>
    <col min="1041" max="1042" width="7" customWidth="1"/>
    <col min="1043" max="1044" width="8.88671875" bestFit="1" customWidth="1"/>
    <col min="1045" max="1046" width="7" customWidth="1"/>
    <col min="1047" max="1047" width="7.44140625" customWidth="1"/>
    <col min="1048" max="1048" width="7.44140625" bestFit="1" customWidth="1"/>
    <col min="1049" max="1050" width="7" customWidth="1"/>
    <col min="1281" max="1281" width="5" customWidth="1"/>
    <col min="1282" max="1282" width="15.88671875" customWidth="1"/>
    <col min="1283" max="1286" width="7.6640625" customWidth="1"/>
    <col min="1287" max="1290" width="7" customWidth="1"/>
    <col min="1291" max="1291" width="8.5546875" customWidth="1"/>
    <col min="1292" max="1292" width="7.88671875" customWidth="1"/>
    <col min="1293" max="1294" width="7" customWidth="1"/>
    <col min="1295" max="1296" width="8.88671875" bestFit="1" customWidth="1"/>
    <col min="1297" max="1298" width="7" customWidth="1"/>
    <col min="1299" max="1300" width="8.88671875" bestFit="1" customWidth="1"/>
    <col min="1301" max="1302" width="7" customWidth="1"/>
    <col min="1303" max="1303" width="7.44140625" customWidth="1"/>
    <col min="1304" max="1304" width="7.44140625" bestFit="1" customWidth="1"/>
    <col min="1305" max="1306" width="7" customWidth="1"/>
    <col min="1537" max="1537" width="5" customWidth="1"/>
    <col min="1538" max="1538" width="15.88671875" customWidth="1"/>
    <col min="1539" max="1542" width="7.6640625" customWidth="1"/>
    <col min="1543" max="1546" width="7" customWidth="1"/>
    <col min="1547" max="1547" width="8.5546875" customWidth="1"/>
    <col min="1548" max="1548" width="7.88671875" customWidth="1"/>
    <col min="1549" max="1550" width="7" customWidth="1"/>
    <col min="1551" max="1552" width="8.88671875" bestFit="1" customWidth="1"/>
    <col min="1553" max="1554" width="7" customWidth="1"/>
    <col min="1555" max="1556" width="8.88671875" bestFit="1" customWidth="1"/>
    <col min="1557" max="1558" width="7" customWidth="1"/>
    <col min="1559" max="1559" width="7.44140625" customWidth="1"/>
    <col min="1560" max="1560" width="7.44140625" bestFit="1" customWidth="1"/>
    <col min="1561" max="1562" width="7" customWidth="1"/>
    <col min="1793" max="1793" width="5" customWidth="1"/>
    <col min="1794" max="1794" width="15.88671875" customWidth="1"/>
    <col min="1795" max="1798" width="7.6640625" customWidth="1"/>
    <col min="1799" max="1802" width="7" customWidth="1"/>
    <col min="1803" max="1803" width="8.5546875" customWidth="1"/>
    <col min="1804" max="1804" width="7.88671875" customWidth="1"/>
    <col min="1805" max="1806" width="7" customWidth="1"/>
    <col min="1807" max="1808" width="8.88671875" bestFit="1" customWidth="1"/>
    <col min="1809" max="1810" width="7" customWidth="1"/>
    <col min="1811" max="1812" width="8.88671875" bestFit="1" customWidth="1"/>
    <col min="1813" max="1814" width="7" customWidth="1"/>
    <col min="1815" max="1815" width="7.44140625" customWidth="1"/>
    <col min="1816" max="1816" width="7.44140625" bestFit="1" customWidth="1"/>
    <col min="1817" max="1818" width="7" customWidth="1"/>
    <col min="2049" max="2049" width="5" customWidth="1"/>
    <col min="2050" max="2050" width="15.88671875" customWidth="1"/>
    <col min="2051" max="2054" width="7.6640625" customWidth="1"/>
    <col min="2055" max="2058" width="7" customWidth="1"/>
    <col min="2059" max="2059" width="8.5546875" customWidth="1"/>
    <col min="2060" max="2060" width="7.88671875" customWidth="1"/>
    <col min="2061" max="2062" width="7" customWidth="1"/>
    <col min="2063" max="2064" width="8.88671875" bestFit="1" customWidth="1"/>
    <col min="2065" max="2066" width="7" customWidth="1"/>
    <col min="2067" max="2068" width="8.88671875" bestFit="1" customWidth="1"/>
    <col min="2069" max="2070" width="7" customWidth="1"/>
    <col min="2071" max="2071" width="7.44140625" customWidth="1"/>
    <col min="2072" max="2072" width="7.44140625" bestFit="1" customWidth="1"/>
    <col min="2073" max="2074" width="7" customWidth="1"/>
    <col min="2305" max="2305" width="5" customWidth="1"/>
    <col min="2306" max="2306" width="15.88671875" customWidth="1"/>
    <col min="2307" max="2310" width="7.6640625" customWidth="1"/>
    <col min="2311" max="2314" width="7" customWidth="1"/>
    <col min="2315" max="2315" width="8.5546875" customWidth="1"/>
    <col min="2316" max="2316" width="7.88671875" customWidth="1"/>
    <col min="2317" max="2318" width="7" customWidth="1"/>
    <col min="2319" max="2320" width="8.88671875" bestFit="1" customWidth="1"/>
    <col min="2321" max="2322" width="7" customWidth="1"/>
    <col min="2323" max="2324" width="8.88671875" bestFit="1" customWidth="1"/>
    <col min="2325" max="2326" width="7" customWidth="1"/>
    <col min="2327" max="2327" width="7.44140625" customWidth="1"/>
    <col min="2328" max="2328" width="7.44140625" bestFit="1" customWidth="1"/>
    <col min="2329" max="2330" width="7" customWidth="1"/>
    <col min="2561" max="2561" width="5" customWidth="1"/>
    <col min="2562" max="2562" width="15.88671875" customWidth="1"/>
    <col min="2563" max="2566" width="7.6640625" customWidth="1"/>
    <col min="2567" max="2570" width="7" customWidth="1"/>
    <col min="2571" max="2571" width="8.5546875" customWidth="1"/>
    <col min="2572" max="2572" width="7.88671875" customWidth="1"/>
    <col min="2573" max="2574" width="7" customWidth="1"/>
    <col min="2575" max="2576" width="8.88671875" bestFit="1" customWidth="1"/>
    <col min="2577" max="2578" width="7" customWidth="1"/>
    <col min="2579" max="2580" width="8.88671875" bestFit="1" customWidth="1"/>
    <col min="2581" max="2582" width="7" customWidth="1"/>
    <col min="2583" max="2583" width="7.44140625" customWidth="1"/>
    <col min="2584" max="2584" width="7.44140625" bestFit="1" customWidth="1"/>
    <col min="2585" max="2586" width="7" customWidth="1"/>
    <col min="2817" max="2817" width="5" customWidth="1"/>
    <col min="2818" max="2818" width="15.88671875" customWidth="1"/>
    <col min="2819" max="2822" width="7.6640625" customWidth="1"/>
    <col min="2823" max="2826" width="7" customWidth="1"/>
    <col min="2827" max="2827" width="8.5546875" customWidth="1"/>
    <col min="2828" max="2828" width="7.88671875" customWidth="1"/>
    <col min="2829" max="2830" width="7" customWidth="1"/>
    <col min="2831" max="2832" width="8.88671875" bestFit="1" customWidth="1"/>
    <col min="2833" max="2834" width="7" customWidth="1"/>
    <col min="2835" max="2836" width="8.88671875" bestFit="1" customWidth="1"/>
    <col min="2837" max="2838" width="7" customWidth="1"/>
    <col min="2839" max="2839" width="7.44140625" customWidth="1"/>
    <col min="2840" max="2840" width="7.44140625" bestFit="1" customWidth="1"/>
    <col min="2841" max="2842" width="7" customWidth="1"/>
    <col min="3073" max="3073" width="5" customWidth="1"/>
    <col min="3074" max="3074" width="15.88671875" customWidth="1"/>
    <col min="3075" max="3078" width="7.6640625" customWidth="1"/>
    <col min="3079" max="3082" width="7" customWidth="1"/>
    <col min="3083" max="3083" width="8.5546875" customWidth="1"/>
    <col min="3084" max="3084" width="7.88671875" customWidth="1"/>
    <col min="3085" max="3086" width="7" customWidth="1"/>
    <col min="3087" max="3088" width="8.88671875" bestFit="1" customWidth="1"/>
    <col min="3089" max="3090" width="7" customWidth="1"/>
    <col min="3091" max="3092" width="8.88671875" bestFit="1" customWidth="1"/>
    <col min="3093" max="3094" width="7" customWidth="1"/>
    <col min="3095" max="3095" width="7.44140625" customWidth="1"/>
    <col min="3096" max="3096" width="7.44140625" bestFit="1" customWidth="1"/>
    <col min="3097" max="3098" width="7" customWidth="1"/>
    <col min="3329" max="3329" width="5" customWidth="1"/>
    <col min="3330" max="3330" width="15.88671875" customWidth="1"/>
    <col min="3331" max="3334" width="7.6640625" customWidth="1"/>
    <col min="3335" max="3338" width="7" customWidth="1"/>
    <col min="3339" max="3339" width="8.5546875" customWidth="1"/>
    <col min="3340" max="3340" width="7.88671875" customWidth="1"/>
    <col min="3341" max="3342" width="7" customWidth="1"/>
    <col min="3343" max="3344" width="8.88671875" bestFit="1" customWidth="1"/>
    <col min="3345" max="3346" width="7" customWidth="1"/>
    <col min="3347" max="3348" width="8.88671875" bestFit="1" customWidth="1"/>
    <col min="3349" max="3350" width="7" customWidth="1"/>
    <col min="3351" max="3351" width="7.44140625" customWidth="1"/>
    <col min="3352" max="3352" width="7.44140625" bestFit="1" customWidth="1"/>
    <col min="3353" max="3354" width="7" customWidth="1"/>
    <col min="3585" max="3585" width="5" customWidth="1"/>
    <col min="3586" max="3586" width="15.88671875" customWidth="1"/>
    <col min="3587" max="3590" width="7.6640625" customWidth="1"/>
    <col min="3591" max="3594" width="7" customWidth="1"/>
    <col min="3595" max="3595" width="8.5546875" customWidth="1"/>
    <col min="3596" max="3596" width="7.88671875" customWidth="1"/>
    <col min="3597" max="3598" width="7" customWidth="1"/>
    <col min="3599" max="3600" width="8.88671875" bestFit="1" customWidth="1"/>
    <col min="3601" max="3602" width="7" customWidth="1"/>
    <col min="3603" max="3604" width="8.88671875" bestFit="1" customWidth="1"/>
    <col min="3605" max="3606" width="7" customWidth="1"/>
    <col min="3607" max="3607" width="7.44140625" customWidth="1"/>
    <col min="3608" max="3608" width="7.44140625" bestFit="1" customWidth="1"/>
    <col min="3609" max="3610" width="7" customWidth="1"/>
    <col min="3841" max="3841" width="5" customWidth="1"/>
    <col min="3842" max="3842" width="15.88671875" customWidth="1"/>
    <col min="3843" max="3846" width="7.6640625" customWidth="1"/>
    <col min="3847" max="3850" width="7" customWidth="1"/>
    <col min="3851" max="3851" width="8.5546875" customWidth="1"/>
    <col min="3852" max="3852" width="7.88671875" customWidth="1"/>
    <col min="3853" max="3854" width="7" customWidth="1"/>
    <col min="3855" max="3856" width="8.88671875" bestFit="1" customWidth="1"/>
    <col min="3857" max="3858" width="7" customWidth="1"/>
    <col min="3859" max="3860" width="8.88671875" bestFit="1" customWidth="1"/>
    <col min="3861" max="3862" width="7" customWidth="1"/>
    <col min="3863" max="3863" width="7.44140625" customWidth="1"/>
    <col min="3864" max="3864" width="7.44140625" bestFit="1" customWidth="1"/>
    <col min="3865" max="3866" width="7" customWidth="1"/>
    <col min="4097" max="4097" width="5" customWidth="1"/>
    <col min="4098" max="4098" width="15.88671875" customWidth="1"/>
    <col min="4099" max="4102" width="7.6640625" customWidth="1"/>
    <col min="4103" max="4106" width="7" customWidth="1"/>
    <col min="4107" max="4107" width="8.5546875" customWidth="1"/>
    <col min="4108" max="4108" width="7.88671875" customWidth="1"/>
    <col min="4109" max="4110" width="7" customWidth="1"/>
    <col min="4111" max="4112" width="8.88671875" bestFit="1" customWidth="1"/>
    <col min="4113" max="4114" width="7" customWidth="1"/>
    <col min="4115" max="4116" width="8.88671875" bestFit="1" customWidth="1"/>
    <col min="4117" max="4118" width="7" customWidth="1"/>
    <col min="4119" max="4119" width="7.44140625" customWidth="1"/>
    <col min="4120" max="4120" width="7.44140625" bestFit="1" customWidth="1"/>
    <col min="4121" max="4122" width="7" customWidth="1"/>
    <col min="4353" max="4353" width="5" customWidth="1"/>
    <col min="4354" max="4354" width="15.88671875" customWidth="1"/>
    <col min="4355" max="4358" width="7.6640625" customWidth="1"/>
    <col min="4359" max="4362" width="7" customWidth="1"/>
    <col min="4363" max="4363" width="8.5546875" customWidth="1"/>
    <col min="4364" max="4364" width="7.88671875" customWidth="1"/>
    <col min="4365" max="4366" width="7" customWidth="1"/>
    <col min="4367" max="4368" width="8.88671875" bestFit="1" customWidth="1"/>
    <col min="4369" max="4370" width="7" customWidth="1"/>
    <col min="4371" max="4372" width="8.88671875" bestFit="1" customWidth="1"/>
    <col min="4373" max="4374" width="7" customWidth="1"/>
    <col min="4375" max="4375" width="7.44140625" customWidth="1"/>
    <col min="4376" max="4376" width="7.44140625" bestFit="1" customWidth="1"/>
    <col min="4377" max="4378" width="7" customWidth="1"/>
    <col min="4609" max="4609" width="5" customWidth="1"/>
    <col min="4610" max="4610" width="15.88671875" customWidth="1"/>
    <col min="4611" max="4614" width="7.6640625" customWidth="1"/>
    <col min="4615" max="4618" width="7" customWidth="1"/>
    <col min="4619" max="4619" width="8.5546875" customWidth="1"/>
    <col min="4620" max="4620" width="7.88671875" customWidth="1"/>
    <col min="4621" max="4622" width="7" customWidth="1"/>
    <col min="4623" max="4624" width="8.88671875" bestFit="1" customWidth="1"/>
    <col min="4625" max="4626" width="7" customWidth="1"/>
    <col min="4627" max="4628" width="8.88671875" bestFit="1" customWidth="1"/>
    <col min="4629" max="4630" width="7" customWidth="1"/>
    <col min="4631" max="4631" width="7.44140625" customWidth="1"/>
    <col min="4632" max="4632" width="7.44140625" bestFit="1" customWidth="1"/>
    <col min="4633" max="4634" width="7" customWidth="1"/>
    <col min="4865" max="4865" width="5" customWidth="1"/>
    <col min="4866" max="4866" width="15.88671875" customWidth="1"/>
    <col min="4867" max="4870" width="7.6640625" customWidth="1"/>
    <col min="4871" max="4874" width="7" customWidth="1"/>
    <col min="4875" max="4875" width="8.5546875" customWidth="1"/>
    <col min="4876" max="4876" width="7.88671875" customWidth="1"/>
    <col min="4877" max="4878" width="7" customWidth="1"/>
    <col min="4879" max="4880" width="8.88671875" bestFit="1" customWidth="1"/>
    <col min="4881" max="4882" width="7" customWidth="1"/>
    <col min="4883" max="4884" width="8.88671875" bestFit="1" customWidth="1"/>
    <col min="4885" max="4886" width="7" customWidth="1"/>
    <col min="4887" max="4887" width="7.44140625" customWidth="1"/>
    <col min="4888" max="4888" width="7.44140625" bestFit="1" customWidth="1"/>
    <col min="4889" max="4890" width="7" customWidth="1"/>
    <col min="5121" max="5121" width="5" customWidth="1"/>
    <col min="5122" max="5122" width="15.88671875" customWidth="1"/>
    <col min="5123" max="5126" width="7.6640625" customWidth="1"/>
    <col min="5127" max="5130" width="7" customWidth="1"/>
    <col min="5131" max="5131" width="8.5546875" customWidth="1"/>
    <col min="5132" max="5132" width="7.88671875" customWidth="1"/>
    <col min="5133" max="5134" width="7" customWidth="1"/>
    <col min="5135" max="5136" width="8.88671875" bestFit="1" customWidth="1"/>
    <col min="5137" max="5138" width="7" customWidth="1"/>
    <col min="5139" max="5140" width="8.88671875" bestFit="1" customWidth="1"/>
    <col min="5141" max="5142" width="7" customWidth="1"/>
    <col min="5143" max="5143" width="7.44140625" customWidth="1"/>
    <col min="5144" max="5144" width="7.44140625" bestFit="1" customWidth="1"/>
    <col min="5145" max="5146" width="7" customWidth="1"/>
    <col min="5377" max="5377" width="5" customWidth="1"/>
    <col min="5378" max="5378" width="15.88671875" customWidth="1"/>
    <col min="5379" max="5382" width="7.6640625" customWidth="1"/>
    <col min="5383" max="5386" width="7" customWidth="1"/>
    <col min="5387" max="5387" width="8.5546875" customWidth="1"/>
    <col min="5388" max="5388" width="7.88671875" customWidth="1"/>
    <col min="5389" max="5390" width="7" customWidth="1"/>
    <col min="5391" max="5392" width="8.88671875" bestFit="1" customWidth="1"/>
    <col min="5393" max="5394" width="7" customWidth="1"/>
    <col min="5395" max="5396" width="8.88671875" bestFit="1" customWidth="1"/>
    <col min="5397" max="5398" width="7" customWidth="1"/>
    <col min="5399" max="5399" width="7.44140625" customWidth="1"/>
    <col min="5400" max="5400" width="7.44140625" bestFit="1" customWidth="1"/>
    <col min="5401" max="5402" width="7" customWidth="1"/>
    <col min="5633" max="5633" width="5" customWidth="1"/>
    <col min="5634" max="5634" width="15.88671875" customWidth="1"/>
    <col min="5635" max="5638" width="7.6640625" customWidth="1"/>
    <col min="5639" max="5642" width="7" customWidth="1"/>
    <col min="5643" max="5643" width="8.5546875" customWidth="1"/>
    <col min="5644" max="5644" width="7.88671875" customWidth="1"/>
    <col min="5645" max="5646" width="7" customWidth="1"/>
    <col min="5647" max="5648" width="8.88671875" bestFit="1" customWidth="1"/>
    <col min="5649" max="5650" width="7" customWidth="1"/>
    <col min="5651" max="5652" width="8.88671875" bestFit="1" customWidth="1"/>
    <col min="5653" max="5654" width="7" customWidth="1"/>
    <col min="5655" max="5655" width="7.44140625" customWidth="1"/>
    <col min="5656" max="5656" width="7.44140625" bestFit="1" customWidth="1"/>
    <col min="5657" max="5658" width="7" customWidth="1"/>
    <col min="5889" max="5889" width="5" customWidth="1"/>
    <col min="5890" max="5890" width="15.88671875" customWidth="1"/>
    <col min="5891" max="5894" width="7.6640625" customWidth="1"/>
    <col min="5895" max="5898" width="7" customWidth="1"/>
    <col min="5899" max="5899" width="8.5546875" customWidth="1"/>
    <col min="5900" max="5900" width="7.88671875" customWidth="1"/>
    <col min="5901" max="5902" width="7" customWidth="1"/>
    <col min="5903" max="5904" width="8.88671875" bestFit="1" customWidth="1"/>
    <col min="5905" max="5906" width="7" customWidth="1"/>
    <col min="5907" max="5908" width="8.88671875" bestFit="1" customWidth="1"/>
    <col min="5909" max="5910" width="7" customWidth="1"/>
    <col min="5911" max="5911" width="7.44140625" customWidth="1"/>
    <col min="5912" max="5912" width="7.44140625" bestFit="1" customWidth="1"/>
    <col min="5913" max="5914" width="7" customWidth="1"/>
    <col min="6145" max="6145" width="5" customWidth="1"/>
    <col min="6146" max="6146" width="15.88671875" customWidth="1"/>
    <col min="6147" max="6150" width="7.6640625" customWidth="1"/>
    <col min="6151" max="6154" width="7" customWidth="1"/>
    <col min="6155" max="6155" width="8.5546875" customWidth="1"/>
    <col min="6156" max="6156" width="7.88671875" customWidth="1"/>
    <col min="6157" max="6158" width="7" customWidth="1"/>
    <col min="6159" max="6160" width="8.88671875" bestFit="1" customWidth="1"/>
    <col min="6161" max="6162" width="7" customWidth="1"/>
    <col min="6163" max="6164" width="8.88671875" bestFit="1" customWidth="1"/>
    <col min="6165" max="6166" width="7" customWidth="1"/>
    <col min="6167" max="6167" width="7.44140625" customWidth="1"/>
    <col min="6168" max="6168" width="7.44140625" bestFit="1" customWidth="1"/>
    <col min="6169" max="6170" width="7" customWidth="1"/>
    <col min="6401" max="6401" width="5" customWidth="1"/>
    <col min="6402" max="6402" width="15.88671875" customWidth="1"/>
    <col min="6403" max="6406" width="7.6640625" customWidth="1"/>
    <col min="6407" max="6410" width="7" customWidth="1"/>
    <col min="6411" max="6411" width="8.5546875" customWidth="1"/>
    <col min="6412" max="6412" width="7.88671875" customWidth="1"/>
    <col min="6413" max="6414" width="7" customWidth="1"/>
    <col min="6415" max="6416" width="8.88671875" bestFit="1" customWidth="1"/>
    <col min="6417" max="6418" width="7" customWidth="1"/>
    <col min="6419" max="6420" width="8.88671875" bestFit="1" customWidth="1"/>
    <col min="6421" max="6422" width="7" customWidth="1"/>
    <col min="6423" max="6423" width="7.44140625" customWidth="1"/>
    <col min="6424" max="6424" width="7.44140625" bestFit="1" customWidth="1"/>
    <col min="6425" max="6426" width="7" customWidth="1"/>
    <col min="6657" max="6657" width="5" customWidth="1"/>
    <col min="6658" max="6658" width="15.88671875" customWidth="1"/>
    <col min="6659" max="6662" width="7.6640625" customWidth="1"/>
    <col min="6663" max="6666" width="7" customWidth="1"/>
    <col min="6667" max="6667" width="8.5546875" customWidth="1"/>
    <col min="6668" max="6668" width="7.88671875" customWidth="1"/>
    <col min="6669" max="6670" width="7" customWidth="1"/>
    <col min="6671" max="6672" width="8.88671875" bestFit="1" customWidth="1"/>
    <col min="6673" max="6674" width="7" customWidth="1"/>
    <col min="6675" max="6676" width="8.88671875" bestFit="1" customWidth="1"/>
    <col min="6677" max="6678" width="7" customWidth="1"/>
    <col min="6679" max="6679" width="7.44140625" customWidth="1"/>
    <col min="6680" max="6680" width="7.44140625" bestFit="1" customWidth="1"/>
    <col min="6681" max="6682" width="7" customWidth="1"/>
    <col min="6913" max="6913" width="5" customWidth="1"/>
    <col min="6914" max="6914" width="15.88671875" customWidth="1"/>
    <col min="6915" max="6918" width="7.6640625" customWidth="1"/>
    <col min="6919" max="6922" width="7" customWidth="1"/>
    <col min="6923" max="6923" width="8.5546875" customWidth="1"/>
    <col min="6924" max="6924" width="7.88671875" customWidth="1"/>
    <col min="6925" max="6926" width="7" customWidth="1"/>
    <col min="6927" max="6928" width="8.88671875" bestFit="1" customWidth="1"/>
    <col min="6929" max="6930" width="7" customWidth="1"/>
    <col min="6931" max="6932" width="8.88671875" bestFit="1" customWidth="1"/>
    <col min="6933" max="6934" width="7" customWidth="1"/>
    <col min="6935" max="6935" width="7.44140625" customWidth="1"/>
    <col min="6936" max="6936" width="7.44140625" bestFit="1" customWidth="1"/>
    <col min="6937" max="6938" width="7" customWidth="1"/>
    <col min="7169" max="7169" width="5" customWidth="1"/>
    <col min="7170" max="7170" width="15.88671875" customWidth="1"/>
    <col min="7171" max="7174" width="7.6640625" customWidth="1"/>
    <col min="7175" max="7178" width="7" customWidth="1"/>
    <col min="7179" max="7179" width="8.5546875" customWidth="1"/>
    <col min="7180" max="7180" width="7.88671875" customWidth="1"/>
    <col min="7181" max="7182" width="7" customWidth="1"/>
    <col min="7183" max="7184" width="8.88671875" bestFit="1" customWidth="1"/>
    <col min="7185" max="7186" width="7" customWidth="1"/>
    <col min="7187" max="7188" width="8.88671875" bestFit="1" customWidth="1"/>
    <col min="7189" max="7190" width="7" customWidth="1"/>
    <col min="7191" max="7191" width="7.44140625" customWidth="1"/>
    <col min="7192" max="7192" width="7.44140625" bestFit="1" customWidth="1"/>
    <col min="7193" max="7194" width="7" customWidth="1"/>
    <col min="7425" max="7425" width="5" customWidth="1"/>
    <col min="7426" max="7426" width="15.88671875" customWidth="1"/>
    <col min="7427" max="7430" width="7.6640625" customWidth="1"/>
    <col min="7431" max="7434" width="7" customWidth="1"/>
    <col min="7435" max="7435" width="8.5546875" customWidth="1"/>
    <col min="7436" max="7436" width="7.88671875" customWidth="1"/>
    <col min="7437" max="7438" width="7" customWidth="1"/>
    <col min="7439" max="7440" width="8.88671875" bestFit="1" customWidth="1"/>
    <col min="7441" max="7442" width="7" customWidth="1"/>
    <col min="7443" max="7444" width="8.88671875" bestFit="1" customWidth="1"/>
    <col min="7445" max="7446" width="7" customWidth="1"/>
    <col min="7447" max="7447" width="7.44140625" customWidth="1"/>
    <col min="7448" max="7448" width="7.44140625" bestFit="1" customWidth="1"/>
    <col min="7449" max="7450" width="7" customWidth="1"/>
    <col min="7681" max="7681" width="5" customWidth="1"/>
    <col min="7682" max="7682" width="15.88671875" customWidth="1"/>
    <col min="7683" max="7686" width="7.6640625" customWidth="1"/>
    <col min="7687" max="7690" width="7" customWidth="1"/>
    <col min="7691" max="7691" width="8.5546875" customWidth="1"/>
    <col min="7692" max="7692" width="7.88671875" customWidth="1"/>
    <col min="7693" max="7694" width="7" customWidth="1"/>
    <col min="7695" max="7696" width="8.88671875" bestFit="1" customWidth="1"/>
    <col min="7697" max="7698" width="7" customWidth="1"/>
    <col min="7699" max="7700" width="8.88671875" bestFit="1" customWidth="1"/>
    <col min="7701" max="7702" width="7" customWidth="1"/>
    <col min="7703" max="7703" width="7.44140625" customWidth="1"/>
    <col min="7704" max="7704" width="7.44140625" bestFit="1" customWidth="1"/>
    <col min="7705" max="7706" width="7" customWidth="1"/>
    <col min="7937" max="7937" width="5" customWidth="1"/>
    <col min="7938" max="7938" width="15.88671875" customWidth="1"/>
    <col min="7939" max="7942" width="7.6640625" customWidth="1"/>
    <col min="7943" max="7946" width="7" customWidth="1"/>
    <col min="7947" max="7947" width="8.5546875" customWidth="1"/>
    <col min="7948" max="7948" width="7.88671875" customWidth="1"/>
    <col min="7949" max="7950" width="7" customWidth="1"/>
    <col min="7951" max="7952" width="8.88671875" bestFit="1" customWidth="1"/>
    <col min="7953" max="7954" width="7" customWidth="1"/>
    <col min="7955" max="7956" width="8.88671875" bestFit="1" customWidth="1"/>
    <col min="7957" max="7958" width="7" customWidth="1"/>
    <col min="7959" max="7959" width="7.44140625" customWidth="1"/>
    <col min="7960" max="7960" width="7.44140625" bestFit="1" customWidth="1"/>
    <col min="7961" max="7962" width="7" customWidth="1"/>
    <col min="8193" max="8193" width="5" customWidth="1"/>
    <col min="8194" max="8194" width="15.88671875" customWidth="1"/>
    <col min="8195" max="8198" width="7.6640625" customWidth="1"/>
    <col min="8199" max="8202" width="7" customWidth="1"/>
    <col min="8203" max="8203" width="8.5546875" customWidth="1"/>
    <col min="8204" max="8204" width="7.88671875" customWidth="1"/>
    <col min="8205" max="8206" width="7" customWidth="1"/>
    <col min="8207" max="8208" width="8.88671875" bestFit="1" customWidth="1"/>
    <col min="8209" max="8210" width="7" customWidth="1"/>
    <col min="8211" max="8212" width="8.88671875" bestFit="1" customWidth="1"/>
    <col min="8213" max="8214" width="7" customWidth="1"/>
    <col min="8215" max="8215" width="7.44140625" customWidth="1"/>
    <col min="8216" max="8216" width="7.44140625" bestFit="1" customWidth="1"/>
    <col min="8217" max="8218" width="7" customWidth="1"/>
    <col min="8449" max="8449" width="5" customWidth="1"/>
    <col min="8450" max="8450" width="15.88671875" customWidth="1"/>
    <col min="8451" max="8454" width="7.6640625" customWidth="1"/>
    <col min="8455" max="8458" width="7" customWidth="1"/>
    <col min="8459" max="8459" width="8.5546875" customWidth="1"/>
    <col min="8460" max="8460" width="7.88671875" customWidth="1"/>
    <col min="8461" max="8462" width="7" customWidth="1"/>
    <col min="8463" max="8464" width="8.88671875" bestFit="1" customWidth="1"/>
    <col min="8465" max="8466" width="7" customWidth="1"/>
    <col min="8467" max="8468" width="8.88671875" bestFit="1" customWidth="1"/>
    <col min="8469" max="8470" width="7" customWidth="1"/>
    <col min="8471" max="8471" width="7.44140625" customWidth="1"/>
    <col min="8472" max="8472" width="7.44140625" bestFit="1" customWidth="1"/>
    <col min="8473" max="8474" width="7" customWidth="1"/>
    <col min="8705" max="8705" width="5" customWidth="1"/>
    <col min="8706" max="8706" width="15.88671875" customWidth="1"/>
    <col min="8707" max="8710" width="7.6640625" customWidth="1"/>
    <col min="8711" max="8714" width="7" customWidth="1"/>
    <col min="8715" max="8715" width="8.5546875" customWidth="1"/>
    <col min="8716" max="8716" width="7.88671875" customWidth="1"/>
    <col min="8717" max="8718" width="7" customWidth="1"/>
    <col min="8719" max="8720" width="8.88671875" bestFit="1" customWidth="1"/>
    <col min="8721" max="8722" width="7" customWidth="1"/>
    <col min="8723" max="8724" width="8.88671875" bestFit="1" customWidth="1"/>
    <col min="8725" max="8726" width="7" customWidth="1"/>
    <col min="8727" max="8727" width="7.44140625" customWidth="1"/>
    <col min="8728" max="8728" width="7.44140625" bestFit="1" customWidth="1"/>
    <col min="8729" max="8730" width="7" customWidth="1"/>
    <col min="8961" max="8961" width="5" customWidth="1"/>
    <col min="8962" max="8962" width="15.88671875" customWidth="1"/>
    <col min="8963" max="8966" width="7.6640625" customWidth="1"/>
    <col min="8967" max="8970" width="7" customWidth="1"/>
    <col min="8971" max="8971" width="8.5546875" customWidth="1"/>
    <col min="8972" max="8972" width="7.88671875" customWidth="1"/>
    <col min="8973" max="8974" width="7" customWidth="1"/>
    <col min="8975" max="8976" width="8.88671875" bestFit="1" customWidth="1"/>
    <col min="8977" max="8978" width="7" customWidth="1"/>
    <col min="8979" max="8980" width="8.88671875" bestFit="1" customWidth="1"/>
    <col min="8981" max="8982" width="7" customWidth="1"/>
    <col min="8983" max="8983" width="7.44140625" customWidth="1"/>
    <col min="8984" max="8984" width="7.44140625" bestFit="1" customWidth="1"/>
    <col min="8985" max="8986" width="7" customWidth="1"/>
    <col min="9217" max="9217" width="5" customWidth="1"/>
    <col min="9218" max="9218" width="15.88671875" customWidth="1"/>
    <col min="9219" max="9222" width="7.6640625" customWidth="1"/>
    <col min="9223" max="9226" width="7" customWidth="1"/>
    <col min="9227" max="9227" width="8.5546875" customWidth="1"/>
    <col min="9228" max="9228" width="7.88671875" customWidth="1"/>
    <col min="9229" max="9230" width="7" customWidth="1"/>
    <col min="9231" max="9232" width="8.88671875" bestFit="1" customWidth="1"/>
    <col min="9233" max="9234" width="7" customWidth="1"/>
    <col min="9235" max="9236" width="8.88671875" bestFit="1" customWidth="1"/>
    <col min="9237" max="9238" width="7" customWidth="1"/>
    <col min="9239" max="9239" width="7.44140625" customWidth="1"/>
    <col min="9240" max="9240" width="7.44140625" bestFit="1" customWidth="1"/>
    <col min="9241" max="9242" width="7" customWidth="1"/>
    <col min="9473" max="9473" width="5" customWidth="1"/>
    <col min="9474" max="9474" width="15.88671875" customWidth="1"/>
    <col min="9475" max="9478" width="7.6640625" customWidth="1"/>
    <col min="9479" max="9482" width="7" customWidth="1"/>
    <col min="9483" max="9483" width="8.5546875" customWidth="1"/>
    <col min="9484" max="9484" width="7.88671875" customWidth="1"/>
    <col min="9485" max="9486" width="7" customWidth="1"/>
    <col min="9487" max="9488" width="8.88671875" bestFit="1" customWidth="1"/>
    <col min="9489" max="9490" width="7" customWidth="1"/>
    <col min="9491" max="9492" width="8.88671875" bestFit="1" customWidth="1"/>
    <col min="9493" max="9494" width="7" customWidth="1"/>
    <col min="9495" max="9495" width="7.44140625" customWidth="1"/>
    <col min="9496" max="9496" width="7.44140625" bestFit="1" customWidth="1"/>
    <col min="9497" max="9498" width="7" customWidth="1"/>
    <col min="9729" max="9729" width="5" customWidth="1"/>
    <col min="9730" max="9730" width="15.88671875" customWidth="1"/>
    <col min="9731" max="9734" width="7.6640625" customWidth="1"/>
    <col min="9735" max="9738" width="7" customWidth="1"/>
    <col min="9739" max="9739" width="8.5546875" customWidth="1"/>
    <col min="9740" max="9740" width="7.88671875" customWidth="1"/>
    <col min="9741" max="9742" width="7" customWidth="1"/>
    <col min="9743" max="9744" width="8.88671875" bestFit="1" customWidth="1"/>
    <col min="9745" max="9746" width="7" customWidth="1"/>
    <col min="9747" max="9748" width="8.88671875" bestFit="1" customWidth="1"/>
    <col min="9749" max="9750" width="7" customWidth="1"/>
    <col min="9751" max="9751" width="7.44140625" customWidth="1"/>
    <col min="9752" max="9752" width="7.44140625" bestFit="1" customWidth="1"/>
    <col min="9753" max="9754" width="7" customWidth="1"/>
    <col min="9985" max="9985" width="5" customWidth="1"/>
    <col min="9986" max="9986" width="15.88671875" customWidth="1"/>
    <col min="9987" max="9990" width="7.6640625" customWidth="1"/>
    <col min="9991" max="9994" width="7" customWidth="1"/>
    <col min="9995" max="9995" width="8.5546875" customWidth="1"/>
    <col min="9996" max="9996" width="7.88671875" customWidth="1"/>
    <col min="9997" max="9998" width="7" customWidth="1"/>
    <col min="9999" max="10000" width="8.88671875" bestFit="1" customWidth="1"/>
    <col min="10001" max="10002" width="7" customWidth="1"/>
    <col min="10003" max="10004" width="8.88671875" bestFit="1" customWidth="1"/>
    <col min="10005" max="10006" width="7" customWidth="1"/>
    <col min="10007" max="10007" width="7.44140625" customWidth="1"/>
    <col min="10008" max="10008" width="7.44140625" bestFit="1" customWidth="1"/>
    <col min="10009" max="10010" width="7" customWidth="1"/>
    <col min="10241" max="10241" width="5" customWidth="1"/>
    <col min="10242" max="10242" width="15.88671875" customWidth="1"/>
    <col min="10243" max="10246" width="7.6640625" customWidth="1"/>
    <col min="10247" max="10250" width="7" customWidth="1"/>
    <col min="10251" max="10251" width="8.5546875" customWidth="1"/>
    <col min="10252" max="10252" width="7.88671875" customWidth="1"/>
    <col min="10253" max="10254" width="7" customWidth="1"/>
    <col min="10255" max="10256" width="8.88671875" bestFit="1" customWidth="1"/>
    <col min="10257" max="10258" width="7" customWidth="1"/>
    <col min="10259" max="10260" width="8.88671875" bestFit="1" customWidth="1"/>
    <col min="10261" max="10262" width="7" customWidth="1"/>
    <col min="10263" max="10263" width="7.44140625" customWidth="1"/>
    <col min="10264" max="10264" width="7.44140625" bestFit="1" customWidth="1"/>
    <col min="10265" max="10266" width="7" customWidth="1"/>
    <col min="10497" max="10497" width="5" customWidth="1"/>
    <col min="10498" max="10498" width="15.88671875" customWidth="1"/>
    <col min="10499" max="10502" width="7.6640625" customWidth="1"/>
    <col min="10503" max="10506" width="7" customWidth="1"/>
    <col min="10507" max="10507" width="8.5546875" customWidth="1"/>
    <col min="10508" max="10508" width="7.88671875" customWidth="1"/>
    <col min="10509" max="10510" width="7" customWidth="1"/>
    <col min="10511" max="10512" width="8.88671875" bestFit="1" customWidth="1"/>
    <col min="10513" max="10514" width="7" customWidth="1"/>
    <col min="10515" max="10516" width="8.88671875" bestFit="1" customWidth="1"/>
    <col min="10517" max="10518" width="7" customWidth="1"/>
    <col min="10519" max="10519" width="7.44140625" customWidth="1"/>
    <col min="10520" max="10520" width="7.44140625" bestFit="1" customWidth="1"/>
    <col min="10521" max="10522" width="7" customWidth="1"/>
    <col min="10753" max="10753" width="5" customWidth="1"/>
    <col min="10754" max="10754" width="15.88671875" customWidth="1"/>
    <col min="10755" max="10758" width="7.6640625" customWidth="1"/>
    <col min="10759" max="10762" width="7" customWidth="1"/>
    <col min="10763" max="10763" width="8.5546875" customWidth="1"/>
    <col min="10764" max="10764" width="7.88671875" customWidth="1"/>
    <col min="10765" max="10766" width="7" customWidth="1"/>
    <col min="10767" max="10768" width="8.88671875" bestFit="1" customWidth="1"/>
    <col min="10769" max="10770" width="7" customWidth="1"/>
    <col min="10771" max="10772" width="8.88671875" bestFit="1" customWidth="1"/>
    <col min="10773" max="10774" width="7" customWidth="1"/>
    <col min="10775" max="10775" width="7.44140625" customWidth="1"/>
    <col min="10776" max="10776" width="7.44140625" bestFit="1" customWidth="1"/>
    <col min="10777" max="10778" width="7" customWidth="1"/>
    <col min="11009" max="11009" width="5" customWidth="1"/>
    <col min="11010" max="11010" width="15.88671875" customWidth="1"/>
    <col min="11011" max="11014" width="7.6640625" customWidth="1"/>
    <col min="11015" max="11018" width="7" customWidth="1"/>
    <col min="11019" max="11019" width="8.5546875" customWidth="1"/>
    <col min="11020" max="11020" width="7.88671875" customWidth="1"/>
    <col min="11021" max="11022" width="7" customWidth="1"/>
    <col min="11023" max="11024" width="8.88671875" bestFit="1" customWidth="1"/>
    <col min="11025" max="11026" width="7" customWidth="1"/>
    <col min="11027" max="11028" width="8.88671875" bestFit="1" customWidth="1"/>
    <col min="11029" max="11030" width="7" customWidth="1"/>
    <col min="11031" max="11031" width="7.44140625" customWidth="1"/>
    <col min="11032" max="11032" width="7.44140625" bestFit="1" customWidth="1"/>
    <col min="11033" max="11034" width="7" customWidth="1"/>
    <col min="11265" max="11265" width="5" customWidth="1"/>
    <col min="11266" max="11266" width="15.88671875" customWidth="1"/>
    <col min="11267" max="11270" width="7.6640625" customWidth="1"/>
    <col min="11271" max="11274" width="7" customWidth="1"/>
    <col min="11275" max="11275" width="8.5546875" customWidth="1"/>
    <col min="11276" max="11276" width="7.88671875" customWidth="1"/>
    <col min="11277" max="11278" width="7" customWidth="1"/>
    <col min="11279" max="11280" width="8.88671875" bestFit="1" customWidth="1"/>
    <col min="11281" max="11282" width="7" customWidth="1"/>
    <col min="11283" max="11284" width="8.88671875" bestFit="1" customWidth="1"/>
    <col min="11285" max="11286" width="7" customWidth="1"/>
    <col min="11287" max="11287" width="7.44140625" customWidth="1"/>
    <col min="11288" max="11288" width="7.44140625" bestFit="1" customWidth="1"/>
    <col min="11289" max="11290" width="7" customWidth="1"/>
    <col min="11521" max="11521" width="5" customWidth="1"/>
    <col min="11522" max="11522" width="15.88671875" customWidth="1"/>
    <col min="11523" max="11526" width="7.6640625" customWidth="1"/>
    <col min="11527" max="11530" width="7" customWidth="1"/>
    <col min="11531" max="11531" width="8.5546875" customWidth="1"/>
    <col min="11532" max="11532" width="7.88671875" customWidth="1"/>
    <col min="11533" max="11534" width="7" customWidth="1"/>
    <col min="11535" max="11536" width="8.88671875" bestFit="1" customWidth="1"/>
    <col min="11537" max="11538" width="7" customWidth="1"/>
    <col min="11539" max="11540" width="8.88671875" bestFit="1" customWidth="1"/>
    <col min="11541" max="11542" width="7" customWidth="1"/>
    <col min="11543" max="11543" width="7.44140625" customWidth="1"/>
    <col min="11544" max="11544" width="7.44140625" bestFit="1" customWidth="1"/>
    <col min="11545" max="11546" width="7" customWidth="1"/>
    <col min="11777" max="11777" width="5" customWidth="1"/>
    <col min="11778" max="11778" width="15.88671875" customWidth="1"/>
    <col min="11779" max="11782" width="7.6640625" customWidth="1"/>
    <col min="11783" max="11786" width="7" customWidth="1"/>
    <col min="11787" max="11787" width="8.5546875" customWidth="1"/>
    <col min="11788" max="11788" width="7.88671875" customWidth="1"/>
    <col min="11789" max="11790" width="7" customWidth="1"/>
    <col min="11791" max="11792" width="8.88671875" bestFit="1" customWidth="1"/>
    <col min="11793" max="11794" width="7" customWidth="1"/>
    <col min="11795" max="11796" width="8.88671875" bestFit="1" customWidth="1"/>
    <col min="11797" max="11798" width="7" customWidth="1"/>
    <col min="11799" max="11799" width="7.44140625" customWidth="1"/>
    <col min="11800" max="11800" width="7.44140625" bestFit="1" customWidth="1"/>
    <col min="11801" max="11802" width="7" customWidth="1"/>
    <col min="12033" max="12033" width="5" customWidth="1"/>
    <col min="12034" max="12034" width="15.88671875" customWidth="1"/>
    <col min="12035" max="12038" width="7.6640625" customWidth="1"/>
    <col min="12039" max="12042" width="7" customWidth="1"/>
    <col min="12043" max="12043" width="8.5546875" customWidth="1"/>
    <col min="12044" max="12044" width="7.88671875" customWidth="1"/>
    <col min="12045" max="12046" width="7" customWidth="1"/>
    <col min="12047" max="12048" width="8.88671875" bestFit="1" customWidth="1"/>
    <col min="12049" max="12050" width="7" customWidth="1"/>
    <col min="12051" max="12052" width="8.88671875" bestFit="1" customWidth="1"/>
    <col min="12053" max="12054" width="7" customWidth="1"/>
    <col min="12055" max="12055" width="7.44140625" customWidth="1"/>
    <col min="12056" max="12056" width="7.44140625" bestFit="1" customWidth="1"/>
    <col min="12057" max="12058" width="7" customWidth="1"/>
    <col min="12289" max="12289" width="5" customWidth="1"/>
    <col min="12290" max="12290" width="15.88671875" customWidth="1"/>
    <col min="12291" max="12294" width="7.6640625" customWidth="1"/>
    <col min="12295" max="12298" width="7" customWidth="1"/>
    <col min="12299" max="12299" width="8.5546875" customWidth="1"/>
    <col min="12300" max="12300" width="7.88671875" customWidth="1"/>
    <col min="12301" max="12302" width="7" customWidth="1"/>
    <col min="12303" max="12304" width="8.88671875" bestFit="1" customWidth="1"/>
    <col min="12305" max="12306" width="7" customWidth="1"/>
    <col min="12307" max="12308" width="8.88671875" bestFit="1" customWidth="1"/>
    <col min="12309" max="12310" width="7" customWidth="1"/>
    <col min="12311" max="12311" width="7.44140625" customWidth="1"/>
    <col min="12312" max="12312" width="7.44140625" bestFit="1" customWidth="1"/>
    <col min="12313" max="12314" width="7" customWidth="1"/>
    <col min="12545" max="12545" width="5" customWidth="1"/>
    <col min="12546" max="12546" width="15.88671875" customWidth="1"/>
    <col min="12547" max="12550" width="7.6640625" customWidth="1"/>
    <col min="12551" max="12554" width="7" customWidth="1"/>
    <col min="12555" max="12555" width="8.5546875" customWidth="1"/>
    <col min="12556" max="12556" width="7.88671875" customWidth="1"/>
    <col min="12557" max="12558" width="7" customWidth="1"/>
    <col min="12559" max="12560" width="8.88671875" bestFit="1" customWidth="1"/>
    <col min="12561" max="12562" width="7" customWidth="1"/>
    <col min="12563" max="12564" width="8.88671875" bestFit="1" customWidth="1"/>
    <col min="12565" max="12566" width="7" customWidth="1"/>
    <col min="12567" max="12567" width="7.44140625" customWidth="1"/>
    <col min="12568" max="12568" width="7.44140625" bestFit="1" customWidth="1"/>
    <col min="12569" max="12570" width="7" customWidth="1"/>
    <col min="12801" max="12801" width="5" customWidth="1"/>
    <col min="12802" max="12802" width="15.88671875" customWidth="1"/>
    <col min="12803" max="12806" width="7.6640625" customWidth="1"/>
    <col min="12807" max="12810" width="7" customWidth="1"/>
    <col min="12811" max="12811" width="8.5546875" customWidth="1"/>
    <col min="12812" max="12812" width="7.88671875" customWidth="1"/>
    <col min="12813" max="12814" width="7" customWidth="1"/>
    <col min="12815" max="12816" width="8.88671875" bestFit="1" customWidth="1"/>
    <col min="12817" max="12818" width="7" customWidth="1"/>
    <col min="12819" max="12820" width="8.88671875" bestFit="1" customWidth="1"/>
    <col min="12821" max="12822" width="7" customWidth="1"/>
    <col min="12823" max="12823" width="7.44140625" customWidth="1"/>
    <col min="12824" max="12824" width="7.44140625" bestFit="1" customWidth="1"/>
    <col min="12825" max="12826" width="7" customWidth="1"/>
    <col min="13057" max="13057" width="5" customWidth="1"/>
    <col min="13058" max="13058" width="15.88671875" customWidth="1"/>
    <col min="13059" max="13062" width="7.6640625" customWidth="1"/>
    <col min="13063" max="13066" width="7" customWidth="1"/>
    <col min="13067" max="13067" width="8.5546875" customWidth="1"/>
    <col min="13068" max="13068" width="7.88671875" customWidth="1"/>
    <col min="13069" max="13070" width="7" customWidth="1"/>
    <col min="13071" max="13072" width="8.88671875" bestFit="1" customWidth="1"/>
    <col min="13073" max="13074" width="7" customWidth="1"/>
    <col min="13075" max="13076" width="8.88671875" bestFit="1" customWidth="1"/>
    <col min="13077" max="13078" width="7" customWidth="1"/>
    <col min="13079" max="13079" width="7.44140625" customWidth="1"/>
    <col min="13080" max="13080" width="7.44140625" bestFit="1" customWidth="1"/>
    <col min="13081" max="13082" width="7" customWidth="1"/>
    <col min="13313" max="13313" width="5" customWidth="1"/>
    <col min="13314" max="13314" width="15.88671875" customWidth="1"/>
    <col min="13315" max="13318" width="7.6640625" customWidth="1"/>
    <col min="13319" max="13322" width="7" customWidth="1"/>
    <col min="13323" max="13323" width="8.5546875" customWidth="1"/>
    <col min="13324" max="13324" width="7.88671875" customWidth="1"/>
    <col min="13325" max="13326" width="7" customWidth="1"/>
    <col min="13327" max="13328" width="8.88671875" bestFit="1" customWidth="1"/>
    <col min="13329" max="13330" width="7" customWidth="1"/>
    <col min="13331" max="13332" width="8.88671875" bestFit="1" customWidth="1"/>
    <col min="13333" max="13334" width="7" customWidth="1"/>
    <col min="13335" max="13335" width="7.44140625" customWidth="1"/>
    <col min="13336" max="13336" width="7.44140625" bestFit="1" customWidth="1"/>
    <col min="13337" max="13338" width="7" customWidth="1"/>
    <col min="13569" max="13569" width="5" customWidth="1"/>
    <col min="13570" max="13570" width="15.88671875" customWidth="1"/>
    <col min="13571" max="13574" width="7.6640625" customWidth="1"/>
    <col min="13575" max="13578" width="7" customWidth="1"/>
    <col min="13579" max="13579" width="8.5546875" customWidth="1"/>
    <col min="13580" max="13580" width="7.88671875" customWidth="1"/>
    <col min="13581" max="13582" width="7" customWidth="1"/>
    <col min="13583" max="13584" width="8.88671875" bestFit="1" customWidth="1"/>
    <col min="13585" max="13586" width="7" customWidth="1"/>
    <col min="13587" max="13588" width="8.88671875" bestFit="1" customWidth="1"/>
    <col min="13589" max="13590" width="7" customWidth="1"/>
    <col min="13591" max="13591" width="7.44140625" customWidth="1"/>
    <col min="13592" max="13592" width="7.44140625" bestFit="1" customWidth="1"/>
    <col min="13593" max="13594" width="7" customWidth="1"/>
    <col min="13825" max="13825" width="5" customWidth="1"/>
    <col min="13826" max="13826" width="15.88671875" customWidth="1"/>
    <col min="13827" max="13830" width="7.6640625" customWidth="1"/>
    <col min="13831" max="13834" width="7" customWidth="1"/>
    <col min="13835" max="13835" width="8.5546875" customWidth="1"/>
    <col min="13836" max="13836" width="7.88671875" customWidth="1"/>
    <col min="13837" max="13838" width="7" customWidth="1"/>
    <col min="13839" max="13840" width="8.88671875" bestFit="1" customWidth="1"/>
    <col min="13841" max="13842" width="7" customWidth="1"/>
    <col min="13843" max="13844" width="8.88671875" bestFit="1" customWidth="1"/>
    <col min="13845" max="13846" width="7" customWidth="1"/>
    <col min="13847" max="13847" width="7.44140625" customWidth="1"/>
    <col min="13848" max="13848" width="7.44140625" bestFit="1" customWidth="1"/>
    <col min="13849" max="13850" width="7" customWidth="1"/>
    <col min="14081" max="14081" width="5" customWidth="1"/>
    <col min="14082" max="14082" width="15.88671875" customWidth="1"/>
    <col min="14083" max="14086" width="7.6640625" customWidth="1"/>
    <col min="14087" max="14090" width="7" customWidth="1"/>
    <col min="14091" max="14091" width="8.5546875" customWidth="1"/>
    <col min="14092" max="14092" width="7.88671875" customWidth="1"/>
    <col min="14093" max="14094" width="7" customWidth="1"/>
    <col min="14095" max="14096" width="8.88671875" bestFit="1" customWidth="1"/>
    <col min="14097" max="14098" width="7" customWidth="1"/>
    <col min="14099" max="14100" width="8.88671875" bestFit="1" customWidth="1"/>
    <col min="14101" max="14102" width="7" customWidth="1"/>
    <col min="14103" max="14103" width="7.44140625" customWidth="1"/>
    <col min="14104" max="14104" width="7.44140625" bestFit="1" customWidth="1"/>
    <col min="14105" max="14106" width="7" customWidth="1"/>
    <col min="14337" max="14337" width="5" customWidth="1"/>
    <col min="14338" max="14338" width="15.88671875" customWidth="1"/>
    <col min="14339" max="14342" width="7.6640625" customWidth="1"/>
    <col min="14343" max="14346" width="7" customWidth="1"/>
    <col min="14347" max="14347" width="8.5546875" customWidth="1"/>
    <col min="14348" max="14348" width="7.88671875" customWidth="1"/>
    <col min="14349" max="14350" width="7" customWidth="1"/>
    <col min="14351" max="14352" width="8.88671875" bestFit="1" customWidth="1"/>
    <col min="14353" max="14354" width="7" customWidth="1"/>
    <col min="14355" max="14356" width="8.88671875" bestFit="1" customWidth="1"/>
    <col min="14357" max="14358" width="7" customWidth="1"/>
    <col min="14359" max="14359" width="7.44140625" customWidth="1"/>
    <col min="14360" max="14360" width="7.44140625" bestFit="1" customWidth="1"/>
    <col min="14361" max="14362" width="7" customWidth="1"/>
    <col min="14593" max="14593" width="5" customWidth="1"/>
    <col min="14594" max="14594" width="15.88671875" customWidth="1"/>
    <col min="14595" max="14598" width="7.6640625" customWidth="1"/>
    <col min="14599" max="14602" width="7" customWidth="1"/>
    <col min="14603" max="14603" width="8.5546875" customWidth="1"/>
    <col min="14604" max="14604" width="7.88671875" customWidth="1"/>
    <col min="14605" max="14606" width="7" customWidth="1"/>
    <col min="14607" max="14608" width="8.88671875" bestFit="1" customWidth="1"/>
    <col min="14609" max="14610" width="7" customWidth="1"/>
    <col min="14611" max="14612" width="8.88671875" bestFit="1" customWidth="1"/>
    <col min="14613" max="14614" width="7" customWidth="1"/>
    <col min="14615" max="14615" width="7.44140625" customWidth="1"/>
    <col min="14616" max="14616" width="7.44140625" bestFit="1" customWidth="1"/>
    <col min="14617" max="14618" width="7" customWidth="1"/>
    <col min="14849" max="14849" width="5" customWidth="1"/>
    <col min="14850" max="14850" width="15.88671875" customWidth="1"/>
    <col min="14851" max="14854" width="7.6640625" customWidth="1"/>
    <col min="14855" max="14858" width="7" customWidth="1"/>
    <col min="14859" max="14859" width="8.5546875" customWidth="1"/>
    <col min="14860" max="14860" width="7.88671875" customWidth="1"/>
    <col min="14861" max="14862" width="7" customWidth="1"/>
    <col min="14863" max="14864" width="8.88671875" bestFit="1" customWidth="1"/>
    <col min="14865" max="14866" width="7" customWidth="1"/>
    <col min="14867" max="14868" width="8.88671875" bestFit="1" customWidth="1"/>
    <col min="14869" max="14870" width="7" customWidth="1"/>
    <col min="14871" max="14871" width="7.44140625" customWidth="1"/>
    <col min="14872" max="14872" width="7.44140625" bestFit="1" customWidth="1"/>
    <col min="14873" max="14874" width="7" customWidth="1"/>
    <col min="15105" max="15105" width="5" customWidth="1"/>
    <col min="15106" max="15106" width="15.88671875" customWidth="1"/>
    <col min="15107" max="15110" width="7.6640625" customWidth="1"/>
    <col min="15111" max="15114" width="7" customWidth="1"/>
    <col min="15115" max="15115" width="8.5546875" customWidth="1"/>
    <col min="15116" max="15116" width="7.88671875" customWidth="1"/>
    <col min="15117" max="15118" width="7" customWidth="1"/>
    <col min="15119" max="15120" width="8.88671875" bestFit="1" customWidth="1"/>
    <col min="15121" max="15122" width="7" customWidth="1"/>
    <col min="15123" max="15124" width="8.88671875" bestFit="1" customWidth="1"/>
    <col min="15125" max="15126" width="7" customWidth="1"/>
    <col min="15127" max="15127" width="7.44140625" customWidth="1"/>
    <col min="15128" max="15128" width="7.44140625" bestFit="1" customWidth="1"/>
    <col min="15129" max="15130" width="7" customWidth="1"/>
    <col min="15361" max="15361" width="5" customWidth="1"/>
    <col min="15362" max="15362" width="15.88671875" customWidth="1"/>
    <col min="15363" max="15366" width="7.6640625" customWidth="1"/>
    <col min="15367" max="15370" width="7" customWidth="1"/>
    <col min="15371" max="15371" width="8.5546875" customWidth="1"/>
    <col min="15372" max="15372" width="7.88671875" customWidth="1"/>
    <col min="15373" max="15374" width="7" customWidth="1"/>
    <col min="15375" max="15376" width="8.88671875" bestFit="1" customWidth="1"/>
    <col min="15377" max="15378" width="7" customWidth="1"/>
    <col min="15379" max="15380" width="8.88671875" bestFit="1" customWidth="1"/>
    <col min="15381" max="15382" width="7" customWidth="1"/>
    <col min="15383" max="15383" width="7.44140625" customWidth="1"/>
    <col min="15384" max="15384" width="7.44140625" bestFit="1" customWidth="1"/>
    <col min="15385" max="15386" width="7" customWidth="1"/>
    <col min="15617" max="15617" width="5" customWidth="1"/>
    <col min="15618" max="15618" width="15.88671875" customWidth="1"/>
    <col min="15619" max="15622" width="7.6640625" customWidth="1"/>
    <col min="15623" max="15626" width="7" customWidth="1"/>
    <col min="15627" max="15627" width="8.5546875" customWidth="1"/>
    <col min="15628" max="15628" width="7.88671875" customWidth="1"/>
    <col min="15629" max="15630" width="7" customWidth="1"/>
    <col min="15631" max="15632" width="8.88671875" bestFit="1" customWidth="1"/>
    <col min="15633" max="15634" width="7" customWidth="1"/>
    <col min="15635" max="15636" width="8.88671875" bestFit="1" customWidth="1"/>
    <col min="15637" max="15638" width="7" customWidth="1"/>
    <col min="15639" max="15639" width="7.44140625" customWidth="1"/>
    <col min="15640" max="15640" width="7.44140625" bestFit="1" customWidth="1"/>
    <col min="15641" max="15642" width="7" customWidth="1"/>
    <col min="15873" max="15873" width="5" customWidth="1"/>
    <col min="15874" max="15874" width="15.88671875" customWidth="1"/>
    <col min="15875" max="15878" width="7.6640625" customWidth="1"/>
    <col min="15879" max="15882" width="7" customWidth="1"/>
    <col min="15883" max="15883" width="8.5546875" customWidth="1"/>
    <col min="15884" max="15884" width="7.88671875" customWidth="1"/>
    <col min="15885" max="15886" width="7" customWidth="1"/>
    <col min="15887" max="15888" width="8.88671875" bestFit="1" customWidth="1"/>
    <col min="15889" max="15890" width="7" customWidth="1"/>
    <col min="15891" max="15892" width="8.88671875" bestFit="1" customWidth="1"/>
    <col min="15893" max="15894" width="7" customWidth="1"/>
    <col min="15895" max="15895" width="7.44140625" customWidth="1"/>
    <col min="15896" max="15896" width="7.44140625" bestFit="1" customWidth="1"/>
    <col min="15897" max="15898" width="7" customWidth="1"/>
    <col min="16129" max="16129" width="5" customWidth="1"/>
    <col min="16130" max="16130" width="15.88671875" customWidth="1"/>
    <col min="16131" max="16134" width="7.6640625" customWidth="1"/>
    <col min="16135" max="16138" width="7" customWidth="1"/>
    <col min="16139" max="16139" width="8.5546875" customWidth="1"/>
    <col min="16140" max="16140" width="7.88671875" customWidth="1"/>
    <col min="16141" max="16142" width="7" customWidth="1"/>
    <col min="16143" max="16144" width="8.88671875" bestFit="1" customWidth="1"/>
    <col min="16145" max="16146" width="7" customWidth="1"/>
    <col min="16147" max="16148" width="8.88671875" bestFit="1" customWidth="1"/>
    <col min="16149" max="16150" width="7" customWidth="1"/>
    <col min="16151" max="16151" width="7.44140625" customWidth="1"/>
    <col min="16152" max="16152" width="7.44140625" bestFit="1" customWidth="1"/>
    <col min="16153" max="16154" width="7" customWidth="1"/>
  </cols>
  <sheetData>
    <row r="1" spans="1:28" s="4" customFormat="1" ht="38.25" customHeight="1" x14ac:dyDescent="0.35">
      <c r="A1" s="524" t="s">
        <v>0</v>
      </c>
      <c r="B1" s="524"/>
      <c r="C1" s="524"/>
      <c r="D1" s="524"/>
      <c r="E1" s="524"/>
      <c r="F1" s="525" t="s">
        <v>86</v>
      </c>
      <c r="G1" s="525"/>
      <c r="H1" s="525"/>
      <c r="I1" s="525"/>
      <c r="J1" s="525"/>
      <c r="K1" s="525"/>
      <c r="L1" s="525"/>
      <c r="M1" s="525"/>
      <c r="N1" s="525"/>
      <c r="O1" s="525"/>
      <c r="P1" s="525"/>
      <c r="Q1" s="525"/>
      <c r="R1" s="525"/>
    </row>
    <row r="2" spans="1:28" ht="31.5" customHeight="1" x14ac:dyDescent="0.45">
      <c r="A2" s="497" t="s">
        <v>1</v>
      </c>
      <c r="B2" s="497"/>
      <c r="C2" s="497"/>
      <c r="D2" s="497"/>
      <c r="E2" s="497"/>
      <c r="F2" s="497"/>
      <c r="G2" s="497"/>
      <c r="H2" s="497"/>
      <c r="I2" s="497"/>
      <c r="J2" s="497"/>
      <c r="K2" s="497"/>
      <c r="L2" s="497"/>
      <c r="M2" s="497"/>
      <c r="N2" s="497"/>
      <c r="O2" s="497"/>
      <c r="P2" s="497"/>
      <c r="Q2" s="497"/>
      <c r="R2" s="497"/>
      <c r="S2" s="497"/>
      <c r="T2" s="497"/>
      <c r="U2" s="497"/>
      <c r="V2" s="497"/>
      <c r="W2" s="497"/>
      <c r="X2" s="497"/>
      <c r="Y2" s="497"/>
      <c r="Z2" s="497"/>
    </row>
    <row r="3" spans="1:28" ht="44.25" customHeight="1" x14ac:dyDescent="0.3">
      <c r="A3" s="498" t="s">
        <v>2</v>
      </c>
      <c r="B3" s="501" t="s">
        <v>3</v>
      </c>
      <c r="C3" s="504" t="s">
        <v>87</v>
      </c>
      <c r="D3" s="505"/>
      <c r="E3" s="505"/>
      <c r="F3" s="506"/>
      <c r="G3" s="512" t="s">
        <v>5</v>
      </c>
      <c r="H3" s="512"/>
      <c r="I3" s="512"/>
      <c r="J3" s="512"/>
      <c r="K3" s="512"/>
      <c r="L3" s="512"/>
      <c r="M3" s="512"/>
      <c r="N3" s="512"/>
      <c r="O3" s="512"/>
      <c r="P3" s="512"/>
      <c r="Q3" s="512"/>
      <c r="R3" s="512"/>
      <c r="S3" s="512"/>
      <c r="T3" s="512"/>
      <c r="U3" s="512"/>
      <c r="V3" s="512"/>
      <c r="W3" s="512"/>
      <c r="X3" s="512"/>
      <c r="Y3" s="512"/>
      <c r="Z3" s="512"/>
      <c r="AB3" s="28"/>
    </row>
    <row r="4" spans="1:28" ht="44.25" customHeight="1" x14ac:dyDescent="0.3">
      <c r="A4" s="499"/>
      <c r="B4" s="502"/>
      <c r="C4" s="507"/>
      <c r="D4" s="508"/>
      <c r="E4" s="508"/>
      <c r="F4" s="509"/>
      <c r="G4" s="512" t="s">
        <v>6</v>
      </c>
      <c r="H4" s="512"/>
      <c r="I4" s="512"/>
      <c r="J4" s="512"/>
      <c r="K4" s="512" t="s">
        <v>7</v>
      </c>
      <c r="L4" s="512"/>
      <c r="M4" s="512"/>
      <c r="N4" s="512"/>
      <c r="O4" s="512" t="s">
        <v>8</v>
      </c>
      <c r="P4" s="512"/>
      <c r="Q4" s="512"/>
      <c r="R4" s="512"/>
      <c r="S4" s="512" t="s">
        <v>9</v>
      </c>
      <c r="T4" s="512"/>
      <c r="U4" s="512"/>
      <c r="V4" s="512"/>
      <c r="W4" s="512" t="s">
        <v>10</v>
      </c>
      <c r="X4" s="512"/>
      <c r="Y4" s="512"/>
      <c r="Z4" s="512"/>
    </row>
    <row r="5" spans="1:28" ht="75.75" customHeight="1" x14ac:dyDescent="0.3">
      <c r="A5" s="500"/>
      <c r="B5" s="503"/>
      <c r="C5" s="12" t="s">
        <v>11</v>
      </c>
      <c r="D5" s="12" t="s">
        <v>12</v>
      </c>
      <c r="E5" s="12" t="s">
        <v>88</v>
      </c>
      <c r="F5" s="12" t="s">
        <v>89</v>
      </c>
      <c r="G5" s="12" t="s">
        <v>11</v>
      </c>
      <c r="H5" s="12" t="s">
        <v>12</v>
      </c>
      <c r="I5" s="12" t="s">
        <v>15</v>
      </c>
      <c r="J5" s="12" t="s">
        <v>16</v>
      </c>
      <c r="K5" s="12" t="s">
        <v>11</v>
      </c>
      <c r="L5" s="12" t="s">
        <v>12</v>
      </c>
      <c r="M5" s="12" t="s">
        <v>15</v>
      </c>
      <c r="N5" s="12" t="s">
        <v>16</v>
      </c>
      <c r="O5" s="12" t="s">
        <v>11</v>
      </c>
      <c r="P5" s="12" t="s">
        <v>12</v>
      </c>
      <c r="Q5" s="12" t="s">
        <v>15</v>
      </c>
      <c r="R5" s="12" t="s">
        <v>16</v>
      </c>
      <c r="S5" s="12" t="s">
        <v>11</v>
      </c>
      <c r="T5" s="12" t="s">
        <v>12</v>
      </c>
      <c r="U5" s="12" t="s">
        <v>15</v>
      </c>
      <c r="V5" s="12" t="s">
        <v>16</v>
      </c>
      <c r="W5" s="12" t="s">
        <v>11</v>
      </c>
      <c r="X5" s="12" t="s">
        <v>12</v>
      </c>
      <c r="Y5" s="12" t="s">
        <v>15</v>
      </c>
      <c r="Z5" s="12" t="s">
        <v>16</v>
      </c>
    </row>
    <row r="6" spans="1:28" ht="105.6" x14ac:dyDescent="0.3">
      <c r="A6" s="14" t="s">
        <v>17</v>
      </c>
      <c r="B6" s="14" t="s">
        <v>90</v>
      </c>
      <c r="C6" s="14">
        <v>0</v>
      </c>
      <c r="D6" s="14">
        <v>0</v>
      </c>
      <c r="E6" s="14">
        <v>0</v>
      </c>
      <c r="F6" s="14">
        <v>0</v>
      </c>
      <c r="G6" s="14">
        <v>554</v>
      </c>
      <c r="H6" s="14">
        <v>554</v>
      </c>
      <c r="I6" s="14">
        <v>450</v>
      </c>
      <c r="J6" s="14">
        <v>450</v>
      </c>
      <c r="K6" s="14">
        <v>2031</v>
      </c>
      <c r="L6" s="14">
        <v>2031</v>
      </c>
      <c r="M6" s="14">
        <v>1268</v>
      </c>
      <c r="N6" s="14">
        <v>1268</v>
      </c>
      <c r="O6" s="14">
        <v>2241</v>
      </c>
      <c r="P6" s="14">
        <v>2241</v>
      </c>
      <c r="Q6" s="39" t="s">
        <v>91</v>
      </c>
      <c r="R6" s="39" t="s">
        <v>91</v>
      </c>
      <c r="S6" s="14">
        <v>2500</v>
      </c>
      <c r="T6" s="14">
        <v>2500</v>
      </c>
      <c r="U6" s="14">
        <v>1500</v>
      </c>
      <c r="V6" s="14">
        <v>1500</v>
      </c>
      <c r="W6" s="14">
        <v>2500</v>
      </c>
      <c r="X6" s="14">
        <v>2500</v>
      </c>
      <c r="Y6" s="14">
        <v>1500</v>
      </c>
      <c r="Z6" s="14">
        <v>1500</v>
      </c>
    </row>
    <row r="7" spans="1:28" ht="26.4" x14ac:dyDescent="0.3">
      <c r="A7" s="14" t="s">
        <v>19</v>
      </c>
      <c r="B7" s="14" t="s">
        <v>92</v>
      </c>
      <c r="C7" s="14">
        <v>0</v>
      </c>
      <c r="D7" s="14">
        <v>0</v>
      </c>
      <c r="E7" s="14">
        <v>0</v>
      </c>
      <c r="F7" s="14">
        <v>0</v>
      </c>
      <c r="G7" s="14">
        <v>0</v>
      </c>
      <c r="H7" s="14">
        <v>0</v>
      </c>
      <c r="I7" s="14">
        <v>0</v>
      </c>
      <c r="J7" s="14">
        <v>0</v>
      </c>
      <c r="K7" s="14">
        <v>1659</v>
      </c>
      <c r="L7" s="14">
        <v>1659</v>
      </c>
      <c r="M7" s="14">
        <v>3815</v>
      </c>
      <c r="N7" s="14">
        <v>3815</v>
      </c>
      <c r="O7" s="14">
        <v>1499</v>
      </c>
      <c r="P7" s="14">
        <v>1499</v>
      </c>
      <c r="Q7" s="14">
        <v>3899</v>
      </c>
      <c r="R7" s="14">
        <v>3899</v>
      </c>
      <c r="S7" s="14">
        <v>2000</v>
      </c>
      <c r="T7" s="14">
        <v>2000</v>
      </c>
      <c r="U7" s="14">
        <v>4000</v>
      </c>
      <c r="V7" s="14">
        <v>4000</v>
      </c>
      <c r="W7" s="14">
        <v>2000</v>
      </c>
      <c r="X7" s="14">
        <v>2000</v>
      </c>
      <c r="Y7" s="14">
        <v>4000</v>
      </c>
      <c r="Z7" s="14">
        <v>4000</v>
      </c>
    </row>
    <row r="9" spans="1:28" ht="23.4" x14ac:dyDescent="0.45">
      <c r="A9" s="497" t="s">
        <v>35</v>
      </c>
      <c r="B9" s="497"/>
      <c r="C9" s="497"/>
      <c r="D9" s="497"/>
      <c r="E9" s="497"/>
      <c r="F9" s="497"/>
      <c r="G9" s="497"/>
      <c r="H9" s="497"/>
      <c r="I9" s="497"/>
      <c r="J9" s="497"/>
      <c r="K9" s="497"/>
      <c r="L9" s="497"/>
      <c r="M9" s="497"/>
      <c r="N9" s="497"/>
      <c r="O9" s="497"/>
      <c r="P9" s="497"/>
      <c r="Q9" s="497"/>
      <c r="R9" s="497"/>
      <c r="S9" s="497"/>
      <c r="T9" s="497"/>
      <c r="U9" s="497"/>
      <c r="V9" s="497"/>
      <c r="W9" s="497"/>
      <c r="X9" s="497"/>
      <c r="Y9" s="497"/>
      <c r="Z9" s="497"/>
    </row>
    <row r="10" spans="1:28" ht="45.75" customHeight="1" x14ac:dyDescent="0.3">
      <c r="A10" s="498" t="s">
        <v>2</v>
      </c>
      <c r="B10" s="501" t="s">
        <v>36</v>
      </c>
      <c r="C10" s="504" t="s">
        <v>93</v>
      </c>
      <c r="D10" s="505"/>
      <c r="E10" s="505"/>
      <c r="F10" s="506"/>
      <c r="G10" s="512" t="s">
        <v>38</v>
      </c>
      <c r="H10" s="512"/>
      <c r="I10" s="512"/>
      <c r="J10" s="512"/>
      <c r="K10" s="512"/>
      <c r="L10" s="512"/>
      <c r="M10" s="512"/>
      <c r="N10" s="512"/>
      <c r="O10" s="512"/>
      <c r="P10" s="512"/>
      <c r="Q10" s="512"/>
      <c r="R10" s="512"/>
      <c r="S10" s="512"/>
      <c r="T10" s="512"/>
      <c r="U10" s="512"/>
      <c r="V10" s="512"/>
      <c r="W10" s="512"/>
      <c r="X10" s="512"/>
      <c r="Y10" s="512"/>
      <c r="Z10" s="512"/>
    </row>
    <row r="11" spans="1:28" ht="45" customHeight="1" x14ac:dyDescent="0.3">
      <c r="A11" s="499"/>
      <c r="B11" s="502"/>
      <c r="C11" s="507"/>
      <c r="D11" s="508"/>
      <c r="E11" s="508"/>
      <c r="F11" s="509"/>
      <c r="G11" s="512" t="s">
        <v>6</v>
      </c>
      <c r="H11" s="512"/>
      <c r="I11" s="512"/>
      <c r="J11" s="512"/>
      <c r="K11" s="512" t="s">
        <v>7</v>
      </c>
      <c r="L11" s="512"/>
      <c r="M11" s="512"/>
      <c r="N11" s="512"/>
      <c r="O11" s="512" t="s">
        <v>8</v>
      </c>
      <c r="P11" s="512"/>
      <c r="Q11" s="512"/>
      <c r="R11" s="512"/>
      <c r="S11" s="512" t="s">
        <v>9</v>
      </c>
      <c r="T11" s="512"/>
      <c r="U11" s="512"/>
      <c r="V11" s="512"/>
      <c r="W11" s="512" t="s">
        <v>10</v>
      </c>
      <c r="X11" s="512"/>
      <c r="Y11" s="512"/>
      <c r="Z11" s="512"/>
    </row>
    <row r="12" spans="1:28" ht="78.75" customHeight="1" x14ac:dyDescent="0.3">
      <c r="A12" s="500"/>
      <c r="B12" s="503"/>
      <c r="C12" s="12" t="s">
        <v>94</v>
      </c>
      <c r="D12" s="12" t="s">
        <v>40</v>
      </c>
      <c r="E12" s="12" t="s">
        <v>41</v>
      </c>
      <c r="F12" s="12" t="s">
        <v>89</v>
      </c>
      <c r="G12" s="12" t="s">
        <v>42</v>
      </c>
      <c r="H12" s="12" t="s">
        <v>40</v>
      </c>
      <c r="I12" s="12" t="s">
        <v>41</v>
      </c>
      <c r="J12" s="12" t="s">
        <v>16</v>
      </c>
      <c r="K12" s="12" t="s">
        <v>42</v>
      </c>
      <c r="L12" s="12" t="s">
        <v>40</v>
      </c>
      <c r="M12" s="12" t="s">
        <v>41</v>
      </c>
      <c r="N12" s="12" t="s">
        <v>16</v>
      </c>
      <c r="O12" s="12" t="s">
        <v>42</v>
      </c>
      <c r="P12" s="12" t="s">
        <v>40</v>
      </c>
      <c r="Q12" s="12" t="s">
        <v>41</v>
      </c>
      <c r="R12" s="12" t="s">
        <v>16</v>
      </c>
      <c r="S12" s="12" t="s">
        <v>42</v>
      </c>
      <c r="T12" s="12" t="s">
        <v>40</v>
      </c>
      <c r="U12" s="12" t="s">
        <v>41</v>
      </c>
      <c r="V12" s="12" t="s">
        <v>16</v>
      </c>
      <c r="W12" s="12" t="s">
        <v>42</v>
      </c>
      <c r="X12" s="12" t="s">
        <v>40</v>
      </c>
      <c r="Y12" s="12" t="s">
        <v>41</v>
      </c>
      <c r="Z12" s="12" t="s">
        <v>16</v>
      </c>
    </row>
    <row r="13" spans="1:28" ht="26.4" x14ac:dyDescent="0.3">
      <c r="A13" s="14" t="s">
        <v>17</v>
      </c>
      <c r="B13" s="14" t="s">
        <v>95</v>
      </c>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1:28" ht="26.4" x14ac:dyDescent="0.3">
      <c r="A14" s="14" t="s">
        <v>44</v>
      </c>
      <c r="B14" s="14" t="s">
        <v>96</v>
      </c>
      <c r="C14" s="14">
        <v>0</v>
      </c>
      <c r="D14" s="14">
        <v>0</v>
      </c>
      <c r="E14" s="14">
        <v>0</v>
      </c>
      <c r="F14" s="14">
        <v>0</v>
      </c>
      <c r="G14" s="14">
        <v>858</v>
      </c>
      <c r="H14" s="14">
        <v>858</v>
      </c>
      <c r="I14" s="14">
        <v>740</v>
      </c>
      <c r="J14" s="14">
        <v>740</v>
      </c>
      <c r="K14" s="32">
        <v>218875</v>
      </c>
      <c r="L14" s="32">
        <v>218875</v>
      </c>
      <c r="M14" s="14">
        <v>3815</v>
      </c>
      <c r="N14" s="14">
        <v>3815</v>
      </c>
      <c r="O14" s="32">
        <v>212309</v>
      </c>
      <c r="P14" s="32">
        <v>212309</v>
      </c>
      <c r="Q14" s="14">
        <v>3899</v>
      </c>
      <c r="R14" s="14">
        <v>3899</v>
      </c>
      <c r="S14" s="32">
        <v>200000</v>
      </c>
      <c r="T14" s="32">
        <v>200000</v>
      </c>
      <c r="U14" s="14">
        <v>4000</v>
      </c>
      <c r="V14" s="14">
        <v>4000</v>
      </c>
      <c r="W14" s="32">
        <v>200000</v>
      </c>
      <c r="X14" s="32">
        <v>200000</v>
      </c>
      <c r="Y14" s="14">
        <v>4000</v>
      </c>
      <c r="Z14" s="14">
        <v>4000</v>
      </c>
    </row>
    <row r="15" spans="1:28" ht="26.4" x14ac:dyDescent="0.3">
      <c r="A15" s="14" t="s">
        <v>46</v>
      </c>
      <c r="B15" s="14" t="s">
        <v>97</v>
      </c>
      <c r="C15" s="14">
        <v>0</v>
      </c>
      <c r="D15" s="14">
        <v>0</v>
      </c>
      <c r="E15" s="14">
        <v>0</v>
      </c>
      <c r="F15" s="14">
        <v>0</v>
      </c>
      <c r="G15" s="14">
        <v>1245</v>
      </c>
      <c r="H15" s="14">
        <v>1245</v>
      </c>
      <c r="I15" s="14">
        <v>740</v>
      </c>
      <c r="J15" s="14">
        <v>740</v>
      </c>
      <c r="K15" s="32">
        <v>564112</v>
      </c>
      <c r="L15" s="32">
        <v>564112</v>
      </c>
      <c r="M15" s="14">
        <v>3815</v>
      </c>
      <c r="N15" s="14">
        <v>3815</v>
      </c>
      <c r="O15" s="32">
        <v>2408198</v>
      </c>
      <c r="P15" s="32">
        <v>2408198</v>
      </c>
      <c r="Q15" s="14">
        <v>3899</v>
      </c>
      <c r="R15" s="14">
        <v>3899</v>
      </c>
      <c r="S15" s="32">
        <v>1000000</v>
      </c>
      <c r="T15" s="32">
        <v>1000000</v>
      </c>
      <c r="U15" s="14">
        <v>4000</v>
      </c>
      <c r="V15" s="14">
        <v>4000</v>
      </c>
      <c r="W15" s="32">
        <v>500000</v>
      </c>
      <c r="X15" s="32">
        <v>500000</v>
      </c>
      <c r="Y15" s="14">
        <v>4000</v>
      </c>
      <c r="Z15" s="14">
        <v>4000</v>
      </c>
    </row>
    <row r="17" spans="1:18" x14ac:dyDescent="0.3">
      <c r="A17" s="26"/>
      <c r="B17" s="26" t="s">
        <v>58</v>
      </c>
    </row>
    <row r="19" spans="1:18" ht="31.5" customHeight="1" x14ac:dyDescent="0.3">
      <c r="A19" s="27" t="s">
        <v>59</v>
      </c>
      <c r="B19" s="486" t="s">
        <v>60</v>
      </c>
      <c r="C19" s="486"/>
      <c r="D19" s="486"/>
      <c r="E19" s="486"/>
      <c r="F19" s="486"/>
      <c r="G19" s="486"/>
      <c r="H19" s="486"/>
      <c r="I19" s="486"/>
      <c r="J19" s="486"/>
      <c r="K19" s="486"/>
      <c r="L19" s="486"/>
      <c r="M19" s="486"/>
      <c r="N19" s="486"/>
      <c r="O19" s="486"/>
      <c r="P19" s="486"/>
      <c r="Q19" s="486"/>
      <c r="R19" s="486"/>
    </row>
    <row r="20" spans="1:18" ht="31.5" customHeight="1" x14ac:dyDescent="0.3">
      <c r="A20" s="27" t="s">
        <v>61</v>
      </c>
      <c r="B20" s="486" t="s">
        <v>62</v>
      </c>
      <c r="C20" s="486"/>
      <c r="D20" s="486"/>
      <c r="E20" s="486"/>
      <c r="F20" s="486"/>
      <c r="G20" s="486"/>
      <c r="H20" s="486"/>
      <c r="I20" s="486"/>
      <c r="J20" s="486"/>
      <c r="K20" s="486"/>
      <c r="L20" s="486"/>
      <c r="M20" s="486"/>
      <c r="N20" s="486"/>
      <c r="O20" s="486"/>
      <c r="P20" s="486"/>
      <c r="Q20" s="486"/>
      <c r="R20" s="486"/>
    </row>
    <row r="21" spans="1:18" ht="31.5" customHeight="1" x14ac:dyDescent="0.3">
      <c r="B21" s="486" t="s">
        <v>98</v>
      </c>
      <c r="C21" s="486"/>
      <c r="D21" s="486"/>
      <c r="E21" s="486"/>
      <c r="F21" s="486"/>
      <c r="G21" s="486"/>
      <c r="H21" s="486"/>
      <c r="I21" s="486"/>
      <c r="J21" s="486"/>
      <c r="K21" s="486"/>
      <c r="L21" s="486"/>
      <c r="M21" s="486"/>
      <c r="N21" s="486"/>
      <c r="O21" s="486"/>
      <c r="P21" s="486"/>
      <c r="Q21" s="486"/>
      <c r="R21" s="486"/>
    </row>
    <row r="22" spans="1:18" ht="31.5" customHeight="1" x14ac:dyDescent="0.3">
      <c r="B22" s="486" t="s">
        <v>99</v>
      </c>
      <c r="C22" s="486"/>
      <c r="D22" s="486"/>
      <c r="E22" s="486"/>
      <c r="F22" s="486"/>
      <c r="G22" s="486"/>
      <c r="H22" s="486"/>
      <c r="I22" s="486"/>
      <c r="J22" s="486"/>
      <c r="K22" s="486"/>
      <c r="L22" s="486"/>
      <c r="M22" s="486"/>
      <c r="N22" s="486"/>
      <c r="O22" s="486"/>
      <c r="P22" s="486"/>
      <c r="Q22" s="486"/>
      <c r="R22" s="486"/>
    </row>
    <row r="23" spans="1:18" ht="31.5" customHeight="1" x14ac:dyDescent="0.3">
      <c r="B23" s="486" t="s">
        <v>100</v>
      </c>
      <c r="C23" s="486"/>
      <c r="D23" s="486"/>
      <c r="E23" s="486"/>
      <c r="F23" s="486"/>
      <c r="G23" s="486"/>
      <c r="H23" s="486"/>
      <c r="I23" s="486"/>
      <c r="J23" s="486"/>
      <c r="K23" s="486"/>
      <c r="L23" s="486"/>
      <c r="M23" s="486"/>
      <c r="N23" s="486"/>
      <c r="O23" s="486"/>
      <c r="P23" s="486"/>
      <c r="Q23" s="486"/>
      <c r="R23" s="486"/>
    </row>
    <row r="24" spans="1:18" ht="31.5" customHeight="1" x14ac:dyDescent="0.3">
      <c r="B24" s="486" t="s">
        <v>101</v>
      </c>
      <c r="C24" s="486"/>
      <c r="D24" s="486"/>
      <c r="E24" s="486"/>
      <c r="F24" s="486"/>
      <c r="G24" s="486"/>
      <c r="H24" s="486"/>
      <c r="I24" s="486"/>
      <c r="J24" s="486"/>
      <c r="K24" s="486"/>
      <c r="L24" s="486"/>
      <c r="M24" s="486"/>
      <c r="N24" s="486"/>
      <c r="O24" s="486"/>
      <c r="P24" s="486"/>
      <c r="Q24" s="486"/>
      <c r="R24" s="486"/>
    </row>
    <row r="25" spans="1:18" ht="73.5" customHeight="1" x14ac:dyDescent="0.3">
      <c r="B25" s="486" t="s">
        <v>102</v>
      </c>
      <c r="C25" s="486"/>
      <c r="D25" s="486"/>
      <c r="E25" s="486"/>
      <c r="F25" s="486"/>
      <c r="G25" s="486"/>
      <c r="H25" s="486"/>
      <c r="I25" s="486"/>
      <c r="J25" s="486"/>
      <c r="K25" s="486"/>
      <c r="L25" s="486"/>
      <c r="M25" s="486"/>
      <c r="N25" s="486"/>
      <c r="O25" s="486"/>
      <c r="P25" s="486"/>
      <c r="Q25" s="486"/>
      <c r="R25" s="486"/>
    </row>
    <row r="26" spans="1:18" ht="39" customHeight="1" x14ac:dyDescent="0.3">
      <c r="B26" s="486" t="s">
        <v>103</v>
      </c>
      <c r="C26" s="486"/>
      <c r="D26" s="486"/>
      <c r="E26" s="486"/>
      <c r="F26" s="486"/>
      <c r="G26" s="486"/>
      <c r="H26" s="486"/>
      <c r="I26" s="486"/>
      <c r="J26" s="486"/>
      <c r="K26" s="486"/>
      <c r="L26" s="486"/>
      <c r="M26" s="486"/>
      <c r="N26" s="486"/>
      <c r="O26" s="486"/>
      <c r="P26" s="486"/>
      <c r="Q26" s="486"/>
      <c r="R26" s="486"/>
    </row>
    <row r="27" spans="1:18" x14ac:dyDescent="0.3">
      <c r="B27" s="28"/>
    </row>
    <row r="28" spans="1:18" x14ac:dyDescent="0.3">
      <c r="B28" s="28"/>
    </row>
    <row r="30" spans="1:18" x14ac:dyDescent="0.3">
      <c r="B30" s="28"/>
    </row>
  </sheetData>
  <mergeCells count="30">
    <mergeCell ref="A1:E1"/>
    <mergeCell ref="F1:R1"/>
    <mergeCell ref="A2:Z2"/>
    <mergeCell ref="A3:A5"/>
    <mergeCell ref="B3:B5"/>
    <mergeCell ref="C3:F4"/>
    <mergeCell ref="G3:Z3"/>
    <mergeCell ref="G4:J4"/>
    <mergeCell ref="K4:N4"/>
    <mergeCell ref="O4:R4"/>
    <mergeCell ref="S4:V4"/>
    <mergeCell ref="W4:Z4"/>
    <mergeCell ref="A9:Z9"/>
    <mergeCell ref="A10:A12"/>
    <mergeCell ref="B10:B12"/>
    <mergeCell ref="C10:F11"/>
    <mergeCell ref="G10:Z10"/>
    <mergeCell ref="G11:J11"/>
    <mergeCell ref="K11:N11"/>
    <mergeCell ref="O11:R11"/>
    <mergeCell ref="W11:Z11"/>
    <mergeCell ref="B24:R24"/>
    <mergeCell ref="B25:R25"/>
    <mergeCell ref="B26:R26"/>
    <mergeCell ref="S11:V11"/>
    <mergeCell ref="B19:R19"/>
    <mergeCell ref="B20:R20"/>
    <mergeCell ref="B21:R21"/>
    <mergeCell ref="B22:R22"/>
    <mergeCell ref="B23:R23"/>
  </mergeCells>
  <pageMargins left="0.36" right="0.3" top="0.48" bottom="0.52" header="0.22" footer="0.26"/>
  <pageSetup paperSize="9" scale="69" orientation="landscape" r:id="rId1"/>
  <rowBreaks count="1" manualBreakCount="1">
    <brk id="16"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view="pageBreakPreview" topLeftCell="A10" zoomScaleNormal="100" zoomScaleSheetLayoutView="100" workbookViewId="0">
      <selection activeCell="C16" sqref="C16"/>
    </sheetView>
  </sheetViews>
  <sheetFormatPr defaultColWidth="9" defaultRowHeight="14.4" x14ac:dyDescent="0.3"/>
  <cols>
    <col min="1" max="1" width="4.44140625" style="197" customWidth="1"/>
    <col min="2" max="2" width="15.88671875" style="197" customWidth="1"/>
    <col min="3" max="6" width="7.6640625" style="197" customWidth="1"/>
    <col min="7" max="26" width="7" style="197" customWidth="1"/>
    <col min="27" max="256" width="9" style="197"/>
    <col min="257" max="257" width="4.44140625" style="197" customWidth="1"/>
    <col min="258" max="258" width="15.88671875" style="197" customWidth="1"/>
    <col min="259" max="262" width="7.6640625" style="197" customWidth="1"/>
    <col min="263" max="282" width="7" style="197" customWidth="1"/>
    <col min="283" max="512" width="9" style="197"/>
    <col min="513" max="513" width="4.44140625" style="197" customWidth="1"/>
    <col min="514" max="514" width="15.88671875" style="197" customWidth="1"/>
    <col min="515" max="518" width="7.6640625" style="197" customWidth="1"/>
    <col min="519" max="538" width="7" style="197" customWidth="1"/>
    <col min="539" max="768" width="9" style="197"/>
    <col min="769" max="769" width="4.44140625" style="197" customWidth="1"/>
    <col min="770" max="770" width="15.88671875" style="197" customWidth="1"/>
    <col min="771" max="774" width="7.6640625" style="197" customWidth="1"/>
    <col min="775" max="794" width="7" style="197" customWidth="1"/>
    <col min="795" max="1024" width="9" style="197"/>
    <col min="1025" max="1025" width="4.44140625" style="197" customWidth="1"/>
    <col min="1026" max="1026" width="15.88671875" style="197" customWidth="1"/>
    <col min="1027" max="1030" width="7.6640625" style="197" customWidth="1"/>
    <col min="1031" max="1050" width="7" style="197" customWidth="1"/>
    <col min="1051" max="1280" width="9" style="197"/>
    <col min="1281" max="1281" width="4.44140625" style="197" customWidth="1"/>
    <col min="1282" max="1282" width="15.88671875" style="197" customWidth="1"/>
    <col min="1283" max="1286" width="7.6640625" style="197" customWidth="1"/>
    <col min="1287" max="1306" width="7" style="197" customWidth="1"/>
    <col min="1307" max="1536" width="9" style="197"/>
    <col min="1537" max="1537" width="4.44140625" style="197" customWidth="1"/>
    <col min="1538" max="1538" width="15.88671875" style="197" customWidth="1"/>
    <col min="1539" max="1542" width="7.6640625" style="197" customWidth="1"/>
    <col min="1543" max="1562" width="7" style="197" customWidth="1"/>
    <col min="1563" max="1792" width="9" style="197"/>
    <col min="1793" max="1793" width="4.44140625" style="197" customWidth="1"/>
    <col min="1794" max="1794" width="15.88671875" style="197" customWidth="1"/>
    <col min="1795" max="1798" width="7.6640625" style="197" customWidth="1"/>
    <col min="1799" max="1818" width="7" style="197" customWidth="1"/>
    <col min="1819" max="2048" width="9" style="197"/>
    <col min="2049" max="2049" width="4.44140625" style="197" customWidth="1"/>
    <col min="2050" max="2050" width="15.88671875" style="197" customWidth="1"/>
    <col min="2051" max="2054" width="7.6640625" style="197" customWidth="1"/>
    <col min="2055" max="2074" width="7" style="197" customWidth="1"/>
    <col min="2075" max="2304" width="9" style="197"/>
    <col min="2305" max="2305" width="4.44140625" style="197" customWidth="1"/>
    <col min="2306" max="2306" width="15.88671875" style="197" customWidth="1"/>
    <col min="2307" max="2310" width="7.6640625" style="197" customWidth="1"/>
    <col min="2311" max="2330" width="7" style="197" customWidth="1"/>
    <col min="2331" max="2560" width="9" style="197"/>
    <col min="2561" max="2561" width="4.44140625" style="197" customWidth="1"/>
    <col min="2562" max="2562" width="15.88671875" style="197" customWidth="1"/>
    <col min="2563" max="2566" width="7.6640625" style="197" customWidth="1"/>
    <col min="2567" max="2586" width="7" style="197" customWidth="1"/>
    <col min="2587" max="2816" width="9" style="197"/>
    <col min="2817" max="2817" width="4.44140625" style="197" customWidth="1"/>
    <col min="2818" max="2818" width="15.88671875" style="197" customWidth="1"/>
    <col min="2819" max="2822" width="7.6640625" style="197" customWidth="1"/>
    <col min="2823" max="2842" width="7" style="197" customWidth="1"/>
    <col min="2843" max="3072" width="9" style="197"/>
    <col min="3073" max="3073" width="4.44140625" style="197" customWidth="1"/>
    <col min="3074" max="3074" width="15.88671875" style="197" customWidth="1"/>
    <col min="3075" max="3078" width="7.6640625" style="197" customWidth="1"/>
    <col min="3079" max="3098" width="7" style="197" customWidth="1"/>
    <col min="3099" max="3328" width="9" style="197"/>
    <col min="3329" max="3329" width="4.44140625" style="197" customWidth="1"/>
    <col min="3330" max="3330" width="15.88671875" style="197" customWidth="1"/>
    <col min="3331" max="3334" width="7.6640625" style="197" customWidth="1"/>
    <col min="3335" max="3354" width="7" style="197" customWidth="1"/>
    <col min="3355" max="3584" width="9" style="197"/>
    <col min="3585" max="3585" width="4.44140625" style="197" customWidth="1"/>
    <col min="3586" max="3586" width="15.88671875" style="197" customWidth="1"/>
    <col min="3587" max="3590" width="7.6640625" style="197" customWidth="1"/>
    <col min="3591" max="3610" width="7" style="197" customWidth="1"/>
    <col min="3611" max="3840" width="9" style="197"/>
    <col min="3841" max="3841" width="4.44140625" style="197" customWidth="1"/>
    <col min="3842" max="3842" width="15.88671875" style="197" customWidth="1"/>
    <col min="3843" max="3846" width="7.6640625" style="197" customWidth="1"/>
    <col min="3847" max="3866" width="7" style="197" customWidth="1"/>
    <col min="3867" max="4096" width="9" style="197"/>
    <col min="4097" max="4097" width="4.44140625" style="197" customWidth="1"/>
    <col min="4098" max="4098" width="15.88671875" style="197" customWidth="1"/>
    <col min="4099" max="4102" width="7.6640625" style="197" customWidth="1"/>
    <col min="4103" max="4122" width="7" style="197" customWidth="1"/>
    <col min="4123" max="4352" width="9" style="197"/>
    <col min="4353" max="4353" width="4.44140625" style="197" customWidth="1"/>
    <col min="4354" max="4354" width="15.88671875" style="197" customWidth="1"/>
    <col min="4355" max="4358" width="7.6640625" style="197" customWidth="1"/>
    <col min="4359" max="4378" width="7" style="197" customWidth="1"/>
    <col min="4379" max="4608" width="9" style="197"/>
    <col min="4609" max="4609" width="4.44140625" style="197" customWidth="1"/>
    <col min="4610" max="4610" width="15.88671875" style="197" customWidth="1"/>
    <col min="4611" max="4614" width="7.6640625" style="197" customWidth="1"/>
    <col min="4615" max="4634" width="7" style="197" customWidth="1"/>
    <col min="4635" max="4864" width="9" style="197"/>
    <col min="4865" max="4865" width="4.44140625" style="197" customWidth="1"/>
    <col min="4866" max="4866" width="15.88671875" style="197" customWidth="1"/>
    <col min="4867" max="4870" width="7.6640625" style="197" customWidth="1"/>
    <col min="4871" max="4890" width="7" style="197" customWidth="1"/>
    <col min="4891" max="5120" width="9" style="197"/>
    <col min="5121" max="5121" width="4.44140625" style="197" customWidth="1"/>
    <col min="5122" max="5122" width="15.88671875" style="197" customWidth="1"/>
    <col min="5123" max="5126" width="7.6640625" style="197" customWidth="1"/>
    <col min="5127" max="5146" width="7" style="197" customWidth="1"/>
    <col min="5147" max="5376" width="9" style="197"/>
    <col min="5377" max="5377" width="4.44140625" style="197" customWidth="1"/>
    <col min="5378" max="5378" width="15.88671875" style="197" customWidth="1"/>
    <col min="5379" max="5382" width="7.6640625" style="197" customWidth="1"/>
    <col min="5383" max="5402" width="7" style="197" customWidth="1"/>
    <col min="5403" max="5632" width="9" style="197"/>
    <col min="5633" max="5633" width="4.44140625" style="197" customWidth="1"/>
    <col min="5634" max="5634" width="15.88671875" style="197" customWidth="1"/>
    <col min="5635" max="5638" width="7.6640625" style="197" customWidth="1"/>
    <col min="5639" max="5658" width="7" style="197" customWidth="1"/>
    <col min="5659" max="5888" width="9" style="197"/>
    <col min="5889" max="5889" width="4.44140625" style="197" customWidth="1"/>
    <col min="5890" max="5890" width="15.88671875" style="197" customWidth="1"/>
    <col min="5891" max="5894" width="7.6640625" style="197" customWidth="1"/>
    <col min="5895" max="5914" width="7" style="197" customWidth="1"/>
    <col min="5915" max="6144" width="9" style="197"/>
    <col min="6145" max="6145" width="4.44140625" style="197" customWidth="1"/>
    <col min="6146" max="6146" width="15.88671875" style="197" customWidth="1"/>
    <col min="6147" max="6150" width="7.6640625" style="197" customWidth="1"/>
    <col min="6151" max="6170" width="7" style="197" customWidth="1"/>
    <col min="6171" max="6400" width="9" style="197"/>
    <col min="6401" max="6401" width="4.44140625" style="197" customWidth="1"/>
    <col min="6402" max="6402" width="15.88671875" style="197" customWidth="1"/>
    <col min="6403" max="6406" width="7.6640625" style="197" customWidth="1"/>
    <col min="6407" max="6426" width="7" style="197" customWidth="1"/>
    <col min="6427" max="6656" width="9" style="197"/>
    <col min="6657" max="6657" width="4.44140625" style="197" customWidth="1"/>
    <col min="6658" max="6658" width="15.88671875" style="197" customWidth="1"/>
    <col min="6659" max="6662" width="7.6640625" style="197" customWidth="1"/>
    <col min="6663" max="6682" width="7" style="197" customWidth="1"/>
    <col min="6683" max="6912" width="9" style="197"/>
    <col min="6913" max="6913" width="4.44140625" style="197" customWidth="1"/>
    <col min="6914" max="6914" width="15.88671875" style="197" customWidth="1"/>
    <col min="6915" max="6918" width="7.6640625" style="197" customWidth="1"/>
    <col min="6919" max="6938" width="7" style="197" customWidth="1"/>
    <col min="6939" max="7168" width="9" style="197"/>
    <col min="7169" max="7169" width="4.44140625" style="197" customWidth="1"/>
    <col min="7170" max="7170" width="15.88671875" style="197" customWidth="1"/>
    <col min="7171" max="7174" width="7.6640625" style="197" customWidth="1"/>
    <col min="7175" max="7194" width="7" style="197" customWidth="1"/>
    <col min="7195" max="7424" width="9" style="197"/>
    <col min="7425" max="7425" width="4.44140625" style="197" customWidth="1"/>
    <col min="7426" max="7426" width="15.88671875" style="197" customWidth="1"/>
    <col min="7427" max="7430" width="7.6640625" style="197" customWidth="1"/>
    <col min="7431" max="7450" width="7" style="197" customWidth="1"/>
    <col min="7451" max="7680" width="9" style="197"/>
    <col min="7681" max="7681" width="4.44140625" style="197" customWidth="1"/>
    <col min="7682" max="7682" width="15.88671875" style="197" customWidth="1"/>
    <col min="7683" max="7686" width="7.6640625" style="197" customWidth="1"/>
    <col min="7687" max="7706" width="7" style="197" customWidth="1"/>
    <col min="7707" max="7936" width="9" style="197"/>
    <col min="7937" max="7937" width="4.44140625" style="197" customWidth="1"/>
    <col min="7938" max="7938" width="15.88671875" style="197" customWidth="1"/>
    <col min="7939" max="7942" width="7.6640625" style="197" customWidth="1"/>
    <col min="7943" max="7962" width="7" style="197" customWidth="1"/>
    <col min="7963" max="8192" width="9" style="197"/>
    <col min="8193" max="8193" width="4.44140625" style="197" customWidth="1"/>
    <col min="8194" max="8194" width="15.88671875" style="197" customWidth="1"/>
    <col min="8195" max="8198" width="7.6640625" style="197" customWidth="1"/>
    <col min="8199" max="8218" width="7" style="197" customWidth="1"/>
    <col min="8219" max="8448" width="9" style="197"/>
    <col min="8449" max="8449" width="4.44140625" style="197" customWidth="1"/>
    <col min="8450" max="8450" width="15.88671875" style="197" customWidth="1"/>
    <col min="8451" max="8454" width="7.6640625" style="197" customWidth="1"/>
    <col min="8455" max="8474" width="7" style="197" customWidth="1"/>
    <col min="8475" max="8704" width="9" style="197"/>
    <col min="8705" max="8705" width="4.44140625" style="197" customWidth="1"/>
    <col min="8706" max="8706" width="15.88671875" style="197" customWidth="1"/>
    <col min="8707" max="8710" width="7.6640625" style="197" customWidth="1"/>
    <col min="8711" max="8730" width="7" style="197" customWidth="1"/>
    <col min="8731" max="8960" width="9" style="197"/>
    <col min="8961" max="8961" width="4.44140625" style="197" customWidth="1"/>
    <col min="8962" max="8962" width="15.88671875" style="197" customWidth="1"/>
    <col min="8963" max="8966" width="7.6640625" style="197" customWidth="1"/>
    <col min="8967" max="8986" width="7" style="197" customWidth="1"/>
    <col min="8987" max="9216" width="9" style="197"/>
    <col min="9217" max="9217" width="4.44140625" style="197" customWidth="1"/>
    <col min="9218" max="9218" width="15.88671875" style="197" customWidth="1"/>
    <col min="9219" max="9222" width="7.6640625" style="197" customWidth="1"/>
    <col min="9223" max="9242" width="7" style="197" customWidth="1"/>
    <col min="9243" max="9472" width="9" style="197"/>
    <col min="9473" max="9473" width="4.44140625" style="197" customWidth="1"/>
    <col min="9474" max="9474" width="15.88671875" style="197" customWidth="1"/>
    <col min="9475" max="9478" width="7.6640625" style="197" customWidth="1"/>
    <col min="9479" max="9498" width="7" style="197" customWidth="1"/>
    <col min="9499" max="9728" width="9" style="197"/>
    <col min="9729" max="9729" width="4.44140625" style="197" customWidth="1"/>
    <col min="9730" max="9730" width="15.88671875" style="197" customWidth="1"/>
    <col min="9731" max="9734" width="7.6640625" style="197" customWidth="1"/>
    <col min="9735" max="9754" width="7" style="197" customWidth="1"/>
    <col min="9755" max="9984" width="9" style="197"/>
    <col min="9985" max="9985" width="4.44140625" style="197" customWidth="1"/>
    <col min="9986" max="9986" width="15.88671875" style="197" customWidth="1"/>
    <col min="9987" max="9990" width="7.6640625" style="197" customWidth="1"/>
    <col min="9991" max="10010" width="7" style="197" customWidth="1"/>
    <col min="10011" max="10240" width="9" style="197"/>
    <col min="10241" max="10241" width="4.44140625" style="197" customWidth="1"/>
    <col min="10242" max="10242" width="15.88671875" style="197" customWidth="1"/>
    <col min="10243" max="10246" width="7.6640625" style="197" customWidth="1"/>
    <col min="10247" max="10266" width="7" style="197" customWidth="1"/>
    <col min="10267" max="10496" width="9" style="197"/>
    <col min="10497" max="10497" width="4.44140625" style="197" customWidth="1"/>
    <col min="10498" max="10498" width="15.88671875" style="197" customWidth="1"/>
    <col min="10499" max="10502" width="7.6640625" style="197" customWidth="1"/>
    <col min="10503" max="10522" width="7" style="197" customWidth="1"/>
    <col min="10523" max="10752" width="9" style="197"/>
    <col min="10753" max="10753" width="4.44140625" style="197" customWidth="1"/>
    <col min="10754" max="10754" width="15.88671875" style="197" customWidth="1"/>
    <col min="10755" max="10758" width="7.6640625" style="197" customWidth="1"/>
    <col min="10759" max="10778" width="7" style="197" customWidth="1"/>
    <col min="10779" max="11008" width="9" style="197"/>
    <col min="11009" max="11009" width="4.44140625" style="197" customWidth="1"/>
    <col min="11010" max="11010" width="15.88671875" style="197" customWidth="1"/>
    <col min="11011" max="11014" width="7.6640625" style="197" customWidth="1"/>
    <col min="11015" max="11034" width="7" style="197" customWidth="1"/>
    <col min="11035" max="11264" width="9" style="197"/>
    <col min="11265" max="11265" width="4.44140625" style="197" customWidth="1"/>
    <col min="11266" max="11266" width="15.88671875" style="197" customWidth="1"/>
    <col min="11267" max="11270" width="7.6640625" style="197" customWidth="1"/>
    <col min="11271" max="11290" width="7" style="197" customWidth="1"/>
    <col min="11291" max="11520" width="9" style="197"/>
    <col min="11521" max="11521" width="4.44140625" style="197" customWidth="1"/>
    <col min="11522" max="11522" width="15.88671875" style="197" customWidth="1"/>
    <col min="11523" max="11526" width="7.6640625" style="197" customWidth="1"/>
    <col min="11527" max="11546" width="7" style="197" customWidth="1"/>
    <col min="11547" max="11776" width="9" style="197"/>
    <col min="11777" max="11777" width="4.44140625" style="197" customWidth="1"/>
    <col min="11778" max="11778" width="15.88671875" style="197" customWidth="1"/>
    <col min="11779" max="11782" width="7.6640625" style="197" customWidth="1"/>
    <col min="11783" max="11802" width="7" style="197" customWidth="1"/>
    <col min="11803" max="12032" width="9" style="197"/>
    <col min="12033" max="12033" width="4.44140625" style="197" customWidth="1"/>
    <col min="12034" max="12034" width="15.88671875" style="197" customWidth="1"/>
    <col min="12035" max="12038" width="7.6640625" style="197" customWidth="1"/>
    <col min="12039" max="12058" width="7" style="197" customWidth="1"/>
    <col min="12059" max="12288" width="9" style="197"/>
    <col min="12289" max="12289" width="4.44140625" style="197" customWidth="1"/>
    <col min="12290" max="12290" width="15.88671875" style="197" customWidth="1"/>
    <col min="12291" max="12294" width="7.6640625" style="197" customWidth="1"/>
    <col min="12295" max="12314" width="7" style="197" customWidth="1"/>
    <col min="12315" max="12544" width="9" style="197"/>
    <col min="12545" max="12545" width="4.44140625" style="197" customWidth="1"/>
    <col min="12546" max="12546" width="15.88671875" style="197" customWidth="1"/>
    <col min="12547" max="12550" width="7.6640625" style="197" customWidth="1"/>
    <col min="12551" max="12570" width="7" style="197" customWidth="1"/>
    <col min="12571" max="12800" width="9" style="197"/>
    <col min="12801" max="12801" width="4.44140625" style="197" customWidth="1"/>
    <col min="12802" max="12802" width="15.88671875" style="197" customWidth="1"/>
    <col min="12803" max="12806" width="7.6640625" style="197" customWidth="1"/>
    <col min="12807" max="12826" width="7" style="197" customWidth="1"/>
    <col min="12827" max="13056" width="9" style="197"/>
    <col min="13057" max="13057" width="4.44140625" style="197" customWidth="1"/>
    <col min="13058" max="13058" width="15.88671875" style="197" customWidth="1"/>
    <col min="13059" max="13062" width="7.6640625" style="197" customWidth="1"/>
    <col min="13063" max="13082" width="7" style="197" customWidth="1"/>
    <col min="13083" max="13312" width="9" style="197"/>
    <col min="13313" max="13313" width="4.44140625" style="197" customWidth="1"/>
    <col min="13314" max="13314" width="15.88671875" style="197" customWidth="1"/>
    <col min="13315" max="13318" width="7.6640625" style="197" customWidth="1"/>
    <col min="13319" max="13338" width="7" style="197" customWidth="1"/>
    <col min="13339" max="13568" width="9" style="197"/>
    <col min="13569" max="13569" width="4.44140625" style="197" customWidth="1"/>
    <col min="13570" max="13570" width="15.88671875" style="197" customWidth="1"/>
    <col min="13571" max="13574" width="7.6640625" style="197" customWidth="1"/>
    <col min="13575" max="13594" width="7" style="197" customWidth="1"/>
    <col min="13595" max="13824" width="9" style="197"/>
    <col min="13825" max="13825" width="4.44140625" style="197" customWidth="1"/>
    <col min="13826" max="13826" width="15.88671875" style="197" customWidth="1"/>
    <col min="13827" max="13830" width="7.6640625" style="197" customWidth="1"/>
    <col min="13831" max="13850" width="7" style="197" customWidth="1"/>
    <col min="13851" max="14080" width="9" style="197"/>
    <col min="14081" max="14081" width="4.44140625" style="197" customWidth="1"/>
    <col min="14082" max="14082" width="15.88671875" style="197" customWidth="1"/>
    <col min="14083" max="14086" width="7.6640625" style="197" customWidth="1"/>
    <col min="14087" max="14106" width="7" style="197" customWidth="1"/>
    <col min="14107" max="14336" width="9" style="197"/>
    <col min="14337" max="14337" width="4.44140625" style="197" customWidth="1"/>
    <col min="14338" max="14338" width="15.88671875" style="197" customWidth="1"/>
    <col min="14339" max="14342" width="7.6640625" style="197" customWidth="1"/>
    <col min="14343" max="14362" width="7" style="197" customWidth="1"/>
    <col min="14363" max="14592" width="9" style="197"/>
    <col min="14593" max="14593" width="4.44140625" style="197" customWidth="1"/>
    <col min="14594" max="14594" width="15.88671875" style="197" customWidth="1"/>
    <col min="14595" max="14598" width="7.6640625" style="197" customWidth="1"/>
    <col min="14599" max="14618" width="7" style="197" customWidth="1"/>
    <col min="14619" max="14848" width="9" style="197"/>
    <col min="14849" max="14849" width="4.44140625" style="197" customWidth="1"/>
    <col min="14850" max="14850" width="15.88671875" style="197" customWidth="1"/>
    <col min="14851" max="14854" width="7.6640625" style="197" customWidth="1"/>
    <col min="14855" max="14874" width="7" style="197" customWidth="1"/>
    <col min="14875" max="15104" width="9" style="197"/>
    <col min="15105" max="15105" width="4.44140625" style="197" customWidth="1"/>
    <col min="15106" max="15106" width="15.88671875" style="197" customWidth="1"/>
    <col min="15107" max="15110" width="7.6640625" style="197" customWidth="1"/>
    <col min="15111" max="15130" width="7" style="197" customWidth="1"/>
    <col min="15131" max="15360" width="9" style="197"/>
    <col min="15361" max="15361" width="4.44140625" style="197" customWidth="1"/>
    <col min="15362" max="15362" width="15.88671875" style="197" customWidth="1"/>
    <col min="15363" max="15366" width="7.6640625" style="197" customWidth="1"/>
    <col min="15367" max="15386" width="7" style="197" customWidth="1"/>
    <col min="15387" max="15616" width="9" style="197"/>
    <col min="15617" max="15617" width="4.44140625" style="197" customWidth="1"/>
    <col min="15618" max="15618" width="15.88671875" style="197" customWidth="1"/>
    <col min="15619" max="15622" width="7.6640625" style="197" customWidth="1"/>
    <col min="15623" max="15642" width="7" style="197" customWidth="1"/>
    <col min="15643" max="15872" width="9" style="197"/>
    <col min="15873" max="15873" width="4.44140625" style="197" customWidth="1"/>
    <col min="15874" max="15874" width="15.88671875" style="197" customWidth="1"/>
    <col min="15875" max="15878" width="7.6640625" style="197" customWidth="1"/>
    <col min="15879" max="15898" width="7" style="197" customWidth="1"/>
    <col min="15899" max="16128" width="9" style="197"/>
    <col min="16129" max="16129" width="4.44140625" style="197" customWidth="1"/>
    <col min="16130" max="16130" width="15.88671875" style="197" customWidth="1"/>
    <col min="16131" max="16134" width="7.6640625" style="197" customWidth="1"/>
    <col min="16135" max="16154" width="7" style="197" customWidth="1"/>
    <col min="16155" max="16384" width="9" style="197"/>
  </cols>
  <sheetData>
    <row r="1" spans="1:28" x14ac:dyDescent="0.3">
      <c r="W1" s="197" t="s">
        <v>234</v>
      </c>
    </row>
    <row r="2" spans="1:28" s="198" customFormat="1" ht="19.5" customHeight="1" x14ac:dyDescent="0.35">
      <c r="A2" s="547" t="s">
        <v>0</v>
      </c>
      <c r="B2" s="547"/>
      <c r="C2" s="547"/>
      <c r="D2" s="547"/>
      <c r="E2" s="547"/>
      <c r="F2" s="548" t="s">
        <v>308</v>
      </c>
      <c r="G2" s="548"/>
      <c r="H2" s="548"/>
      <c r="I2" s="548"/>
      <c r="J2" s="548"/>
      <c r="K2" s="548"/>
      <c r="L2" s="548"/>
      <c r="M2" s="548"/>
      <c r="N2" s="548"/>
      <c r="O2" s="548"/>
      <c r="P2" s="548"/>
      <c r="Q2" s="548"/>
      <c r="R2" s="548"/>
    </row>
    <row r="3" spans="1:28" ht="18.75" customHeight="1" x14ac:dyDescent="0.45">
      <c r="A3" s="549" t="s">
        <v>1</v>
      </c>
      <c r="B3" s="549"/>
      <c r="C3" s="549"/>
      <c r="D3" s="549"/>
      <c r="E3" s="549"/>
      <c r="F3" s="549"/>
      <c r="G3" s="549"/>
      <c r="H3" s="549"/>
      <c r="I3" s="549"/>
      <c r="J3" s="549"/>
      <c r="K3" s="549"/>
      <c r="L3" s="549"/>
      <c r="M3" s="549"/>
      <c r="N3" s="549"/>
      <c r="O3" s="549"/>
      <c r="P3" s="549"/>
      <c r="Q3" s="549"/>
      <c r="R3" s="549"/>
      <c r="S3" s="549"/>
      <c r="T3" s="549"/>
      <c r="U3" s="549"/>
      <c r="V3" s="549"/>
      <c r="W3" s="549"/>
      <c r="X3" s="549"/>
      <c r="Y3" s="549"/>
      <c r="Z3" s="549"/>
    </row>
    <row r="4" spans="1:28" ht="26.25" customHeight="1" x14ac:dyDescent="0.3">
      <c r="A4" s="535" t="s">
        <v>2</v>
      </c>
      <c r="B4" s="538" t="s">
        <v>309</v>
      </c>
      <c r="C4" s="541" t="s">
        <v>310</v>
      </c>
      <c r="D4" s="542"/>
      <c r="E4" s="542"/>
      <c r="F4" s="543"/>
      <c r="G4" s="533" t="s">
        <v>5</v>
      </c>
      <c r="H4" s="533"/>
      <c r="I4" s="533"/>
      <c r="J4" s="533"/>
      <c r="K4" s="533"/>
      <c r="L4" s="533"/>
      <c r="M4" s="533"/>
      <c r="N4" s="533"/>
      <c r="O4" s="533"/>
      <c r="P4" s="533"/>
      <c r="Q4" s="533"/>
      <c r="R4" s="533"/>
      <c r="S4" s="533"/>
      <c r="T4" s="533"/>
      <c r="U4" s="533"/>
      <c r="V4" s="533"/>
      <c r="W4" s="533"/>
      <c r="X4" s="533"/>
      <c r="Y4" s="533"/>
      <c r="Z4" s="533"/>
      <c r="AB4" s="199"/>
    </row>
    <row r="5" spans="1:28" ht="36" customHeight="1" x14ac:dyDescent="0.3">
      <c r="A5" s="536"/>
      <c r="B5" s="539"/>
      <c r="C5" s="544"/>
      <c r="D5" s="545"/>
      <c r="E5" s="545"/>
      <c r="F5" s="546"/>
      <c r="G5" s="533" t="s">
        <v>6</v>
      </c>
      <c r="H5" s="533"/>
      <c r="I5" s="533"/>
      <c r="J5" s="533"/>
      <c r="K5" s="533" t="s">
        <v>7</v>
      </c>
      <c r="L5" s="533"/>
      <c r="M5" s="533"/>
      <c r="N5" s="533"/>
      <c r="O5" s="533" t="s">
        <v>8</v>
      </c>
      <c r="P5" s="533"/>
      <c r="Q5" s="533"/>
      <c r="R5" s="533"/>
      <c r="S5" s="533" t="s">
        <v>311</v>
      </c>
      <c r="T5" s="533"/>
      <c r="U5" s="533"/>
      <c r="V5" s="533"/>
      <c r="W5" s="533" t="s">
        <v>10</v>
      </c>
      <c r="X5" s="533"/>
      <c r="Y5" s="533"/>
      <c r="Z5" s="533"/>
    </row>
    <row r="6" spans="1:28" ht="69" customHeight="1" x14ac:dyDescent="0.3">
      <c r="A6" s="537"/>
      <c r="B6" s="540"/>
      <c r="C6" s="200" t="s">
        <v>11</v>
      </c>
      <c r="D6" s="200" t="s">
        <v>12</v>
      </c>
      <c r="E6" s="200" t="s">
        <v>312</v>
      </c>
      <c r="F6" s="200" t="s">
        <v>313</v>
      </c>
      <c r="G6" s="200" t="s">
        <v>11</v>
      </c>
      <c r="H6" s="200" t="s">
        <v>12</v>
      </c>
      <c r="I6" s="200" t="s">
        <v>15</v>
      </c>
      <c r="J6" s="200" t="s">
        <v>16</v>
      </c>
      <c r="K6" s="200" t="s">
        <v>11</v>
      </c>
      <c r="L6" s="200" t="s">
        <v>12</v>
      </c>
      <c r="M6" s="200" t="s">
        <v>15</v>
      </c>
      <c r="N6" s="200" t="s">
        <v>16</v>
      </c>
      <c r="O6" s="200" t="s">
        <v>11</v>
      </c>
      <c r="P6" s="200" t="s">
        <v>12</v>
      </c>
      <c r="Q6" s="200" t="s">
        <v>15</v>
      </c>
      <c r="R6" s="200" t="s">
        <v>16</v>
      </c>
      <c r="S6" s="200" t="s">
        <v>11</v>
      </c>
      <c r="T6" s="200" t="s">
        <v>12</v>
      </c>
      <c r="U6" s="200" t="s">
        <v>15</v>
      </c>
      <c r="V6" s="200" t="s">
        <v>16</v>
      </c>
      <c r="W6" s="200" t="s">
        <v>11</v>
      </c>
      <c r="X6" s="200" t="s">
        <v>12</v>
      </c>
      <c r="Y6" s="200" t="s">
        <v>15</v>
      </c>
      <c r="Z6" s="200" t="s">
        <v>16</v>
      </c>
    </row>
    <row r="7" spans="1:28" ht="64.5" customHeight="1" x14ac:dyDescent="0.3">
      <c r="A7" s="201" t="s">
        <v>17</v>
      </c>
      <c r="B7" s="201" t="s">
        <v>314</v>
      </c>
      <c r="C7" s="201">
        <v>0</v>
      </c>
      <c r="D7" s="201">
        <v>0</v>
      </c>
      <c r="E7" s="201">
        <v>0</v>
      </c>
      <c r="F7" s="201">
        <v>0</v>
      </c>
      <c r="G7" s="201">
        <v>2100</v>
      </c>
      <c r="H7" s="201">
        <v>2100</v>
      </c>
      <c r="I7" s="201">
        <v>500</v>
      </c>
      <c r="J7" s="201">
        <v>500</v>
      </c>
      <c r="K7" s="201">
        <v>2300</v>
      </c>
      <c r="L7" s="201">
        <v>2300</v>
      </c>
      <c r="M7" s="201">
        <v>600</v>
      </c>
      <c r="N7" s="201">
        <v>600</v>
      </c>
      <c r="O7" s="201">
        <v>2500</v>
      </c>
      <c r="P7" s="201">
        <v>2500</v>
      </c>
      <c r="Q7" s="201">
        <v>700</v>
      </c>
      <c r="R7" s="201">
        <v>700</v>
      </c>
      <c r="S7" s="201">
        <v>750</v>
      </c>
      <c r="T7" s="201">
        <v>750</v>
      </c>
      <c r="U7" s="201">
        <v>700</v>
      </c>
      <c r="V7" s="201">
        <v>700</v>
      </c>
      <c r="W7" s="201">
        <v>3500</v>
      </c>
      <c r="X7" s="201">
        <v>3500</v>
      </c>
      <c r="Y7" s="201">
        <v>1000</v>
      </c>
      <c r="Z7" s="201">
        <v>1000</v>
      </c>
      <c r="AA7" s="202"/>
      <c r="AB7" s="202"/>
    </row>
    <row r="8" spans="1:28" ht="75" customHeight="1" x14ac:dyDescent="0.3">
      <c r="A8" s="201" t="s">
        <v>19</v>
      </c>
      <c r="B8" s="201" t="s">
        <v>315</v>
      </c>
      <c r="C8" s="201">
        <v>0</v>
      </c>
      <c r="D8" s="201">
        <v>0</v>
      </c>
      <c r="E8" s="201">
        <v>0</v>
      </c>
      <c r="F8" s="201">
        <v>0</v>
      </c>
      <c r="G8" s="201">
        <v>1600</v>
      </c>
      <c r="H8" s="201">
        <v>1600</v>
      </c>
      <c r="I8" s="201">
        <v>500</v>
      </c>
      <c r="J8" s="201">
        <v>500</v>
      </c>
      <c r="K8" s="201">
        <v>1900</v>
      </c>
      <c r="L8" s="201">
        <v>1900</v>
      </c>
      <c r="M8" s="201">
        <v>600</v>
      </c>
      <c r="N8" s="201">
        <v>600</v>
      </c>
      <c r="O8" s="201">
        <v>2200</v>
      </c>
      <c r="P8" s="201">
        <v>2200</v>
      </c>
      <c r="Q8" s="201">
        <v>700</v>
      </c>
      <c r="R8" s="201">
        <v>700</v>
      </c>
      <c r="S8" s="201">
        <v>700</v>
      </c>
      <c r="T8" s="201">
        <v>700</v>
      </c>
      <c r="U8" s="201">
        <v>700</v>
      </c>
      <c r="V8" s="201">
        <v>700</v>
      </c>
      <c r="W8" s="201">
        <v>3500</v>
      </c>
      <c r="X8" s="201">
        <v>3500</v>
      </c>
      <c r="Y8" s="201">
        <v>1000</v>
      </c>
      <c r="Z8" s="201">
        <v>1000</v>
      </c>
      <c r="AA8" s="202"/>
      <c r="AB8" s="202"/>
    </row>
    <row r="9" spans="1:28" ht="21" customHeight="1" x14ac:dyDescent="0.4">
      <c r="A9" s="534" t="s">
        <v>35</v>
      </c>
      <c r="B9" s="534"/>
      <c r="C9" s="534"/>
      <c r="D9" s="534"/>
      <c r="E9" s="534"/>
      <c r="F9" s="534"/>
      <c r="G9" s="534"/>
      <c r="H9" s="534"/>
      <c r="I9" s="534"/>
      <c r="J9" s="534"/>
      <c r="K9" s="534"/>
      <c r="L9" s="534"/>
      <c r="M9" s="534"/>
      <c r="N9" s="534"/>
      <c r="O9" s="534"/>
      <c r="P9" s="534"/>
      <c r="Q9" s="534"/>
      <c r="R9" s="534"/>
      <c r="S9" s="534"/>
      <c r="T9" s="534"/>
      <c r="U9" s="534"/>
      <c r="V9" s="534"/>
      <c r="W9" s="534"/>
      <c r="X9" s="534"/>
      <c r="Y9" s="534"/>
      <c r="Z9" s="534"/>
    </row>
    <row r="10" spans="1:28" ht="30" customHeight="1" x14ac:dyDescent="0.3">
      <c r="A10" s="535" t="s">
        <v>2</v>
      </c>
      <c r="B10" s="538" t="s">
        <v>36</v>
      </c>
      <c r="C10" s="541" t="s">
        <v>316</v>
      </c>
      <c r="D10" s="542"/>
      <c r="E10" s="542"/>
      <c r="F10" s="543"/>
      <c r="G10" s="533" t="s">
        <v>38</v>
      </c>
      <c r="H10" s="533"/>
      <c r="I10" s="533"/>
      <c r="J10" s="533"/>
      <c r="K10" s="533"/>
      <c r="L10" s="533"/>
      <c r="M10" s="533"/>
      <c r="N10" s="533"/>
      <c r="O10" s="533"/>
      <c r="P10" s="533"/>
      <c r="Q10" s="533"/>
      <c r="R10" s="533"/>
      <c r="S10" s="533"/>
      <c r="T10" s="533"/>
      <c r="U10" s="533"/>
      <c r="V10" s="533"/>
      <c r="W10" s="533"/>
      <c r="X10" s="533"/>
      <c r="Y10" s="533"/>
      <c r="Z10" s="533"/>
    </row>
    <row r="11" spans="1:28" ht="38.25" customHeight="1" x14ac:dyDescent="0.3">
      <c r="A11" s="536"/>
      <c r="B11" s="539"/>
      <c r="C11" s="544"/>
      <c r="D11" s="545"/>
      <c r="E11" s="545"/>
      <c r="F11" s="546"/>
      <c r="G11" s="533" t="s">
        <v>6</v>
      </c>
      <c r="H11" s="533"/>
      <c r="I11" s="533"/>
      <c r="J11" s="533"/>
      <c r="K11" s="533" t="s">
        <v>7</v>
      </c>
      <c r="L11" s="533"/>
      <c r="M11" s="533"/>
      <c r="N11" s="533"/>
      <c r="O11" s="533" t="s">
        <v>8</v>
      </c>
      <c r="P11" s="533"/>
      <c r="Q11" s="533"/>
      <c r="R11" s="533"/>
      <c r="S11" s="533" t="s">
        <v>9</v>
      </c>
      <c r="T11" s="533"/>
      <c r="U11" s="533"/>
      <c r="V11" s="533"/>
      <c r="W11" s="533" t="s">
        <v>10</v>
      </c>
      <c r="X11" s="533"/>
      <c r="Y11" s="533"/>
      <c r="Z11" s="533"/>
    </row>
    <row r="12" spans="1:28" ht="89.25" customHeight="1" x14ac:dyDescent="0.3">
      <c r="A12" s="537"/>
      <c r="B12" s="540"/>
      <c r="C12" s="200" t="s">
        <v>317</v>
      </c>
      <c r="D12" s="200" t="s">
        <v>40</v>
      </c>
      <c r="E12" s="200" t="s">
        <v>41</v>
      </c>
      <c r="F12" s="200" t="s">
        <v>313</v>
      </c>
      <c r="G12" s="200" t="s">
        <v>42</v>
      </c>
      <c r="H12" s="200" t="s">
        <v>40</v>
      </c>
      <c r="I12" s="200" t="s">
        <v>41</v>
      </c>
      <c r="J12" s="200" t="s">
        <v>16</v>
      </c>
      <c r="K12" s="200" t="s">
        <v>42</v>
      </c>
      <c r="L12" s="200" t="s">
        <v>40</v>
      </c>
      <c r="M12" s="200" t="s">
        <v>41</v>
      </c>
      <c r="N12" s="200" t="s">
        <v>16</v>
      </c>
      <c r="O12" s="200" t="s">
        <v>42</v>
      </c>
      <c r="P12" s="200" t="s">
        <v>40</v>
      </c>
      <c r="Q12" s="200" t="s">
        <v>41</v>
      </c>
      <c r="R12" s="200" t="s">
        <v>16</v>
      </c>
      <c r="S12" s="200" t="s">
        <v>42</v>
      </c>
      <c r="T12" s="200" t="s">
        <v>40</v>
      </c>
      <c r="U12" s="200" t="s">
        <v>41</v>
      </c>
      <c r="V12" s="200" t="s">
        <v>16</v>
      </c>
      <c r="W12" s="200" t="s">
        <v>42</v>
      </c>
      <c r="X12" s="200" t="s">
        <v>40</v>
      </c>
      <c r="Y12" s="200" t="s">
        <v>41</v>
      </c>
      <c r="Z12" s="200" t="s">
        <v>16</v>
      </c>
    </row>
    <row r="13" spans="1:28" ht="24.75" customHeight="1" x14ac:dyDescent="0.3">
      <c r="A13" s="201" t="s">
        <v>17</v>
      </c>
      <c r="B13" s="201" t="s">
        <v>318</v>
      </c>
      <c r="C13" s="201"/>
      <c r="D13" s="201"/>
      <c r="E13" s="201"/>
      <c r="F13" s="201"/>
      <c r="G13" s="201"/>
      <c r="H13" s="201"/>
      <c r="I13" s="201"/>
      <c r="J13" s="201"/>
      <c r="K13" s="201"/>
      <c r="L13" s="201"/>
      <c r="M13" s="201"/>
      <c r="N13" s="201"/>
      <c r="O13" s="201"/>
      <c r="P13" s="201"/>
      <c r="Q13" s="201"/>
      <c r="R13" s="201"/>
      <c r="S13" s="201"/>
      <c r="T13" s="201"/>
      <c r="U13" s="201"/>
      <c r="V13" s="201"/>
      <c r="W13" s="201"/>
      <c r="X13" s="201"/>
      <c r="Y13" s="203"/>
      <c r="Z13" s="203"/>
    </row>
    <row r="14" spans="1:28" x14ac:dyDescent="0.3">
      <c r="A14" s="201" t="s">
        <v>44</v>
      </c>
      <c r="B14" s="201" t="s">
        <v>319</v>
      </c>
      <c r="C14" s="204">
        <v>197000</v>
      </c>
      <c r="D14" s="204">
        <v>197000</v>
      </c>
      <c r="E14" s="204">
        <v>2100</v>
      </c>
      <c r="F14" s="204">
        <v>2100</v>
      </c>
      <c r="G14" s="204">
        <v>199200</v>
      </c>
      <c r="H14" s="204">
        <v>199200</v>
      </c>
      <c r="I14" s="204">
        <v>2350</v>
      </c>
      <c r="J14" s="204">
        <v>2350</v>
      </c>
      <c r="K14" s="204">
        <v>209000</v>
      </c>
      <c r="L14" s="204">
        <v>209000</v>
      </c>
      <c r="M14" s="204">
        <v>2800</v>
      </c>
      <c r="N14" s="204">
        <v>2800</v>
      </c>
      <c r="O14" s="204">
        <v>233000</v>
      </c>
      <c r="P14" s="204">
        <v>233000</v>
      </c>
      <c r="Q14" s="204">
        <v>3400</v>
      </c>
      <c r="R14" s="204">
        <v>3400</v>
      </c>
      <c r="S14" s="204">
        <v>233000</v>
      </c>
      <c r="T14" s="204">
        <v>233000</v>
      </c>
      <c r="U14" s="204">
        <v>3600</v>
      </c>
      <c r="V14" s="204">
        <v>3600</v>
      </c>
      <c r="W14" s="204">
        <v>233000</v>
      </c>
      <c r="X14" s="204">
        <v>233000</v>
      </c>
      <c r="Y14" s="204">
        <v>3800</v>
      </c>
      <c r="Z14" s="204">
        <v>3800</v>
      </c>
      <c r="AA14" s="202"/>
      <c r="AB14" s="202"/>
    </row>
    <row r="15" spans="1:28" ht="8.1" customHeight="1" x14ac:dyDescent="0.3">
      <c r="A15" s="205"/>
      <c r="B15" s="205"/>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2"/>
      <c r="AB15" s="202"/>
    </row>
    <row r="16" spans="1:28" ht="16.5" customHeight="1" x14ac:dyDescent="0.3">
      <c r="A16" s="207"/>
      <c r="B16" s="207" t="s">
        <v>58</v>
      </c>
      <c r="C16" s="208" t="s">
        <v>320</v>
      </c>
      <c r="D16" s="209"/>
      <c r="E16" s="209"/>
      <c r="F16" s="209"/>
      <c r="G16" s="209"/>
      <c r="H16" s="209"/>
      <c r="I16" s="209"/>
      <c r="J16" s="209"/>
      <c r="K16" s="209"/>
      <c r="L16" s="209"/>
      <c r="M16" s="209"/>
      <c r="N16" s="209"/>
      <c r="O16" s="209"/>
      <c r="P16" s="209"/>
      <c r="Q16" s="209"/>
      <c r="R16" s="209"/>
    </row>
    <row r="17" spans="1:18" ht="29.25" customHeight="1" x14ac:dyDescent="0.3">
      <c r="A17" s="210" t="s">
        <v>59</v>
      </c>
      <c r="B17" s="532" t="s">
        <v>60</v>
      </c>
      <c r="C17" s="532"/>
      <c r="D17" s="532"/>
      <c r="E17" s="532"/>
      <c r="F17" s="532"/>
      <c r="G17" s="532"/>
      <c r="H17" s="532"/>
      <c r="I17" s="532"/>
      <c r="J17" s="532"/>
      <c r="K17" s="532"/>
      <c r="L17" s="532"/>
      <c r="M17" s="532"/>
      <c r="N17" s="532"/>
      <c r="O17" s="532"/>
      <c r="P17" s="532"/>
      <c r="Q17" s="532"/>
      <c r="R17" s="532"/>
    </row>
    <row r="18" spans="1:18" ht="28.5" customHeight="1" x14ac:dyDescent="0.3">
      <c r="A18" s="210" t="s">
        <v>61</v>
      </c>
      <c r="B18" s="532" t="s">
        <v>62</v>
      </c>
      <c r="C18" s="532"/>
      <c r="D18" s="532"/>
      <c r="E18" s="532"/>
      <c r="F18" s="532"/>
      <c r="G18" s="532"/>
      <c r="H18" s="532"/>
      <c r="I18" s="532"/>
      <c r="J18" s="532"/>
      <c r="K18" s="532"/>
      <c r="L18" s="532"/>
      <c r="M18" s="532"/>
      <c r="N18" s="532"/>
      <c r="O18" s="532"/>
      <c r="P18" s="532"/>
      <c r="Q18" s="532"/>
      <c r="R18" s="532"/>
    </row>
    <row r="19" spans="1:18" ht="20.25" customHeight="1" x14ac:dyDescent="0.3">
      <c r="A19" s="211"/>
      <c r="B19" s="532" t="s">
        <v>321</v>
      </c>
      <c r="C19" s="532"/>
      <c r="D19" s="532"/>
      <c r="E19" s="532"/>
      <c r="F19" s="532"/>
      <c r="G19" s="532"/>
      <c r="H19" s="532"/>
      <c r="I19" s="532"/>
      <c r="J19" s="532"/>
      <c r="K19" s="532"/>
      <c r="L19" s="532"/>
      <c r="M19" s="532"/>
      <c r="N19" s="532"/>
      <c r="O19" s="532"/>
      <c r="P19" s="532"/>
      <c r="Q19" s="532"/>
      <c r="R19" s="532"/>
    </row>
    <row r="20" spans="1:18" ht="19.5" customHeight="1" x14ac:dyDescent="0.3">
      <c r="A20" s="211"/>
      <c r="B20" s="532" t="s">
        <v>322</v>
      </c>
      <c r="C20" s="532"/>
      <c r="D20" s="532"/>
      <c r="E20" s="532"/>
      <c r="F20" s="532"/>
      <c r="G20" s="532"/>
      <c r="H20" s="532"/>
      <c r="I20" s="532"/>
      <c r="J20" s="532"/>
      <c r="K20" s="532"/>
      <c r="L20" s="532"/>
      <c r="M20" s="532"/>
      <c r="N20" s="532"/>
      <c r="O20" s="532"/>
      <c r="P20" s="532"/>
      <c r="Q20" s="532"/>
      <c r="R20" s="532"/>
    </row>
    <row r="21" spans="1:18" ht="28.5" customHeight="1" x14ac:dyDescent="0.3">
      <c r="A21" s="211"/>
      <c r="B21" s="532" t="s">
        <v>323</v>
      </c>
      <c r="C21" s="532"/>
      <c r="D21" s="532"/>
      <c r="E21" s="532"/>
      <c r="F21" s="532"/>
      <c r="G21" s="532"/>
      <c r="H21" s="532"/>
      <c r="I21" s="532"/>
      <c r="J21" s="532"/>
      <c r="K21" s="532"/>
      <c r="L21" s="532"/>
      <c r="M21" s="532"/>
      <c r="N21" s="532"/>
      <c r="O21" s="532"/>
      <c r="P21" s="532"/>
      <c r="Q21" s="532"/>
      <c r="R21" s="532"/>
    </row>
    <row r="22" spans="1:18" ht="29.25" customHeight="1" x14ac:dyDescent="0.3">
      <c r="A22" s="211"/>
      <c r="B22" s="532" t="s">
        <v>324</v>
      </c>
      <c r="C22" s="532"/>
      <c r="D22" s="532"/>
      <c r="E22" s="532"/>
      <c r="F22" s="532"/>
      <c r="G22" s="532"/>
      <c r="H22" s="532"/>
      <c r="I22" s="532"/>
      <c r="J22" s="532"/>
      <c r="K22" s="532"/>
      <c r="L22" s="532"/>
      <c r="M22" s="532"/>
      <c r="N22" s="532"/>
      <c r="O22" s="532"/>
      <c r="P22" s="532"/>
      <c r="Q22" s="532"/>
      <c r="R22" s="532"/>
    </row>
    <row r="23" spans="1:18" ht="90" customHeight="1" x14ac:dyDescent="0.3">
      <c r="A23" s="211"/>
      <c r="B23" s="532" t="s">
        <v>325</v>
      </c>
      <c r="C23" s="532"/>
      <c r="D23" s="532"/>
      <c r="E23" s="532"/>
      <c r="F23" s="532"/>
      <c r="G23" s="532"/>
      <c r="H23" s="532"/>
      <c r="I23" s="532"/>
      <c r="J23" s="532"/>
      <c r="K23" s="532"/>
      <c r="L23" s="532"/>
      <c r="M23" s="532"/>
      <c r="N23" s="532"/>
      <c r="O23" s="532"/>
      <c r="P23" s="532"/>
      <c r="Q23" s="532"/>
      <c r="R23" s="532"/>
    </row>
    <row r="24" spans="1:18" x14ac:dyDescent="0.3">
      <c r="B24" s="199"/>
    </row>
    <row r="25" spans="1:18" x14ac:dyDescent="0.3">
      <c r="B25" s="199"/>
    </row>
    <row r="27" spans="1:18" x14ac:dyDescent="0.3">
      <c r="B27" s="199"/>
    </row>
  </sheetData>
  <mergeCells count="29">
    <mergeCell ref="A2:E2"/>
    <mergeCell ref="F2:R2"/>
    <mergeCell ref="A3:Z3"/>
    <mergeCell ref="A4:A6"/>
    <mergeCell ref="B4:B6"/>
    <mergeCell ref="C4:F5"/>
    <mergeCell ref="G4:Z4"/>
    <mergeCell ref="G5:J5"/>
    <mergeCell ref="K5:N5"/>
    <mergeCell ref="O5:R5"/>
    <mergeCell ref="S5:V5"/>
    <mergeCell ref="W5:Z5"/>
    <mergeCell ref="A9:Z9"/>
    <mergeCell ref="A10:A12"/>
    <mergeCell ref="B10:B12"/>
    <mergeCell ref="C10:F11"/>
    <mergeCell ref="G10:Z10"/>
    <mergeCell ref="G11:J11"/>
    <mergeCell ref="K11:N11"/>
    <mergeCell ref="O11:R11"/>
    <mergeCell ref="B21:R21"/>
    <mergeCell ref="B22:R22"/>
    <mergeCell ref="B23:R23"/>
    <mergeCell ref="S11:V11"/>
    <mergeCell ref="W11:Z11"/>
    <mergeCell ref="B17:R17"/>
    <mergeCell ref="B18:R18"/>
    <mergeCell ref="B19:R19"/>
    <mergeCell ref="B20:R20"/>
  </mergeCells>
  <pageMargins left="0.35416666666666669" right="0.31458333333333333" top="0.23958333333333334" bottom="0.26944444444444443" header="0.2361111111111111" footer="0.2750000000000000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F38"/>
  <sheetViews>
    <sheetView view="pageBreakPreview" topLeftCell="A22" zoomScale="60" zoomScaleNormal="100" workbookViewId="0">
      <selection activeCell="P18" sqref="P18"/>
    </sheetView>
  </sheetViews>
  <sheetFormatPr defaultRowHeight="14.4" x14ac:dyDescent="0.3"/>
  <cols>
    <col min="1" max="1" width="5.6640625" customWidth="1"/>
    <col min="2" max="2" width="15.88671875" customWidth="1"/>
    <col min="3" max="3" width="8.5546875" customWidth="1"/>
    <col min="4" max="6" width="7.6640625" customWidth="1"/>
    <col min="7" max="7" width="7" customWidth="1"/>
    <col min="8" max="8" width="8.5546875" customWidth="1"/>
    <col min="9" max="9" width="8.33203125" customWidth="1"/>
    <col min="10" max="10" width="9.88671875" customWidth="1"/>
    <col min="11" max="11" width="7" customWidth="1"/>
    <col min="12" max="12" width="7.33203125" customWidth="1"/>
    <col min="13" max="13" width="8" customWidth="1"/>
    <col min="14" max="14" width="9.109375" customWidth="1"/>
    <col min="15" max="26" width="7" customWidth="1"/>
  </cols>
  <sheetData>
    <row r="2" spans="1:32" s="4" customFormat="1" ht="24.75" customHeight="1" x14ac:dyDescent="0.35">
      <c r="A2" s="551" t="s">
        <v>161</v>
      </c>
      <c r="B2" s="551"/>
      <c r="C2" s="551"/>
      <c r="D2" s="551"/>
      <c r="E2" s="551"/>
      <c r="F2" s="551"/>
      <c r="G2" s="551"/>
      <c r="H2" s="551"/>
      <c r="I2" s="551"/>
      <c r="J2" s="551"/>
      <c r="K2" s="551"/>
      <c r="L2" s="551"/>
      <c r="M2" s="551"/>
      <c r="N2" s="551"/>
      <c r="O2" s="551"/>
      <c r="P2" s="551"/>
      <c r="Q2" s="551"/>
      <c r="R2" s="75"/>
    </row>
    <row r="3" spans="1:32" ht="23.25" customHeight="1" x14ac:dyDescent="0.45">
      <c r="A3" s="513" t="s">
        <v>1</v>
      </c>
      <c r="B3" s="513"/>
      <c r="C3" s="513"/>
      <c r="D3" s="513"/>
      <c r="E3" s="513"/>
      <c r="F3" s="513"/>
      <c r="G3" s="513"/>
      <c r="H3" s="513"/>
      <c r="I3" s="513"/>
      <c r="J3" s="513"/>
      <c r="K3" s="513"/>
      <c r="L3" s="513"/>
      <c r="M3" s="513"/>
      <c r="N3" s="513"/>
      <c r="O3" s="513"/>
      <c r="P3" s="513"/>
      <c r="Q3" s="513"/>
      <c r="R3" s="76"/>
      <c r="S3" s="76"/>
      <c r="T3" s="76"/>
      <c r="U3" s="76"/>
      <c r="V3" s="76"/>
      <c r="W3" s="76"/>
      <c r="X3" s="76"/>
      <c r="Y3" s="76"/>
      <c r="Z3" s="76"/>
    </row>
    <row r="4" spans="1:32" ht="27" customHeight="1" x14ac:dyDescent="0.45">
      <c r="A4" s="512" t="s">
        <v>2</v>
      </c>
      <c r="B4" s="514" t="s">
        <v>3</v>
      </c>
      <c r="C4" s="512" t="s">
        <v>4</v>
      </c>
      <c r="D4" s="512"/>
      <c r="E4" s="512"/>
      <c r="F4" s="512"/>
      <c r="G4" s="512" t="s">
        <v>5</v>
      </c>
      <c r="H4" s="512"/>
      <c r="I4" s="512"/>
      <c r="J4" s="512"/>
      <c r="K4" s="512"/>
      <c r="L4" s="512"/>
      <c r="M4" s="512"/>
      <c r="N4" s="512"/>
      <c r="O4" s="512"/>
      <c r="P4" s="512"/>
      <c r="Q4" s="512"/>
      <c r="R4" s="512"/>
      <c r="S4" s="515" t="s">
        <v>105</v>
      </c>
      <c r="T4" s="516"/>
      <c r="U4" s="517"/>
      <c r="V4" s="76"/>
      <c r="W4" s="76"/>
      <c r="X4" s="76"/>
      <c r="Y4" s="76"/>
      <c r="Z4" s="76"/>
      <c r="AB4" s="28"/>
    </row>
    <row r="5" spans="1:32" ht="21" customHeight="1" x14ac:dyDescent="0.45">
      <c r="A5" s="512"/>
      <c r="B5" s="514"/>
      <c r="C5" s="512"/>
      <c r="D5" s="512"/>
      <c r="E5" s="512"/>
      <c r="F5" s="512"/>
      <c r="G5" s="512" t="s">
        <v>6</v>
      </c>
      <c r="H5" s="512"/>
      <c r="I5" s="512"/>
      <c r="J5" s="512"/>
      <c r="K5" s="512" t="s">
        <v>162</v>
      </c>
      <c r="L5" s="512"/>
      <c r="M5" s="512"/>
      <c r="N5" s="512"/>
      <c r="O5" s="512" t="s">
        <v>163</v>
      </c>
      <c r="P5" s="512"/>
      <c r="Q5" s="512"/>
      <c r="R5" s="512"/>
      <c r="S5" s="357"/>
      <c r="T5" s="358"/>
      <c r="U5" s="359"/>
      <c r="V5" s="77"/>
      <c r="W5" s="76"/>
      <c r="X5" s="76"/>
      <c r="Y5" s="76"/>
      <c r="Z5" s="76"/>
      <c r="AA5" s="76"/>
      <c r="AB5" s="76"/>
      <c r="AC5" s="76"/>
      <c r="AD5" s="76"/>
    </row>
    <row r="6" spans="1:32" ht="75.75" customHeight="1" x14ac:dyDescent="0.45">
      <c r="A6" s="512"/>
      <c r="B6" s="514"/>
      <c r="C6" s="12" t="s">
        <v>11</v>
      </c>
      <c r="D6" s="12" t="s">
        <v>12</v>
      </c>
      <c r="E6" s="12" t="s">
        <v>13</v>
      </c>
      <c r="F6" s="12" t="s">
        <v>14</v>
      </c>
      <c r="G6" s="12" t="s">
        <v>11</v>
      </c>
      <c r="H6" s="12" t="s">
        <v>12</v>
      </c>
      <c r="I6" s="12" t="s">
        <v>15</v>
      </c>
      <c r="J6" s="12" t="s">
        <v>16</v>
      </c>
      <c r="K6" s="12" t="s">
        <v>11</v>
      </c>
      <c r="L6" s="12" t="s">
        <v>12</v>
      </c>
      <c r="M6" s="12" t="s">
        <v>15</v>
      </c>
      <c r="N6" s="13" t="s">
        <v>16</v>
      </c>
      <c r="O6" s="12" t="s">
        <v>11</v>
      </c>
      <c r="P6" s="12" t="s">
        <v>12</v>
      </c>
      <c r="Q6" s="12" t="s">
        <v>15</v>
      </c>
      <c r="R6" s="13" t="s">
        <v>16</v>
      </c>
      <c r="S6" s="360"/>
      <c r="T6" s="361"/>
      <c r="U6" s="362"/>
      <c r="V6" s="77"/>
      <c r="W6" s="76"/>
      <c r="X6" s="76"/>
      <c r="Y6" s="76"/>
      <c r="Z6" s="76"/>
      <c r="AA6" s="76"/>
      <c r="AB6" s="76"/>
      <c r="AC6" s="76"/>
      <c r="AD6" s="76"/>
    </row>
    <row r="7" spans="1:32" ht="66" x14ac:dyDescent="0.45">
      <c r="A7" s="14" t="s">
        <v>17</v>
      </c>
      <c r="B7" s="14" t="s">
        <v>164</v>
      </c>
      <c r="C7" s="55">
        <v>0</v>
      </c>
      <c r="D7" s="55">
        <v>27</v>
      </c>
      <c r="E7" s="55">
        <v>0</v>
      </c>
      <c r="F7" s="55">
        <v>27</v>
      </c>
      <c r="G7" s="55">
        <v>0</v>
      </c>
      <c r="H7" s="55">
        <v>25</v>
      </c>
      <c r="I7" s="55">
        <v>0</v>
      </c>
      <c r="J7" s="55">
        <v>25</v>
      </c>
      <c r="K7" s="55">
        <v>35</v>
      </c>
      <c r="L7" s="55">
        <v>35</v>
      </c>
      <c r="M7" s="55">
        <v>35</v>
      </c>
      <c r="N7" s="55">
        <v>35</v>
      </c>
      <c r="O7" s="14">
        <v>14</v>
      </c>
      <c r="P7" s="14">
        <v>14</v>
      </c>
      <c r="Q7" s="14">
        <v>14</v>
      </c>
      <c r="R7" s="14">
        <v>14</v>
      </c>
      <c r="S7" s="550" t="s">
        <v>165</v>
      </c>
      <c r="T7" s="550"/>
      <c r="U7" s="550"/>
      <c r="V7" s="77"/>
      <c r="W7" s="76"/>
      <c r="X7" s="21"/>
      <c r="Y7" s="21"/>
      <c r="Z7" s="21"/>
      <c r="AA7" s="21"/>
      <c r="AB7" s="21"/>
      <c r="AC7" s="21"/>
      <c r="AD7" s="21"/>
      <c r="AE7" s="78"/>
      <c r="AF7" s="78"/>
    </row>
    <row r="8" spans="1:32" ht="66" x14ac:dyDescent="0.45">
      <c r="A8" s="14" t="s">
        <v>19</v>
      </c>
      <c r="B8" s="14" t="s">
        <v>166</v>
      </c>
      <c r="C8" s="55">
        <v>0</v>
      </c>
      <c r="D8" s="55">
        <v>27</v>
      </c>
      <c r="E8" s="55">
        <v>0</v>
      </c>
      <c r="F8" s="55">
        <v>27</v>
      </c>
      <c r="G8" s="55">
        <v>0</v>
      </c>
      <c r="H8" s="55">
        <v>25</v>
      </c>
      <c r="I8" s="55">
        <v>0</v>
      </c>
      <c r="J8" s="55">
        <v>25</v>
      </c>
      <c r="K8" s="55">
        <v>21</v>
      </c>
      <c r="L8" s="55">
        <v>21</v>
      </c>
      <c r="M8" s="55">
        <v>21</v>
      </c>
      <c r="N8" s="55">
        <v>21</v>
      </c>
      <c r="O8" s="14">
        <v>25</v>
      </c>
      <c r="P8" s="14">
        <v>25</v>
      </c>
      <c r="Q8" s="14">
        <v>25</v>
      </c>
      <c r="R8" s="14">
        <v>25</v>
      </c>
      <c r="S8" s="550" t="s">
        <v>165</v>
      </c>
      <c r="T8" s="550"/>
      <c r="U8" s="550"/>
      <c r="V8" s="77"/>
      <c r="W8" s="76"/>
      <c r="X8" s="21"/>
      <c r="Y8" s="21"/>
      <c r="Z8" s="21"/>
      <c r="AA8" s="21"/>
      <c r="AB8" s="21"/>
      <c r="AC8" s="21"/>
      <c r="AD8" s="21"/>
      <c r="AE8" s="78"/>
      <c r="AF8" s="78"/>
    </row>
    <row r="9" spans="1:32" ht="52.8" x14ac:dyDescent="0.45">
      <c r="A9" s="14" t="s">
        <v>21</v>
      </c>
      <c r="B9" s="14" t="s">
        <v>167</v>
      </c>
      <c r="C9" s="14">
        <v>0</v>
      </c>
      <c r="D9" s="14">
        <v>0</v>
      </c>
      <c r="E9" s="14">
        <v>0</v>
      </c>
      <c r="F9" s="14">
        <v>0</v>
      </c>
      <c r="G9" s="14">
        <v>117</v>
      </c>
      <c r="H9" s="14">
        <v>117</v>
      </c>
      <c r="I9" s="14">
        <v>134</v>
      </c>
      <c r="J9" s="14">
        <v>136</v>
      </c>
      <c r="K9" s="14">
        <v>72</v>
      </c>
      <c r="L9" s="14">
        <v>72</v>
      </c>
      <c r="M9" s="14">
        <v>268</v>
      </c>
      <c r="N9" s="14">
        <v>272</v>
      </c>
      <c r="O9" s="14">
        <v>81</v>
      </c>
      <c r="P9" s="14">
        <v>81</v>
      </c>
      <c r="Q9" s="14">
        <v>361</v>
      </c>
      <c r="R9" s="14">
        <v>365</v>
      </c>
      <c r="S9" s="553"/>
      <c r="T9" s="553"/>
      <c r="U9" s="553"/>
      <c r="V9" s="76"/>
      <c r="W9" s="76"/>
      <c r="X9" s="21"/>
      <c r="Y9" s="21"/>
      <c r="Z9" s="21"/>
      <c r="AA9" s="21"/>
      <c r="AB9" s="21"/>
      <c r="AC9" s="21"/>
      <c r="AD9" s="21"/>
      <c r="AE9" s="78"/>
      <c r="AF9" s="78"/>
    </row>
    <row r="10" spans="1:32" ht="15" customHeight="1" x14ac:dyDescent="0.45">
      <c r="A10" s="21"/>
      <c r="B10" s="21"/>
      <c r="C10" s="21"/>
      <c r="D10" s="21"/>
      <c r="E10" s="21"/>
      <c r="F10" s="21"/>
      <c r="G10" s="21"/>
      <c r="H10" s="21"/>
      <c r="I10" s="21"/>
      <c r="J10" s="21"/>
      <c r="K10" s="21"/>
      <c r="L10" s="21"/>
      <c r="M10" s="21"/>
      <c r="N10" s="76"/>
      <c r="O10" s="363"/>
      <c r="P10" s="363"/>
      <c r="Q10" s="363"/>
      <c r="R10" s="76"/>
      <c r="S10" s="76"/>
      <c r="T10" s="21"/>
      <c r="U10" s="21"/>
      <c r="V10" s="21"/>
      <c r="W10" s="21"/>
      <c r="X10" s="21"/>
      <c r="Y10" s="21"/>
      <c r="Z10" s="21"/>
      <c r="AA10" s="78"/>
      <c r="AB10" s="78"/>
    </row>
    <row r="11" spans="1:32" s="2" customFormat="1" x14ac:dyDescent="0.3">
      <c r="A11" s="21"/>
      <c r="B11" s="21"/>
      <c r="C11" s="21"/>
      <c r="D11" s="21"/>
      <c r="E11" s="21"/>
      <c r="F11" s="21"/>
      <c r="G11" s="21"/>
      <c r="H11" s="21"/>
      <c r="I11" s="21"/>
      <c r="J11" s="21"/>
      <c r="K11" s="21"/>
      <c r="L11" s="21"/>
      <c r="M11" s="21"/>
      <c r="N11" s="21"/>
      <c r="O11" s="363"/>
      <c r="P11" s="363"/>
      <c r="Q11" s="363"/>
      <c r="R11" s="21"/>
      <c r="S11" s="21"/>
      <c r="T11" s="21"/>
      <c r="U11" s="21"/>
      <c r="V11" s="21"/>
      <c r="W11" s="21"/>
      <c r="X11" s="21"/>
      <c r="Y11" s="21"/>
      <c r="Z11" s="21"/>
      <c r="AA11" s="79"/>
      <c r="AB11" s="79"/>
    </row>
    <row r="12" spans="1:32" ht="23.4" x14ac:dyDescent="0.45">
      <c r="A12" s="497" t="s">
        <v>35</v>
      </c>
      <c r="B12" s="497"/>
      <c r="C12" s="497"/>
      <c r="D12" s="497"/>
      <c r="E12" s="497"/>
      <c r="F12" s="497"/>
      <c r="G12" s="513"/>
      <c r="H12" s="513"/>
      <c r="I12" s="513"/>
      <c r="J12" s="513"/>
      <c r="K12" s="513"/>
      <c r="L12" s="513"/>
      <c r="M12" s="513"/>
      <c r="N12" s="513"/>
      <c r="O12" s="513"/>
      <c r="P12" s="513"/>
      <c r="Q12" s="513"/>
      <c r="R12" s="76"/>
      <c r="S12" s="76"/>
      <c r="T12" s="76"/>
      <c r="U12" s="76"/>
      <c r="V12" s="76"/>
      <c r="W12" s="76"/>
      <c r="X12" s="76"/>
      <c r="Y12" s="76"/>
      <c r="Z12" s="76"/>
      <c r="AA12" s="2"/>
      <c r="AB12" s="2"/>
    </row>
    <row r="13" spans="1:32" ht="18" customHeight="1" x14ac:dyDescent="0.3">
      <c r="A13" s="498" t="s">
        <v>2</v>
      </c>
      <c r="B13" s="501" t="s">
        <v>36</v>
      </c>
      <c r="C13" s="504" t="s">
        <v>37</v>
      </c>
      <c r="D13" s="505"/>
      <c r="E13" s="505"/>
      <c r="F13" s="506"/>
      <c r="G13" s="512" t="s">
        <v>38</v>
      </c>
      <c r="H13" s="512"/>
      <c r="I13" s="512"/>
      <c r="J13" s="512"/>
      <c r="K13" s="512"/>
      <c r="L13" s="512"/>
      <c r="M13" s="512"/>
      <c r="N13" s="512"/>
      <c r="O13" s="512"/>
      <c r="P13" s="512"/>
      <c r="Q13" s="512"/>
      <c r="R13" s="512"/>
      <c r="S13" s="510" t="s">
        <v>115</v>
      </c>
      <c r="T13" s="511"/>
      <c r="U13" s="531"/>
      <c r="V13" s="80"/>
      <c r="W13" s="80"/>
      <c r="X13" s="80"/>
      <c r="Y13" s="80"/>
      <c r="Z13" s="80"/>
      <c r="AA13" s="2"/>
      <c r="AB13" s="2"/>
    </row>
    <row r="14" spans="1:32" ht="37.5" customHeight="1" x14ac:dyDescent="0.3">
      <c r="A14" s="499"/>
      <c r="B14" s="502"/>
      <c r="C14" s="507"/>
      <c r="D14" s="508"/>
      <c r="E14" s="508"/>
      <c r="F14" s="509"/>
      <c r="G14" s="512" t="s">
        <v>6</v>
      </c>
      <c r="H14" s="512"/>
      <c r="I14" s="512"/>
      <c r="J14" s="512"/>
      <c r="K14" s="512" t="s">
        <v>162</v>
      </c>
      <c r="L14" s="512"/>
      <c r="M14" s="512"/>
      <c r="N14" s="512"/>
      <c r="O14" s="512" t="s">
        <v>162</v>
      </c>
      <c r="P14" s="512"/>
      <c r="Q14" s="512"/>
      <c r="R14" s="512"/>
      <c r="S14" s="356"/>
      <c r="T14" s="356"/>
      <c r="U14" s="356"/>
      <c r="V14" s="80"/>
      <c r="W14" s="80"/>
      <c r="X14" s="80"/>
      <c r="Y14" s="80"/>
      <c r="Z14" s="80"/>
      <c r="AA14" s="80"/>
      <c r="AB14" s="80"/>
      <c r="AC14" s="80"/>
      <c r="AD14" s="80"/>
      <c r="AE14" s="2"/>
      <c r="AF14" s="2"/>
    </row>
    <row r="15" spans="1:32" ht="79.5" customHeight="1" x14ac:dyDescent="0.3">
      <c r="A15" s="500"/>
      <c r="B15" s="503"/>
      <c r="C15" s="12" t="s">
        <v>39</v>
      </c>
      <c r="D15" s="12" t="s">
        <v>40</v>
      </c>
      <c r="E15" s="12" t="s">
        <v>41</v>
      </c>
      <c r="F15" s="12" t="s">
        <v>14</v>
      </c>
      <c r="G15" s="12" t="s">
        <v>42</v>
      </c>
      <c r="H15" s="12" t="s">
        <v>40</v>
      </c>
      <c r="I15" s="12" t="s">
        <v>41</v>
      </c>
      <c r="J15" s="12" t="s">
        <v>16</v>
      </c>
      <c r="K15" s="12" t="s">
        <v>42</v>
      </c>
      <c r="L15" s="12" t="s">
        <v>40</v>
      </c>
      <c r="M15" s="12" t="s">
        <v>41</v>
      </c>
      <c r="N15" s="13" t="s">
        <v>16</v>
      </c>
      <c r="O15" s="12" t="s">
        <v>42</v>
      </c>
      <c r="P15" s="12" t="s">
        <v>40</v>
      </c>
      <c r="Q15" s="12" t="s">
        <v>41</v>
      </c>
      <c r="R15" s="13" t="s">
        <v>16</v>
      </c>
      <c r="S15" s="356"/>
      <c r="T15" s="356"/>
      <c r="U15" s="356"/>
      <c r="V15" s="81"/>
      <c r="W15" s="80"/>
      <c r="X15" s="80"/>
      <c r="Y15" s="80"/>
      <c r="Z15" s="80"/>
      <c r="AA15" s="80"/>
      <c r="AB15" s="80"/>
      <c r="AC15" s="80"/>
      <c r="AD15" s="80"/>
      <c r="AE15" s="2"/>
      <c r="AF15" s="2"/>
    </row>
    <row r="16" spans="1:32" ht="39.6" x14ac:dyDescent="0.3">
      <c r="A16" s="60" t="s">
        <v>17</v>
      </c>
      <c r="B16" s="60" t="s">
        <v>168</v>
      </c>
      <c r="C16" s="60"/>
      <c r="D16" s="60"/>
      <c r="E16" s="60"/>
      <c r="F16" s="60"/>
      <c r="G16" s="60"/>
      <c r="H16" s="60"/>
      <c r="I16" s="60"/>
      <c r="J16" s="60"/>
      <c r="K16" s="60"/>
      <c r="L16" s="60"/>
      <c r="M16" s="60"/>
      <c r="N16" s="60"/>
      <c r="O16" s="60"/>
      <c r="P16" s="60"/>
      <c r="Q16" s="60"/>
      <c r="R16" s="60"/>
      <c r="S16" s="554"/>
      <c r="T16" s="555"/>
      <c r="U16" s="556"/>
      <c r="V16" s="21"/>
      <c r="W16" s="80"/>
      <c r="X16" s="80"/>
      <c r="Y16" s="80"/>
      <c r="Z16" s="80"/>
      <c r="AA16" s="80"/>
      <c r="AB16" s="80"/>
      <c r="AC16" s="80"/>
      <c r="AD16" s="80"/>
      <c r="AE16" s="2"/>
      <c r="AF16" s="2"/>
    </row>
    <row r="17" spans="1:32" ht="131.25" customHeight="1" x14ac:dyDescent="0.3">
      <c r="A17" s="14" t="s">
        <v>44</v>
      </c>
      <c r="B17" s="14" t="s">
        <v>169</v>
      </c>
      <c r="C17" s="14">
        <v>0</v>
      </c>
      <c r="D17" s="55">
        <v>23180</v>
      </c>
      <c r="E17" s="14">
        <v>0</v>
      </c>
      <c r="F17" s="55">
        <v>23180</v>
      </c>
      <c r="G17" s="55">
        <v>117</v>
      </c>
      <c r="H17" s="55">
        <v>14614</v>
      </c>
      <c r="I17" s="55">
        <v>134</v>
      </c>
      <c r="J17" s="55">
        <v>14614</v>
      </c>
      <c r="K17" s="82">
        <v>72</v>
      </c>
      <c r="L17" s="82">
        <v>53601</v>
      </c>
      <c r="M17" s="82">
        <v>272</v>
      </c>
      <c r="N17" s="83">
        <v>53601</v>
      </c>
      <c r="O17" s="82">
        <v>81</v>
      </c>
      <c r="P17" s="82">
        <v>55635</v>
      </c>
      <c r="Q17" s="82">
        <v>365</v>
      </c>
      <c r="R17" s="83">
        <v>55884</v>
      </c>
      <c r="S17" s="557" t="s">
        <v>170</v>
      </c>
      <c r="T17" s="557"/>
      <c r="U17" s="557"/>
      <c r="V17" s="84"/>
      <c r="W17" s="80"/>
      <c r="X17" s="80"/>
      <c r="Y17" s="80"/>
      <c r="Z17" s="80"/>
      <c r="AA17" s="80"/>
      <c r="AB17" s="80"/>
      <c r="AC17" s="80"/>
      <c r="AD17" s="80"/>
      <c r="AE17" s="79"/>
      <c r="AF17" s="79"/>
    </row>
    <row r="18" spans="1:32" ht="122.4" customHeight="1" x14ac:dyDescent="0.3">
      <c r="A18" s="14" t="s">
        <v>46</v>
      </c>
      <c r="B18" s="14" t="s">
        <v>171</v>
      </c>
      <c r="C18" s="14">
        <v>0</v>
      </c>
      <c r="D18" s="55">
        <v>54</v>
      </c>
      <c r="E18" s="14">
        <v>0</v>
      </c>
      <c r="F18" s="55">
        <v>54</v>
      </c>
      <c r="G18" s="55">
        <v>0</v>
      </c>
      <c r="H18" s="55">
        <v>52</v>
      </c>
      <c r="I18" s="55">
        <v>0</v>
      </c>
      <c r="J18" s="55">
        <v>52</v>
      </c>
      <c r="K18" s="82">
        <v>56</v>
      </c>
      <c r="L18" s="82">
        <v>56</v>
      </c>
      <c r="M18" s="82">
        <v>56</v>
      </c>
      <c r="N18" s="83">
        <v>59</v>
      </c>
      <c r="O18" s="82">
        <v>39</v>
      </c>
      <c r="P18" s="82">
        <v>39</v>
      </c>
      <c r="Q18" s="82">
        <v>39</v>
      </c>
      <c r="R18" s="83">
        <v>42</v>
      </c>
      <c r="S18" s="550" t="s">
        <v>165</v>
      </c>
      <c r="T18" s="550"/>
      <c r="U18" s="550"/>
      <c r="V18" s="84"/>
      <c r="W18" s="80"/>
      <c r="X18" s="80"/>
      <c r="Y18" s="80"/>
      <c r="Z18" s="80"/>
      <c r="AA18" s="80"/>
      <c r="AB18" s="80"/>
      <c r="AC18" s="80"/>
      <c r="AD18" s="80"/>
      <c r="AE18" s="79"/>
      <c r="AF18" s="79"/>
    </row>
    <row r="19" spans="1:32" x14ac:dyDescent="0.3">
      <c r="A19" s="21"/>
      <c r="B19" s="21"/>
      <c r="C19" s="21"/>
      <c r="D19" s="85"/>
      <c r="E19" s="21"/>
      <c r="F19" s="85"/>
      <c r="G19" s="85"/>
      <c r="H19" s="85"/>
      <c r="I19" s="85"/>
      <c r="J19" s="85"/>
      <c r="K19" s="21"/>
      <c r="L19" s="21"/>
      <c r="M19" s="21"/>
      <c r="N19" s="21"/>
      <c r="O19" s="21"/>
      <c r="P19" s="21"/>
      <c r="Q19" s="21"/>
      <c r="R19" s="84"/>
      <c r="S19" s="80"/>
      <c r="T19" s="80"/>
      <c r="U19" s="80"/>
      <c r="V19" s="80"/>
      <c r="W19" s="80"/>
      <c r="X19" s="80"/>
      <c r="Y19" s="80"/>
      <c r="Z19" s="80"/>
      <c r="AA19" s="79"/>
      <c r="AB19" s="79"/>
    </row>
    <row r="20" spans="1:32" x14ac:dyDescent="0.3">
      <c r="D20" s="86"/>
      <c r="F20" s="86"/>
      <c r="G20" s="86"/>
      <c r="H20" s="86"/>
      <c r="I20" s="86"/>
      <c r="J20" s="86"/>
      <c r="K20" s="21"/>
      <c r="L20" s="21"/>
      <c r="M20" s="21"/>
      <c r="N20" s="21"/>
      <c r="O20" s="21"/>
      <c r="P20" s="21"/>
      <c r="Q20" s="21"/>
      <c r="R20" s="84"/>
      <c r="S20" s="80"/>
      <c r="T20" s="80"/>
      <c r="U20" s="80"/>
      <c r="V20" s="80"/>
      <c r="W20" s="80"/>
      <c r="X20" s="80"/>
      <c r="Y20" s="80"/>
      <c r="Z20" s="80"/>
      <c r="AA20" s="79"/>
      <c r="AB20" s="79"/>
    </row>
    <row r="21" spans="1:32" ht="39.6" x14ac:dyDescent="0.3">
      <c r="A21" s="60" t="s">
        <v>19</v>
      </c>
      <c r="B21" s="60" t="s">
        <v>172</v>
      </c>
      <c r="C21" s="60"/>
      <c r="D21" s="87"/>
      <c r="E21" s="60"/>
      <c r="F21" s="87"/>
      <c r="G21" s="87"/>
      <c r="H21" s="87"/>
      <c r="I21" s="87"/>
      <c r="J21" s="87"/>
      <c r="K21" s="87"/>
      <c r="L21" s="87"/>
      <c r="M21" s="87"/>
      <c r="N21" s="87"/>
      <c r="O21" s="87"/>
      <c r="P21" s="87"/>
      <c r="Q21" s="87"/>
      <c r="R21" s="87"/>
      <c r="S21" s="552"/>
      <c r="T21" s="552"/>
      <c r="U21" s="552"/>
      <c r="V21" s="84"/>
      <c r="W21" s="80"/>
      <c r="X21" s="80"/>
      <c r="Y21" s="80"/>
      <c r="Z21" s="80"/>
      <c r="AA21" s="80"/>
      <c r="AB21" s="80"/>
      <c r="AC21" s="80"/>
      <c r="AD21" s="80"/>
      <c r="AE21" s="79"/>
      <c r="AF21" s="79"/>
    </row>
    <row r="22" spans="1:32" ht="71.25" customHeight="1" x14ac:dyDescent="0.3">
      <c r="A22" s="14" t="s">
        <v>173</v>
      </c>
      <c r="B22" s="14" t="s">
        <v>174</v>
      </c>
      <c r="C22" s="14">
        <v>0</v>
      </c>
      <c r="D22" s="55">
        <v>3990</v>
      </c>
      <c r="E22" s="14">
        <v>0</v>
      </c>
      <c r="F22" s="55">
        <v>126</v>
      </c>
      <c r="G22" s="55">
        <v>4115</v>
      </c>
      <c r="H22" s="55">
        <v>8105</v>
      </c>
      <c r="I22" s="55">
        <v>136</v>
      </c>
      <c r="J22" s="55">
        <v>136</v>
      </c>
      <c r="K22" s="88">
        <v>580</v>
      </c>
      <c r="L22" s="88">
        <v>1841</v>
      </c>
      <c r="M22" s="88">
        <v>121</v>
      </c>
      <c r="N22" s="89">
        <v>123</v>
      </c>
      <c r="O22" s="88">
        <v>622</v>
      </c>
      <c r="P22" s="88">
        <v>1812</v>
      </c>
      <c r="Q22" s="88">
        <v>142</v>
      </c>
      <c r="R22" s="89">
        <v>144</v>
      </c>
      <c r="S22" s="552" t="s">
        <v>175</v>
      </c>
      <c r="T22" s="552"/>
      <c r="U22" s="552"/>
      <c r="V22" s="84"/>
      <c r="W22" s="80"/>
      <c r="X22" s="80"/>
      <c r="Y22" s="80"/>
      <c r="Z22" s="80"/>
      <c r="AA22" s="80"/>
      <c r="AB22" s="80"/>
      <c r="AC22" s="80"/>
      <c r="AD22" s="80"/>
      <c r="AE22" s="79"/>
      <c r="AF22" s="79"/>
    </row>
    <row r="23" spans="1:32" ht="68.25" customHeight="1" x14ac:dyDescent="0.3">
      <c r="A23" s="14" t="s">
        <v>176</v>
      </c>
      <c r="B23" s="14" t="s">
        <v>177</v>
      </c>
      <c r="C23" s="14">
        <v>0</v>
      </c>
      <c r="D23" s="14">
        <v>1120</v>
      </c>
      <c r="E23" s="14">
        <v>0</v>
      </c>
      <c r="F23" s="55">
        <v>0</v>
      </c>
      <c r="G23" s="55">
        <v>6</v>
      </c>
      <c r="H23" s="55">
        <v>1120</v>
      </c>
      <c r="I23" s="55">
        <v>136</v>
      </c>
      <c r="J23" s="55">
        <v>136</v>
      </c>
      <c r="K23" s="88">
        <v>32</v>
      </c>
      <c r="L23" s="55">
        <v>1120</v>
      </c>
      <c r="M23" s="88">
        <v>121</v>
      </c>
      <c r="N23" s="89">
        <v>123</v>
      </c>
      <c r="O23" s="88">
        <v>40</v>
      </c>
      <c r="P23" s="55">
        <v>1120</v>
      </c>
      <c r="Q23" s="88">
        <v>142</v>
      </c>
      <c r="R23" s="89">
        <v>144</v>
      </c>
      <c r="S23" s="552" t="s">
        <v>178</v>
      </c>
      <c r="T23" s="552"/>
      <c r="U23" s="552"/>
      <c r="V23" s="84"/>
      <c r="W23" s="80"/>
      <c r="X23" s="80"/>
      <c r="Y23" s="80"/>
      <c r="Z23" s="80"/>
      <c r="AA23" s="80"/>
      <c r="AB23" s="80"/>
      <c r="AC23" s="80"/>
      <c r="AD23" s="80"/>
      <c r="AE23" s="79"/>
      <c r="AF23" s="79"/>
    </row>
    <row r="24" spans="1:32" ht="39.6" x14ac:dyDescent="0.3">
      <c r="A24" s="14" t="s">
        <v>179</v>
      </c>
      <c r="B24" s="14" t="s">
        <v>180</v>
      </c>
      <c r="C24" s="14">
        <v>0</v>
      </c>
      <c r="D24" s="14">
        <v>14847</v>
      </c>
      <c r="E24" s="14">
        <v>0</v>
      </c>
      <c r="F24" s="55">
        <v>126</v>
      </c>
      <c r="G24" s="55">
        <v>1970</v>
      </c>
      <c r="H24" s="55">
        <v>14857</v>
      </c>
      <c r="I24" s="55">
        <v>136</v>
      </c>
      <c r="J24" s="55">
        <v>136</v>
      </c>
      <c r="K24" s="55">
        <v>2016</v>
      </c>
      <c r="L24" s="55">
        <v>14998</v>
      </c>
      <c r="M24" s="88">
        <v>121</v>
      </c>
      <c r="N24" s="89">
        <v>123</v>
      </c>
      <c r="O24" s="55">
        <v>2038</v>
      </c>
      <c r="P24" s="55">
        <v>14166</v>
      </c>
      <c r="Q24" s="88">
        <v>142</v>
      </c>
      <c r="R24" s="89">
        <v>144</v>
      </c>
      <c r="S24" s="552"/>
      <c r="T24" s="552"/>
      <c r="U24" s="552"/>
      <c r="V24" s="90"/>
      <c r="W24" s="90"/>
      <c r="X24" s="90"/>
      <c r="Y24" s="90"/>
      <c r="Z24" s="90"/>
      <c r="AA24" s="90"/>
      <c r="AB24" s="90"/>
      <c r="AC24" s="90"/>
      <c r="AD24" s="90"/>
      <c r="AE24" s="79"/>
      <c r="AF24" s="79"/>
    </row>
    <row r="25" spans="1:32" x14ac:dyDescent="0.3">
      <c r="A25" s="21"/>
      <c r="B25" s="21"/>
      <c r="C25" s="21"/>
      <c r="D25" s="21"/>
      <c r="E25" s="21"/>
      <c r="F25" s="85"/>
      <c r="G25" s="90"/>
      <c r="H25" s="90"/>
      <c r="I25" s="90"/>
      <c r="J25" s="90"/>
      <c r="K25" s="90"/>
      <c r="L25" s="90"/>
      <c r="M25" s="90"/>
      <c r="N25" s="90"/>
      <c r="O25" s="91"/>
      <c r="P25" s="91"/>
      <c r="Q25" s="91"/>
      <c r="R25" s="90"/>
      <c r="S25" s="90"/>
      <c r="T25" s="90"/>
      <c r="U25" s="90"/>
      <c r="V25" s="90"/>
      <c r="W25" s="90"/>
      <c r="X25" s="90"/>
      <c r="Y25" s="90"/>
      <c r="Z25" s="90"/>
      <c r="AA25" s="79"/>
      <c r="AB25" s="79"/>
    </row>
    <row r="26" spans="1:32" x14ac:dyDescent="0.3">
      <c r="A26" s="26"/>
      <c r="B26" s="26" t="s">
        <v>58</v>
      </c>
      <c r="R26" s="2"/>
      <c r="S26" s="2"/>
      <c r="T26" s="365"/>
      <c r="U26" s="2"/>
      <c r="V26" s="2"/>
      <c r="W26" s="2"/>
      <c r="X26" s="2"/>
      <c r="Y26" s="2"/>
      <c r="Z26" s="2"/>
      <c r="AA26" s="2"/>
      <c r="AB26" s="2"/>
    </row>
    <row r="27" spans="1:32" ht="29.25" customHeight="1" x14ac:dyDescent="0.3">
      <c r="A27" s="27" t="s">
        <v>59</v>
      </c>
      <c r="B27" s="486" t="s">
        <v>60</v>
      </c>
      <c r="C27" s="486"/>
      <c r="D27" s="486"/>
      <c r="E27" s="486"/>
      <c r="F27" s="486"/>
      <c r="G27" s="486"/>
      <c r="H27" s="486"/>
      <c r="I27" s="486"/>
      <c r="J27" s="486"/>
      <c r="K27" s="486"/>
      <c r="L27" s="486"/>
      <c r="M27" s="486"/>
      <c r="N27" s="486"/>
      <c r="O27" s="486"/>
      <c r="P27" s="486"/>
      <c r="Q27" s="486"/>
      <c r="R27" s="486"/>
    </row>
    <row r="28" spans="1:32" ht="28.5" customHeight="1" x14ac:dyDescent="0.3">
      <c r="A28" s="27" t="s">
        <v>61</v>
      </c>
      <c r="B28" s="486" t="s">
        <v>62</v>
      </c>
      <c r="C28" s="486"/>
      <c r="D28" s="486"/>
      <c r="E28" s="486"/>
      <c r="F28" s="486"/>
      <c r="G28" s="486"/>
      <c r="H28" s="486"/>
      <c r="I28" s="486"/>
      <c r="J28" s="486"/>
      <c r="K28" s="486"/>
      <c r="L28" s="486"/>
      <c r="M28" s="486"/>
      <c r="N28" s="486"/>
      <c r="O28" s="486"/>
      <c r="P28" s="486"/>
      <c r="Q28" s="486"/>
      <c r="R28" s="486"/>
    </row>
    <row r="29" spans="1:32" ht="20.25" customHeight="1" x14ac:dyDescent="0.3">
      <c r="B29" s="486" t="s">
        <v>63</v>
      </c>
      <c r="C29" s="486"/>
      <c r="D29" s="486"/>
      <c r="E29" s="486"/>
      <c r="F29" s="486"/>
      <c r="G29" s="486"/>
      <c r="H29" s="486"/>
      <c r="I29" s="486"/>
      <c r="J29" s="486"/>
      <c r="K29" s="486"/>
      <c r="L29" s="486"/>
      <c r="M29" s="486"/>
      <c r="N29" s="486"/>
      <c r="O29" s="486"/>
      <c r="P29" s="486"/>
      <c r="Q29" s="486"/>
      <c r="R29" s="486"/>
    </row>
    <row r="30" spans="1:32" ht="19.5" customHeight="1" x14ac:dyDescent="0.3">
      <c r="B30" s="486" t="s">
        <v>64</v>
      </c>
      <c r="C30" s="486"/>
      <c r="D30" s="486"/>
      <c r="E30" s="486"/>
      <c r="F30" s="486"/>
      <c r="G30" s="486"/>
      <c r="H30" s="486"/>
      <c r="I30" s="486"/>
      <c r="J30" s="486"/>
      <c r="K30" s="486"/>
      <c r="L30" s="486"/>
      <c r="M30" s="486"/>
      <c r="N30" s="486"/>
      <c r="O30" s="486"/>
      <c r="P30" s="486"/>
      <c r="Q30" s="486"/>
      <c r="R30" s="486"/>
    </row>
    <row r="31" spans="1:32" ht="28.5" customHeight="1" x14ac:dyDescent="0.3">
      <c r="B31" s="486" t="s">
        <v>65</v>
      </c>
      <c r="C31" s="486"/>
      <c r="D31" s="486"/>
      <c r="E31" s="486"/>
      <c r="F31" s="486"/>
      <c r="G31" s="486"/>
      <c r="H31" s="486"/>
      <c r="I31" s="486"/>
      <c r="J31" s="486"/>
      <c r="K31" s="486"/>
      <c r="L31" s="486"/>
      <c r="M31" s="486"/>
      <c r="N31" s="486"/>
      <c r="O31" s="486"/>
      <c r="P31" s="486"/>
      <c r="Q31" s="486"/>
      <c r="R31" s="486"/>
    </row>
    <row r="32" spans="1:32" ht="29.25" customHeight="1" x14ac:dyDescent="0.3">
      <c r="B32" s="486" t="s">
        <v>66</v>
      </c>
      <c r="C32" s="486"/>
      <c r="D32" s="486"/>
      <c r="E32" s="486"/>
      <c r="F32" s="486"/>
      <c r="G32" s="486"/>
      <c r="H32" s="486"/>
      <c r="I32" s="486"/>
      <c r="J32" s="486"/>
      <c r="K32" s="486"/>
      <c r="L32" s="486"/>
      <c r="M32" s="486"/>
      <c r="N32" s="486"/>
      <c r="O32" s="486"/>
      <c r="P32" s="486"/>
      <c r="Q32" s="486"/>
      <c r="R32" s="486"/>
    </row>
    <row r="33" spans="1:18" ht="77.25" customHeight="1" x14ac:dyDescent="0.3">
      <c r="B33" s="486" t="s">
        <v>122</v>
      </c>
      <c r="C33" s="486"/>
      <c r="D33" s="486"/>
      <c r="E33" s="486"/>
      <c r="F33" s="486"/>
      <c r="G33" s="486"/>
      <c r="H33" s="486"/>
      <c r="I33" s="486"/>
      <c r="J33" s="486"/>
      <c r="K33" s="486"/>
      <c r="L33" s="486"/>
      <c r="M33" s="486"/>
      <c r="N33" s="486"/>
      <c r="O33" s="486"/>
      <c r="P33" s="486"/>
      <c r="Q33" s="486"/>
      <c r="R33" s="486"/>
    </row>
    <row r="34" spans="1:18" ht="15" customHeight="1" x14ac:dyDescent="0.3">
      <c r="A34" s="50"/>
      <c r="B34" s="487" t="s">
        <v>123</v>
      </c>
      <c r="C34" s="487"/>
      <c r="D34" s="487"/>
      <c r="E34" s="487"/>
      <c r="F34" s="487"/>
      <c r="G34" s="487"/>
      <c r="H34" s="487"/>
      <c r="I34" s="487"/>
      <c r="J34" s="487"/>
      <c r="K34" s="487"/>
      <c r="L34" s="487"/>
      <c r="M34" s="487"/>
      <c r="N34" s="487"/>
      <c r="O34" s="487"/>
      <c r="P34" s="487"/>
      <c r="Q34" s="487"/>
      <c r="R34" s="487"/>
    </row>
    <row r="35" spans="1:18" x14ac:dyDescent="0.3">
      <c r="B35" s="28"/>
    </row>
    <row r="36" spans="1:18" x14ac:dyDescent="0.3">
      <c r="B36" s="28"/>
    </row>
    <row r="38" spans="1:18" x14ac:dyDescent="0.3">
      <c r="B38" s="28"/>
    </row>
  </sheetData>
  <mergeCells count="37">
    <mergeCell ref="B32:R32"/>
    <mergeCell ref="B33:R33"/>
    <mergeCell ref="B34:R34"/>
    <mergeCell ref="S24:U24"/>
    <mergeCell ref="B27:R27"/>
    <mergeCell ref="B28:R28"/>
    <mergeCell ref="B29:R29"/>
    <mergeCell ref="B30:R30"/>
    <mergeCell ref="B31:R31"/>
    <mergeCell ref="S23:U23"/>
    <mergeCell ref="S9:U9"/>
    <mergeCell ref="A12:Q12"/>
    <mergeCell ref="A13:A15"/>
    <mergeCell ref="B13:B15"/>
    <mergeCell ref="C13:F14"/>
    <mergeCell ref="G13:R13"/>
    <mergeCell ref="S13:U13"/>
    <mergeCell ref="G14:J14"/>
    <mergeCell ref="K14:N14"/>
    <mergeCell ref="O14:R14"/>
    <mergeCell ref="S16:U16"/>
    <mergeCell ref="S17:U17"/>
    <mergeCell ref="S18:U18"/>
    <mergeCell ref="S21:U21"/>
    <mergeCell ref="S22:U22"/>
    <mergeCell ref="S8:U8"/>
    <mergeCell ref="A2:Q2"/>
    <mergeCell ref="A3:Q3"/>
    <mergeCell ref="A4:A6"/>
    <mergeCell ref="B4:B6"/>
    <mergeCell ref="C4:F5"/>
    <mergeCell ref="G4:R4"/>
    <mergeCell ref="S4:U4"/>
    <mergeCell ref="G5:J5"/>
    <mergeCell ref="K5:N5"/>
    <mergeCell ref="O5:R5"/>
    <mergeCell ref="S7:U7"/>
  </mergeCells>
  <pageMargins left="0.35433070866141736" right="0.31496062992125984" top="0.24" bottom="0.27" header="0.23622047244094491" footer="0.27559055118110237"/>
  <pageSetup paperSize="9" scale="63" orientation="landscape" r:id="rId1"/>
  <rowBreaks count="1" manualBreakCount="1">
    <brk id="18" max="20"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E36"/>
  <sheetViews>
    <sheetView view="pageBreakPreview" topLeftCell="A16" zoomScale="60" zoomScaleNormal="86" workbookViewId="0">
      <selection activeCell="AI9" sqref="AI9"/>
    </sheetView>
  </sheetViews>
  <sheetFormatPr defaultRowHeight="14.4" x14ac:dyDescent="0.3"/>
  <cols>
    <col min="1" max="1" width="5.6640625" customWidth="1"/>
    <col min="2" max="2" width="15.88671875" customWidth="1"/>
    <col min="3" max="7" width="7.6640625" customWidth="1"/>
    <col min="8" max="8" width="7.44140625" customWidth="1"/>
    <col min="9" max="9" width="7.6640625" customWidth="1"/>
    <col min="10" max="10" width="7.44140625" customWidth="1"/>
    <col min="11" max="12" width="7.33203125" customWidth="1"/>
    <col min="13" max="13" width="7.5546875" customWidth="1"/>
    <col min="14" max="14" width="8" customWidth="1"/>
    <col min="15" max="15" width="7.6640625" customWidth="1"/>
    <col min="16" max="16" width="7.5546875" customWidth="1"/>
    <col min="17" max="17" width="7.33203125" customWidth="1"/>
    <col min="18" max="18" width="8.33203125" customWidth="1"/>
    <col min="19" max="19" width="7.6640625" customWidth="1"/>
    <col min="20" max="20" width="7.44140625" customWidth="1"/>
    <col min="21" max="21" width="7.5546875" customWidth="1"/>
    <col min="22" max="22" width="7.33203125" customWidth="1"/>
    <col min="23" max="24" width="7.5546875" customWidth="1"/>
    <col min="25" max="25" width="7.88671875" customWidth="1"/>
    <col min="26" max="26" width="7.6640625" customWidth="1"/>
    <col min="27" max="27" width="11.5546875" customWidth="1"/>
    <col min="31" max="31" width="27.109375" customWidth="1"/>
    <col min="257" max="257" width="5.6640625" customWidth="1"/>
    <col min="258" max="258" width="15.88671875" customWidth="1"/>
    <col min="259" max="263" width="7.6640625" customWidth="1"/>
    <col min="264" max="264" width="7.44140625" customWidth="1"/>
    <col min="265" max="265" width="7.6640625" customWidth="1"/>
    <col min="266" max="266" width="7.44140625" customWidth="1"/>
    <col min="267" max="268" width="7.33203125" customWidth="1"/>
    <col min="269" max="269" width="7.5546875" customWidth="1"/>
    <col min="270" max="270" width="8" customWidth="1"/>
    <col min="271" max="271" width="7.6640625" customWidth="1"/>
    <col min="272" max="272" width="7.5546875" customWidth="1"/>
    <col min="273" max="273" width="7.33203125" customWidth="1"/>
    <col min="274" max="274" width="8.33203125" customWidth="1"/>
    <col min="275" max="275" width="7.6640625" customWidth="1"/>
    <col min="276" max="276" width="7.44140625" customWidth="1"/>
    <col min="277" max="277" width="7.5546875" customWidth="1"/>
    <col min="278" max="278" width="7.33203125" customWidth="1"/>
    <col min="279" max="280" width="7.5546875" customWidth="1"/>
    <col min="281" max="281" width="7.88671875" customWidth="1"/>
    <col min="282" max="282" width="7.6640625" customWidth="1"/>
    <col min="283" max="283" width="11.5546875" customWidth="1"/>
    <col min="513" max="513" width="5.6640625" customWidth="1"/>
    <col min="514" max="514" width="15.88671875" customWidth="1"/>
    <col min="515" max="519" width="7.6640625" customWidth="1"/>
    <col min="520" max="520" width="7.44140625" customWidth="1"/>
    <col min="521" max="521" width="7.6640625" customWidth="1"/>
    <col min="522" max="522" width="7.44140625" customWidth="1"/>
    <col min="523" max="524" width="7.33203125" customWidth="1"/>
    <col min="525" max="525" width="7.5546875" customWidth="1"/>
    <col min="526" max="526" width="8" customWidth="1"/>
    <col min="527" max="527" width="7.6640625" customWidth="1"/>
    <col min="528" max="528" width="7.5546875" customWidth="1"/>
    <col min="529" max="529" width="7.33203125" customWidth="1"/>
    <col min="530" max="530" width="8.33203125" customWidth="1"/>
    <col min="531" max="531" width="7.6640625" customWidth="1"/>
    <col min="532" max="532" width="7.44140625" customWidth="1"/>
    <col min="533" max="533" width="7.5546875" customWidth="1"/>
    <col min="534" max="534" width="7.33203125" customWidth="1"/>
    <col min="535" max="536" width="7.5546875" customWidth="1"/>
    <col min="537" max="537" width="7.88671875" customWidth="1"/>
    <col min="538" max="538" width="7.6640625" customWidth="1"/>
    <col min="539" max="539" width="11.5546875" customWidth="1"/>
    <col min="769" max="769" width="5.6640625" customWidth="1"/>
    <col min="770" max="770" width="15.88671875" customWidth="1"/>
    <col min="771" max="775" width="7.6640625" customWidth="1"/>
    <col min="776" max="776" width="7.44140625" customWidth="1"/>
    <col min="777" max="777" width="7.6640625" customWidth="1"/>
    <col min="778" max="778" width="7.44140625" customWidth="1"/>
    <col min="779" max="780" width="7.33203125" customWidth="1"/>
    <col min="781" max="781" width="7.5546875" customWidth="1"/>
    <col min="782" max="782" width="8" customWidth="1"/>
    <col min="783" max="783" width="7.6640625" customWidth="1"/>
    <col min="784" max="784" width="7.5546875" customWidth="1"/>
    <col min="785" max="785" width="7.33203125" customWidth="1"/>
    <col min="786" max="786" width="8.33203125" customWidth="1"/>
    <col min="787" max="787" width="7.6640625" customWidth="1"/>
    <col min="788" max="788" width="7.44140625" customWidth="1"/>
    <col min="789" max="789" width="7.5546875" customWidth="1"/>
    <col min="790" max="790" width="7.33203125" customWidth="1"/>
    <col min="791" max="792" width="7.5546875" customWidth="1"/>
    <col min="793" max="793" width="7.88671875" customWidth="1"/>
    <col min="794" max="794" width="7.6640625" customWidth="1"/>
    <col min="795" max="795" width="11.5546875" customWidth="1"/>
    <col min="1025" max="1025" width="5.6640625" customWidth="1"/>
    <col min="1026" max="1026" width="15.88671875" customWidth="1"/>
    <col min="1027" max="1031" width="7.6640625" customWidth="1"/>
    <col min="1032" max="1032" width="7.44140625" customWidth="1"/>
    <col min="1033" max="1033" width="7.6640625" customWidth="1"/>
    <col min="1034" max="1034" width="7.44140625" customWidth="1"/>
    <col min="1035" max="1036" width="7.33203125" customWidth="1"/>
    <col min="1037" max="1037" width="7.5546875" customWidth="1"/>
    <col min="1038" max="1038" width="8" customWidth="1"/>
    <col min="1039" max="1039" width="7.6640625" customWidth="1"/>
    <col min="1040" max="1040" width="7.5546875" customWidth="1"/>
    <col min="1041" max="1041" width="7.33203125" customWidth="1"/>
    <col min="1042" max="1042" width="8.33203125" customWidth="1"/>
    <col min="1043" max="1043" width="7.6640625" customWidth="1"/>
    <col min="1044" max="1044" width="7.44140625" customWidth="1"/>
    <col min="1045" max="1045" width="7.5546875" customWidth="1"/>
    <col min="1046" max="1046" width="7.33203125" customWidth="1"/>
    <col min="1047" max="1048" width="7.5546875" customWidth="1"/>
    <col min="1049" max="1049" width="7.88671875" customWidth="1"/>
    <col min="1050" max="1050" width="7.6640625" customWidth="1"/>
    <col min="1051" max="1051" width="11.5546875" customWidth="1"/>
    <col min="1281" max="1281" width="5.6640625" customWidth="1"/>
    <col min="1282" max="1282" width="15.88671875" customWidth="1"/>
    <col min="1283" max="1287" width="7.6640625" customWidth="1"/>
    <col min="1288" max="1288" width="7.44140625" customWidth="1"/>
    <col min="1289" max="1289" width="7.6640625" customWidth="1"/>
    <col min="1290" max="1290" width="7.44140625" customWidth="1"/>
    <col min="1291" max="1292" width="7.33203125" customWidth="1"/>
    <col min="1293" max="1293" width="7.5546875" customWidth="1"/>
    <col min="1294" max="1294" width="8" customWidth="1"/>
    <col min="1295" max="1295" width="7.6640625" customWidth="1"/>
    <col min="1296" max="1296" width="7.5546875" customWidth="1"/>
    <col min="1297" max="1297" width="7.33203125" customWidth="1"/>
    <col min="1298" max="1298" width="8.33203125" customWidth="1"/>
    <col min="1299" max="1299" width="7.6640625" customWidth="1"/>
    <col min="1300" max="1300" width="7.44140625" customWidth="1"/>
    <col min="1301" max="1301" width="7.5546875" customWidth="1"/>
    <col min="1302" max="1302" width="7.33203125" customWidth="1"/>
    <col min="1303" max="1304" width="7.5546875" customWidth="1"/>
    <col min="1305" max="1305" width="7.88671875" customWidth="1"/>
    <col min="1306" max="1306" width="7.6640625" customWidth="1"/>
    <col min="1307" max="1307" width="11.5546875" customWidth="1"/>
    <col min="1537" max="1537" width="5.6640625" customWidth="1"/>
    <col min="1538" max="1538" width="15.88671875" customWidth="1"/>
    <col min="1539" max="1543" width="7.6640625" customWidth="1"/>
    <col min="1544" max="1544" width="7.44140625" customWidth="1"/>
    <col min="1545" max="1545" width="7.6640625" customWidth="1"/>
    <col min="1546" max="1546" width="7.44140625" customWidth="1"/>
    <col min="1547" max="1548" width="7.33203125" customWidth="1"/>
    <col min="1549" max="1549" width="7.5546875" customWidth="1"/>
    <col min="1550" max="1550" width="8" customWidth="1"/>
    <col min="1551" max="1551" width="7.6640625" customWidth="1"/>
    <col min="1552" max="1552" width="7.5546875" customWidth="1"/>
    <col min="1553" max="1553" width="7.33203125" customWidth="1"/>
    <col min="1554" max="1554" width="8.33203125" customWidth="1"/>
    <col min="1555" max="1555" width="7.6640625" customWidth="1"/>
    <col min="1556" max="1556" width="7.44140625" customWidth="1"/>
    <col min="1557" max="1557" width="7.5546875" customWidth="1"/>
    <col min="1558" max="1558" width="7.33203125" customWidth="1"/>
    <col min="1559" max="1560" width="7.5546875" customWidth="1"/>
    <col min="1561" max="1561" width="7.88671875" customWidth="1"/>
    <col min="1562" max="1562" width="7.6640625" customWidth="1"/>
    <col min="1563" max="1563" width="11.5546875" customWidth="1"/>
    <col min="1793" max="1793" width="5.6640625" customWidth="1"/>
    <col min="1794" max="1794" width="15.88671875" customWidth="1"/>
    <col min="1795" max="1799" width="7.6640625" customWidth="1"/>
    <col min="1800" max="1800" width="7.44140625" customWidth="1"/>
    <col min="1801" max="1801" width="7.6640625" customWidth="1"/>
    <col min="1802" max="1802" width="7.44140625" customWidth="1"/>
    <col min="1803" max="1804" width="7.33203125" customWidth="1"/>
    <col min="1805" max="1805" width="7.5546875" customWidth="1"/>
    <col min="1806" max="1806" width="8" customWidth="1"/>
    <col min="1807" max="1807" width="7.6640625" customWidth="1"/>
    <col min="1808" max="1808" width="7.5546875" customWidth="1"/>
    <col min="1809" max="1809" width="7.33203125" customWidth="1"/>
    <col min="1810" max="1810" width="8.33203125" customWidth="1"/>
    <col min="1811" max="1811" width="7.6640625" customWidth="1"/>
    <col min="1812" max="1812" width="7.44140625" customWidth="1"/>
    <col min="1813" max="1813" width="7.5546875" customWidth="1"/>
    <col min="1814" max="1814" width="7.33203125" customWidth="1"/>
    <col min="1815" max="1816" width="7.5546875" customWidth="1"/>
    <col min="1817" max="1817" width="7.88671875" customWidth="1"/>
    <col min="1818" max="1818" width="7.6640625" customWidth="1"/>
    <col min="1819" max="1819" width="11.5546875" customWidth="1"/>
    <col min="2049" max="2049" width="5.6640625" customWidth="1"/>
    <col min="2050" max="2050" width="15.88671875" customWidth="1"/>
    <col min="2051" max="2055" width="7.6640625" customWidth="1"/>
    <col min="2056" max="2056" width="7.44140625" customWidth="1"/>
    <col min="2057" max="2057" width="7.6640625" customWidth="1"/>
    <col min="2058" max="2058" width="7.44140625" customWidth="1"/>
    <col min="2059" max="2060" width="7.33203125" customWidth="1"/>
    <col min="2061" max="2061" width="7.5546875" customWidth="1"/>
    <col min="2062" max="2062" width="8" customWidth="1"/>
    <col min="2063" max="2063" width="7.6640625" customWidth="1"/>
    <col min="2064" max="2064" width="7.5546875" customWidth="1"/>
    <col min="2065" max="2065" width="7.33203125" customWidth="1"/>
    <col min="2066" max="2066" width="8.33203125" customWidth="1"/>
    <col min="2067" max="2067" width="7.6640625" customWidth="1"/>
    <col min="2068" max="2068" width="7.44140625" customWidth="1"/>
    <col min="2069" max="2069" width="7.5546875" customWidth="1"/>
    <col min="2070" max="2070" width="7.33203125" customWidth="1"/>
    <col min="2071" max="2072" width="7.5546875" customWidth="1"/>
    <col min="2073" max="2073" width="7.88671875" customWidth="1"/>
    <col min="2074" max="2074" width="7.6640625" customWidth="1"/>
    <col min="2075" max="2075" width="11.5546875" customWidth="1"/>
    <col min="2305" max="2305" width="5.6640625" customWidth="1"/>
    <col min="2306" max="2306" width="15.88671875" customWidth="1"/>
    <col min="2307" max="2311" width="7.6640625" customWidth="1"/>
    <col min="2312" max="2312" width="7.44140625" customWidth="1"/>
    <col min="2313" max="2313" width="7.6640625" customWidth="1"/>
    <col min="2314" max="2314" width="7.44140625" customWidth="1"/>
    <col min="2315" max="2316" width="7.33203125" customWidth="1"/>
    <col min="2317" max="2317" width="7.5546875" customWidth="1"/>
    <col min="2318" max="2318" width="8" customWidth="1"/>
    <col min="2319" max="2319" width="7.6640625" customWidth="1"/>
    <col min="2320" max="2320" width="7.5546875" customWidth="1"/>
    <col min="2321" max="2321" width="7.33203125" customWidth="1"/>
    <col min="2322" max="2322" width="8.33203125" customWidth="1"/>
    <col min="2323" max="2323" width="7.6640625" customWidth="1"/>
    <col min="2324" max="2324" width="7.44140625" customWidth="1"/>
    <col min="2325" max="2325" width="7.5546875" customWidth="1"/>
    <col min="2326" max="2326" width="7.33203125" customWidth="1"/>
    <col min="2327" max="2328" width="7.5546875" customWidth="1"/>
    <col min="2329" max="2329" width="7.88671875" customWidth="1"/>
    <col min="2330" max="2330" width="7.6640625" customWidth="1"/>
    <col min="2331" max="2331" width="11.5546875" customWidth="1"/>
    <col min="2561" max="2561" width="5.6640625" customWidth="1"/>
    <col min="2562" max="2562" width="15.88671875" customWidth="1"/>
    <col min="2563" max="2567" width="7.6640625" customWidth="1"/>
    <col min="2568" max="2568" width="7.44140625" customWidth="1"/>
    <col min="2569" max="2569" width="7.6640625" customWidth="1"/>
    <col min="2570" max="2570" width="7.44140625" customWidth="1"/>
    <col min="2571" max="2572" width="7.33203125" customWidth="1"/>
    <col min="2573" max="2573" width="7.5546875" customWidth="1"/>
    <col min="2574" max="2574" width="8" customWidth="1"/>
    <col min="2575" max="2575" width="7.6640625" customWidth="1"/>
    <col min="2576" max="2576" width="7.5546875" customWidth="1"/>
    <col min="2577" max="2577" width="7.33203125" customWidth="1"/>
    <col min="2578" max="2578" width="8.33203125" customWidth="1"/>
    <col min="2579" max="2579" width="7.6640625" customWidth="1"/>
    <col min="2580" max="2580" width="7.44140625" customWidth="1"/>
    <col min="2581" max="2581" width="7.5546875" customWidth="1"/>
    <col min="2582" max="2582" width="7.33203125" customWidth="1"/>
    <col min="2583" max="2584" width="7.5546875" customWidth="1"/>
    <col min="2585" max="2585" width="7.88671875" customWidth="1"/>
    <col min="2586" max="2586" width="7.6640625" customWidth="1"/>
    <col min="2587" max="2587" width="11.5546875" customWidth="1"/>
    <col min="2817" max="2817" width="5.6640625" customWidth="1"/>
    <col min="2818" max="2818" width="15.88671875" customWidth="1"/>
    <col min="2819" max="2823" width="7.6640625" customWidth="1"/>
    <col min="2824" max="2824" width="7.44140625" customWidth="1"/>
    <col min="2825" max="2825" width="7.6640625" customWidth="1"/>
    <col min="2826" max="2826" width="7.44140625" customWidth="1"/>
    <col min="2827" max="2828" width="7.33203125" customWidth="1"/>
    <col min="2829" max="2829" width="7.5546875" customWidth="1"/>
    <col min="2830" max="2830" width="8" customWidth="1"/>
    <col min="2831" max="2831" width="7.6640625" customWidth="1"/>
    <col min="2832" max="2832" width="7.5546875" customWidth="1"/>
    <col min="2833" max="2833" width="7.33203125" customWidth="1"/>
    <col min="2834" max="2834" width="8.33203125" customWidth="1"/>
    <col min="2835" max="2835" width="7.6640625" customWidth="1"/>
    <col min="2836" max="2836" width="7.44140625" customWidth="1"/>
    <col min="2837" max="2837" width="7.5546875" customWidth="1"/>
    <col min="2838" max="2838" width="7.33203125" customWidth="1"/>
    <col min="2839" max="2840" width="7.5546875" customWidth="1"/>
    <col min="2841" max="2841" width="7.88671875" customWidth="1"/>
    <col min="2842" max="2842" width="7.6640625" customWidth="1"/>
    <col min="2843" max="2843" width="11.5546875" customWidth="1"/>
    <col min="3073" max="3073" width="5.6640625" customWidth="1"/>
    <col min="3074" max="3074" width="15.88671875" customWidth="1"/>
    <col min="3075" max="3079" width="7.6640625" customWidth="1"/>
    <col min="3080" max="3080" width="7.44140625" customWidth="1"/>
    <col min="3081" max="3081" width="7.6640625" customWidth="1"/>
    <col min="3082" max="3082" width="7.44140625" customWidth="1"/>
    <col min="3083" max="3084" width="7.33203125" customWidth="1"/>
    <col min="3085" max="3085" width="7.5546875" customWidth="1"/>
    <col min="3086" max="3086" width="8" customWidth="1"/>
    <col min="3087" max="3087" width="7.6640625" customWidth="1"/>
    <col min="3088" max="3088" width="7.5546875" customWidth="1"/>
    <col min="3089" max="3089" width="7.33203125" customWidth="1"/>
    <col min="3090" max="3090" width="8.33203125" customWidth="1"/>
    <col min="3091" max="3091" width="7.6640625" customWidth="1"/>
    <col min="3092" max="3092" width="7.44140625" customWidth="1"/>
    <col min="3093" max="3093" width="7.5546875" customWidth="1"/>
    <col min="3094" max="3094" width="7.33203125" customWidth="1"/>
    <col min="3095" max="3096" width="7.5546875" customWidth="1"/>
    <col min="3097" max="3097" width="7.88671875" customWidth="1"/>
    <col min="3098" max="3098" width="7.6640625" customWidth="1"/>
    <col min="3099" max="3099" width="11.5546875" customWidth="1"/>
    <col min="3329" max="3329" width="5.6640625" customWidth="1"/>
    <col min="3330" max="3330" width="15.88671875" customWidth="1"/>
    <col min="3331" max="3335" width="7.6640625" customWidth="1"/>
    <col min="3336" max="3336" width="7.44140625" customWidth="1"/>
    <col min="3337" max="3337" width="7.6640625" customWidth="1"/>
    <col min="3338" max="3338" width="7.44140625" customWidth="1"/>
    <col min="3339" max="3340" width="7.33203125" customWidth="1"/>
    <col min="3341" max="3341" width="7.5546875" customWidth="1"/>
    <col min="3342" max="3342" width="8" customWidth="1"/>
    <col min="3343" max="3343" width="7.6640625" customWidth="1"/>
    <col min="3344" max="3344" width="7.5546875" customWidth="1"/>
    <col min="3345" max="3345" width="7.33203125" customWidth="1"/>
    <col min="3346" max="3346" width="8.33203125" customWidth="1"/>
    <col min="3347" max="3347" width="7.6640625" customWidth="1"/>
    <col min="3348" max="3348" width="7.44140625" customWidth="1"/>
    <col min="3349" max="3349" width="7.5546875" customWidth="1"/>
    <col min="3350" max="3350" width="7.33203125" customWidth="1"/>
    <col min="3351" max="3352" width="7.5546875" customWidth="1"/>
    <col min="3353" max="3353" width="7.88671875" customWidth="1"/>
    <col min="3354" max="3354" width="7.6640625" customWidth="1"/>
    <col min="3355" max="3355" width="11.5546875" customWidth="1"/>
    <col min="3585" max="3585" width="5.6640625" customWidth="1"/>
    <col min="3586" max="3586" width="15.88671875" customWidth="1"/>
    <col min="3587" max="3591" width="7.6640625" customWidth="1"/>
    <col min="3592" max="3592" width="7.44140625" customWidth="1"/>
    <col min="3593" max="3593" width="7.6640625" customWidth="1"/>
    <col min="3594" max="3594" width="7.44140625" customWidth="1"/>
    <col min="3595" max="3596" width="7.33203125" customWidth="1"/>
    <col min="3597" max="3597" width="7.5546875" customWidth="1"/>
    <col min="3598" max="3598" width="8" customWidth="1"/>
    <col min="3599" max="3599" width="7.6640625" customWidth="1"/>
    <col min="3600" max="3600" width="7.5546875" customWidth="1"/>
    <col min="3601" max="3601" width="7.33203125" customWidth="1"/>
    <col min="3602" max="3602" width="8.33203125" customWidth="1"/>
    <col min="3603" max="3603" width="7.6640625" customWidth="1"/>
    <col min="3604" max="3604" width="7.44140625" customWidth="1"/>
    <col min="3605" max="3605" width="7.5546875" customWidth="1"/>
    <col min="3606" max="3606" width="7.33203125" customWidth="1"/>
    <col min="3607" max="3608" width="7.5546875" customWidth="1"/>
    <col min="3609" max="3609" width="7.88671875" customWidth="1"/>
    <col min="3610" max="3610" width="7.6640625" customWidth="1"/>
    <col min="3611" max="3611" width="11.5546875" customWidth="1"/>
    <col min="3841" max="3841" width="5.6640625" customWidth="1"/>
    <col min="3842" max="3842" width="15.88671875" customWidth="1"/>
    <col min="3843" max="3847" width="7.6640625" customWidth="1"/>
    <col min="3848" max="3848" width="7.44140625" customWidth="1"/>
    <col min="3849" max="3849" width="7.6640625" customWidth="1"/>
    <col min="3850" max="3850" width="7.44140625" customWidth="1"/>
    <col min="3851" max="3852" width="7.33203125" customWidth="1"/>
    <col min="3853" max="3853" width="7.5546875" customWidth="1"/>
    <col min="3854" max="3854" width="8" customWidth="1"/>
    <col min="3855" max="3855" width="7.6640625" customWidth="1"/>
    <col min="3856" max="3856" width="7.5546875" customWidth="1"/>
    <col min="3857" max="3857" width="7.33203125" customWidth="1"/>
    <col min="3858" max="3858" width="8.33203125" customWidth="1"/>
    <col min="3859" max="3859" width="7.6640625" customWidth="1"/>
    <col min="3860" max="3860" width="7.44140625" customWidth="1"/>
    <col min="3861" max="3861" width="7.5546875" customWidth="1"/>
    <col min="3862" max="3862" width="7.33203125" customWidth="1"/>
    <col min="3863" max="3864" width="7.5546875" customWidth="1"/>
    <col min="3865" max="3865" width="7.88671875" customWidth="1"/>
    <col min="3866" max="3866" width="7.6640625" customWidth="1"/>
    <col min="3867" max="3867" width="11.5546875" customWidth="1"/>
    <col min="4097" max="4097" width="5.6640625" customWidth="1"/>
    <col min="4098" max="4098" width="15.88671875" customWidth="1"/>
    <col min="4099" max="4103" width="7.6640625" customWidth="1"/>
    <col min="4104" max="4104" width="7.44140625" customWidth="1"/>
    <col min="4105" max="4105" width="7.6640625" customWidth="1"/>
    <col min="4106" max="4106" width="7.44140625" customWidth="1"/>
    <col min="4107" max="4108" width="7.33203125" customWidth="1"/>
    <col min="4109" max="4109" width="7.5546875" customWidth="1"/>
    <col min="4110" max="4110" width="8" customWidth="1"/>
    <col min="4111" max="4111" width="7.6640625" customWidth="1"/>
    <col min="4112" max="4112" width="7.5546875" customWidth="1"/>
    <col min="4113" max="4113" width="7.33203125" customWidth="1"/>
    <col min="4114" max="4114" width="8.33203125" customWidth="1"/>
    <col min="4115" max="4115" width="7.6640625" customWidth="1"/>
    <col min="4116" max="4116" width="7.44140625" customWidth="1"/>
    <col min="4117" max="4117" width="7.5546875" customWidth="1"/>
    <col min="4118" max="4118" width="7.33203125" customWidth="1"/>
    <col min="4119" max="4120" width="7.5546875" customWidth="1"/>
    <col min="4121" max="4121" width="7.88671875" customWidth="1"/>
    <col min="4122" max="4122" width="7.6640625" customWidth="1"/>
    <col min="4123" max="4123" width="11.5546875" customWidth="1"/>
    <col min="4353" max="4353" width="5.6640625" customWidth="1"/>
    <col min="4354" max="4354" width="15.88671875" customWidth="1"/>
    <col min="4355" max="4359" width="7.6640625" customWidth="1"/>
    <col min="4360" max="4360" width="7.44140625" customWidth="1"/>
    <col min="4361" max="4361" width="7.6640625" customWidth="1"/>
    <col min="4362" max="4362" width="7.44140625" customWidth="1"/>
    <col min="4363" max="4364" width="7.33203125" customWidth="1"/>
    <col min="4365" max="4365" width="7.5546875" customWidth="1"/>
    <col min="4366" max="4366" width="8" customWidth="1"/>
    <col min="4367" max="4367" width="7.6640625" customWidth="1"/>
    <col min="4368" max="4368" width="7.5546875" customWidth="1"/>
    <col min="4369" max="4369" width="7.33203125" customWidth="1"/>
    <col min="4370" max="4370" width="8.33203125" customWidth="1"/>
    <col min="4371" max="4371" width="7.6640625" customWidth="1"/>
    <col min="4372" max="4372" width="7.44140625" customWidth="1"/>
    <col min="4373" max="4373" width="7.5546875" customWidth="1"/>
    <col min="4374" max="4374" width="7.33203125" customWidth="1"/>
    <col min="4375" max="4376" width="7.5546875" customWidth="1"/>
    <col min="4377" max="4377" width="7.88671875" customWidth="1"/>
    <col min="4378" max="4378" width="7.6640625" customWidth="1"/>
    <col min="4379" max="4379" width="11.5546875" customWidth="1"/>
    <col min="4609" max="4609" width="5.6640625" customWidth="1"/>
    <col min="4610" max="4610" width="15.88671875" customWidth="1"/>
    <col min="4611" max="4615" width="7.6640625" customWidth="1"/>
    <col min="4616" max="4616" width="7.44140625" customWidth="1"/>
    <col min="4617" max="4617" width="7.6640625" customWidth="1"/>
    <col min="4618" max="4618" width="7.44140625" customWidth="1"/>
    <col min="4619" max="4620" width="7.33203125" customWidth="1"/>
    <col min="4621" max="4621" width="7.5546875" customWidth="1"/>
    <col min="4622" max="4622" width="8" customWidth="1"/>
    <col min="4623" max="4623" width="7.6640625" customWidth="1"/>
    <col min="4624" max="4624" width="7.5546875" customWidth="1"/>
    <col min="4625" max="4625" width="7.33203125" customWidth="1"/>
    <col min="4626" max="4626" width="8.33203125" customWidth="1"/>
    <col min="4627" max="4627" width="7.6640625" customWidth="1"/>
    <col min="4628" max="4628" width="7.44140625" customWidth="1"/>
    <col min="4629" max="4629" width="7.5546875" customWidth="1"/>
    <col min="4630" max="4630" width="7.33203125" customWidth="1"/>
    <col min="4631" max="4632" width="7.5546875" customWidth="1"/>
    <col min="4633" max="4633" width="7.88671875" customWidth="1"/>
    <col min="4634" max="4634" width="7.6640625" customWidth="1"/>
    <col min="4635" max="4635" width="11.5546875" customWidth="1"/>
    <col min="4865" max="4865" width="5.6640625" customWidth="1"/>
    <col min="4866" max="4866" width="15.88671875" customWidth="1"/>
    <col min="4867" max="4871" width="7.6640625" customWidth="1"/>
    <col min="4872" max="4872" width="7.44140625" customWidth="1"/>
    <col min="4873" max="4873" width="7.6640625" customWidth="1"/>
    <col min="4874" max="4874" width="7.44140625" customWidth="1"/>
    <col min="4875" max="4876" width="7.33203125" customWidth="1"/>
    <col min="4877" max="4877" width="7.5546875" customWidth="1"/>
    <col min="4878" max="4878" width="8" customWidth="1"/>
    <col min="4879" max="4879" width="7.6640625" customWidth="1"/>
    <col min="4880" max="4880" width="7.5546875" customWidth="1"/>
    <col min="4881" max="4881" width="7.33203125" customWidth="1"/>
    <col min="4882" max="4882" width="8.33203125" customWidth="1"/>
    <col min="4883" max="4883" width="7.6640625" customWidth="1"/>
    <col min="4884" max="4884" width="7.44140625" customWidth="1"/>
    <col min="4885" max="4885" width="7.5546875" customWidth="1"/>
    <col min="4886" max="4886" width="7.33203125" customWidth="1"/>
    <col min="4887" max="4888" width="7.5546875" customWidth="1"/>
    <col min="4889" max="4889" width="7.88671875" customWidth="1"/>
    <col min="4890" max="4890" width="7.6640625" customWidth="1"/>
    <col min="4891" max="4891" width="11.5546875" customWidth="1"/>
    <col min="5121" max="5121" width="5.6640625" customWidth="1"/>
    <col min="5122" max="5122" width="15.88671875" customWidth="1"/>
    <col min="5123" max="5127" width="7.6640625" customWidth="1"/>
    <col min="5128" max="5128" width="7.44140625" customWidth="1"/>
    <col min="5129" max="5129" width="7.6640625" customWidth="1"/>
    <col min="5130" max="5130" width="7.44140625" customWidth="1"/>
    <col min="5131" max="5132" width="7.33203125" customWidth="1"/>
    <col min="5133" max="5133" width="7.5546875" customWidth="1"/>
    <col min="5134" max="5134" width="8" customWidth="1"/>
    <col min="5135" max="5135" width="7.6640625" customWidth="1"/>
    <col min="5136" max="5136" width="7.5546875" customWidth="1"/>
    <col min="5137" max="5137" width="7.33203125" customWidth="1"/>
    <col min="5138" max="5138" width="8.33203125" customWidth="1"/>
    <col min="5139" max="5139" width="7.6640625" customWidth="1"/>
    <col min="5140" max="5140" width="7.44140625" customWidth="1"/>
    <col min="5141" max="5141" width="7.5546875" customWidth="1"/>
    <col min="5142" max="5142" width="7.33203125" customWidth="1"/>
    <col min="5143" max="5144" width="7.5546875" customWidth="1"/>
    <col min="5145" max="5145" width="7.88671875" customWidth="1"/>
    <col min="5146" max="5146" width="7.6640625" customWidth="1"/>
    <col min="5147" max="5147" width="11.5546875" customWidth="1"/>
    <col min="5377" max="5377" width="5.6640625" customWidth="1"/>
    <col min="5378" max="5378" width="15.88671875" customWidth="1"/>
    <col min="5379" max="5383" width="7.6640625" customWidth="1"/>
    <col min="5384" max="5384" width="7.44140625" customWidth="1"/>
    <col min="5385" max="5385" width="7.6640625" customWidth="1"/>
    <col min="5386" max="5386" width="7.44140625" customWidth="1"/>
    <col min="5387" max="5388" width="7.33203125" customWidth="1"/>
    <col min="5389" max="5389" width="7.5546875" customWidth="1"/>
    <col min="5390" max="5390" width="8" customWidth="1"/>
    <col min="5391" max="5391" width="7.6640625" customWidth="1"/>
    <col min="5392" max="5392" width="7.5546875" customWidth="1"/>
    <col min="5393" max="5393" width="7.33203125" customWidth="1"/>
    <col min="5394" max="5394" width="8.33203125" customWidth="1"/>
    <col min="5395" max="5395" width="7.6640625" customWidth="1"/>
    <col min="5396" max="5396" width="7.44140625" customWidth="1"/>
    <col min="5397" max="5397" width="7.5546875" customWidth="1"/>
    <col min="5398" max="5398" width="7.33203125" customWidth="1"/>
    <col min="5399" max="5400" width="7.5546875" customWidth="1"/>
    <col min="5401" max="5401" width="7.88671875" customWidth="1"/>
    <col min="5402" max="5402" width="7.6640625" customWidth="1"/>
    <col min="5403" max="5403" width="11.5546875" customWidth="1"/>
    <col min="5633" max="5633" width="5.6640625" customWidth="1"/>
    <col min="5634" max="5634" width="15.88671875" customWidth="1"/>
    <col min="5635" max="5639" width="7.6640625" customWidth="1"/>
    <col min="5640" max="5640" width="7.44140625" customWidth="1"/>
    <col min="5641" max="5641" width="7.6640625" customWidth="1"/>
    <col min="5642" max="5642" width="7.44140625" customWidth="1"/>
    <col min="5643" max="5644" width="7.33203125" customWidth="1"/>
    <col min="5645" max="5645" width="7.5546875" customWidth="1"/>
    <col min="5646" max="5646" width="8" customWidth="1"/>
    <col min="5647" max="5647" width="7.6640625" customWidth="1"/>
    <col min="5648" max="5648" width="7.5546875" customWidth="1"/>
    <col min="5649" max="5649" width="7.33203125" customWidth="1"/>
    <col min="5650" max="5650" width="8.33203125" customWidth="1"/>
    <col min="5651" max="5651" width="7.6640625" customWidth="1"/>
    <col min="5652" max="5652" width="7.44140625" customWidth="1"/>
    <col min="5653" max="5653" width="7.5546875" customWidth="1"/>
    <col min="5654" max="5654" width="7.33203125" customWidth="1"/>
    <col min="5655" max="5656" width="7.5546875" customWidth="1"/>
    <col min="5657" max="5657" width="7.88671875" customWidth="1"/>
    <col min="5658" max="5658" width="7.6640625" customWidth="1"/>
    <col min="5659" max="5659" width="11.5546875" customWidth="1"/>
    <col min="5889" max="5889" width="5.6640625" customWidth="1"/>
    <col min="5890" max="5890" width="15.88671875" customWidth="1"/>
    <col min="5891" max="5895" width="7.6640625" customWidth="1"/>
    <col min="5896" max="5896" width="7.44140625" customWidth="1"/>
    <col min="5897" max="5897" width="7.6640625" customWidth="1"/>
    <col min="5898" max="5898" width="7.44140625" customWidth="1"/>
    <col min="5899" max="5900" width="7.33203125" customWidth="1"/>
    <col min="5901" max="5901" width="7.5546875" customWidth="1"/>
    <col min="5902" max="5902" width="8" customWidth="1"/>
    <col min="5903" max="5903" width="7.6640625" customWidth="1"/>
    <col min="5904" max="5904" width="7.5546875" customWidth="1"/>
    <col min="5905" max="5905" width="7.33203125" customWidth="1"/>
    <col min="5906" max="5906" width="8.33203125" customWidth="1"/>
    <col min="5907" max="5907" width="7.6640625" customWidth="1"/>
    <col min="5908" max="5908" width="7.44140625" customWidth="1"/>
    <col min="5909" max="5909" width="7.5546875" customWidth="1"/>
    <col min="5910" max="5910" width="7.33203125" customWidth="1"/>
    <col min="5911" max="5912" width="7.5546875" customWidth="1"/>
    <col min="5913" max="5913" width="7.88671875" customWidth="1"/>
    <col min="5914" max="5914" width="7.6640625" customWidth="1"/>
    <col min="5915" max="5915" width="11.5546875" customWidth="1"/>
    <col min="6145" max="6145" width="5.6640625" customWidth="1"/>
    <col min="6146" max="6146" width="15.88671875" customWidth="1"/>
    <col min="6147" max="6151" width="7.6640625" customWidth="1"/>
    <col min="6152" max="6152" width="7.44140625" customWidth="1"/>
    <col min="6153" max="6153" width="7.6640625" customWidth="1"/>
    <col min="6154" max="6154" width="7.44140625" customWidth="1"/>
    <col min="6155" max="6156" width="7.33203125" customWidth="1"/>
    <col min="6157" max="6157" width="7.5546875" customWidth="1"/>
    <col min="6158" max="6158" width="8" customWidth="1"/>
    <col min="6159" max="6159" width="7.6640625" customWidth="1"/>
    <col min="6160" max="6160" width="7.5546875" customWidth="1"/>
    <col min="6161" max="6161" width="7.33203125" customWidth="1"/>
    <col min="6162" max="6162" width="8.33203125" customWidth="1"/>
    <col min="6163" max="6163" width="7.6640625" customWidth="1"/>
    <col min="6164" max="6164" width="7.44140625" customWidth="1"/>
    <col min="6165" max="6165" width="7.5546875" customWidth="1"/>
    <col min="6166" max="6166" width="7.33203125" customWidth="1"/>
    <col min="6167" max="6168" width="7.5546875" customWidth="1"/>
    <col min="6169" max="6169" width="7.88671875" customWidth="1"/>
    <col min="6170" max="6170" width="7.6640625" customWidth="1"/>
    <col min="6171" max="6171" width="11.5546875" customWidth="1"/>
    <col min="6401" max="6401" width="5.6640625" customWidth="1"/>
    <col min="6402" max="6402" width="15.88671875" customWidth="1"/>
    <col min="6403" max="6407" width="7.6640625" customWidth="1"/>
    <col min="6408" max="6408" width="7.44140625" customWidth="1"/>
    <col min="6409" max="6409" width="7.6640625" customWidth="1"/>
    <col min="6410" max="6410" width="7.44140625" customWidth="1"/>
    <col min="6411" max="6412" width="7.33203125" customWidth="1"/>
    <col min="6413" max="6413" width="7.5546875" customWidth="1"/>
    <col min="6414" max="6414" width="8" customWidth="1"/>
    <col min="6415" max="6415" width="7.6640625" customWidth="1"/>
    <col min="6416" max="6416" width="7.5546875" customWidth="1"/>
    <col min="6417" max="6417" width="7.33203125" customWidth="1"/>
    <col min="6418" max="6418" width="8.33203125" customWidth="1"/>
    <col min="6419" max="6419" width="7.6640625" customWidth="1"/>
    <col min="6420" max="6420" width="7.44140625" customWidth="1"/>
    <col min="6421" max="6421" width="7.5546875" customWidth="1"/>
    <col min="6422" max="6422" width="7.33203125" customWidth="1"/>
    <col min="6423" max="6424" width="7.5546875" customWidth="1"/>
    <col min="6425" max="6425" width="7.88671875" customWidth="1"/>
    <col min="6426" max="6426" width="7.6640625" customWidth="1"/>
    <col min="6427" max="6427" width="11.5546875" customWidth="1"/>
    <col min="6657" max="6657" width="5.6640625" customWidth="1"/>
    <col min="6658" max="6658" width="15.88671875" customWidth="1"/>
    <col min="6659" max="6663" width="7.6640625" customWidth="1"/>
    <col min="6664" max="6664" width="7.44140625" customWidth="1"/>
    <col min="6665" max="6665" width="7.6640625" customWidth="1"/>
    <col min="6666" max="6666" width="7.44140625" customWidth="1"/>
    <col min="6667" max="6668" width="7.33203125" customWidth="1"/>
    <col min="6669" max="6669" width="7.5546875" customWidth="1"/>
    <col min="6670" max="6670" width="8" customWidth="1"/>
    <col min="6671" max="6671" width="7.6640625" customWidth="1"/>
    <col min="6672" max="6672" width="7.5546875" customWidth="1"/>
    <col min="6673" max="6673" width="7.33203125" customWidth="1"/>
    <col min="6674" max="6674" width="8.33203125" customWidth="1"/>
    <col min="6675" max="6675" width="7.6640625" customWidth="1"/>
    <col min="6676" max="6676" width="7.44140625" customWidth="1"/>
    <col min="6677" max="6677" width="7.5546875" customWidth="1"/>
    <col min="6678" max="6678" width="7.33203125" customWidth="1"/>
    <col min="6679" max="6680" width="7.5546875" customWidth="1"/>
    <col min="6681" max="6681" width="7.88671875" customWidth="1"/>
    <col min="6682" max="6682" width="7.6640625" customWidth="1"/>
    <col min="6683" max="6683" width="11.5546875" customWidth="1"/>
    <col min="6913" max="6913" width="5.6640625" customWidth="1"/>
    <col min="6914" max="6914" width="15.88671875" customWidth="1"/>
    <col min="6915" max="6919" width="7.6640625" customWidth="1"/>
    <col min="6920" max="6920" width="7.44140625" customWidth="1"/>
    <col min="6921" max="6921" width="7.6640625" customWidth="1"/>
    <col min="6922" max="6922" width="7.44140625" customWidth="1"/>
    <col min="6923" max="6924" width="7.33203125" customWidth="1"/>
    <col min="6925" max="6925" width="7.5546875" customWidth="1"/>
    <col min="6926" max="6926" width="8" customWidth="1"/>
    <col min="6927" max="6927" width="7.6640625" customWidth="1"/>
    <col min="6928" max="6928" width="7.5546875" customWidth="1"/>
    <col min="6929" max="6929" width="7.33203125" customWidth="1"/>
    <col min="6930" max="6930" width="8.33203125" customWidth="1"/>
    <col min="6931" max="6931" width="7.6640625" customWidth="1"/>
    <col min="6932" max="6932" width="7.44140625" customWidth="1"/>
    <col min="6933" max="6933" width="7.5546875" customWidth="1"/>
    <col min="6934" max="6934" width="7.33203125" customWidth="1"/>
    <col min="6935" max="6936" width="7.5546875" customWidth="1"/>
    <col min="6937" max="6937" width="7.88671875" customWidth="1"/>
    <col min="6938" max="6938" width="7.6640625" customWidth="1"/>
    <col min="6939" max="6939" width="11.5546875" customWidth="1"/>
    <col min="7169" max="7169" width="5.6640625" customWidth="1"/>
    <col min="7170" max="7170" width="15.88671875" customWidth="1"/>
    <col min="7171" max="7175" width="7.6640625" customWidth="1"/>
    <col min="7176" max="7176" width="7.44140625" customWidth="1"/>
    <col min="7177" max="7177" width="7.6640625" customWidth="1"/>
    <col min="7178" max="7178" width="7.44140625" customWidth="1"/>
    <col min="7179" max="7180" width="7.33203125" customWidth="1"/>
    <col min="7181" max="7181" width="7.5546875" customWidth="1"/>
    <col min="7182" max="7182" width="8" customWidth="1"/>
    <col min="7183" max="7183" width="7.6640625" customWidth="1"/>
    <col min="7184" max="7184" width="7.5546875" customWidth="1"/>
    <col min="7185" max="7185" width="7.33203125" customWidth="1"/>
    <col min="7186" max="7186" width="8.33203125" customWidth="1"/>
    <col min="7187" max="7187" width="7.6640625" customWidth="1"/>
    <col min="7188" max="7188" width="7.44140625" customWidth="1"/>
    <col min="7189" max="7189" width="7.5546875" customWidth="1"/>
    <col min="7190" max="7190" width="7.33203125" customWidth="1"/>
    <col min="7191" max="7192" width="7.5546875" customWidth="1"/>
    <col min="7193" max="7193" width="7.88671875" customWidth="1"/>
    <col min="7194" max="7194" width="7.6640625" customWidth="1"/>
    <col min="7195" max="7195" width="11.5546875" customWidth="1"/>
    <col min="7425" max="7425" width="5.6640625" customWidth="1"/>
    <col min="7426" max="7426" width="15.88671875" customWidth="1"/>
    <col min="7427" max="7431" width="7.6640625" customWidth="1"/>
    <col min="7432" max="7432" width="7.44140625" customWidth="1"/>
    <col min="7433" max="7433" width="7.6640625" customWidth="1"/>
    <col min="7434" max="7434" width="7.44140625" customWidth="1"/>
    <col min="7435" max="7436" width="7.33203125" customWidth="1"/>
    <col min="7437" max="7437" width="7.5546875" customWidth="1"/>
    <col min="7438" max="7438" width="8" customWidth="1"/>
    <col min="7439" max="7439" width="7.6640625" customWidth="1"/>
    <col min="7440" max="7440" width="7.5546875" customWidth="1"/>
    <col min="7441" max="7441" width="7.33203125" customWidth="1"/>
    <col min="7442" max="7442" width="8.33203125" customWidth="1"/>
    <col min="7443" max="7443" width="7.6640625" customWidth="1"/>
    <col min="7444" max="7444" width="7.44140625" customWidth="1"/>
    <col min="7445" max="7445" width="7.5546875" customWidth="1"/>
    <col min="7446" max="7446" width="7.33203125" customWidth="1"/>
    <col min="7447" max="7448" width="7.5546875" customWidth="1"/>
    <col min="7449" max="7449" width="7.88671875" customWidth="1"/>
    <col min="7450" max="7450" width="7.6640625" customWidth="1"/>
    <col min="7451" max="7451" width="11.5546875" customWidth="1"/>
    <col min="7681" max="7681" width="5.6640625" customWidth="1"/>
    <col min="7682" max="7682" width="15.88671875" customWidth="1"/>
    <col min="7683" max="7687" width="7.6640625" customWidth="1"/>
    <col min="7688" max="7688" width="7.44140625" customWidth="1"/>
    <col min="7689" max="7689" width="7.6640625" customWidth="1"/>
    <col min="7690" max="7690" width="7.44140625" customWidth="1"/>
    <col min="7691" max="7692" width="7.33203125" customWidth="1"/>
    <col min="7693" max="7693" width="7.5546875" customWidth="1"/>
    <col min="7694" max="7694" width="8" customWidth="1"/>
    <col min="7695" max="7695" width="7.6640625" customWidth="1"/>
    <col min="7696" max="7696" width="7.5546875" customWidth="1"/>
    <col min="7697" max="7697" width="7.33203125" customWidth="1"/>
    <col min="7698" max="7698" width="8.33203125" customWidth="1"/>
    <col min="7699" max="7699" width="7.6640625" customWidth="1"/>
    <col min="7700" max="7700" width="7.44140625" customWidth="1"/>
    <col min="7701" max="7701" width="7.5546875" customWidth="1"/>
    <col min="7702" max="7702" width="7.33203125" customWidth="1"/>
    <col min="7703" max="7704" width="7.5546875" customWidth="1"/>
    <col min="7705" max="7705" width="7.88671875" customWidth="1"/>
    <col min="7706" max="7706" width="7.6640625" customWidth="1"/>
    <col min="7707" max="7707" width="11.5546875" customWidth="1"/>
    <col min="7937" max="7937" width="5.6640625" customWidth="1"/>
    <col min="7938" max="7938" width="15.88671875" customWidth="1"/>
    <col min="7939" max="7943" width="7.6640625" customWidth="1"/>
    <col min="7944" max="7944" width="7.44140625" customWidth="1"/>
    <col min="7945" max="7945" width="7.6640625" customWidth="1"/>
    <col min="7946" max="7946" width="7.44140625" customWidth="1"/>
    <col min="7947" max="7948" width="7.33203125" customWidth="1"/>
    <col min="7949" max="7949" width="7.5546875" customWidth="1"/>
    <col min="7950" max="7950" width="8" customWidth="1"/>
    <col min="7951" max="7951" width="7.6640625" customWidth="1"/>
    <col min="7952" max="7952" width="7.5546875" customWidth="1"/>
    <col min="7953" max="7953" width="7.33203125" customWidth="1"/>
    <col min="7954" max="7954" width="8.33203125" customWidth="1"/>
    <col min="7955" max="7955" width="7.6640625" customWidth="1"/>
    <col min="7956" max="7956" width="7.44140625" customWidth="1"/>
    <col min="7957" max="7957" width="7.5546875" customWidth="1"/>
    <col min="7958" max="7958" width="7.33203125" customWidth="1"/>
    <col min="7959" max="7960" width="7.5546875" customWidth="1"/>
    <col min="7961" max="7961" width="7.88671875" customWidth="1"/>
    <col min="7962" max="7962" width="7.6640625" customWidth="1"/>
    <col min="7963" max="7963" width="11.5546875" customWidth="1"/>
    <col min="8193" max="8193" width="5.6640625" customWidth="1"/>
    <col min="8194" max="8194" width="15.88671875" customWidth="1"/>
    <col min="8195" max="8199" width="7.6640625" customWidth="1"/>
    <col min="8200" max="8200" width="7.44140625" customWidth="1"/>
    <col min="8201" max="8201" width="7.6640625" customWidth="1"/>
    <col min="8202" max="8202" width="7.44140625" customWidth="1"/>
    <col min="8203" max="8204" width="7.33203125" customWidth="1"/>
    <col min="8205" max="8205" width="7.5546875" customWidth="1"/>
    <col min="8206" max="8206" width="8" customWidth="1"/>
    <col min="8207" max="8207" width="7.6640625" customWidth="1"/>
    <col min="8208" max="8208" width="7.5546875" customWidth="1"/>
    <col min="8209" max="8209" width="7.33203125" customWidth="1"/>
    <col min="8210" max="8210" width="8.33203125" customWidth="1"/>
    <col min="8211" max="8211" width="7.6640625" customWidth="1"/>
    <col min="8212" max="8212" width="7.44140625" customWidth="1"/>
    <col min="8213" max="8213" width="7.5546875" customWidth="1"/>
    <col min="8214" max="8214" width="7.33203125" customWidth="1"/>
    <col min="8215" max="8216" width="7.5546875" customWidth="1"/>
    <col min="8217" max="8217" width="7.88671875" customWidth="1"/>
    <col min="8218" max="8218" width="7.6640625" customWidth="1"/>
    <col min="8219" max="8219" width="11.5546875" customWidth="1"/>
    <col min="8449" max="8449" width="5.6640625" customWidth="1"/>
    <col min="8450" max="8450" width="15.88671875" customWidth="1"/>
    <col min="8451" max="8455" width="7.6640625" customWidth="1"/>
    <col min="8456" max="8456" width="7.44140625" customWidth="1"/>
    <col min="8457" max="8457" width="7.6640625" customWidth="1"/>
    <col min="8458" max="8458" width="7.44140625" customWidth="1"/>
    <col min="8459" max="8460" width="7.33203125" customWidth="1"/>
    <col min="8461" max="8461" width="7.5546875" customWidth="1"/>
    <col min="8462" max="8462" width="8" customWidth="1"/>
    <col min="8463" max="8463" width="7.6640625" customWidth="1"/>
    <col min="8464" max="8464" width="7.5546875" customWidth="1"/>
    <col min="8465" max="8465" width="7.33203125" customWidth="1"/>
    <col min="8466" max="8466" width="8.33203125" customWidth="1"/>
    <col min="8467" max="8467" width="7.6640625" customWidth="1"/>
    <col min="8468" max="8468" width="7.44140625" customWidth="1"/>
    <col min="8469" max="8469" width="7.5546875" customWidth="1"/>
    <col min="8470" max="8470" width="7.33203125" customWidth="1"/>
    <col min="8471" max="8472" width="7.5546875" customWidth="1"/>
    <col min="8473" max="8473" width="7.88671875" customWidth="1"/>
    <col min="8474" max="8474" width="7.6640625" customWidth="1"/>
    <col min="8475" max="8475" width="11.5546875" customWidth="1"/>
    <col min="8705" max="8705" width="5.6640625" customWidth="1"/>
    <col min="8706" max="8706" width="15.88671875" customWidth="1"/>
    <col min="8707" max="8711" width="7.6640625" customWidth="1"/>
    <col min="8712" max="8712" width="7.44140625" customWidth="1"/>
    <col min="8713" max="8713" width="7.6640625" customWidth="1"/>
    <col min="8714" max="8714" width="7.44140625" customWidth="1"/>
    <col min="8715" max="8716" width="7.33203125" customWidth="1"/>
    <col min="8717" max="8717" width="7.5546875" customWidth="1"/>
    <col min="8718" max="8718" width="8" customWidth="1"/>
    <col min="8719" max="8719" width="7.6640625" customWidth="1"/>
    <col min="8720" max="8720" width="7.5546875" customWidth="1"/>
    <col min="8721" max="8721" width="7.33203125" customWidth="1"/>
    <col min="8722" max="8722" width="8.33203125" customWidth="1"/>
    <col min="8723" max="8723" width="7.6640625" customWidth="1"/>
    <col min="8724" max="8724" width="7.44140625" customWidth="1"/>
    <col min="8725" max="8725" width="7.5546875" customWidth="1"/>
    <col min="8726" max="8726" width="7.33203125" customWidth="1"/>
    <col min="8727" max="8728" width="7.5546875" customWidth="1"/>
    <col min="8729" max="8729" width="7.88671875" customWidth="1"/>
    <col min="8730" max="8730" width="7.6640625" customWidth="1"/>
    <col min="8731" max="8731" width="11.5546875" customWidth="1"/>
    <col min="8961" max="8961" width="5.6640625" customWidth="1"/>
    <col min="8962" max="8962" width="15.88671875" customWidth="1"/>
    <col min="8963" max="8967" width="7.6640625" customWidth="1"/>
    <col min="8968" max="8968" width="7.44140625" customWidth="1"/>
    <col min="8969" max="8969" width="7.6640625" customWidth="1"/>
    <col min="8970" max="8970" width="7.44140625" customWidth="1"/>
    <col min="8971" max="8972" width="7.33203125" customWidth="1"/>
    <col min="8973" max="8973" width="7.5546875" customWidth="1"/>
    <col min="8974" max="8974" width="8" customWidth="1"/>
    <col min="8975" max="8975" width="7.6640625" customWidth="1"/>
    <col min="8976" max="8976" width="7.5546875" customWidth="1"/>
    <col min="8977" max="8977" width="7.33203125" customWidth="1"/>
    <col min="8978" max="8978" width="8.33203125" customWidth="1"/>
    <col min="8979" max="8979" width="7.6640625" customWidth="1"/>
    <col min="8980" max="8980" width="7.44140625" customWidth="1"/>
    <col min="8981" max="8981" width="7.5546875" customWidth="1"/>
    <col min="8982" max="8982" width="7.33203125" customWidth="1"/>
    <col min="8983" max="8984" width="7.5546875" customWidth="1"/>
    <col min="8985" max="8985" width="7.88671875" customWidth="1"/>
    <col min="8986" max="8986" width="7.6640625" customWidth="1"/>
    <col min="8987" max="8987" width="11.5546875" customWidth="1"/>
    <col min="9217" max="9217" width="5.6640625" customWidth="1"/>
    <col min="9218" max="9218" width="15.88671875" customWidth="1"/>
    <col min="9219" max="9223" width="7.6640625" customWidth="1"/>
    <col min="9224" max="9224" width="7.44140625" customWidth="1"/>
    <col min="9225" max="9225" width="7.6640625" customWidth="1"/>
    <col min="9226" max="9226" width="7.44140625" customWidth="1"/>
    <col min="9227" max="9228" width="7.33203125" customWidth="1"/>
    <col min="9229" max="9229" width="7.5546875" customWidth="1"/>
    <col min="9230" max="9230" width="8" customWidth="1"/>
    <col min="9231" max="9231" width="7.6640625" customWidth="1"/>
    <col min="9232" max="9232" width="7.5546875" customWidth="1"/>
    <col min="9233" max="9233" width="7.33203125" customWidth="1"/>
    <col min="9234" max="9234" width="8.33203125" customWidth="1"/>
    <col min="9235" max="9235" width="7.6640625" customWidth="1"/>
    <col min="9236" max="9236" width="7.44140625" customWidth="1"/>
    <col min="9237" max="9237" width="7.5546875" customWidth="1"/>
    <col min="9238" max="9238" width="7.33203125" customWidth="1"/>
    <col min="9239" max="9240" width="7.5546875" customWidth="1"/>
    <col min="9241" max="9241" width="7.88671875" customWidth="1"/>
    <col min="9242" max="9242" width="7.6640625" customWidth="1"/>
    <col min="9243" max="9243" width="11.5546875" customWidth="1"/>
    <col min="9473" max="9473" width="5.6640625" customWidth="1"/>
    <col min="9474" max="9474" width="15.88671875" customWidth="1"/>
    <col min="9475" max="9479" width="7.6640625" customWidth="1"/>
    <col min="9480" max="9480" width="7.44140625" customWidth="1"/>
    <col min="9481" max="9481" width="7.6640625" customWidth="1"/>
    <col min="9482" max="9482" width="7.44140625" customWidth="1"/>
    <col min="9483" max="9484" width="7.33203125" customWidth="1"/>
    <col min="9485" max="9485" width="7.5546875" customWidth="1"/>
    <col min="9486" max="9486" width="8" customWidth="1"/>
    <col min="9487" max="9487" width="7.6640625" customWidth="1"/>
    <col min="9488" max="9488" width="7.5546875" customWidth="1"/>
    <col min="9489" max="9489" width="7.33203125" customWidth="1"/>
    <col min="9490" max="9490" width="8.33203125" customWidth="1"/>
    <col min="9491" max="9491" width="7.6640625" customWidth="1"/>
    <col min="9492" max="9492" width="7.44140625" customWidth="1"/>
    <col min="9493" max="9493" width="7.5546875" customWidth="1"/>
    <col min="9494" max="9494" width="7.33203125" customWidth="1"/>
    <col min="9495" max="9496" width="7.5546875" customWidth="1"/>
    <col min="9497" max="9497" width="7.88671875" customWidth="1"/>
    <col min="9498" max="9498" width="7.6640625" customWidth="1"/>
    <col min="9499" max="9499" width="11.5546875" customWidth="1"/>
    <col min="9729" max="9729" width="5.6640625" customWidth="1"/>
    <col min="9730" max="9730" width="15.88671875" customWidth="1"/>
    <col min="9731" max="9735" width="7.6640625" customWidth="1"/>
    <col min="9736" max="9736" width="7.44140625" customWidth="1"/>
    <col min="9737" max="9737" width="7.6640625" customWidth="1"/>
    <col min="9738" max="9738" width="7.44140625" customWidth="1"/>
    <col min="9739" max="9740" width="7.33203125" customWidth="1"/>
    <col min="9741" max="9741" width="7.5546875" customWidth="1"/>
    <col min="9742" max="9742" width="8" customWidth="1"/>
    <col min="9743" max="9743" width="7.6640625" customWidth="1"/>
    <col min="9744" max="9744" width="7.5546875" customWidth="1"/>
    <col min="9745" max="9745" width="7.33203125" customWidth="1"/>
    <col min="9746" max="9746" width="8.33203125" customWidth="1"/>
    <col min="9747" max="9747" width="7.6640625" customWidth="1"/>
    <col min="9748" max="9748" width="7.44140625" customWidth="1"/>
    <col min="9749" max="9749" width="7.5546875" customWidth="1"/>
    <col min="9750" max="9750" width="7.33203125" customWidth="1"/>
    <col min="9751" max="9752" width="7.5546875" customWidth="1"/>
    <col min="9753" max="9753" width="7.88671875" customWidth="1"/>
    <col min="9754" max="9754" width="7.6640625" customWidth="1"/>
    <col min="9755" max="9755" width="11.5546875" customWidth="1"/>
    <col min="9985" max="9985" width="5.6640625" customWidth="1"/>
    <col min="9986" max="9986" width="15.88671875" customWidth="1"/>
    <col min="9987" max="9991" width="7.6640625" customWidth="1"/>
    <col min="9992" max="9992" width="7.44140625" customWidth="1"/>
    <col min="9993" max="9993" width="7.6640625" customWidth="1"/>
    <col min="9994" max="9994" width="7.44140625" customWidth="1"/>
    <col min="9995" max="9996" width="7.33203125" customWidth="1"/>
    <col min="9997" max="9997" width="7.5546875" customWidth="1"/>
    <col min="9998" max="9998" width="8" customWidth="1"/>
    <col min="9999" max="9999" width="7.6640625" customWidth="1"/>
    <col min="10000" max="10000" width="7.5546875" customWidth="1"/>
    <col min="10001" max="10001" width="7.33203125" customWidth="1"/>
    <col min="10002" max="10002" width="8.33203125" customWidth="1"/>
    <col min="10003" max="10003" width="7.6640625" customWidth="1"/>
    <col min="10004" max="10004" width="7.44140625" customWidth="1"/>
    <col min="10005" max="10005" width="7.5546875" customWidth="1"/>
    <col min="10006" max="10006" width="7.33203125" customWidth="1"/>
    <col min="10007" max="10008" width="7.5546875" customWidth="1"/>
    <col min="10009" max="10009" width="7.88671875" customWidth="1"/>
    <col min="10010" max="10010" width="7.6640625" customWidth="1"/>
    <col min="10011" max="10011" width="11.5546875" customWidth="1"/>
    <col min="10241" max="10241" width="5.6640625" customWidth="1"/>
    <col min="10242" max="10242" width="15.88671875" customWidth="1"/>
    <col min="10243" max="10247" width="7.6640625" customWidth="1"/>
    <col min="10248" max="10248" width="7.44140625" customWidth="1"/>
    <col min="10249" max="10249" width="7.6640625" customWidth="1"/>
    <col min="10250" max="10250" width="7.44140625" customWidth="1"/>
    <col min="10251" max="10252" width="7.33203125" customWidth="1"/>
    <col min="10253" max="10253" width="7.5546875" customWidth="1"/>
    <col min="10254" max="10254" width="8" customWidth="1"/>
    <col min="10255" max="10255" width="7.6640625" customWidth="1"/>
    <col min="10256" max="10256" width="7.5546875" customWidth="1"/>
    <col min="10257" max="10257" width="7.33203125" customWidth="1"/>
    <col min="10258" max="10258" width="8.33203125" customWidth="1"/>
    <col min="10259" max="10259" width="7.6640625" customWidth="1"/>
    <col min="10260" max="10260" width="7.44140625" customWidth="1"/>
    <col min="10261" max="10261" width="7.5546875" customWidth="1"/>
    <col min="10262" max="10262" width="7.33203125" customWidth="1"/>
    <col min="10263" max="10264" width="7.5546875" customWidth="1"/>
    <col min="10265" max="10265" width="7.88671875" customWidth="1"/>
    <col min="10266" max="10266" width="7.6640625" customWidth="1"/>
    <col min="10267" max="10267" width="11.5546875" customWidth="1"/>
    <col min="10497" max="10497" width="5.6640625" customWidth="1"/>
    <col min="10498" max="10498" width="15.88671875" customWidth="1"/>
    <col min="10499" max="10503" width="7.6640625" customWidth="1"/>
    <col min="10504" max="10504" width="7.44140625" customWidth="1"/>
    <col min="10505" max="10505" width="7.6640625" customWidth="1"/>
    <col min="10506" max="10506" width="7.44140625" customWidth="1"/>
    <col min="10507" max="10508" width="7.33203125" customWidth="1"/>
    <col min="10509" max="10509" width="7.5546875" customWidth="1"/>
    <col min="10510" max="10510" width="8" customWidth="1"/>
    <col min="10511" max="10511" width="7.6640625" customWidth="1"/>
    <col min="10512" max="10512" width="7.5546875" customWidth="1"/>
    <col min="10513" max="10513" width="7.33203125" customWidth="1"/>
    <col min="10514" max="10514" width="8.33203125" customWidth="1"/>
    <col min="10515" max="10515" width="7.6640625" customWidth="1"/>
    <col min="10516" max="10516" width="7.44140625" customWidth="1"/>
    <col min="10517" max="10517" width="7.5546875" customWidth="1"/>
    <col min="10518" max="10518" width="7.33203125" customWidth="1"/>
    <col min="10519" max="10520" width="7.5546875" customWidth="1"/>
    <col min="10521" max="10521" width="7.88671875" customWidth="1"/>
    <col min="10522" max="10522" width="7.6640625" customWidth="1"/>
    <col min="10523" max="10523" width="11.5546875" customWidth="1"/>
    <col min="10753" max="10753" width="5.6640625" customWidth="1"/>
    <col min="10754" max="10754" width="15.88671875" customWidth="1"/>
    <col min="10755" max="10759" width="7.6640625" customWidth="1"/>
    <col min="10760" max="10760" width="7.44140625" customWidth="1"/>
    <col min="10761" max="10761" width="7.6640625" customWidth="1"/>
    <col min="10762" max="10762" width="7.44140625" customWidth="1"/>
    <col min="10763" max="10764" width="7.33203125" customWidth="1"/>
    <col min="10765" max="10765" width="7.5546875" customWidth="1"/>
    <col min="10766" max="10766" width="8" customWidth="1"/>
    <col min="10767" max="10767" width="7.6640625" customWidth="1"/>
    <col min="10768" max="10768" width="7.5546875" customWidth="1"/>
    <col min="10769" max="10769" width="7.33203125" customWidth="1"/>
    <col min="10770" max="10770" width="8.33203125" customWidth="1"/>
    <col min="10771" max="10771" width="7.6640625" customWidth="1"/>
    <col min="10772" max="10772" width="7.44140625" customWidth="1"/>
    <col min="10773" max="10773" width="7.5546875" customWidth="1"/>
    <col min="10774" max="10774" width="7.33203125" customWidth="1"/>
    <col min="10775" max="10776" width="7.5546875" customWidth="1"/>
    <col min="10777" max="10777" width="7.88671875" customWidth="1"/>
    <col min="10778" max="10778" width="7.6640625" customWidth="1"/>
    <col min="10779" max="10779" width="11.5546875" customWidth="1"/>
    <col min="11009" max="11009" width="5.6640625" customWidth="1"/>
    <col min="11010" max="11010" width="15.88671875" customWidth="1"/>
    <col min="11011" max="11015" width="7.6640625" customWidth="1"/>
    <col min="11016" max="11016" width="7.44140625" customWidth="1"/>
    <col min="11017" max="11017" width="7.6640625" customWidth="1"/>
    <col min="11018" max="11018" width="7.44140625" customWidth="1"/>
    <col min="11019" max="11020" width="7.33203125" customWidth="1"/>
    <col min="11021" max="11021" width="7.5546875" customWidth="1"/>
    <col min="11022" max="11022" width="8" customWidth="1"/>
    <col min="11023" max="11023" width="7.6640625" customWidth="1"/>
    <col min="11024" max="11024" width="7.5546875" customWidth="1"/>
    <col min="11025" max="11025" width="7.33203125" customWidth="1"/>
    <col min="11026" max="11026" width="8.33203125" customWidth="1"/>
    <col min="11027" max="11027" width="7.6640625" customWidth="1"/>
    <col min="11028" max="11028" width="7.44140625" customWidth="1"/>
    <col min="11029" max="11029" width="7.5546875" customWidth="1"/>
    <col min="11030" max="11030" width="7.33203125" customWidth="1"/>
    <col min="11031" max="11032" width="7.5546875" customWidth="1"/>
    <col min="11033" max="11033" width="7.88671875" customWidth="1"/>
    <col min="11034" max="11034" width="7.6640625" customWidth="1"/>
    <col min="11035" max="11035" width="11.5546875" customWidth="1"/>
    <col min="11265" max="11265" width="5.6640625" customWidth="1"/>
    <col min="11266" max="11266" width="15.88671875" customWidth="1"/>
    <col min="11267" max="11271" width="7.6640625" customWidth="1"/>
    <col min="11272" max="11272" width="7.44140625" customWidth="1"/>
    <col min="11273" max="11273" width="7.6640625" customWidth="1"/>
    <col min="11274" max="11274" width="7.44140625" customWidth="1"/>
    <col min="11275" max="11276" width="7.33203125" customWidth="1"/>
    <col min="11277" max="11277" width="7.5546875" customWidth="1"/>
    <col min="11278" max="11278" width="8" customWidth="1"/>
    <col min="11279" max="11279" width="7.6640625" customWidth="1"/>
    <col min="11280" max="11280" width="7.5546875" customWidth="1"/>
    <col min="11281" max="11281" width="7.33203125" customWidth="1"/>
    <col min="11282" max="11282" width="8.33203125" customWidth="1"/>
    <col min="11283" max="11283" width="7.6640625" customWidth="1"/>
    <col min="11284" max="11284" width="7.44140625" customWidth="1"/>
    <col min="11285" max="11285" width="7.5546875" customWidth="1"/>
    <col min="11286" max="11286" width="7.33203125" customWidth="1"/>
    <col min="11287" max="11288" width="7.5546875" customWidth="1"/>
    <col min="11289" max="11289" width="7.88671875" customWidth="1"/>
    <col min="11290" max="11290" width="7.6640625" customWidth="1"/>
    <col min="11291" max="11291" width="11.5546875" customWidth="1"/>
    <col min="11521" max="11521" width="5.6640625" customWidth="1"/>
    <col min="11522" max="11522" width="15.88671875" customWidth="1"/>
    <col min="11523" max="11527" width="7.6640625" customWidth="1"/>
    <col min="11528" max="11528" width="7.44140625" customWidth="1"/>
    <col min="11529" max="11529" width="7.6640625" customWidth="1"/>
    <col min="11530" max="11530" width="7.44140625" customWidth="1"/>
    <col min="11531" max="11532" width="7.33203125" customWidth="1"/>
    <col min="11533" max="11533" width="7.5546875" customWidth="1"/>
    <col min="11534" max="11534" width="8" customWidth="1"/>
    <col min="11535" max="11535" width="7.6640625" customWidth="1"/>
    <col min="11536" max="11536" width="7.5546875" customWidth="1"/>
    <col min="11537" max="11537" width="7.33203125" customWidth="1"/>
    <col min="11538" max="11538" width="8.33203125" customWidth="1"/>
    <col min="11539" max="11539" width="7.6640625" customWidth="1"/>
    <col min="11540" max="11540" width="7.44140625" customWidth="1"/>
    <col min="11541" max="11541" width="7.5546875" customWidth="1"/>
    <col min="11542" max="11542" width="7.33203125" customWidth="1"/>
    <col min="11543" max="11544" width="7.5546875" customWidth="1"/>
    <col min="11545" max="11545" width="7.88671875" customWidth="1"/>
    <col min="11546" max="11546" width="7.6640625" customWidth="1"/>
    <col min="11547" max="11547" width="11.5546875" customWidth="1"/>
    <col min="11777" max="11777" width="5.6640625" customWidth="1"/>
    <col min="11778" max="11778" width="15.88671875" customWidth="1"/>
    <col min="11779" max="11783" width="7.6640625" customWidth="1"/>
    <col min="11784" max="11784" width="7.44140625" customWidth="1"/>
    <col min="11785" max="11785" width="7.6640625" customWidth="1"/>
    <col min="11786" max="11786" width="7.44140625" customWidth="1"/>
    <col min="11787" max="11788" width="7.33203125" customWidth="1"/>
    <col min="11789" max="11789" width="7.5546875" customWidth="1"/>
    <col min="11790" max="11790" width="8" customWidth="1"/>
    <col min="11791" max="11791" width="7.6640625" customWidth="1"/>
    <col min="11792" max="11792" width="7.5546875" customWidth="1"/>
    <col min="11793" max="11793" width="7.33203125" customWidth="1"/>
    <col min="11794" max="11794" width="8.33203125" customWidth="1"/>
    <col min="11795" max="11795" width="7.6640625" customWidth="1"/>
    <col min="11796" max="11796" width="7.44140625" customWidth="1"/>
    <col min="11797" max="11797" width="7.5546875" customWidth="1"/>
    <col min="11798" max="11798" width="7.33203125" customWidth="1"/>
    <col min="11799" max="11800" width="7.5546875" customWidth="1"/>
    <col min="11801" max="11801" width="7.88671875" customWidth="1"/>
    <col min="11802" max="11802" width="7.6640625" customWidth="1"/>
    <col min="11803" max="11803" width="11.5546875" customWidth="1"/>
    <col min="12033" max="12033" width="5.6640625" customWidth="1"/>
    <col min="12034" max="12034" width="15.88671875" customWidth="1"/>
    <col min="12035" max="12039" width="7.6640625" customWidth="1"/>
    <col min="12040" max="12040" width="7.44140625" customWidth="1"/>
    <col min="12041" max="12041" width="7.6640625" customWidth="1"/>
    <col min="12042" max="12042" width="7.44140625" customWidth="1"/>
    <col min="12043" max="12044" width="7.33203125" customWidth="1"/>
    <col min="12045" max="12045" width="7.5546875" customWidth="1"/>
    <col min="12046" max="12046" width="8" customWidth="1"/>
    <col min="12047" max="12047" width="7.6640625" customWidth="1"/>
    <col min="12048" max="12048" width="7.5546875" customWidth="1"/>
    <col min="12049" max="12049" width="7.33203125" customWidth="1"/>
    <col min="12050" max="12050" width="8.33203125" customWidth="1"/>
    <col min="12051" max="12051" width="7.6640625" customWidth="1"/>
    <col min="12052" max="12052" width="7.44140625" customWidth="1"/>
    <col min="12053" max="12053" width="7.5546875" customWidth="1"/>
    <col min="12054" max="12054" width="7.33203125" customWidth="1"/>
    <col min="12055" max="12056" width="7.5546875" customWidth="1"/>
    <col min="12057" max="12057" width="7.88671875" customWidth="1"/>
    <col min="12058" max="12058" width="7.6640625" customWidth="1"/>
    <col min="12059" max="12059" width="11.5546875" customWidth="1"/>
    <col min="12289" max="12289" width="5.6640625" customWidth="1"/>
    <col min="12290" max="12290" width="15.88671875" customWidth="1"/>
    <col min="12291" max="12295" width="7.6640625" customWidth="1"/>
    <col min="12296" max="12296" width="7.44140625" customWidth="1"/>
    <col min="12297" max="12297" width="7.6640625" customWidth="1"/>
    <col min="12298" max="12298" width="7.44140625" customWidth="1"/>
    <col min="12299" max="12300" width="7.33203125" customWidth="1"/>
    <col min="12301" max="12301" width="7.5546875" customWidth="1"/>
    <col min="12302" max="12302" width="8" customWidth="1"/>
    <col min="12303" max="12303" width="7.6640625" customWidth="1"/>
    <col min="12304" max="12304" width="7.5546875" customWidth="1"/>
    <col min="12305" max="12305" width="7.33203125" customWidth="1"/>
    <col min="12306" max="12306" width="8.33203125" customWidth="1"/>
    <col min="12307" max="12307" width="7.6640625" customWidth="1"/>
    <col min="12308" max="12308" width="7.44140625" customWidth="1"/>
    <col min="12309" max="12309" width="7.5546875" customWidth="1"/>
    <col min="12310" max="12310" width="7.33203125" customWidth="1"/>
    <col min="12311" max="12312" width="7.5546875" customWidth="1"/>
    <col min="12313" max="12313" width="7.88671875" customWidth="1"/>
    <col min="12314" max="12314" width="7.6640625" customWidth="1"/>
    <col min="12315" max="12315" width="11.5546875" customWidth="1"/>
    <col min="12545" max="12545" width="5.6640625" customWidth="1"/>
    <col min="12546" max="12546" width="15.88671875" customWidth="1"/>
    <col min="12547" max="12551" width="7.6640625" customWidth="1"/>
    <col min="12552" max="12552" width="7.44140625" customWidth="1"/>
    <col min="12553" max="12553" width="7.6640625" customWidth="1"/>
    <col min="12554" max="12554" width="7.44140625" customWidth="1"/>
    <col min="12555" max="12556" width="7.33203125" customWidth="1"/>
    <col min="12557" max="12557" width="7.5546875" customWidth="1"/>
    <col min="12558" max="12558" width="8" customWidth="1"/>
    <col min="12559" max="12559" width="7.6640625" customWidth="1"/>
    <col min="12560" max="12560" width="7.5546875" customWidth="1"/>
    <col min="12561" max="12561" width="7.33203125" customWidth="1"/>
    <col min="12562" max="12562" width="8.33203125" customWidth="1"/>
    <col min="12563" max="12563" width="7.6640625" customWidth="1"/>
    <col min="12564" max="12564" width="7.44140625" customWidth="1"/>
    <col min="12565" max="12565" width="7.5546875" customWidth="1"/>
    <col min="12566" max="12566" width="7.33203125" customWidth="1"/>
    <col min="12567" max="12568" width="7.5546875" customWidth="1"/>
    <col min="12569" max="12569" width="7.88671875" customWidth="1"/>
    <col min="12570" max="12570" width="7.6640625" customWidth="1"/>
    <col min="12571" max="12571" width="11.5546875" customWidth="1"/>
    <col min="12801" max="12801" width="5.6640625" customWidth="1"/>
    <col min="12802" max="12802" width="15.88671875" customWidth="1"/>
    <col min="12803" max="12807" width="7.6640625" customWidth="1"/>
    <col min="12808" max="12808" width="7.44140625" customWidth="1"/>
    <col min="12809" max="12809" width="7.6640625" customWidth="1"/>
    <col min="12810" max="12810" width="7.44140625" customWidth="1"/>
    <col min="12811" max="12812" width="7.33203125" customWidth="1"/>
    <col min="12813" max="12813" width="7.5546875" customWidth="1"/>
    <col min="12814" max="12814" width="8" customWidth="1"/>
    <col min="12815" max="12815" width="7.6640625" customWidth="1"/>
    <col min="12816" max="12816" width="7.5546875" customWidth="1"/>
    <col min="12817" max="12817" width="7.33203125" customWidth="1"/>
    <col min="12818" max="12818" width="8.33203125" customWidth="1"/>
    <col min="12819" max="12819" width="7.6640625" customWidth="1"/>
    <col min="12820" max="12820" width="7.44140625" customWidth="1"/>
    <col min="12821" max="12821" width="7.5546875" customWidth="1"/>
    <col min="12822" max="12822" width="7.33203125" customWidth="1"/>
    <col min="12823" max="12824" width="7.5546875" customWidth="1"/>
    <col min="12825" max="12825" width="7.88671875" customWidth="1"/>
    <col min="12826" max="12826" width="7.6640625" customWidth="1"/>
    <col min="12827" max="12827" width="11.5546875" customWidth="1"/>
    <col min="13057" max="13057" width="5.6640625" customWidth="1"/>
    <col min="13058" max="13058" width="15.88671875" customWidth="1"/>
    <col min="13059" max="13063" width="7.6640625" customWidth="1"/>
    <col min="13064" max="13064" width="7.44140625" customWidth="1"/>
    <col min="13065" max="13065" width="7.6640625" customWidth="1"/>
    <col min="13066" max="13066" width="7.44140625" customWidth="1"/>
    <col min="13067" max="13068" width="7.33203125" customWidth="1"/>
    <col min="13069" max="13069" width="7.5546875" customWidth="1"/>
    <col min="13070" max="13070" width="8" customWidth="1"/>
    <col min="13071" max="13071" width="7.6640625" customWidth="1"/>
    <col min="13072" max="13072" width="7.5546875" customWidth="1"/>
    <col min="13073" max="13073" width="7.33203125" customWidth="1"/>
    <col min="13074" max="13074" width="8.33203125" customWidth="1"/>
    <col min="13075" max="13075" width="7.6640625" customWidth="1"/>
    <col min="13076" max="13076" width="7.44140625" customWidth="1"/>
    <col min="13077" max="13077" width="7.5546875" customWidth="1"/>
    <col min="13078" max="13078" width="7.33203125" customWidth="1"/>
    <col min="13079" max="13080" width="7.5546875" customWidth="1"/>
    <col min="13081" max="13081" width="7.88671875" customWidth="1"/>
    <col min="13082" max="13082" width="7.6640625" customWidth="1"/>
    <col min="13083" max="13083" width="11.5546875" customWidth="1"/>
    <col min="13313" max="13313" width="5.6640625" customWidth="1"/>
    <col min="13314" max="13314" width="15.88671875" customWidth="1"/>
    <col min="13315" max="13319" width="7.6640625" customWidth="1"/>
    <col min="13320" max="13320" width="7.44140625" customWidth="1"/>
    <col min="13321" max="13321" width="7.6640625" customWidth="1"/>
    <col min="13322" max="13322" width="7.44140625" customWidth="1"/>
    <col min="13323" max="13324" width="7.33203125" customWidth="1"/>
    <col min="13325" max="13325" width="7.5546875" customWidth="1"/>
    <col min="13326" max="13326" width="8" customWidth="1"/>
    <col min="13327" max="13327" width="7.6640625" customWidth="1"/>
    <col min="13328" max="13328" width="7.5546875" customWidth="1"/>
    <col min="13329" max="13329" width="7.33203125" customWidth="1"/>
    <col min="13330" max="13330" width="8.33203125" customWidth="1"/>
    <col min="13331" max="13331" width="7.6640625" customWidth="1"/>
    <col min="13332" max="13332" width="7.44140625" customWidth="1"/>
    <col min="13333" max="13333" width="7.5546875" customWidth="1"/>
    <col min="13334" max="13334" width="7.33203125" customWidth="1"/>
    <col min="13335" max="13336" width="7.5546875" customWidth="1"/>
    <col min="13337" max="13337" width="7.88671875" customWidth="1"/>
    <col min="13338" max="13338" width="7.6640625" customWidth="1"/>
    <col min="13339" max="13339" width="11.5546875" customWidth="1"/>
    <col min="13569" max="13569" width="5.6640625" customWidth="1"/>
    <col min="13570" max="13570" width="15.88671875" customWidth="1"/>
    <col min="13571" max="13575" width="7.6640625" customWidth="1"/>
    <col min="13576" max="13576" width="7.44140625" customWidth="1"/>
    <col min="13577" max="13577" width="7.6640625" customWidth="1"/>
    <col min="13578" max="13578" width="7.44140625" customWidth="1"/>
    <col min="13579" max="13580" width="7.33203125" customWidth="1"/>
    <col min="13581" max="13581" width="7.5546875" customWidth="1"/>
    <col min="13582" max="13582" width="8" customWidth="1"/>
    <col min="13583" max="13583" width="7.6640625" customWidth="1"/>
    <col min="13584" max="13584" width="7.5546875" customWidth="1"/>
    <col min="13585" max="13585" width="7.33203125" customWidth="1"/>
    <col min="13586" max="13586" width="8.33203125" customWidth="1"/>
    <col min="13587" max="13587" width="7.6640625" customWidth="1"/>
    <col min="13588" max="13588" width="7.44140625" customWidth="1"/>
    <col min="13589" max="13589" width="7.5546875" customWidth="1"/>
    <col min="13590" max="13590" width="7.33203125" customWidth="1"/>
    <col min="13591" max="13592" width="7.5546875" customWidth="1"/>
    <col min="13593" max="13593" width="7.88671875" customWidth="1"/>
    <col min="13594" max="13594" width="7.6640625" customWidth="1"/>
    <col min="13595" max="13595" width="11.5546875" customWidth="1"/>
    <col min="13825" max="13825" width="5.6640625" customWidth="1"/>
    <col min="13826" max="13826" width="15.88671875" customWidth="1"/>
    <col min="13827" max="13831" width="7.6640625" customWidth="1"/>
    <col min="13832" max="13832" width="7.44140625" customWidth="1"/>
    <col min="13833" max="13833" width="7.6640625" customWidth="1"/>
    <col min="13834" max="13834" width="7.44140625" customWidth="1"/>
    <col min="13835" max="13836" width="7.33203125" customWidth="1"/>
    <col min="13837" max="13837" width="7.5546875" customWidth="1"/>
    <col min="13838" max="13838" width="8" customWidth="1"/>
    <col min="13839" max="13839" width="7.6640625" customWidth="1"/>
    <col min="13840" max="13840" width="7.5546875" customWidth="1"/>
    <col min="13841" max="13841" width="7.33203125" customWidth="1"/>
    <col min="13842" max="13842" width="8.33203125" customWidth="1"/>
    <col min="13843" max="13843" width="7.6640625" customWidth="1"/>
    <col min="13844" max="13844" width="7.44140625" customWidth="1"/>
    <col min="13845" max="13845" width="7.5546875" customWidth="1"/>
    <col min="13846" max="13846" width="7.33203125" customWidth="1"/>
    <col min="13847" max="13848" width="7.5546875" customWidth="1"/>
    <col min="13849" max="13849" width="7.88671875" customWidth="1"/>
    <col min="13850" max="13850" width="7.6640625" customWidth="1"/>
    <col min="13851" max="13851" width="11.5546875" customWidth="1"/>
    <col min="14081" max="14081" width="5.6640625" customWidth="1"/>
    <col min="14082" max="14082" width="15.88671875" customWidth="1"/>
    <col min="14083" max="14087" width="7.6640625" customWidth="1"/>
    <col min="14088" max="14088" width="7.44140625" customWidth="1"/>
    <col min="14089" max="14089" width="7.6640625" customWidth="1"/>
    <col min="14090" max="14090" width="7.44140625" customWidth="1"/>
    <col min="14091" max="14092" width="7.33203125" customWidth="1"/>
    <col min="14093" max="14093" width="7.5546875" customWidth="1"/>
    <col min="14094" max="14094" width="8" customWidth="1"/>
    <col min="14095" max="14095" width="7.6640625" customWidth="1"/>
    <col min="14096" max="14096" width="7.5546875" customWidth="1"/>
    <col min="14097" max="14097" width="7.33203125" customWidth="1"/>
    <col min="14098" max="14098" width="8.33203125" customWidth="1"/>
    <col min="14099" max="14099" width="7.6640625" customWidth="1"/>
    <col min="14100" max="14100" width="7.44140625" customWidth="1"/>
    <col min="14101" max="14101" width="7.5546875" customWidth="1"/>
    <col min="14102" max="14102" width="7.33203125" customWidth="1"/>
    <col min="14103" max="14104" width="7.5546875" customWidth="1"/>
    <col min="14105" max="14105" width="7.88671875" customWidth="1"/>
    <col min="14106" max="14106" width="7.6640625" customWidth="1"/>
    <col min="14107" max="14107" width="11.5546875" customWidth="1"/>
    <col min="14337" max="14337" width="5.6640625" customWidth="1"/>
    <col min="14338" max="14338" width="15.88671875" customWidth="1"/>
    <col min="14339" max="14343" width="7.6640625" customWidth="1"/>
    <col min="14344" max="14344" width="7.44140625" customWidth="1"/>
    <col min="14345" max="14345" width="7.6640625" customWidth="1"/>
    <col min="14346" max="14346" width="7.44140625" customWidth="1"/>
    <col min="14347" max="14348" width="7.33203125" customWidth="1"/>
    <col min="14349" max="14349" width="7.5546875" customWidth="1"/>
    <col min="14350" max="14350" width="8" customWidth="1"/>
    <col min="14351" max="14351" width="7.6640625" customWidth="1"/>
    <col min="14352" max="14352" width="7.5546875" customWidth="1"/>
    <col min="14353" max="14353" width="7.33203125" customWidth="1"/>
    <col min="14354" max="14354" width="8.33203125" customWidth="1"/>
    <col min="14355" max="14355" width="7.6640625" customWidth="1"/>
    <col min="14356" max="14356" width="7.44140625" customWidth="1"/>
    <col min="14357" max="14357" width="7.5546875" customWidth="1"/>
    <col min="14358" max="14358" width="7.33203125" customWidth="1"/>
    <col min="14359" max="14360" width="7.5546875" customWidth="1"/>
    <col min="14361" max="14361" width="7.88671875" customWidth="1"/>
    <col min="14362" max="14362" width="7.6640625" customWidth="1"/>
    <col min="14363" max="14363" width="11.5546875" customWidth="1"/>
    <col min="14593" max="14593" width="5.6640625" customWidth="1"/>
    <col min="14594" max="14594" width="15.88671875" customWidth="1"/>
    <col min="14595" max="14599" width="7.6640625" customWidth="1"/>
    <col min="14600" max="14600" width="7.44140625" customWidth="1"/>
    <col min="14601" max="14601" width="7.6640625" customWidth="1"/>
    <col min="14602" max="14602" width="7.44140625" customWidth="1"/>
    <col min="14603" max="14604" width="7.33203125" customWidth="1"/>
    <col min="14605" max="14605" width="7.5546875" customWidth="1"/>
    <col min="14606" max="14606" width="8" customWidth="1"/>
    <col min="14607" max="14607" width="7.6640625" customWidth="1"/>
    <col min="14608" max="14608" width="7.5546875" customWidth="1"/>
    <col min="14609" max="14609" width="7.33203125" customWidth="1"/>
    <col min="14610" max="14610" width="8.33203125" customWidth="1"/>
    <col min="14611" max="14611" width="7.6640625" customWidth="1"/>
    <col min="14612" max="14612" width="7.44140625" customWidth="1"/>
    <col min="14613" max="14613" width="7.5546875" customWidth="1"/>
    <col min="14614" max="14614" width="7.33203125" customWidth="1"/>
    <col min="14615" max="14616" width="7.5546875" customWidth="1"/>
    <col min="14617" max="14617" width="7.88671875" customWidth="1"/>
    <col min="14618" max="14618" width="7.6640625" customWidth="1"/>
    <col min="14619" max="14619" width="11.5546875" customWidth="1"/>
    <col min="14849" max="14849" width="5.6640625" customWidth="1"/>
    <col min="14850" max="14850" width="15.88671875" customWidth="1"/>
    <col min="14851" max="14855" width="7.6640625" customWidth="1"/>
    <col min="14856" max="14856" width="7.44140625" customWidth="1"/>
    <col min="14857" max="14857" width="7.6640625" customWidth="1"/>
    <col min="14858" max="14858" width="7.44140625" customWidth="1"/>
    <col min="14859" max="14860" width="7.33203125" customWidth="1"/>
    <col min="14861" max="14861" width="7.5546875" customWidth="1"/>
    <col min="14862" max="14862" width="8" customWidth="1"/>
    <col min="14863" max="14863" width="7.6640625" customWidth="1"/>
    <col min="14864" max="14864" width="7.5546875" customWidth="1"/>
    <col min="14865" max="14865" width="7.33203125" customWidth="1"/>
    <col min="14866" max="14866" width="8.33203125" customWidth="1"/>
    <col min="14867" max="14867" width="7.6640625" customWidth="1"/>
    <col min="14868" max="14868" width="7.44140625" customWidth="1"/>
    <col min="14869" max="14869" width="7.5546875" customWidth="1"/>
    <col min="14870" max="14870" width="7.33203125" customWidth="1"/>
    <col min="14871" max="14872" width="7.5546875" customWidth="1"/>
    <col min="14873" max="14873" width="7.88671875" customWidth="1"/>
    <col min="14874" max="14874" width="7.6640625" customWidth="1"/>
    <col min="14875" max="14875" width="11.5546875" customWidth="1"/>
    <col min="15105" max="15105" width="5.6640625" customWidth="1"/>
    <col min="15106" max="15106" width="15.88671875" customWidth="1"/>
    <col min="15107" max="15111" width="7.6640625" customWidth="1"/>
    <col min="15112" max="15112" width="7.44140625" customWidth="1"/>
    <col min="15113" max="15113" width="7.6640625" customWidth="1"/>
    <col min="15114" max="15114" width="7.44140625" customWidth="1"/>
    <col min="15115" max="15116" width="7.33203125" customWidth="1"/>
    <col min="15117" max="15117" width="7.5546875" customWidth="1"/>
    <col min="15118" max="15118" width="8" customWidth="1"/>
    <col min="15119" max="15119" width="7.6640625" customWidth="1"/>
    <col min="15120" max="15120" width="7.5546875" customWidth="1"/>
    <col min="15121" max="15121" width="7.33203125" customWidth="1"/>
    <col min="15122" max="15122" width="8.33203125" customWidth="1"/>
    <col min="15123" max="15123" width="7.6640625" customWidth="1"/>
    <col min="15124" max="15124" width="7.44140625" customWidth="1"/>
    <col min="15125" max="15125" width="7.5546875" customWidth="1"/>
    <col min="15126" max="15126" width="7.33203125" customWidth="1"/>
    <col min="15127" max="15128" width="7.5546875" customWidth="1"/>
    <col min="15129" max="15129" width="7.88671875" customWidth="1"/>
    <col min="15130" max="15130" width="7.6640625" customWidth="1"/>
    <col min="15131" max="15131" width="11.5546875" customWidth="1"/>
    <col min="15361" max="15361" width="5.6640625" customWidth="1"/>
    <col min="15362" max="15362" width="15.88671875" customWidth="1"/>
    <col min="15363" max="15367" width="7.6640625" customWidth="1"/>
    <col min="15368" max="15368" width="7.44140625" customWidth="1"/>
    <col min="15369" max="15369" width="7.6640625" customWidth="1"/>
    <col min="15370" max="15370" width="7.44140625" customWidth="1"/>
    <col min="15371" max="15372" width="7.33203125" customWidth="1"/>
    <col min="15373" max="15373" width="7.5546875" customWidth="1"/>
    <col min="15374" max="15374" width="8" customWidth="1"/>
    <col min="15375" max="15375" width="7.6640625" customWidth="1"/>
    <col min="15376" max="15376" width="7.5546875" customWidth="1"/>
    <col min="15377" max="15377" width="7.33203125" customWidth="1"/>
    <col min="15378" max="15378" width="8.33203125" customWidth="1"/>
    <col min="15379" max="15379" width="7.6640625" customWidth="1"/>
    <col min="15380" max="15380" width="7.44140625" customWidth="1"/>
    <col min="15381" max="15381" width="7.5546875" customWidth="1"/>
    <col min="15382" max="15382" width="7.33203125" customWidth="1"/>
    <col min="15383" max="15384" width="7.5546875" customWidth="1"/>
    <col min="15385" max="15385" width="7.88671875" customWidth="1"/>
    <col min="15386" max="15386" width="7.6640625" customWidth="1"/>
    <col min="15387" max="15387" width="11.5546875" customWidth="1"/>
    <col min="15617" max="15617" width="5.6640625" customWidth="1"/>
    <col min="15618" max="15618" width="15.88671875" customWidth="1"/>
    <col min="15619" max="15623" width="7.6640625" customWidth="1"/>
    <col min="15624" max="15624" width="7.44140625" customWidth="1"/>
    <col min="15625" max="15625" width="7.6640625" customWidth="1"/>
    <col min="15626" max="15626" width="7.44140625" customWidth="1"/>
    <col min="15627" max="15628" width="7.33203125" customWidth="1"/>
    <col min="15629" max="15629" width="7.5546875" customWidth="1"/>
    <col min="15630" max="15630" width="8" customWidth="1"/>
    <col min="15631" max="15631" width="7.6640625" customWidth="1"/>
    <col min="15632" max="15632" width="7.5546875" customWidth="1"/>
    <col min="15633" max="15633" width="7.33203125" customWidth="1"/>
    <col min="15634" max="15634" width="8.33203125" customWidth="1"/>
    <col min="15635" max="15635" width="7.6640625" customWidth="1"/>
    <col min="15636" max="15636" width="7.44140625" customWidth="1"/>
    <col min="15637" max="15637" width="7.5546875" customWidth="1"/>
    <col min="15638" max="15638" width="7.33203125" customWidth="1"/>
    <col min="15639" max="15640" width="7.5546875" customWidth="1"/>
    <col min="15641" max="15641" width="7.88671875" customWidth="1"/>
    <col min="15642" max="15642" width="7.6640625" customWidth="1"/>
    <col min="15643" max="15643" width="11.5546875" customWidth="1"/>
    <col min="15873" max="15873" width="5.6640625" customWidth="1"/>
    <col min="15874" max="15874" width="15.88671875" customWidth="1"/>
    <col min="15875" max="15879" width="7.6640625" customWidth="1"/>
    <col min="15880" max="15880" width="7.44140625" customWidth="1"/>
    <col min="15881" max="15881" width="7.6640625" customWidth="1"/>
    <col min="15882" max="15882" width="7.44140625" customWidth="1"/>
    <col min="15883" max="15884" width="7.33203125" customWidth="1"/>
    <col min="15885" max="15885" width="7.5546875" customWidth="1"/>
    <col min="15886" max="15886" width="8" customWidth="1"/>
    <col min="15887" max="15887" width="7.6640625" customWidth="1"/>
    <col min="15888" max="15888" width="7.5546875" customWidth="1"/>
    <col min="15889" max="15889" width="7.33203125" customWidth="1"/>
    <col min="15890" max="15890" width="8.33203125" customWidth="1"/>
    <col min="15891" max="15891" width="7.6640625" customWidth="1"/>
    <col min="15892" max="15892" width="7.44140625" customWidth="1"/>
    <col min="15893" max="15893" width="7.5546875" customWidth="1"/>
    <col min="15894" max="15894" width="7.33203125" customWidth="1"/>
    <col min="15895" max="15896" width="7.5546875" customWidth="1"/>
    <col min="15897" max="15897" width="7.88671875" customWidth="1"/>
    <col min="15898" max="15898" width="7.6640625" customWidth="1"/>
    <col min="15899" max="15899" width="11.5546875" customWidth="1"/>
    <col min="16129" max="16129" width="5.6640625" customWidth="1"/>
    <col min="16130" max="16130" width="15.88671875" customWidth="1"/>
    <col min="16131" max="16135" width="7.6640625" customWidth="1"/>
    <col min="16136" max="16136" width="7.44140625" customWidth="1"/>
    <col min="16137" max="16137" width="7.6640625" customWidth="1"/>
    <col min="16138" max="16138" width="7.44140625" customWidth="1"/>
    <col min="16139" max="16140" width="7.33203125" customWidth="1"/>
    <col min="16141" max="16141" width="7.5546875" customWidth="1"/>
    <col min="16142" max="16142" width="8" customWidth="1"/>
    <col min="16143" max="16143" width="7.6640625" customWidth="1"/>
    <col min="16144" max="16144" width="7.5546875" customWidth="1"/>
    <col min="16145" max="16145" width="7.33203125" customWidth="1"/>
    <col min="16146" max="16146" width="8.33203125" customWidth="1"/>
    <col min="16147" max="16147" width="7.6640625" customWidth="1"/>
    <col min="16148" max="16148" width="7.44140625" customWidth="1"/>
    <col min="16149" max="16149" width="7.5546875" customWidth="1"/>
    <col min="16150" max="16150" width="7.33203125" customWidth="1"/>
    <col min="16151" max="16152" width="7.5546875" customWidth="1"/>
    <col min="16153" max="16153" width="7.88671875" customWidth="1"/>
    <col min="16154" max="16154" width="7.6640625" customWidth="1"/>
    <col min="16155" max="16155" width="11.5546875" customWidth="1"/>
  </cols>
  <sheetData>
    <row r="1" spans="1:31" x14ac:dyDescent="0.3">
      <c r="W1" t="s">
        <v>234</v>
      </c>
      <c r="AE1" s="470"/>
    </row>
    <row r="2" spans="1:31" s="4" customFormat="1" ht="43.5" customHeight="1" x14ac:dyDescent="0.35">
      <c r="A2" s="524" t="s">
        <v>0</v>
      </c>
      <c r="B2" s="524"/>
      <c r="C2" s="524"/>
      <c r="D2" s="524"/>
      <c r="E2" s="524"/>
      <c r="F2" s="525" t="s">
        <v>246</v>
      </c>
      <c r="G2" s="525"/>
      <c r="H2" s="525"/>
      <c r="I2" s="525"/>
      <c r="J2" s="525"/>
      <c r="K2" s="525"/>
      <c r="L2" s="525"/>
      <c r="M2" s="525"/>
      <c r="N2" s="525"/>
      <c r="O2" s="525"/>
      <c r="P2" s="525"/>
      <c r="Q2" s="525"/>
      <c r="R2" s="525"/>
      <c r="AE2" s="471"/>
    </row>
    <row r="3" spans="1:31" ht="23.25" customHeight="1" x14ac:dyDescent="0.45">
      <c r="A3" s="497" t="s">
        <v>1</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E3" s="470"/>
    </row>
    <row r="4" spans="1:31" ht="44.25" customHeight="1" x14ac:dyDescent="0.3">
      <c r="A4" s="498" t="s">
        <v>2</v>
      </c>
      <c r="B4" s="501" t="s">
        <v>3</v>
      </c>
      <c r="C4" s="504" t="s">
        <v>87</v>
      </c>
      <c r="D4" s="505"/>
      <c r="E4" s="505"/>
      <c r="F4" s="506"/>
      <c r="G4" s="512" t="s">
        <v>247</v>
      </c>
      <c r="H4" s="512"/>
      <c r="I4" s="512"/>
      <c r="J4" s="512"/>
      <c r="K4" s="512"/>
      <c r="L4" s="512"/>
      <c r="M4" s="512"/>
      <c r="N4" s="512"/>
      <c r="O4" s="512"/>
      <c r="P4" s="512"/>
      <c r="Q4" s="512"/>
      <c r="R4" s="512"/>
      <c r="S4" s="512"/>
      <c r="T4" s="512"/>
      <c r="U4" s="512"/>
      <c r="V4" s="512"/>
      <c r="W4" s="512"/>
      <c r="X4" s="512"/>
      <c r="Y4" s="512"/>
      <c r="Z4" s="512"/>
      <c r="AA4" s="558" t="s">
        <v>248</v>
      </c>
      <c r="AB4" s="558"/>
      <c r="AC4" s="558"/>
      <c r="AD4" s="558"/>
      <c r="AE4" s="473" t="s">
        <v>501</v>
      </c>
    </row>
    <row r="5" spans="1:31" ht="44.25" customHeight="1" x14ac:dyDescent="0.3">
      <c r="A5" s="499"/>
      <c r="B5" s="502"/>
      <c r="C5" s="507"/>
      <c r="D5" s="508"/>
      <c r="E5" s="508"/>
      <c r="F5" s="509"/>
      <c r="G5" s="512" t="s">
        <v>6</v>
      </c>
      <c r="H5" s="512"/>
      <c r="I5" s="512"/>
      <c r="J5" s="512"/>
      <c r="K5" s="512" t="s">
        <v>7</v>
      </c>
      <c r="L5" s="512"/>
      <c r="M5" s="512"/>
      <c r="N5" s="512"/>
      <c r="O5" s="512" t="s">
        <v>8</v>
      </c>
      <c r="P5" s="512"/>
      <c r="Q5" s="512"/>
      <c r="R5" s="512"/>
      <c r="S5" s="512" t="s">
        <v>9</v>
      </c>
      <c r="T5" s="512"/>
      <c r="U5" s="512"/>
      <c r="V5" s="512"/>
      <c r="W5" s="512" t="s">
        <v>10</v>
      </c>
      <c r="X5" s="512"/>
      <c r="Y5" s="512"/>
      <c r="Z5" s="512"/>
      <c r="AA5" s="558" t="s">
        <v>249</v>
      </c>
      <c r="AB5" s="558"/>
      <c r="AC5" s="558"/>
      <c r="AD5" s="558"/>
      <c r="AE5" s="474"/>
    </row>
    <row r="6" spans="1:31" ht="75.75" customHeight="1" x14ac:dyDescent="0.3">
      <c r="A6" s="500"/>
      <c r="B6" s="503"/>
      <c r="C6" s="12" t="s">
        <v>11</v>
      </c>
      <c r="D6" s="12" t="s">
        <v>12</v>
      </c>
      <c r="E6" s="12" t="s">
        <v>88</v>
      </c>
      <c r="F6" s="12" t="s">
        <v>89</v>
      </c>
      <c r="G6" s="12" t="s">
        <v>11</v>
      </c>
      <c r="H6" s="12" t="s">
        <v>12</v>
      </c>
      <c r="I6" s="12" t="s">
        <v>15</v>
      </c>
      <c r="J6" s="12" t="s">
        <v>16</v>
      </c>
      <c r="K6" s="12" t="s">
        <v>11</v>
      </c>
      <c r="L6" s="12" t="s">
        <v>12</v>
      </c>
      <c r="M6" s="12" t="s">
        <v>15</v>
      </c>
      <c r="N6" s="12" t="s">
        <v>16</v>
      </c>
      <c r="O6" s="12" t="s">
        <v>11</v>
      </c>
      <c r="P6" s="12" t="s">
        <v>12</v>
      </c>
      <c r="Q6" s="12" t="s">
        <v>15</v>
      </c>
      <c r="R6" s="12" t="s">
        <v>16</v>
      </c>
      <c r="S6" s="12" t="s">
        <v>11</v>
      </c>
      <c r="T6" s="12" t="s">
        <v>12</v>
      </c>
      <c r="U6" s="12" t="s">
        <v>15</v>
      </c>
      <c r="V6" s="12" t="s">
        <v>16</v>
      </c>
      <c r="W6" s="12" t="s">
        <v>11</v>
      </c>
      <c r="X6" s="12" t="s">
        <v>12</v>
      </c>
      <c r="Y6" s="12" t="s">
        <v>15</v>
      </c>
      <c r="Z6" s="12" t="s">
        <v>16</v>
      </c>
      <c r="AA6" s="12" t="s">
        <v>11</v>
      </c>
      <c r="AB6" s="12" t="s">
        <v>12</v>
      </c>
      <c r="AC6" s="12" t="s">
        <v>15</v>
      </c>
      <c r="AD6" s="12" t="s">
        <v>16</v>
      </c>
      <c r="AE6" s="474"/>
    </row>
    <row r="7" spans="1:31" s="128" customFormat="1" ht="66.599999999999994" x14ac:dyDescent="0.3">
      <c r="A7" s="25" t="s">
        <v>17</v>
      </c>
      <c r="B7" s="127" t="s">
        <v>250</v>
      </c>
      <c r="C7" s="32">
        <v>0</v>
      </c>
      <c r="D7" s="32">
        <v>0</v>
      </c>
      <c r="E7" s="32">
        <v>0</v>
      </c>
      <c r="F7" s="32">
        <v>0</v>
      </c>
      <c r="G7" s="32">
        <v>100000</v>
      </c>
      <c r="H7" s="32">
        <v>100000</v>
      </c>
      <c r="I7" s="32">
        <v>29000</v>
      </c>
      <c r="J7" s="32">
        <v>29000</v>
      </c>
      <c r="K7" s="32">
        <v>105000</v>
      </c>
      <c r="L7" s="32">
        <v>105000</v>
      </c>
      <c r="M7" s="32">
        <v>29000</v>
      </c>
      <c r="N7" s="32">
        <v>29000</v>
      </c>
      <c r="O7" s="32">
        <v>107000</v>
      </c>
      <c r="P7" s="32">
        <v>107000</v>
      </c>
      <c r="Q7" s="32">
        <v>29500</v>
      </c>
      <c r="R7" s="32">
        <v>29500</v>
      </c>
      <c r="S7" s="32">
        <v>109000</v>
      </c>
      <c r="T7" s="32">
        <v>109000</v>
      </c>
      <c r="U7" s="32">
        <v>30000</v>
      </c>
      <c r="V7" s="32">
        <v>30000</v>
      </c>
      <c r="W7" s="32">
        <v>109000</v>
      </c>
      <c r="X7" s="32">
        <v>109000</v>
      </c>
      <c r="Y7" s="32">
        <v>30000</v>
      </c>
      <c r="Z7" s="32">
        <v>30000</v>
      </c>
      <c r="AA7" s="32">
        <v>134943</v>
      </c>
      <c r="AB7" s="32">
        <v>134943</v>
      </c>
      <c r="AC7" s="32">
        <v>19551</v>
      </c>
      <c r="AD7" s="32">
        <v>19551</v>
      </c>
      <c r="AE7" s="475"/>
    </row>
    <row r="8" spans="1:31" s="128" customFormat="1" ht="79.8" x14ac:dyDescent="0.3">
      <c r="A8" s="25" t="s">
        <v>19</v>
      </c>
      <c r="B8" s="127" t="s">
        <v>251</v>
      </c>
      <c r="C8" s="32">
        <v>600000</v>
      </c>
      <c r="D8" s="32">
        <v>600000</v>
      </c>
      <c r="E8" s="32">
        <v>22000</v>
      </c>
      <c r="F8" s="32">
        <v>22000</v>
      </c>
      <c r="G8" s="32">
        <v>800000</v>
      </c>
      <c r="H8" s="32">
        <v>800000</v>
      </c>
      <c r="I8" s="32">
        <v>149000</v>
      </c>
      <c r="J8" s="32">
        <v>149000</v>
      </c>
      <c r="K8" s="32">
        <v>850000</v>
      </c>
      <c r="L8" s="32">
        <v>850000</v>
      </c>
      <c r="M8" s="32">
        <v>152000</v>
      </c>
      <c r="N8" s="32">
        <v>152000</v>
      </c>
      <c r="O8" s="32">
        <v>880000</v>
      </c>
      <c r="P8" s="32">
        <v>880000</v>
      </c>
      <c r="Q8" s="32">
        <v>153000</v>
      </c>
      <c r="R8" s="32">
        <v>153000</v>
      </c>
      <c r="S8" s="32">
        <v>890000</v>
      </c>
      <c r="T8" s="32">
        <v>890000</v>
      </c>
      <c r="U8" s="32">
        <v>153500</v>
      </c>
      <c r="V8" s="32">
        <v>153500</v>
      </c>
      <c r="W8" s="32">
        <v>890000</v>
      </c>
      <c r="X8" s="32">
        <v>890000</v>
      </c>
      <c r="Y8" s="32">
        <v>153500</v>
      </c>
      <c r="Z8" s="32">
        <v>153500</v>
      </c>
      <c r="AA8" s="32">
        <v>872747</v>
      </c>
      <c r="AB8" s="32">
        <v>872747</v>
      </c>
      <c r="AC8" s="32">
        <v>54464</v>
      </c>
      <c r="AD8" s="32">
        <v>54464</v>
      </c>
      <c r="AE8" s="475"/>
    </row>
    <row r="9" spans="1:31" s="128" customFormat="1" ht="280.8" customHeight="1" x14ac:dyDescent="0.3">
      <c r="A9" s="25" t="s">
        <v>21</v>
      </c>
      <c r="B9" s="127" t="s">
        <v>252</v>
      </c>
      <c r="C9" s="32"/>
      <c r="D9" s="32"/>
      <c r="E9" s="32"/>
      <c r="F9" s="32"/>
      <c r="G9" s="32"/>
      <c r="H9" s="32"/>
      <c r="I9" s="32"/>
      <c r="J9" s="32"/>
      <c r="K9" s="32"/>
      <c r="L9" s="32"/>
      <c r="M9" s="32"/>
      <c r="N9" s="32"/>
      <c r="O9" s="32"/>
      <c r="P9" s="32"/>
      <c r="Q9" s="32"/>
      <c r="R9" s="32"/>
      <c r="S9" s="32"/>
      <c r="T9" s="32"/>
      <c r="U9" s="32"/>
      <c r="V9" s="32"/>
      <c r="W9" s="32"/>
      <c r="X9" s="32"/>
      <c r="Y9" s="32"/>
      <c r="Z9" s="32"/>
      <c r="AA9" s="467">
        <v>107847</v>
      </c>
      <c r="AB9" s="467">
        <v>107847</v>
      </c>
      <c r="AC9" s="467">
        <v>8798</v>
      </c>
      <c r="AD9" s="468">
        <v>8798</v>
      </c>
      <c r="AE9" s="477" t="s">
        <v>502</v>
      </c>
    </row>
    <row r="10" spans="1:31" s="128" customFormat="1" ht="53.4" x14ac:dyDescent="0.3">
      <c r="A10" s="25" t="s">
        <v>23</v>
      </c>
      <c r="B10" s="127" t="s">
        <v>253</v>
      </c>
      <c r="C10" s="32">
        <v>0</v>
      </c>
      <c r="D10" s="32">
        <v>0</v>
      </c>
      <c r="E10" s="32">
        <v>0</v>
      </c>
      <c r="F10" s="32">
        <v>0</v>
      </c>
      <c r="G10" s="32">
        <v>5500</v>
      </c>
      <c r="H10" s="32">
        <v>5500</v>
      </c>
      <c r="I10" s="32">
        <v>14900</v>
      </c>
      <c r="J10" s="32">
        <v>14900</v>
      </c>
      <c r="K10" s="32">
        <v>5500</v>
      </c>
      <c r="L10" s="32">
        <v>5500</v>
      </c>
      <c r="M10" s="32">
        <v>15000</v>
      </c>
      <c r="N10" s="32">
        <v>15000</v>
      </c>
      <c r="O10" s="32">
        <v>5500</v>
      </c>
      <c r="P10" s="32">
        <v>5500</v>
      </c>
      <c r="Q10" s="32">
        <v>15000</v>
      </c>
      <c r="R10" s="32">
        <v>15000</v>
      </c>
      <c r="S10" s="32">
        <v>5500</v>
      </c>
      <c r="T10" s="32">
        <v>5500</v>
      </c>
      <c r="U10" s="32">
        <v>15000</v>
      </c>
      <c r="V10" s="32">
        <v>15000</v>
      </c>
      <c r="W10" s="32">
        <v>5500</v>
      </c>
      <c r="X10" s="32">
        <v>5500</v>
      </c>
      <c r="Y10" s="32">
        <v>15000</v>
      </c>
      <c r="Z10" s="32">
        <v>15000</v>
      </c>
      <c r="AA10" s="32">
        <v>10946</v>
      </c>
      <c r="AB10" s="32">
        <v>10946</v>
      </c>
      <c r="AC10" s="32">
        <v>4015</v>
      </c>
      <c r="AD10" s="32">
        <v>4015</v>
      </c>
      <c r="AE10" s="475"/>
    </row>
    <row r="11" spans="1:31" ht="23.4" x14ac:dyDescent="0.45">
      <c r="A11" s="497" t="s">
        <v>35</v>
      </c>
      <c r="B11" s="497"/>
      <c r="C11" s="497"/>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E11" s="474"/>
    </row>
    <row r="12" spans="1:31" ht="45.75" customHeight="1" x14ac:dyDescent="0.3">
      <c r="A12" s="498" t="s">
        <v>2</v>
      </c>
      <c r="B12" s="501" t="s">
        <v>36</v>
      </c>
      <c r="C12" s="504" t="s">
        <v>93</v>
      </c>
      <c r="D12" s="505"/>
      <c r="E12" s="505"/>
      <c r="F12" s="506"/>
      <c r="G12" s="512" t="s">
        <v>38</v>
      </c>
      <c r="H12" s="512"/>
      <c r="I12" s="512"/>
      <c r="J12" s="512"/>
      <c r="K12" s="512"/>
      <c r="L12" s="512"/>
      <c r="M12" s="512"/>
      <c r="N12" s="512"/>
      <c r="O12" s="512"/>
      <c r="P12" s="512"/>
      <c r="Q12" s="512"/>
      <c r="R12" s="512"/>
      <c r="S12" s="512"/>
      <c r="T12" s="512"/>
      <c r="U12" s="512"/>
      <c r="V12" s="512"/>
      <c r="W12" s="512"/>
      <c r="X12" s="512"/>
      <c r="Y12" s="512"/>
      <c r="Z12" s="512"/>
      <c r="AA12" s="558" t="s">
        <v>248</v>
      </c>
      <c r="AB12" s="558"/>
      <c r="AC12" s="558"/>
      <c r="AD12" s="558"/>
      <c r="AE12" s="474"/>
    </row>
    <row r="13" spans="1:31" ht="45" customHeight="1" x14ac:dyDescent="0.3">
      <c r="A13" s="499"/>
      <c r="B13" s="502"/>
      <c r="C13" s="507"/>
      <c r="D13" s="508"/>
      <c r="E13" s="508"/>
      <c r="F13" s="509"/>
      <c r="G13" s="512" t="s">
        <v>6</v>
      </c>
      <c r="H13" s="512"/>
      <c r="I13" s="512"/>
      <c r="J13" s="512"/>
      <c r="K13" s="512" t="s">
        <v>7</v>
      </c>
      <c r="L13" s="512"/>
      <c r="M13" s="512"/>
      <c r="N13" s="512"/>
      <c r="O13" s="512" t="s">
        <v>8</v>
      </c>
      <c r="P13" s="512"/>
      <c r="Q13" s="512"/>
      <c r="R13" s="512"/>
      <c r="S13" s="512" t="s">
        <v>9</v>
      </c>
      <c r="T13" s="512"/>
      <c r="U13" s="512"/>
      <c r="V13" s="512"/>
      <c r="W13" s="512" t="s">
        <v>10</v>
      </c>
      <c r="X13" s="512"/>
      <c r="Y13" s="512"/>
      <c r="Z13" s="512"/>
      <c r="AA13" s="558" t="s">
        <v>249</v>
      </c>
      <c r="AB13" s="558"/>
      <c r="AC13" s="558"/>
      <c r="AD13" s="558"/>
      <c r="AE13" s="474"/>
    </row>
    <row r="14" spans="1:31" ht="98.25" customHeight="1" x14ac:dyDescent="0.3">
      <c r="A14" s="500"/>
      <c r="B14" s="503"/>
      <c r="C14" s="12" t="s">
        <v>94</v>
      </c>
      <c r="D14" s="12" t="s">
        <v>40</v>
      </c>
      <c r="E14" s="12" t="s">
        <v>41</v>
      </c>
      <c r="F14" s="12" t="s">
        <v>89</v>
      </c>
      <c r="G14" s="12" t="s">
        <v>42</v>
      </c>
      <c r="H14" s="12" t="s">
        <v>40</v>
      </c>
      <c r="I14" s="12" t="s">
        <v>41</v>
      </c>
      <c r="J14" s="12" t="s">
        <v>16</v>
      </c>
      <c r="K14" s="12" t="s">
        <v>42</v>
      </c>
      <c r="L14" s="12" t="s">
        <v>40</v>
      </c>
      <c r="M14" s="12" t="s">
        <v>41</v>
      </c>
      <c r="N14" s="12" t="s">
        <v>16</v>
      </c>
      <c r="O14" s="12" t="s">
        <v>42</v>
      </c>
      <c r="P14" s="12" t="s">
        <v>40</v>
      </c>
      <c r="Q14" s="12" t="s">
        <v>41</v>
      </c>
      <c r="R14" s="12" t="s">
        <v>16</v>
      </c>
      <c r="S14" s="12" t="s">
        <v>42</v>
      </c>
      <c r="T14" s="12" t="s">
        <v>40</v>
      </c>
      <c r="U14" s="12" t="s">
        <v>41</v>
      </c>
      <c r="V14" s="12" t="s">
        <v>16</v>
      </c>
      <c r="W14" s="12" t="s">
        <v>42</v>
      </c>
      <c r="X14" s="12" t="s">
        <v>40</v>
      </c>
      <c r="Y14" s="12" t="s">
        <v>41</v>
      </c>
      <c r="Z14" s="12" t="s">
        <v>16</v>
      </c>
      <c r="AA14" s="12" t="s">
        <v>42</v>
      </c>
      <c r="AB14" s="12" t="s">
        <v>40</v>
      </c>
      <c r="AC14" s="12" t="s">
        <v>41</v>
      </c>
      <c r="AD14" s="12" t="s">
        <v>16</v>
      </c>
      <c r="AE14" s="474"/>
    </row>
    <row r="15" spans="1:31" ht="92.4" x14ac:dyDescent="0.3">
      <c r="A15" s="14" t="s">
        <v>17</v>
      </c>
      <c r="B15" s="14" t="s">
        <v>254</v>
      </c>
      <c r="C15" s="14"/>
      <c r="D15" s="14"/>
      <c r="E15" s="14"/>
      <c r="F15" s="14"/>
      <c r="G15" s="14"/>
      <c r="H15" s="14"/>
      <c r="I15" s="14"/>
      <c r="J15" s="14"/>
      <c r="K15" s="14"/>
      <c r="L15" s="14"/>
      <c r="M15" s="14"/>
      <c r="N15" s="14"/>
      <c r="O15" s="14"/>
      <c r="P15" s="14"/>
      <c r="Q15" s="14"/>
      <c r="R15" s="14"/>
      <c r="S15" s="14"/>
      <c r="T15" s="14"/>
      <c r="U15" s="14"/>
      <c r="V15" s="14"/>
      <c r="W15" s="14"/>
      <c r="X15" s="14"/>
      <c r="Y15" s="94"/>
      <c r="Z15" s="94"/>
      <c r="AA15" s="36"/>
      <c r="AB15" s="36"/>
      <c r="AC15" s="36"/>
      <c r="AD15" s="36"/>
      <c r="AE15" s="474"/>
    </row>
    <row r="16" spans="1:31" ht="158.4" x14ac:dyDescent="0.3">
      <c r="A16" s="14" t="s">
        <v>44</v>
      </c>
      <c r="B16" s="37" t="s">
        <v>255</v>
      </c>
      <c r="C16" s="82">
        <v>0</v>
      </c>
      <c r="D16" s="82">
        <v>0</v>
      </c>
      <c r="E16" s="82">
        <v>5</v>
      </c>
      <c r="F16" s="82">
        <v>5</v>
      </c>
      <c r="G16" s="82">
        <v>22000</v>
      </c>
      <c r="H16" s="82">
        <v>22000</v>
      </c>
      <c r="I16" s="82">
        <v>5</v>
      </c>
      <c r="J16" s="82">
        <v>5</v>
      </c>
      <c r="K16" s="82">
        <v>43000</v>
      </c>
      <c r="L16" s="82">
        <v>43000</v>
      </c>
      <c r="M16" s="82">
        <v>5</v>
      </c>
      <c r="N16" s="82">
        <v>5</v>
      </c>
      <c r="O16" s="82">
        <v>65000</v>
      </c>
      <c r="P16" s="82">
        <v>65000</v>
      </c>
      <c r="Q16" s="82">
        <v>5</v>
      </c>
      <c r="R16" s="82">
        <v>5</v>
      </c>
      <c r="S16" s="82">
        <v>87000</v>
      </c>
      <c r="T16" s="82">
        <v>87000</v>
      </c>
      <c r="U16" s="82">
        <v>5</v>
      </c>
      <c r="V16" s="82">
        <v>5</v>
      </c>
      <c r="W16" s="82">
        <v>108000</v>
      </c>
      <c r="X16" s="82">
        <v>108000</v>
      </c>
      <c r="Y16" s="82">
        <v>5</v>
      </c>
      <c r="Z16" s="82">
        <v>5</v>
      </c>
      <c r="AA16" s="36">
        <v>19250</v>
      </c>
      <c r="AB16" s="36">
        <v>19250</v>
      </c>
      <c r="AC16" s="36">
        <v>5</v>
      </c>
      <c r="AD16" s="36">
        <v>5</v>
      </c>
      <c r="AE16" s="478" t="s">
        <v>503</v>
      </c>
    </row>
    <row r="17" spans="1:31" ht="118.8" x14ac:dyDescent="0.3">
      <c r="A17" s="14" t="s">
        <v>19</v>
      </c>
      <c r="B17" s="14" t="s">
        <v>256</v>
      </c>
      <c r="C17" s="14"/>
      <c r="D17" s="14"/>
      <c r="E17" s="14"/>
      <c r="F17" s="14"/>
      <c r="G17" s="14"/>
      <c r="H17" s="14"/>
      <c r="I17" s="14"/>
      <c r="J17" s="14"/>
      <c r="K17" s="14"/>
      <c r="L17" s="14"/>
      <c r="M17" s="14"/>
      <c r="N17" s="14"/>
      <c r="O17" s="14"/>
      <c r="P17" s="14"/>
      <c r="Q17" s="14"/>
      <c r="R17" s="14"/>
      <c r="S17" s="14"/>
      <c r="T17" s="14"/>
      <c r="U17" s="14"/>
      <c r="V17" s="14"/>
      <c r="W17" s="14"/>
      <c r="X17" s="14"/>
      <c r="Y17" s="94"/>
      <c r="Z17" s="94"/>
      <c r="AA17" s="36"/>
      <c r="AB17" s="36"/>
      <c r="AC17" s="36"/>
      <c r="AD17" s="36"/>
      <c r="AE17" s="474"/>
    </row>
    <row r="18" spans="1:31" ht="230.4" x14ac:dyDescent="0.3">
      <c r="A18" s="14" t="s">
        <v>176</v>
      </c>
      <c r="B18" s="14" t="s">
        <v>257</v>
      </c>
      <c r="C18" s="82">
        <v>600000</v>
      </c>
      <c r="D18" s="82">
        <v>600000</v>
      </c>
      <c r="E18" s="82">
        <v>22000</v>
      </c>
      <c r="F18" s="82">
        <v>22000</v>
      </c>
      <c r="G18" s="82">
        <v>900000</v>
      </c>
      <c r="H18" s="82">
        <v>900000</v>
      </c>
      <c r="I18" s="82">
        <v>178000</v>
      </c>
      <c r="J18" s="82">
        <v>178000</v>
      </c>
      <c r="K18" s="82">
        <v>955000</v>
      </c>
      <c r="L18" s="82">
        <v>955000</v>
      </c>
      <c r="M18" s="82">
        <v>181000</v>
      </c>
      <c r="N18" s="82">
        <v>181000</v>
      </c>
      <c r="O18" s="82">
        <v>987000</v>
      </c>
      <c r="P18" s="82">
        <v>987000</v>
      </c>
      <c r="Q18" s="82">
        <v>182500</v>
      </c>
      <c r="R18" s="82">
        <v>182500</v>
      </c>
      <c r="S18" s="82">
        <v>999000</v>
      </c>
      <c r="T18" s="82">
        <v>999000</v>
      </c>
      <c r="U18" s="82">
        <v>183500</v>
      </c>
      <c r="V18" s="82">
        <v>183500</v>
      </c>
      <c r="W18" s="82">
        <v>999000</v>
      </c>
      <c r="X18" s="82">
        <v>999000</v>
      </c>
      <c r="Y18" s="82">
        <v>183500</v>
      </c>
      <c r="Z18" s="82">
        <v>183500</v>
      </c>
      <c r="AA18" s="36">
        <f>AA7+AA8</f>
        <v>1007690</v>
      </c>
      <c r="AB18" s="36">
        <f>AB7+AB8</f>
        <v>1007690</v>
      </c>
      <c r="AC18" s="36">
        <f>AC7+AC8</f>
        <v>74015</v>
      </c>
      <c r="AD18" s="36">
        <f>AD7+AD8</f>
        <v>74015</v>
      </c>
      <c r="AE18" s="478" t="s">
        <v>504</v>
      </c>
    </row>
    <row r="19" spans="1:31" ht="66" x14ac:dyDescent="0.3">
      <c r="A19" s="14" t="s">
        <v>21</v>
      </c>
      <c r="B19" s="14" t="s">
        <v>258</v>
      </c>
      <c r="C19" s="14"/>
      <c r="D19" s="14"/>
      <c r="E19" s="14"/>
      <c r="F19" s="14"/>
      <c r="G19" s="14"/>
      <c r="H19" s="14"/>
      <c r="I19" s="14"/>
      <c r="J19" s="14"/>
      <c r="K19" s="14"/>
      <c r="L19" s="14"/>
      <c r="M19" s="14"/>
      <c r="N19" s="14"/>
      <c r="O19" s="14"/>
      <c r="P19" s="14"/>
      <c r="Q19" s="14"/>
      <c r="R19" s="14"/>
      <c r="S19" s="14"/>
      <c r="T19" s="14"/>
      <c r="U19" s="14"/>
      <c r="V19" s="14"/>
      <c r="W19" s="14"/>
      <c r="X19" s="14"/>
      <c r="Y19" s="94"/>
      <c r="Z19" s="94"/>
      <c r="AA19" s="36"/>
      <c r="AB19" s="36"/>
      <c r="AC19" s="36"/>
      <c r="AD19" s="36"/>
      <c r="AE19" s="474"/>
    </row>
    <row r="20" spans="1:31" ht="129.6" x14ac:dyDescent="0.3">
      <c r="A20" s="14" t="s">
        <v>259</v>
      </c>
      <c r="B20" s="37" t="s">
        <v>260</v>
      </c>
      <c r="C20" s="82">
        <v>0</v>
      </c>
      <c r="D20" s="82">
        <v>0</v>
      </c>
      <c r="E20" s="82"/>
      <c r="F20" s="82"/>
      <c r="G20" s="82">
        <v>2</v>
      </c>
      <c r="H20" s="82">
        <v>2</v>
      </c>
      <c r="I20" s="82"/>
      <c r="J20" s="82"/>
      <c r="K20" s="82">
        <v>2</v>
      </c>
      <c r="L20" s="82">
        <v>2</v>
      </c>
      <c r="M20" s="82"/>
      <c r="N20" s="82"/>
      <c r="O20" s="82">
        <v>1</v>
      </c>
      <c r="P20" s="82">
        <v>1</v>
      </c>
      <c r="Q20" s="82"/>
      <c r="R20" s="82"/>
      <c r="S20" s="82">
        <v>1</v>
      </c>
      <c r="T20" s="82">
        <v>1</v>
      </c>
      <c r="U20" s="82"/>
      <c r="V20" s="82"/>
      <c r="W20" s="82">
        <v>1</v>
      </c>
      <c r="X20" s="82">
        <v>1</v>
      </c>
      <c r="Y20" s="82"/>
      <c r="Z20" s="82"/>
      <c r="AA20" s="472">
        <v>1</v>
      </c>
      <c r="AB20" s="472">
        <v>1</v>
      </c>
      <c r="AC20" s="36"/>
      <c r="AD20" s="36"/>
      <c r="AE20" s="476" t="s">
        <v>505</v>
      </c>
    </row>
    <row r="21" spans="1:31" ht="39.75" customHeight="1" x14ac:dyDescent="0.3">
      <c r="A21" s="14" t="s">
        <v>23</v>
      </c>
      <c r="B21" s="14" t="s">
        <v>261</v>
      </c>
      <c r="C21" s="14"/>
      <c r="D21" s="14"/>
      <c r="E21" s="14"/>
      <c r="F21" s="14"/>
      <c r="G21" s="14"/>
      <c r="H21" s="14"/>
      <c r="I21" s="14"/>
      <c r="J21" s="14"/>
      <c r="K21" s="14"/>
      <c r="L21" s="14"/>
      <c r="M21" s="14"/>
      <c r="N21" s="14"/>
      <c r="O21" s="14"/>
      <c r="P21" s="14"/>
      <c r="Q21" s="14"/>
      <c r="R21" s="14"/>
      <c r="S21" s="14"/>
      <c r="T21" s="14"/>
      <c r="U21" s="14"/>
      <c r="V21" s="14"/>
      <c r="W21" s="14"/>
      <c r="X21" s="14"/>
      <c r="Y21" s="94"/>
      <c r="Z21" s="94"/>
      <c r="AA21" s="36"/>
      <c r="AB21" s="36"/>
      <c r="AC21" s="36"/>
      <c r="AD21" s="36"/>
      <c r="AE21" s="474"/>
    </row>
    <row r="22" spans="1:31" ht="158.4" x14ac:dyDescent="0.3">
      <c r="A22" s="14" t="s">
        <v>262</v>
      </c>
      <c r="B22" s="14" t="s">
        <v>263</v>
      </c>
      <c r="C22" s="82"/>
      <c r="D22" s="82"/>
      <c r="E22" s="82"/>
      <c r="F22" s="82"/>
      <c r="G22" s="82">
        <v>3940</v>
      </c>
      <c r="H22" s="82">
        <v>3940</v>
      </c>
      <c r="I22" s="82">
        <v>1</v>
      </c>
      <c r="J22" s="82">
        <v>1</v>
      </c>
      <c r="K22" s="82">
        <v>4840</v>
      </c>
      <c r="L22" s="82">
        <v>4840</v>
      </c>
      <c r="M22" s="82">
        <v>1</v>
      </c>
      <c r="N22" s="82">
        <v>1</v>
      </c>
      <c r="O22" s="82">
        <v>6040</v>
      </c>
      <c r="P22" s="82">
        <v>6040</v>
      </c>
      <c r="Q22" s="82">
        <v>1</v>
      </c>
      <c r="R22" s="82">
        <v>1</v>
      </c>
      <c r="S22" s="82">
        <v>7240</v>
      </c>
      <c r="T22" s="82">
        <v>7240</v>
      </c>
      <c r="U22" s="82">
        <v>1</v>
      </c>
      <c r="V22" s="82">
        <v>1</v>
      </c>
      <c r="W22" s="82">
        <v>8440</v>
      </c>
      <c r="X22" s="82">
        <v>8440</v>
      </c>
      <c r="Y22" s="82">
        <v>1</v>
      </c>
      <c r="Z22" s="82">
        <v>1</v>
      </c>
      <c r="AA22" s="36">
        <v>191</v>
      </c>
      <c r="AB22" s="36">
        <v>191</v>
      </c>
      <c r="AC22" s="36">
        <v>1</v>
      </c>
      <c r="AD22" s="36">
        <v>1</v>
      </c>
      <c r="AE22" s="478" t="s">
        <v>506</v>
      </c>
    </row>
    <row r="23" spans="1:31" ht="52.8" x14ac:dyDescent="0.3">
      <c r="A23" s="14" t="s">
        <v>25</v>
      </c>
      <c r="B23" s="14" t="s">
        <v>264</v>
      </c>
      <c r="C23" s="14"/>
      <c r="D23" s="14"/>
      <c r="E23" s="14"/>
      <c r="F23" s="14"/>
      <c r="G23" s="14"/>
      <c r="H23" s="14"/>
      <c r="I23" s="14"/>
      <c r="J23" s="14"/>
      <c r="K23" s="14"/>
      <c r="L23" s="14"/>
      <c r="M23" s="14"/>
      <c r="N23" s="14"/>
      <c r="O23" s="14"/>
      <c r="P23" s="14"/>
      <c r="Q23" s="14"/>
      <c r="R23" s="14"/>
      <c r="S23" s="14"/>
      <c r="T23" s="14"/>
      <c r="U23" s="14"/>
      <c r="V23" s="14"/>
      <c r="W23" s="14"/>
      <c r="X23" s="14"/>
      <c r="Y23" s="94"/>
      <c r="Z23" s="94"/>
      <c r="AA23" s="36"/>
      <c r="AB23" s="36"/>
      <c r="AC23" s="36"/>
      <c r="AD23" s="36"/>
      <c r="AE23" s="474"/>
    </row>
    <row r="24" spans="1:31" ht="26.4" x14ac:dyDescent="0.3">
      <c r="A24" s="14" t="s">
        <v>265</v>
      </c>
      <c r="B24" s="14" t="s">
        <v>257</v>
      </c>
      <c r="C24" s="82"/>
      <c r="D24" s="82"/>
      <c r="E24" s="82"/>
      <c r="F24" s="82"/>
      <c r="G24" s="32">
        <v>14900</v>
      </c>
      <c r="H24" s="32">
        <v>14900</v>
      </c>
      <c r="I24" s="32">
        <v>5500</v>
      </c>
      <c r="J24" s="32">
        <v>5500</v>
      </c>
      <c r="K24" s="32">
        <v>15000</v>
      </c>
      <c r="L24" s="32">
        <v>15000</v>
      </c>
      <c r="M24" s="32">
        <v>5500</v>
      </c>
      <c r="N24" s="32">
        <v>5500</v>
      </c>
      <c r="O24" s="32">
        <v>15000</v>
      </c>
      <c r="P24" s="32">
        <v>15000</v>
      </c>
      <c r="Q24" s="32">
        <v>5500</v>
      </c>
      <c r="R24" s="32">
        <v>5500</v>
      </c>
      <c r="S24" s="32">
        <v>15000</v>
      </c>
      <c r="T24" s="32">
        <v>15000</v>
      </c>
      <c r="U24" s="32">
        <v>5500</v>
      </c>
      <c r="V24" s="32">
        <v>5500</v>
      </c>
      <c r="W24" s="32">
        <v>15000</v>
      </c>
      <c r="X24" s="32">
        <v>15000</v>
      </c>
      <c r="Y24" s="32">
        <v>5500</v>
      </c>
      <c r="Z24" s="32">
        <v>5500</v>
      </c>
      <c r="AA24" s="36">
        <v>133750</v>
      </c>
      <c r="AB24" s="36">
        <v>133750</v>
      </c>
      <c r="AC24" s="36">
        <v>5323</v>
      </c>
      <c r="AD24" s="36">
        <v>5323</v>
      </c>
      <c r="AE24" s="474"/>
    </row>
    <row r="25" spans="1:31" x14ac:dyDescent="0.3">
      <c r="A25" s="26"/>
      <c r="B25" s="26" t="s">
        <v>58</v>
      </c>
      <c r="AE25" s="470"/>
    </row>
    <row r="26" spans="1:31" ht="29.25" customHeight="1" x14ac:dyDescent="0.3">
      <c r="A26" s="27" t="s">
        <v>59</v>
      </c>
      <c r="B26" s="486" t="s">
        <v>60</v>
      </c>
      <c r="C26" s="486"/>
      <c r="D26" s="486"/>
      <c r="E26" s="486"/>
      <c r="F26" s="486"/>
      <c r="G26" s="486"/>
      <c r="H26" s="486"/>
      <c r="I26" s="486"/>
      <c r="J26" s="486"/>
      <c r="K26" s="486"/>
      <c r="L26" s="486"/>
      <c r="M26" s="486"/>
      <c r="N26" s="486"/>
      <c r="O26" s="486"/>
      <c r="P26" s="486"/>
      <c r="Q26" s="486"/>
      <c r="R26" s="486"/>
      <c r="AE26" s="470"/>
    </row>
    <row r="27" spans="1:31" ht="28.5" customHeight="1" x14ac:dyDescent="0.3">
      <c r="A27" s="27" t="s">
        <v>61</v>
      </c>
      <c r="B27" s="486" t="s">
        <v>62</v>
      </c>
      <c r="C27" s="486"/>
      <c r="D27" s="486"/>
      <c r="E27" s="486"/>
      <c r="F27" s="486"/>
      <c r="G27" s="486"/>
      <c r="H27" s="486"/>
      <c r="I27" s="486"/>
      <c r="J27" s="486"/>
      <c r="K27" s="486"/>
      <c r="L27" s="486"/>
      <c r="M27" s="486"/>
      <c r="N27" s="486"/>
      <c r="O27" s="486"/>
      <c r="P27" s="486"/>
      <c r="Q27" s="486"/>
      <c r="R27" s="486"/>
      <c r="AE27" s="470"/>
    </row>
    <row r="28" spans="1:31" ht="20.25" customHeight="1" x14ac:dyDescent="0.3">
      <c r="B28" s="486" t="s">
        <v>98</v>
      </c>
      <c r="C28" s="486"/>
      <c r="D28" s="486"/>
      <c r="E28" s="486"/>
      <c r="F28" s="486"/>
      <c r="G28" s="486"/>
      <c r="H28" s="486"/>
      <c r="I28" s="486"/>
      <c r="J28" s="486"/>
      <c r="K28" s="486"/>
      <c r="L28" s="486"/>
      <c r="M28" s="486"/>
      <c r="N28" s="486"/>
      <c r="O28" s="486"/>
      <c r="P28" s="486"/>
      <c r="Q28" s="486"/>
      <c r="R28" s="486"/>
      <c r="AE28" s="470"/>
    </row>
    <row r="29" spans="1:31" ht="19.5" customHeight="1" x14ac:dyDescent="0.3">
      <c r="B29" s="486" t="s">
        <v>99</v>
      </c>
      <c r="C29" s="486"/>
      <c r="D29" s="486"/>
      <c r="E29" s="486"/>
      <c r="F29" s="486"/>
      <c r="G29" s="486"/>
      <c r="H29" s="486"/>
      <c r="I29" s="486"/>
      <c r="J29" s="486"/>
      <c r="K29" s="486"/>
      <c r="L29" s="486"/>
      <c r="M29" s="486"/>
      <c r="N29" s="486"/>
      <c r="O29" s="486"/>
      <c r="P29" s="486"/>
      <c r="Q29" s="486"/>
      <c r="R29" s="486"/>
      <c r="AE29" s="470"/>
    </row>
    <row r="30" spans="1:31" ht="28.5" customHeight="1" x14ac:dyDescent="0.3">
      <c r="B30" s="486" t="s">
        <v>100</v>
      </c>
      <c r="C30" s="486"/>
      <c r="D30" s="486"/>
      <c r="E30" s="486"/>
      <c r="F30" s="486"/>
      <c r="G30" s="486"/>
      <c r="H30" s="486"/>
      <c r="I30" s="486"/>
      <c r="J30" s="486"/>
      <c r="K30" s="486"/>
      <c r="L30" s="486"/>
      <c r="M30" s="486"/>
      <c r="N30" s="486"/>
      <c r="O30" s="486"/>
      <c r="P30" s="486"/>
      <c r="Q30" s="486"/>
      <c r="R30" s="486"/>
      <c r="AE30" s="470"/>
    </row>
    <row r="31" spans="1:31" ht="29.25" customHeight="1" x14ac:dyDescent="0.3">
      <c r="B31" s="486" t="s">
        <v>101</v>
      </c>
      <c r="C31" s="486"/>
      <c r="D31" s="486"/>
      <c r="E31" s="486"/>
      <c r="F31" s="486"/>
      <c r="G31" s="486"/>
      <c r="H31" s="486"/>
      <c r="I31" s="486"/>
      <c r="J31" s="486"/>
      <c r="K31" s="486"/>
      <c r="L31" s="486"/>
      <c r="M31" s="486"/>
      <c r="N31" s="486"/>
      <c r="O31" s="486"/>
      <c r="P31" s="486"/>
      <c r="Q31" s="486"/>
      <c r="R31" s="486"/>
      <c r="AE31" s="470"/>
    </row>
    <row r="32" spans="1:31" ht="90" customHeight="1" x14ac:dyDescent="0.3">
      <c r="B32" s="486" t="s">
        <v>266</v>
      </c>
      <c r="C32" s="486"/>
      <c r="D32" s="486"/>
      <c r="E32" s="486"/>
      <c r="F32" s="486"/>
      <c r="G32" s="486"/>
      <c r="H32" s="486"/>
      <c r="I32" s="486"/>
      <c r="J32" s="486"/>
      <c r="K32" s="486"/>
      <c r="L32" s="486"/>
      <c r="M32" s="486"/>
      <c r="N32" s="486"/>
      <c r="O32" s="486"/>
      <c r="P32" s="486"/>
      <c r="Q32" s="486"/>
      <c r="R32" s="486"/>
      <c r="AE32" s="470"/>
    </row>
    <row r="33" spans="2:31" x14ac:dyDescent="0.3">
      <c r="B33" s="28"/>
      <c r="AE33" s="469"/>
    </row>
    <row r="34" spans="2:31" x14ac:dyDescent="0.3">
      <c r="B34" s="28"/>
      <c r="AE34" s="469"/>
    </row>
    <row r="35" spans="2:31" x14ac:dyDescent="0.3">
      <c r="AE35" s="469"/>
    </row>
    <row r="36" spans="2:31" x14ac:dyDescent="0.3">
      <c r="B36" s="28"/>
      <c r="AE36" s="469"/>
    </row>
  </sheetData>
  <mergeCells count="33">
    <mergeCell ref="A2:E2"/>
    <mergeCell ref="F2:R2"/>
    <mergeCell ref="A3:Z3"/>
    <mergeCell ref="A4:A6"/>
    <mergeCell ref="B4:B6"/>
    <mergeCell ref="C4:F5"/>
    <mergeCell ref="G4:Z4"/>
    <mergeCell ref="AA4:AD4"/>
    <mergeCell ref="G5:J5"/>
    <mergeCell ref="K5:N5"/>
    <mergeCell ref="O5:R5"/>
    <mergeCell ref="S5:V5"/>
    <mergeCell ref="W5:Z5"/>
    <mergeCell ref="AA5:AD5"/>
    <mergeCell ref="AA12:AD12"/>
    <mergeCell ref="G13:J13"/>
    <mergeCell ref="K13:N13"/>
    <mergeCell ref="O13:R13"/>
    <mergeCell ref="S13:V13"/>
    <mergeCell ref="A11:Z11"/>
    <mergeCell ref="A12:A14"/>
    <mergeCell ref="B12:B14"/>
    <mergeCell ref="C12:F13"/>
    <mergeCell ref="G12:Z12"/>
    <mergeCell ref="B30:R30"/>
    <mergeCell ref="B31:R31"/>
    <mergeCell ref="B32:R32"/>
    <mergeCell ref="W13:Z13"/>
    <mergeCell ref="AA13:AD13"/>
    <mergeCell ref="B26:R26"/>
    <mergeCell ref="B27:R27"/>
    <mergeCell ref="B28:R28"/>
    <mergeCell ref="B29:R29"/>
  </mergeCells>
  <pageMargins left="0.35433070866141736" right="0.31496062992125984" top="0.23622047244094491" bottom="0.27559055118110237" header="0.23622047244094491" footer="0.27559055118110237"/>
  <pageSetup paperSize="9" scale="51" fitToHeight="3" orientation="landscape" r:id="rId1"/>
  <rowBreaks count="2" manualBreakCount="2">
    <brk id="14" max="16383" man="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B46"/>
  <sheetViews>
    <sheetView view="pageBreakPreview" zoomScale="60" zoomScaleNormal="100" workbookViewId="0">
      <selection activeCell="G32" sqref="G32:J32"/>
    </sheetView>
  </sheetViews>
  <sheetFormatPr defaultRowHeight="14.4" x14ac:dyDescent="0.3"/>
  <cols>
    <col min="1" max="1" width="5" customWidth="1"/>
    <col min="2" max="2" width="44" customWidth="1"/>
    <col min="3" max="6" width="7.6640625" customWidth="1"/>
    <col min="7" max="26" width="7" customWidth="1"/>
    <col min="257" max="257" width="5" customWidth="1"/>
    <col min="258" max="258" width="44" customWidth="1"/>
    <col min="259" max="262" width="7.6640625" customWidth="1"/>
    <col min="263" max="282" width="7" customWidth="1"/>
    <col min="513" max="513" width="5" customWidth="1"/>
    <col min="514" max="514" width="44" customWidth="1"/>
    <col min="515" max="518" width="7.6640625" customWidth="1"/>
    <col min="519" max="538" width="7" customWidth="1"/>
    <col min="769" max="769" width="5" customWidth="1"/>
    <col min="770" max="770" width="44" customWidth="1"/>
    <col min="771" max="774" width="7.6640625" customWidth="1"/>
    <col min="775" max="794" width="7" customWidth="1"/>
    <col min="1025" max="1025" width="5" customWidth="1"/>
    <col min="1026" max="1026" width="44" customWidth="1"/>
    <col min="1027" max="1030" width="7.6640625" customWidth="1"/>
    <col min="1031" max="1050" width="7" customWidth="1"/>
    <col min="1281" max="1281" width="5" customWidth="1"/>
    <col min="1282" max="1282" width="44" customWidth="1"/>
    <col min="1283" max="1286" width="7.6640625" customWidth="1"/>
    <col min="1287" max="1306" width="7" customWidth="1"/>
    <col min="1537" max="1537" width="5" customWidth="1"/>
    <col min="1538" max="1538" width="44" customWidth="1"/>
    <col min="1539" max="1542" width="7.6640625" customWidth="1"/>
    <col min="1543" max="1562" width="7" customWidth="1"/>
    <col min="1793" max="1793" width="5" customWidth="1"/>
    <col min="1794" max="1794" width="44" customWidth="1"/>
    <col min="1795" max="1798" width="7.6640625" customWidth="1"/>
    <col min="1799" max="1818" width="7" customWidth="1"/>
    <col min="2049" max="2049" width="5" customWidth="1"/>
    <col min="2050" max="2050" width="44" customWidth="1"/>
    <col min="2051" max="2054" width="7.6640625" customWidth="1"/>
    <col min="2055" max="2074" width="7" customWidth="1"/>
    <col min="2305" max="2305" width="5" customWidth="1"/>
    <col min="2306" max="2306" width="44" customWidth="1"/>
    <col min="2307" max="2310" width="7.6640625" customWidth="1"/>
    <col min="2311" max="2330" width="7" customWidth="1"/>
    <col min="2561" max="2561" width="5" customWidth="1"/>
    <col min="2562" max="2562" width="44" customWidth="1"/>
    <col min="2563" max="2566" width="7.6640625" customWidth="1"/>
    <col min="2567" max="2586" width="7" customWidth="1"/>
    <col min="2817" max="2817" width="5" customWidth="1"/>
    <col min="2818" max="2818" width="44" customWidth="1"/>
    <col min="2819" max="2822" width="7.6640625" customWidth="1"/>
    <col min="2823" max="2842" width="7" customWidth="1"/>
    <col min="3073" max="3073" width="5" customWidth="1"/>
    <col min="3074" max="3074" width="44" customWidth="1"/>
    <col min="3075" max="3078" width="7.6640625" customWidth="1"/>
    <col min="3079" max="3098" width="7" customWidth="1"/>
    <col min="3329" max="3329" width="5" customWidth="1"/>
    <col min="3330" max="3330" width="44" customWidth="1"/>
    <col min="3331" max="3334" width="7.6640625" customWidth="1"/>
    <col min="3335" max="3354" width="7" customWidth="1"/>
    <col min="3585" max="3585" width="5" customWidth="1"/>
    <col min="3586" max="3586" width="44" customWidth="1"/>
    <col min="3587" max="3590" width="7.6640625" customWidth="1"/>
    <col min="3591" max="3610" width="7" customWidth="1"/>
    <col min="3841" max="3841" width="5" customWidth="1"/>
    <col min="3842" max="3842" width="44" customWidth="1"/>
    <col min="3843" max="3846" width="7.6640625" customWidth="1"/>
    <col min="3847" max="3866" width="7" customWidth="1"/>
    <col min="4097" max="4097" width="5" customWidth="1"/>
    <col min="4098" max="4098" width="44" customWidth="1"/>
    <col min="4099" max="4102" width="7.6640625" customWidth="1"/>
    <col min="4103" max="4122" width="7" customWidth="1"/>
    <col min="4353" max="4353" width="5" customWidth="1"/>
    <col min="4354" max="4354" width="44" customWidth="1"/>
    <col min="4355" max="4358" width="7.6640625" customWidth="1"/>
    <col min="4359" max="4378" width="7" customWidth="1"/>
    <col min="4609" max="4609" width="5" customWidth="1"/>
    <col min="4610" max="4610" width="44" customWidth="1"/>
    <col min="4611" max="4614" width="7.6640625" customWidth="1"/>
    <col min="4615" max="4634" width="7" customWidth="1"/>
    <col min="4865" max="4865" width="5" customWidth="1"/>
    <col min="4866" max="4866" width="44" customWidth="1"/>
    <col min="4867" max="4870" width="7.6640625" customWidth="1"/>
    <col min="4871" max="4890" width="7" customWidth="1"/>
    <col min="5121" max="5121" width="5" customWidth="1"/>
    <col min="5122" max="5122" width="44" customWidth="1"/>
    <col min="5123" max="5126" width="7.6640625" customWidth="1"/>
    <col min="5127" max="5146" width="7" customWidth="1"/>
    <col min="5377" max="5377" width="5" customWidth="1"/>
    <col min="5378" max="5378" width="44" customWidth="1"/>
    <col min="5379" max="5382" width="7.6640625" customWidth="1"/>
    <col min="5383" max="5402" width="7" customWidth="1"/>
    <col min="5633" max="5633" width="5" customWidth="1"/>
    <col min="5634" max="5634" width="44" customWidth="1"/>
    <col min="5635" max="5638" width="7.6640625" customWidth="1"/>
    <col min="5639" max="5658" width="7" customWidth="1"/>
    <col min="5889" max="5889" width="5" customWidth="1"/>
    <col min="5890" max="5890" width="44" customWidth="1"/>
    <col min="5891" max="5894" width="7.6640625" customWidth="1"/>
    <col min="5895" max="5914" width="7" customWidth="1"/>
    <col min="6145" max="6145" width="5" customWidth="1"/>
    <col min="6146" max="6146" width="44" customWidth="1"/>
    <col min="6147" max="6150" width="7.6640625" customWidth="1"/>
    <col min="6151" max="6170" width="7" customWidth="1"/>
    <col min="6401" max="6401" width="5" customWidth="1"/>
    <col min="6402" max="6402" width="44" customWidth="1"/>
    <col min="6403" max="6406" width="7.6640625" customWidth="1"/>
    <col min="6407" max="6426" width="7" customWidth="1"/>
    <col min="6657" max="6657" width="5" customWidth="1"/>
    <col min="6658" max="6658" width="44" customWidth="1"/>
    <col min="6659" max="6662" width="7.6640625" customWidth="1"/>
    <col min="6663" max="6682" width="7" customWidth="1"/>
    <col min="6913" max="6913" width="5" customWidth="1"/>
    <col min="6914" max="6914" width="44" customWidth="1"/>
    <col min="6915" max="6918" width="7.6640625" customWidth="1"/>
    <col min="6919" max="6938" width="7" customWidth="1"/>
    <col min="7169" max="7169" width="5" customWidth="1"/>
    <col min="7170" max="7170" width="44" customWidth="1"/>
    <col min="7171" max="7174" width="7.6640625" customWidth="1"/>
    <col min="7175" max="7194" width="7" customWidth="1"/>
    <col min="7425" max="7425" width="5" customWidth="1"/>
    <col min="7426" max="7426" width="44" customWidth="1"/>
    <col min="7427" max="7430" width="7.6640625" customWidth="1"/>
    <col min="7431" max="7450" width="7" customWidth="1"/>
    <col min="7681" max="7681" width="5" customWidth="1"/>
    <col min="7682" max="7682" width="44" customWidth="1"/>
    <col min="7683" max="7686" width="7.6640625" customWidth="1"/>
    <col min="7687" max="7706" width="7" customWidth="1"/>
    <col min="7937" max="7937" width="5" customWidth="1"/>
    <col min="7938" max="7938" width="44" customWidth="1"/>
    <col min="7939" max="7942" width="7.6640625" customWidth="1"/>
    <col min="7943" max="7962" width="7" customWidth="1"/>
    <col min="8193" max="8193" width="5" customWidth="1"/>
    <col min="8194" max="8194" width="44" customWidth="1"/>
    <col min="8195" max="8198" width="7.6640625" customWidth="1"/>
    <col min="8199" max="8218" width="7" customWidth="1"/>
    <col min="8449" max="8449" width="5" customWidth="1"/>
    <col min="8450" max="8450" width="44" customWidth="1"/>
    <col min="8451" max="8454" width="7.6640625" customWidth="1"/>
    <col min="8455" max="8474" width="7" customWidth="1"/>
    <col min="8705" max="8705" width="5" customWidth="1"/>
    <col min="8706" max="8706" width="44" customWidth="1"/>
    <col min="8707" max="8710" width="7.6640625" customWidth="1"/>
    <col min="8711" max="8730" width="7" customWidth="1"/>
    <col min="8961" max="8961" width="5" customWidth="1"/>
    <col min="8962" max="8962" width="44" customWidth="1"/>
    <col min="8963" max="8966" width="7.6640625" customWidth="1"/>
    <col min="8967" max="8986" width="7" customWidth="1"/>
    <col min="9217" max="9217" width="5" customWidth="1"/>
    <col min="9218" max="9218" width="44" customWidth="1"/>
    <col min="9219" max="9222" width="7.6640625" customWidth="1"/>
    <col min="9223" max="9242" width="7" customWidth="1"/>
    <col min="9473" max="9473" width="5" customWidth="1"/>
    <col min="9474" max="9474" width="44" customWidth="1"/>
    <col min="9475" max="9478" width="7.6640625" customWidth="1"/>
    <col min="9479" max="9498" width="7" customWidth="1"/>
    <col min="9729" max="9729" width="5" customWidth="1"/>
    <col min="9730" max="9730" width="44" customWidth="1"/>
    <col min="9731" max="9734" width="7.6640625" customWidth="1"/>
    <col min="9735" max="9754" width="7" customWidth="1"/>
    <col min="9985" max="9985" width="5" customWidth="1"/>
    <col min="9986" max="9986" width="44" customWidth="1"/>
    <col min="9987" max="9990" width="7.6640625" customWidth="1"/>
    <col min="9991" max="10010" width="7" customWidth="1"/>
    <col min="10241" max="10241" width="5" customWidth="1"/>
    <col min="10242" max="10242" width="44" customWidth="1"/>
    <col min="10243" max="10246" width="7.6640625" customWidth="1"/>
    <col min="10247" max="10266" width="7" customWidth="1"/>
    <col min="10497" max="10497" width="5" customWidth="1"/>
    <col min="10498" max="10498" width="44" customWidth="1"/>
    <col min="10499" max="10502" width="7.6640625" customWidth="1"/>
    <col min="10503" max="10522" width="7" customWidth="1"/>
    <col min="10753" max="10753" width="5" customWidth="1"/>
    <col min="10754" max="10754" width="44" customWidth="1"/>
    <col min="10755" max="10758" width="7.6640625" customWidth="1"/>
    <col min="10759" max="10778" width="7" customWidth="1"/>
    <col min="11009" max="11009" width="5" customWidth="1"/>
    <col min="11010" max="11010" width="44" customWidth="1"/>
    <col min="11011" max="11014" width="7.6640625" customWidth="1"/>
    <col min="11015" max="11034" width="7" customWidth="1"/>
    <col min="11265" max="11265" width="5" customWidth="1"/>
    <col min="11266" max="11266" width="44" customWidth="1"/>
    <col min="11267" max="11270" width="7.6640625" customWidth="1"/>
    <col min="11271" max="11290" width="7" customWidth="1"/>
    <col min="11521" max="11521" width="5" customWidth="1"/>
    <col min="11522" max="11522" width="44" customWidth="1"/>
    <col min="11523" max="11526" width="7.6640625" customWidth="1"/>
    <col min="11527" max="11546" width="7" customWidth="1"/>
    <col min="11777" max="11777" width="5" customWidth="1"/>
    <col min="11778" max="11778" width="44" customWidth="1"/>
    <col min="11779" max="11782" width="7.6640625" customWidth="1"/>
    <col min="11783" max="11802" width="7" customWidth="1"/>
    <col min="12033" max="12033" width="5" customWidth="1"/>
    <col min="12034" max="12034" width="44" customWidth="1"/>
    <col min="12035" max="12038" width="7.6640625" customWidth="1"/>
    <col min="12039" max="12058" width="7" customWidth="1"/>
    <col min="12289" max="12289" width="5" customWidth="1"/>
    <col min="12290" max="12290" width="44" customWidth="1"/>
    <col min="12291" max="12294" width="7.6640625" customWidth="1"/>
    <col min="12295" max="12314" width="7" customWidth="1"/>
    <col min="12545" max="12545" width="5" customWidth="1"/>
    <col min="12546" max="12546" width="44" customWidth="1"/>
    <col min="12547" max="12550" width="7.6640625" customWidth="1"/>
    <col min="12551" max="12570" width="7" customWidth="1"/>
    <col min="12801" max="12801" width="5" customWidth="1"/>
    <col min="12802" max="12802" width="44" customWidth="1"/>
    <col min="12803" max="12806" width="7.6640625" customWidth="1"/>
    <col min="12807" max="12826" width="7" customWidth="1"/>
    <col min="13057" max="13057" width="5" customWidth="1"/>
    <col min="13058" max="13058" width="44" customWidth="1"/>
    <col min="13059" max="13062" width="7.6640625" customWidth="1"/>
    <col min="13063" max="13082" width="7" customWidth="1"/>
    <col min="13313" max="13313" width="5" customWidth="1"/>
    <col min="13314" max="13314" width="44" customWidth="1"/>
    <col min="13315" max="13318" width="7.6640625" customWidth="1"/>
    <col min="13319" max="13338" width="7" customWidth="1"/>
    <col min="13569" max="13569" width="5" customWidth="1"/>
    <col min="13570" max="13570" width="44" customWidth="1"/>
    <col min="13571" max="13574" width="7.6640625" customWidth="1"/>
    <col min="13575" max="13594" width="7" customWidth="1"/>
    <col min="13825" max="13825" width="5" customWidth="1"/>
    <col min="13826" max="13826" width="44" customWidth="1"/>
    <col min="13827" max="13830" width="7.6640625" customWidth="1"/>
    <col min="13831" max="13850" width="7" customWidth="1"/>
    <col min="14081" max="14081" width="5" customWidth="1"/>
    <col min="14082" max="14082" width="44" customWidth="1"/>
    <col min="14083" max="14086" width="7.6640625" customWidth="1"/>
    <col min="14087" max="14106" width="7" customWidth="1"/>
    <col min="14337" max="14337" width="5" customWidth="1"/>
    <col min="14338" max="14338" width="44" customWidth="1"/>
    <col min="14339" max="14342" width="7.6640625" customWidth="1"/>
    <col min="14343" max="14362" width="7" customWidth="1"/>
    <col min="14593" max="14593" width="5" customWidth="1"/>
    <col min="14594" max="14594" width="44" customWidth="1"/>
    <col min="14595" max="14598" width="7.6640625" customWidth="1"/>
    <col min="14599" max="14618" width="7" customWidth="1"/>
    <col min="14849" max="14849" width="5" customWidth="1"/>
    <col min="14850" max="14850" width="44" customWidth="1"/>
    <col min="14851" max="14854" width="7.6640625" customWidth="1"/>
    <col min="14855" max="14874" width="7" customWidth="1"/>
    <col min="15105" max="15105" width="5" customWidth="1"/>
    <col min="15106" max="15106" width="44" customWidth="1"/>
    <col min="15107" max="15110" width="7.6640625" customWidth="1"/>
    <col min="15111" max="15130" width="7" customWidth="1"/>
    <col min="15361" max="15361" width="5" customWidth="1"/>
    <col min="15362" max="15362" width="44" customWidth="1"/>
    <col min="15363" max="15366" width="7.6640625" customWidth="1"/>
    <col min="15367" max="15386" width="7" customWidth="1"/>
    <col min="15617" max="15617" width="5" customWidth="1"/>
    <col min="15618" max="15618" width="44" customWidth="1"/>
    <col min="15619" max="15622" width="7.6640625" customWidth="1"/>
    <col min="15623" max="15642" width="7" customWidth="1"/>
    <col min="15873" max="15873" width="5" customWidth="1"/>
    <col min="15874" max="15874" width="44" customWidth="1"/>
    <col min="15875" max="15878" width="7.6640625" customWidth="1"/>
    <col min="15879" max="15898" width="7" customWidth="1"/>
    <col min="16129" max="16129" width="5" customWidth="1"/>
    <col min="16130" max="16130" width="44" customWidth="1"/>
    <col min="16131" max="16134" width="7.6640625" customWidth="1"/>
    <col min="16135" max="16154" width="7" customWidth="1"/>
  </cols>
  <sheetData>
    <row r="1" spans="1:28" s="96" customFormat="1" ht="30" customHeight="1" x14ac:dyDescent="0.35">
      <c r="A1" s="564" t="s">
        <v>0</v>
      </c>
      <c r="B1" s="564"/>
      <c r="C1" s="564"/>
      <c r="D1" s="564"/>
      <c r="E1" s="564"/>
      <c r="F1" s="565" t="s">
        <v>201</v>
      </c>
      <c r="G1" s="565"/>
      <c r="H1" s="565"/>
      <c r="I1" s="565"/>
      <c r="J1" s="565"/>
      <c r="K1" s="565"/>
      <c r="L1" s="565"/>
      <c r="M1" s="565"/>
      <c r="N1" s="565"/>
      <c r="O1" s="565"/>
      <c r="P1" s="565"/>
      <c r="Q1" s="565"/>
      <c r="R1" s="565"/>
    </row>
    <row r="2" spans="1:28" ht="31.5" customHeight="1" x14ac:dyDescent="0.3">
      <c r="A2" s="566" t="s">
        <v>1</v>
      </c>
      <c r="B2" s="566"/>
      <c r="C2" s="566"/>
      <c r="D2" s="566"/>
      <c r="E2" s="566"/>
      <c r="F2" s="566"/>
      <c r="G2" s="566"/>
      <c r="H2" s="566"/>
      <c r="I2" s="566"/>
      <c r="J2" s="566"/>
      <c r="K2" s="566"/>
      <c r="L2" s="566"/>
      <c r="M2" s="566"/>
      <c r="N2" s="566"/>
      <c r="O2" s="566"/>
      <c r="P2" s="566"/>
      <c r="Q2" s="566"/>
      <c r="R2" s="566"/>
      <c r="S2" s="566"/>
      <c r="T2" s="566"/>
      <c r="U2" s="566"/>
      <c r="V2" s="566"/>
      <c r="W2" s="566"/>
      <c r="X2" s="566"/>
      <c r="Y2" s="566"/>
      <c r="Z2" s="566"/>
    </row>
    <row r="3" spans="1:28" ht="44.25" customHeight="1" x14ac:dyDescent="0.3">
      <c r="A3" s="560" t="s">
        <v>2</v>
      </c>
      <c r="B3" s="563" t="s">
        <v>202</v>
      </c>
      <c r="C3" s="560" t="s">
        <v>87</v>
      </c>
      <c r="D3" s="560"/>
      <c r="E3" s="560"/>
      <c r="F3" s="560"/>
      <c r="G3" s="560" t="s">
        <v>5</v>
      </c>
      <c r="H3" s="560"/>
      <c r="I3" s="560"/>
      <c r="J3" s="560"/>
      <c r="K3" s="560"/>
      <c r="L3" s="560"/>
      <c r="M3" s="560"/>
      <c r="N3" s="560"/>
      <c r="O3" s="560"/>
      <c r="P3" s="560"/>
      <c r="Q3" s="560"/>
      <c r="R3" s="560"/>
      <c r="S3" s="560"/>
      <c r="T3" s="560"/>
      <c r="U3" s="560"/>
      <c r="V3" s="560"/>
      <c r="W3" s="560"/>
      <c r="X3" s="560"/>
      <c r="Y3" s="560"/>
      <c r="Z3" s="560"/>
      <c r="AB3" s="97"/>
    </row>
    <row r="4" spans="1:28" ht="44.25" customHeight="1" x14ac:dyDescent="0.3">
      <c r="A4" s="560"/>
      <c r="B4" s="563"/>
      <c r="C4" s="560"/>
      <c r="D4" s="560"/>
      <c r="E4" s="560"/>
      <c r="F4" s="560"/>
      <c r="G4" s="560" t="s">
        <v>203</v>
      </c>
      <c r="H4" s="560"/>
      <c r="I4" s="560"/>
      <c r="J4" s="560"/>
      <c r="K4" s="560" t="s">
        <v>204</v>
      </c>
      <c r="L4" s="560"/>
      <c r="M4" s="560"/>
      <c r="N4" s="560"/>
      <c r="O4" s="560" t="s">
        <v>205</v>
      </c>
      <c r="P4" s="560"/>
      <c r="Q4" s="560"/>
      <c r="R4" s="560"/>
      <c r="S4" s="560" t="s">
        <v>206</v>
      </c>
      <c r="T4" s="560"/>
      <c r="U4" s="560"/>
      <c r="V4" s="560"/>
      <c r="W4" s="560" t="s">
        <v>207</v>
      </c>
      <c r="X4" s="560"/>
      <c r="Y4" s="560"/>
      <c r="Z4" s="560"/>
    </row>
    <row r="5" spans="1:28" ht="66.75" customHeight="1" x14ac:dyDescent="0.3">
      <c r="A5" s="560"/>
      <c r="B5" s="563"/>
      <c r="C5" s="98" t="s">
        <v>11</v>
      </c>
      <c r="D5" s="98" t="s">
        <v>12</v>
      </c>
      <c r="E5" s="98" t="s">
        <v>88</v>
      </c>
      <c r="F5" s="98" t="s">
        <v>89</v>
      </c>
      <c r="G5" s="98" t="s">
        <v>208</v>
      </c>
      <c r="H5" s="98" t="s">
        <v>12</v>
      </c>
      <c r="I5" s="98" t="s">
        <v>15</v>
      </c>
      <c r="J5" s="98" t="s">
        <v>16</v>
      </c>
      <c r="K5" s="98" t="s">
        <v>11</v>
      </c>
      <c r="L5" s="98" t="s">
        <v>12</v>
      </c>
      <c r="M5" s="98" t="s">
        <v>15</v>
      </c>
      <c r="N5" s="98" t="s">
        <v>16</v>
      </c>
      <c r="O5" s="98" t="s">
        <v>11</v>
      </c>
      <c r="P5" s="98" t="s">
        <v>12</v>
      </c>
      <c r="Q5" s="98" t="s">
        <v>15</v>
      </c>
      <c r="R5" s="98" t="s">
        <v>16</v>
      </c>
      <c r="S5" s="98" t="s">
        <v>11</v>
      </c>
      <c r="T5" s="98" t="s">
        <v>12</v>
      </c>
      <c r="U5" s="98" t="s">
        <v>15</v>
      </c>
      <c r="V5" s="98" t="s">
        <v>16</v>
      </c>
      <c r="W5" s="98" t="s">
        <v>11</v>
      </c>
      <c r="X5" s="98" t="s">
        <v>12</v>
      </c>
      <c r="Y5" s="98" t="s">
        <v>15</v>
      </c>
      <c r="Z5" s="98" t="s">
        <v>16</v>
      </c>
    </row>
    <row r="6" spans="1:28" x14ac:dyDescent="0.3">
      <c r="A6" s="17">
        <v>1</v>
      </c>
      <c r="B6" s="99" t="s">
        <v>209</v>
      </c>
      <c r="C6" s="98">
        <v>0</v>
      </c>
      <c r="D6" s="98">
        <v>0</v>
      </c>
      <c r="E6" s="98">
        <v>0</v>
      </c>
      <c r="F6" s="100">
        <v>6206</v>
      </c>
      <c r="G6" s="101">
        <v>40</v>
      </c>
      <c r="H6" s="101">
        <v>124</v>
      </c>
      <c r="I6" s="101">
        <v>124</v>
      </c>
      <c r="J6" s="102">
        <v>6206</v>
      </c>
      <c r="K6" s="101">
        <v>124</v>
      </c>
      <c r="L6" s="101">
        <v>124</v>
      </c>
      <c r="M6" s="101">
        <v>124</v>
      </c>
      <c r="N6" s="101">
        <v>6206</v>
      </c>
      <c r="O6" s="101">
        <v>124</v>
      </c>
      <c r="P6" s="101">
        <v>124</v>
      </c>
      <c r="Q6" s="101">
        <v>124</v>
      </c>
      <c r="R6" s="101">
        <v>6206</v>
      </c>
      <c r="S6" s="101">
        <v>310</v>
      </c>
      <c r="T6" s="101">
        <v>310</v>
      </c>
      <c r="U6" s="101">
        <v>310</v>
      </c>
      <c r="V6" s="101">
        <v>6206</v>
      </c>
      <c r="W6" s="101">
        <v>310</v>
      </c>
      <c r="X6" s="101">
        <v>310</v>
      </c>
      <c r="Y6" s="101">
        <v>310</v>
      </c>
      <c r="Z6" s="101">
        <v>6206</v>
      </c>
    </row>
    <row r="7" spans="1:28" x14ac:dyDescent="0.3">
      <c r="A7" s="17">
        <v>2</v>
      </c>
      <c r="B7" s="99" t="s">
        <v>210</v>
      </c>
      <c r="C7" s="98">
        <v>0</v>
      </c>
      <c r="D7" s="98">
        <v>0</v>
      </c>
      <c r="E7" s="98">
        <v>0</v>
      </c>
      <c r="F7" s="100">
        <v>508</v>
      </c>
      <c r="G7" s="101">
        <v>2</v>
      </c>
      <c r="H7" s="101">
        <v>4</v>
      </c>
      <c r="I7" s="101">
        <v>4</v>
      </c>
      <c r="J7" s="102">
        <v>508</v>
      </c>
      <c r="K7" s="101">
        <v>2</v>
      </c>
      <c r="L7" s="101">
        <v>4</v>
      </c>
      <c r="M7" s="101">
        <v>4</v>
      </c>
      <c r="N7" s="101">
        <v>508</v>
      </c>
      <c r="O7" s="101">
        <v>2</v>
      </c>
      <c r="P7" s="101">
        <v>4</v>
      </c>
      <c r="Q7" s="101">
        <v>4</v>
      </c>
      <c r="R7" s="101">
        <v>508</v>
      </c>
      <c r="S7" s="101">
        <v>25</v>
      </c>
      <c r="T7" s="101">
        <v>25</v>
      </c>
      <c r="U7" s="101">
        <v>25</v>
      </c>
      <c r="V7" s="101">
        <v>508</v>
      </c>
      <c r="W7" s="101">
        <v>25</v>
      </c>
      <c r="X7" s="101">
        <v>25</v>
      </c>
      <c r="Y7" s="101">
        <v>25</v>
      </c>
      <c r="Z7" s="101">
        <v>508</v>
      </c>
    </row>
    <row r="8" spans="1:28" ht="24.6" x14ac:dyDescent="0.3">
      <c r="A8" s="17">
        <v>3</v>
      </c>
      <c r="B8" s="103" t="s">
        <v>211</v>
      </c>
      <c r="C8" s="98">
        <v>0</v>
      </c>
      <c r="D8" s="98">
        <v>0</v>
      </c>
      <c r="E8" s="98">
        <v>0</v>
      </c>
      <c r="F8" s="100">
        <v>4864</v>
      </c>
      <c r="G8" s="101">
        <v>9</v>
      </c>
      <c r="H8" s="101">
        <v>20</v>
      </c>
      <c r="I8" s="101">
        <v>20</v>
      </c>
      <c r="J8" s="102">
        <v>4864</v>
      </c>
      <c r="K8" s="101">
        <v>20</v>
      </c>
      <c r="L8" s="101">
        <v>20</v>
      </c>
      <c r="M8" s="101">
        <v>20</v>
      </c>
      <c r="N8" s="101">
        <v>4864</v>
      </c>
      <c r="O8" s="101">
        <v>20</v>
      </c>
      <c r="P8" s="101">
        <v>20</v>
      </c>
      <c r="Q8" s="101">
        <v>20</v>
      </c>
      <c r="R8" s="101">
        <v>4864</v>
      </c>
      <c r="S8" s="101">
        <v>195</v>
      </c>
      <c r="T8" s="101">
        <v>195</v>
      </c>
      <c r="U8" s="101">
        <v>195</v>
      </c>
      <c r="V8" s="101">
        <v>4864</v>
      </c>
      <c r="W8" s="101">
        <v>195</v>
      </c>
      <c r="X8" s="101">
        <v>195</v>
      </c>
      <c r="Y8" s="101">
        <v>195</v>
      </c>
      <c r="Z8" s="101">
        <v>4864</v>
      </c>
    </row>
    <row r="9" spans="1:28" x14ac:dyDescent="0.3">
      <c r="A9" s="17">
        <v>4</v>
      </c>
      <c r="B9" s="99" t="s">
        <v>212</v>
      </c>
      <c r="C9" s="98">
        <v>0</v>
      </c>
      <c r="D9" s="98">
        <v>0</v>
      </c>
      <c r="E9" s="98">
        <v>0</v>
      </c>
      <c r="F9" s="100">
        <v>3955</v>
      </c>
      <c r="G9" s="101">
        <v>30</v>
      </c>
      <c r="H9" s="101">
        <v>79</v>
      </c>
      <c r="I9" s="101">
        <v>79</v>
      </c>
      <c r="J9" s="102">
        <v>3955</v>
      </c>
      <c r="K9" s="101">
        <v>79</v>
      </c>
      <c r="L9" s="101">
        <v>79</v>
      </c>
      <c r="M9" s="101">
        <v>79</v>
      </c>
      <c r="N9" s="101">
        <v>3955</v>
      </c>
      <c r="O9" s="101">
        <v>79</v>
      </c>
      <c r="P9" s="101">
        <v>79</v>
      </c>
      <c r="Q9" s="101">
        <v>79</v>
      </c>
      <c r="R9" s="101">
        <v>3955</v>
      </c>
      <c r="S9" s="101">
        <v>158</v>
      </c>
      <c r="T9" s="101">
        <v>158</v>
      </c>
      <c r="U9" s="101">
        <v>158</v>
      </c>
      <c r="V9" s="101">
        <v>3955</v>
      </c>
      <c r="W9" s="101">
        <v>158</v>
      </c>
      <c r="X9" s="101">
        <v>158</v>
      </c>
      <c r="Y9" s="101">
        <v>158</v>
      </c>
      <c r="Z9" s="101">
        <v>3955</v>
      </c>
    </row>
    <row r="10" spans="1:28" ht="24.6" x14ac:dyDescent="0.3">
      <c r="A10" s="17">
        <v>5</v>
      </c>
      <c r="B10" s="103" t="s">
        <v>213</v>
      </c>
      <c r="C10" s="98">
        <v>0</v>
      </c>
      <c r="D10" s="98">
        <v>0</v>
      </c>
      <c r="E10" s="98">
        <v>0</v>
      </c>
      <c r="F10" s="100">
        <v>593</v>
      </c>
      <c r="G10" s="101">
        <v>0</v>
      </c>
      <c r="H10" s="101">
        <v>12</v>
      </c>
      <c r="I10" s="101">
        <v>12</v>
      </c>
      <c r="J10" s="102">
        <v>593</v>
      </c>
      <c r="K10" s="101">
        <v>12</v>
      </c>
      <c r="L10" s="101">
        <v>12</v>
      </c>
      <c r="M10" s="101">
        <v>12</v>
      </c>
      <c r="N10" s="101">
        <v>593</v>
      </c>
      <c r="O10" s="101">
        <v>12</v>
      </c>
      <c r="P10" s="101">
        <v>12</v>
      </c>
      <c r="Q10" s="101">
        <v>12</v>
      </c>
      <c r="R10" s="101">
        <v>593</v>
      </c>
      <c r="S10" s="101">
        <v>18</v>
      </c>
      <c r="T10" s="101">
        <v>18</v>
      </c>
      <c r="U10" s="101">
        <v>18</v>
      </c>
      <c r="V10" s="101">
        <v>593</v>
      </c>
      <c r="W10" s="101">
        <v>18</v>
      </c>
      <c r="X10" s="101">
        <v>18</v>
      </c>
      <c r="Y10" s="101">
        <v>18</v>
      </c>
      <c r="Z10" s="101">
        <v>593</v>
      </c>
    </row>
    <row r="11" spans="1:28" x14ac:dyDescent="0.3">
      <c r="A11" s="17">
        <v>6</v>
      </c>
      <c r="B11" s="99" t="s">
        <v>214</v>
      </c>
      <c r="C11" s="98">
        <v>0</v>
      </c>
      <c r="D11" s="98">
        <v>0</v>
      </c>
      <c r="E11" s="98">
        <v>0</v>
      </c>
      <c r="F11" s="100">
        <v>58</v>
      </c>
      <c r="G11" s="101">
        <v>1</v>
      </c>
      <c r="H11" s="101">
        <v>2</v>
      </c>
      <c r="I11" s="101">
        <v>2</v>
      </c>
      <c r="J11" s="102">
        <v>58</v>
      </c>
      <c r="K11" s="101">
        <v>2</v>
      </c>
      <c r="L11" s="101">
        <v>2</v>
      </c>
      <c r="M11" s="101">
        <v>2</v>
      </c>
      <c r="N11" s="101">
        <v>58</v>
      </c>
      <c r="O11" s="101">
        <v>2</v>
      </c>
      <c r="P11" s="101">
        <v>2</v>
      </c>
      <c r="Q11" s="101">
        <v>2</v>
      </c>
      <c r="R11" s="101">
        <v>58</v>
      </c>
      <c r="S11" s="101">
        <v>3</v>
      </c>
      <c r="T11" s="101">
        <v>3</v>
      </c>
      <c r="U11" s="101">
        <v>3</v>
      </c>
      <c r="V11" s="101">
        <v>58</v>
      </c>
      <c r="W11" s="101">
        <v>3</v>
      </c>
      <c r="X11" s="101">
        <v>3</v>
      </c>
      <c r="Y11" s="101">
        <v>3</v>
      </c>
      <c r="Z11" s="101">
        <v>58</v>
      </c>
    </row>
    <row r="12" spans="1:28" ht="18" customHeight="1" x14ac:dyDescent="0.3">
      <c r="A12" s="17">
        <v>7</v>
      </c>
      <c r="B12" s="99" t="s">
        <v>215</v>
      </c>
      <c r="C12" s="98">
        <v>0</v>
      </c>
      <c r="D12" s="98">
        <v>0</v>
      </c>
      <c r="E12" s="98">
        <v>0</v>
      </c>
      <c r="F12" s="100">
        <v>2365</v>
      </c>
      <c r="G12" s="104">
        <v>619</v>
      </c>
      <c r="H12" s="101">
        <v>1183</v>
      </c>
      <c r="I12" s="101">
        <v>1183</v>
      </c>
      <c r="J12" s="102">
        <v>2365</v>
      </c>
      <c r="K12" s="101">
        <v>1183</v>
      </c>
      <c r="L12" s="101">
        <v>1183</v>
      </c>
      <c r="M12" s="101">
        <v>1183</v>
      </c>
      <c r="N12" s="101">
        <v>2365</v>
      </c>
      <c r="O12" s="101">
        <v>1183</v>
      </c>
      <c r="P12" s="101">
        <v>1183</v>
      </c>
      <c r="Q12" s="101">
        <v>1183</v>
      </c>
      <c r="R12" s="101">
        <v>2365</v>
      </c>
      <c r="S12" s="101">
        <v>1419</v>
      </c>
      <c r="T12" s="101">
        <v>1419</v>
      </c>
      <c r="U12" s="101">
        <v>1419</v>
      </c>
      <c r="V12" s="101">
        <v>2365</v>
      </c>
      <c r="W12" s="101">
        <v>1419</v>
      </c>
      <c r="X12" s="101">
        <v>1419</v>
      </c>
      <c r="Y12" s="101">
        <v>1419</v>
      </c>
      <c r="Z12" s="101">
        <v>2365</v>
      </c>
    </row>
    <row r="13" spans="1:28" x14ac:dyDescent="0.3">
      <c r="A13" s="17">
        <v>8</v>
      </c>
      <c r="B13" s="99" t="s">
        <v>216</v>
      </c>
      <c r="C13" s="98">
        <v>0</v>
      </c>
      <c r="D13" s="98">
        <v>0</v>
      </c>
      <c r="E13" s="98">
        <v>0</v>
      </c>
      <c r="F13" s="100">
        <v>1366</v>
      </c>
      <c r="G13" s="105">
        <v>0</v>
      </c>
      <c r="H13" s="105">
        <v>14</v>
      </c>
      <c r="I13" s="105">
        <v>14</v>
      </c>
      <c r="J13" s="102">
        <v>1366</v>
      </c>
      <c r="K13" s="105">
        <v>14</v>
      </c>
      <c r="L13" s="105">
        <v>14</v>
      </c>
      <c r="M13" s="105">
        <v>14</v>
      </c>
      <c r="N13" s="105">
        <v>1366</v>
      </c>
      <c r="O13" s="105">
        <v>14</v>
      </c>
      <c r="P13" s="105">
        <v>14</v>
      </c>
      <c r="Q13" s="105">
        <v>14</v>
      </c>
      <c r="R13" s="105">
        <v>1366</v>
      </c>
      <c r="S13" s="105">
        <v>27</v>
      </c>
      <c r="T13" s="105">
        <v>27</v>
      </c>
      <c r="U13" s="105">
        <v>27</v>
      </c>
      <c r="V13" s="105">
        <v>1366</v>
      </c>
      <c r="W13" s="105">
        <v>41</v>
      </c>
      <c r="X13" s="105">
        <v>41</v>
      </c>
      <c r="Y13" s="105">
        <v>41</v>
      </c>
      <c r="Z13" s="105">
        <v>1366</v>
      </c>
    </row>
    <row r="14" spans="1:28" ht="24.6" x14ac:dyDescent="0.3">
      <c r="A14" s="17">
        <v>9</v>
      </c>
      <c r="B14" s="103" t="s">
        <v>217</v>
      </c>
      <c r="C14" s="98">
        <v>0</v>
      </c>
      <c r="D14" s="98">
        <v>0</v>
      </c>
      <c r="E14" s="98">
        <v>0</v>
      </c>
      <c r="F14" s="100">
        <v>1143</v>
      </c>
      <c r="G14" s="105">
        <v>0</v>
      </c>
      <c r="H14" s="105">
        <v>11</v>
      </c>
      <c r="I14" s="105">
        <v>11</v>
      </c>
      <c r="J14" s="102">
        <v>1143</v>
      </c>
      <c r="K14" s="105">
        <v>11</v>
      </c>
      <c r="L14" s="105">
        <v>11</v>
      </c>
      <c r="M14" s="105">
        <v>11</v>
      </c>
      <c r="N14" s="105">
        <v>1143</v>
      </c>
      <c r="O14" s="105">
        <v>23</v>
      </c>
      <c r="P14" s="105">
        <v>23</v>
      </c>
      <c r="Q14" s="105">
        <v>23</v>
      </c>
      <c r="R14" s="105">
        <v>1143</v>
      </c>
      <c r="S14" s="105">
        <v>34</v>
      </c>
      <c r="T14" s="105">
        <v>34</v>
      </c>
      <c r="U14" s="105">
        <v>34</v>
      </c>
      <c r="V14" s="105">
        <v>1143</v>
      </c>
      <c r="W14" s="105">
        <v>34</v>
      </c>
      <c r="X14" s="105">
        <v>34</v>
      </c>
      <c r="Y14" s="105">
        <v>34</v>
      </c>
      <c r="Z14" s="105">
        <v>1143</v>
      </c>
    </row>
    <row r="15" spans="1:28" ht="24.6" x14ac:dyDescent="0.3">
      <c r="A15" s="17">
        <v>10</v>
      </c>
      <c r="B15" s="103" t="s">
        <v>218</v>
      </c>
      <c r="C15" s="98">
        <v>0</v>
      </c>
      <c r="D15" s="98">
        <v>0</v>
      </c>
      <c r="E15" s="98">
        <v>0</v>
      </c>
      <c r="F15" s="100">
        <v>500</v>
      </c>
      <c r="G15" s="105">
        <v>3</v>
      </c>
      <c r="H15" s="105">
        <v>10</v>
      </c>
      <c r="I15" s="105">
        <v>10</v>
      </c>
      <c r="J15" s="102">
        <v>500</v>
      </c>
      <c r="K15" s="105">
        <v>10</v>
      </c>
      <c r="L15" s="105">
        <v>10</v>
      </c>
      <c r="M15" s="105">
        <v>10</v>
      </c>
      <c r="N15" s="105">
        <v>500</v>
      </c>
      <c r="O15" s="105">
        <v>10</v>
      </c>
      <c r="P15" s="105">
        <v>10</v>
      </c>
      <c r="Q15" s="105">
        <v>10</v>
      </c>
      <c r="R15" s="105">
        <v>500</v>
      </c>
      <c r="S15" s="105">
        <v>15</v>
      </c>
      <c r="T15" s="105">
        <v>15</v>
      </c>
      <c r="U15" s="105">
        <v>15</v>
      </c>
      <c r="V15" s="105">
        <v>500</v>
      </c>
      <c r="W15" s="105">
        <v>20</v>
      </c>
      <c r="X15" s="105">
        <v>20</v>
      </c>
      <c r="Y15" s="105">
        <v>20</v>
      </c>
      <c r="Z15" s="105">
        <v>500</v>
      </c>
    </row>
    <row r="16" spans="1:28" ht="24.6" x14ac:dyDescent="0.3">
      <c r="A16" s="17">
        <v>11</v>
      </c>
      <c r="B16" s="103" t="s">
        <v>219</v>
      </c>
      <c r="C16" s="98">
        <v>0</v>
      </c>
      <c r="D16" s="98">
        <v>0</v>
      </c>
      <c r="E16" s="98">
        <v>0</v>
      </c>
      <c r="F16" s="100">
        <v>30</v>
      </c>
      <c r="G16" s="105">
        <v>0</v>
      </c>
      <c r="H16" s="105">
        <v>1</v>
      </c>
      <c r="I16" s="105">
        <v>1</v>
      </c>
      <c r="J16" s="102">
        <v>30</v>
      </c>
      <c r="K16" s="105">
        <v>1</v>
      </c>
      <c r="L16" s="105">
        <v>1</v>
      </c>
      <c r="M16" s="105">
        <v>1</v>
      </c>
      <c r="N16" s="105">
        <v>30</v>
      </c>
      <c r="O16" s="105">
        <v>1</v>
      </c>
      <c r="P16" s="105">
        <v>1</v>
      </c>
      <c r="Q16" s="105">
        <v>1</v>
      </c>
      <c r="R16" s="105">
        <v>30</v>
      </c>
      <c r="S16" s="105">
        <v>2</v>
      </c>
      <c r="T16" s="105">
        <v>2</v>
      </c>
      <c r="U16" s="105">
        <v>2</v>
      </c>
      <c r="V16" s="105">
        <v>30</v>
      </c>
      <c r="W16" s="105">
        <v>2</v>
      </c>
      <c r="X16" s="105">
        <v>2</v>
      </c>
      <c r="Y16" s="105">
        <v>2</v>
      </c>
      <c r="Z16" s="105">
        <v>30</v>
      </c>
    </row>
    <row r="17" spans="1:26" ht="24.6" x14ac:dyDescent="0.3">
      <c r="A17" s="17">
        <v>12</v>
      </c>
      <c r="B17" s="103" t="s">
        <v>220</v>
      </c>
      <c r="C17" s="98">
        <v>0</v>
      </c>
      <c r="D17" s="98">
        <v>0</v>
      </c>
      <c r="E17" s="98">
        <v>0</v>
      </c>
      <c r="F17" s="100">
        <v>100</v>
      </c>
      <c r="G17" s="105">
        <v>0</v>
      </c>
      <c r="H17" s="105">
        <v>1</v>
      </c>
      <c r="I17" s="105">
        <v>1</v>
      </c>
      <c r="J17" s="102">
        <v>100</v>
      </c>
      <c r="K17" s="105">
        <v>2</v>
      </c>
      <c r="L17" s="105">
        <v>2</v>
      </c>
      <c r="M17" s="105">
        <v>2</v>
      </c>
      <c r="N17" s="105">
        <v>100</v>
      </c>
      <c r="O17" s="105">
        <v>2</v>
      </c>
      <c r="P17" s="105">
        <v>2</v>
      </c>
      <c r="Q17" s="105">
        <v>2</v>
      </c>
      <c r="R17" s="105">
        <v>100</v>
      </c>
      <c r="S17" s="105">
        <v>3</v>
      </c>
      <c r="T17" s="105">
        <v>3</v>
      </c>
      <c r="U17" s="105">
        <v>3</v>
      </c>
      <c r="V17" s="105">
        <v>100</v>
      </c>
      <c r="W17" s="105">
        <v>4</v>
      </c>
      <c r="X17" s="105">
        <v>4</v>
      </c>
      <c r="Y17" s="105">
        <v>4</v>
      </c>
      <c r="Z17" s="105">
        <v>100</v>
      </c>
    </row>
    <row r="18" spans="1:26" ht="24.6" x14ac:dyDescent="0.3">
      <c r="A18" s="17">
        <v>13</v>
      </c>
      <c r="B18" s="103" t="s">
        <v>221</v>
      </c>
      <c r="C18" s="98">
        <v>0</v>
      </c>
      <c r="D18" s="98">
        <v>0</v>
      </c>
      <c r="E18" s="98">
        <v>0</v>
      </c>
      <c r="F18" s="100">
        <v>1366</v>
      </c>
      <c r="G18" s="105">
        <v>0</v>
      </c>
      <c r="H18" s="105">
        <v>7</v>
      </c>
      <c r="I18" s="105">
        <v>7</v>
      </c>
      <c r="J18" s="102">
        <v>1366</v>
      </c>
      <c r="K18" s="105">
        <v>14</v>
      </c>
      <c r="L18" s="105">
        <v>14</v>
      </c>
      <c r="M18" s="105">
        <v>14</v>
      </c>
      <c r="N18" s="105">
        <v>1366</v>
      </c>
      <c r="O18" s="105">
        <v>14</v>
      </c>
      <c r="P18" s="105">
        <v>14</v>
      </c>
      <c r="Q18" s="105">
        <v>14</v>
      </c>
      <c r="R18" s="105">
        <v>1366</v>
      </c>
      <c r="S18" s="105">
        <v>27</v>
      </c>
      <c r="T18" s="105">
        <v>27</v>
      </c>
      <c r="U18" s="105">
        <v>27</v>
      </c>
      <c r="V18" s="105">
        <v>1366</v>
      </c>
      <c r="W18" s="105">
        <v>27</v>
      </c>
      <c r="X18" s="105">
        <v>27</v>
      </c>
      <c r="Y18" s="105">
        <v>27</v>
      </c>
      <c r="Z18" s="105">
        <v>1366</v>
      </c>
    </row>
    <row r="19" spans="1:26" x14ac:dyDescent="0.3">
      <c r="A19" s="17">
        <v>14</v>
      </c>
      <c r="B19" s="99" t="s">
        <v>222</v>
      </c>
      <c r="C19" s="98">
        <v>0</v>
      </c>
      <c r="D19" s="98">
        <v>0</v>
      </c>
      <c r="E19" s="98">
        <v>0</v>
      </c>
      <c r="F19" s="100">
        <v>609</v>
      </c>
      <c r="G19" s="105">
        <v>10</v>
      </c>
      <c r="H19" s="105">
        <v>24</v>
      </c>
      <c r="I19" s="105">
        <v>24</v>
      </c>
      <c r="J19" s="102">
        <v>609</v>
      </c>
      <c r="K19" s="105">
        <v>24</v>
      </c>
      <c r="L19" s="105">
        <v>24</v>
      </c>
      <c r="M19" s="105">
        <v>24</v>
      </c>
      <c r="N19" s="105">
        <v>609</v>
      </c>
      <c r="O19" s="105">
        <v>24</v>
      </c>
      <c r="P19" s="105">
        <v>24</v>
      </c>
      <c r="Q19" s="105">
        <v>24</v>
      </c>
      <c r="R19" s="105">
        <v>609</v>
      </c>
      <c r="S19" s="105">
        <v>30</v>
      </c>
      <c r="T19" s="105">
        <v>30</v>
      </c>
      <c r="U19" s="105">
        <v>30</v>
      </c>
      <c r="V19" s="105">
        <v>609</v>
      </c>
      <c r="W19" s="105">
        <v>30</v>
      </c>
      <c r="X19" s="105">
        <v>30</v>
      </c>
      <c r="Y19" s="105">
        <v>30</v>
      </c>
      <c r="Z19" s="105">
        <v>609</v>
      </c>
    </row>
    <row r="20" spans="1:26" x14ac:dyDescent="0.3">
      <c r="A20" s="17">
        <v>15</v>
      </c>
      <c r="B20" s="99" t="s">
        <v>223</v>
      </c>
      <c r="C20" s="98">
        <v>0</v>
      </c>
      <c r="D20" s="98">
        <v>0</v>
      </c>
      <c r="E20" s="98">
        <v>0</v>
      </c>
      <c r="F20" s="100">
        <v>822</v>
      </c>
      <c r="G20" s="105">
        <v>3</v>
      </c>
      <c r="H20" s="105">
        <v>16</v>
      </c>
      <c r="I20" s="105">
        <v>16</v>
      </c>
      <c r="J20" s="102">
        <v>822</v>
      </c>
      <c r="K20" s="105">
        <v>16</v>
      </c>
      <c r="L20" s="105">
        <v>16</v>
      </c>
      <c r="M20" s="105">
        <v>16</v>
      </c>
      <c r="N20" s="105">
        <v>822</v>
      </c>
      <c r="O20" s="105">
        <v>16</v>
      </c>
      <c r="P20" s="105">
        <v>16</v>
      </c>
      <c r="Q20" s="105">
        <v>16</v>
      </c>
      <c r="R20" s="105">
        <v>822</v>
      </c>
      <c r="S20" s="105">
        <v>41</v>
      </c>
      <c r="T20" s="105">
        <v>41</v>
      </c>
      <c r="U20" s="105">
        <v>41</v>
      </c>
      <c r="V20" s="105">
        <v>822</v>
      </c>
      <c r="W20" s="105">
        <v>41</v>
      </c>
      <c r="X20" s="105">
        <v>41</v>
      </c>
      <c r="Y20" s="105">
        <v>41</v>
      </c>
      <c r="Z20" s="105">
        <v>822</v>
      </c>
    </row>
    <row r="21" spans="1:26" ht="24.6" x14ac:dyDescent="0.3">
      <c r="A21" s="17">
        <v>16</v>
      </c>
      <c r="B21" s="103" t="s">
        <v>224</v>
      </c>
      <c r="C21" s="98">
        <v>0</v>
      </c>
      <c r="D21" s="98">
        <v>0</v>
      </c>
      <c r="E21" s="98">
        <v>0</v>
      </c>
      <c r="F21" s="100">
        <v>2</v>
      </c>
      <c r="G21" s="106">
        <v>0</v>
      </c>
      <c r="H21" s="106">
        <v>0</v>
      </c>
      <c r="I21" s="106">
        <v>0</v>
      </c>
      <c r="J21" s="102">
        <v>2</v>
      </c>
      <c r="K21" s="106">
        <v>0</v>
      </c>
      <c r="L21" s="106">
        <v>0</v>
      </c>
      <c r="M21" s="106">
        <v>0</v>
      </c>
      <c r="N21" s="106">
        <v>2</v>
      </c>
      <c r="O21" s="106">
        <v>0</v>
      </c>
      <c r="P21" s="106">
        <v>0</v>
      </c>
      <c r="Q21" s="106">
        <v>0</v>
      </c>
      <c r="R21" s="106">
        <v>2</v>
      </c>
      <c r="S21" s="106">
        <v>0</v>
      </c>
      <c r="T21" s="106">
        <v>0</v>
      </c>
      <c r="U21" s="106">
        <v>0</v>
      </c>
      <c r="V21" s="106">
        <v>2</v>
      </c>
      <c r="W21" s="106">
        <v>1</v>
      </c>
      <c r="X21" s="106">
        <v>1</v>
      </c>
      <c r="Y21" s="106">
        <v>1</v>
      </c>
      <c r="Z21" s="106">
        <v>2</v>
      </c>
    </row>
    <row r="22" spans="1:26" x14ac:dyDescent="0.3">
      <c r="A22" s="2"/>
      <c r="B22" s="107" t="s">
        <v>225</v>
      </c>
      <c r="C22" s="108"/>
      <c r="D22" s="108"/>
      <c r="E22" s="108"/>
      <c r="F22" s="109"/>
      <c r="G22" s="110"/>
      <c r="H22" s="110"/>
      <c r="I22" s="110"/>
      <c r="J22" s="109"/>
      <c r="K22" s="110"/>
      <c r="L22" s="110"/>
      <c r="M22" s="110"/>
      <c r="N22" s="111"/>
      <c r="O22" s="110"/>
      <c r="P22" s="110"/>
      <c r="Q22" s="110"/>
      <c r="R22" s="110"/>
      <c r="S22" s="110"/>
      <c r="T22" s="110"/>
      <c r="U22" s="110"/>
      <c r="V22" s="112"/>
      <c r="W22" s="112"/>
      <c r="X22" s="113"/>
      <c r="Y22" s="113"/>
      <c r="Z22" s="113"/>
    </row>
    <row r="23" spans="1:26" x14ac:dyDescent="0.3">
      <c r="A23" s="2"/>
      <c r="B23" s="114" t="s">
        <v>226</v>
      </c>
      <c r="C23" s="108"/>
      <c r="D23" s="108"/>
      <c r="E23" s="108"/>
      <c r="F23" s="109"/>
      <c r="G23" s="110"/>
      <c r="H23" s="110"/>
      <c r="I23" s="110"/>
      <c r="J23" s="109"/>
      <c r="K23" s="110"/>
      <c r="L23" s="110"/>
      <c r="M23" s="110"/>
      <c r="N23" s="110"/>
      <c r="O23" s="110"/>
      <c r="P23" s="110"/>
      <c r="Q23" s="110"/>
      <c r="R23" s="110"/>
      <c r="S23" s="110"/>
      <c r="T23" s="110"/>
      <c r="U23" s="110"/>
      <c r="V23" s="112"/>
      <c r="W23" s="112"/>
      <c r="X23" s="113"/>
      <c r="Y23" s="113"/>
      <c r="Z23" s="113"/>
    </row>
    <row r="24" spans="1:26" x14ac:dyDescent="0.3">
      <c r="A24" s="2"/>
      <c r="B24" s="114" t="s">
        <v>227</v>
      </c>
      <c r="C24" s="108"/>
      <c r="D24" s="108"/>
      <c r="E24" s="108"/>
      <c r="F24" s="109"/>
      <c r="G24" s="110"/>
      <c r="H24" s="110"/>
      <c r="I24" s="110"/>
      <c r="J24" s="109"/>
      <c r="K24" s="110"/>
      <c r="L24" s="110"/>
      <c r="M24" s="110"/>
      <c r="N24" s="110"/>
      <c r="O24" s="110"/>
      <c r="P24" s="110"/>
      <c r="Q24" s="110"/>
      <c r="R24" s="110"/>
      <c r="S24" s="110"/>
      <c r="T24" s="110"/>
      <c r="U24" s="110"/>
      <c r="V24" s="112"/>
      <c r="W24" s="112"/>
      <c r="X24" s="113"/>
      <c r="Y24" s="113"/>
      <c r="Z24" s="113"/>
    </row>
    <row r="25" spans="1:26" x14ac:dyDescent="0.3">
      <c r="A25" s="2"/>
      <c r="B25" s="114" t="s">
        <v>228</v>
      </c>
      <c r="C25" s="108"/>
      <c r="D25" s="108"/>
      <c r="E25" s="108"/>
      <c r="F25" s="109"/>
      <c r="G25" s="110"/>
      <c r="H25" s="110"/>
      <c r="I25" s="110"/>
      <c r="J25" s="109"/>
      <c r="K25" s="110"/>
      <c r="L25" s="110"/>
      <c r="M25" s="110"/>
      <c r="N25" s="110"/>
      <c r="O25" s="110"/>
      <c r="P25" s="110"/>
      <c r="Q25" s="110"/>
      <c r="R25" s="110"/>
      <c r="S25" s="110"/>
      <c r="T25" s="110"/>
      <c r="U25" s="110"/>
      <c r="V25" s="112"/>
      <c r="W25" s="112"/>
      <c r="X25" s="113"/>
      <c r="Y25" s="113"/>
      <c r="Z25" s="113"/>
    </row>
    <row r="26" spans="1:26" x14ac:dyDescent="0.3">
      <c r="A26" s="2"/>
      <c r="B26" s="114" t="s">
        <v>229</v>
      </c>
      <c r="C26" s="108"/>
      <c r="D26" s="108"/>
      <c r="E26" s="108"/>
      <c r="F26" s="109"/>
      <c r="G26" s="110"/>
      <c r="H26" s="110"/>
      <c r="I26" s="110"/>
      <c r="J26" s="109"/>
      <c r="K26" s="110"/>
      <c r="L26" s="110"/>
      <c r="M26" s="110"/>
      <c r="N26" s="110"/>
      <c r="O26" s="110"/>
      <c r="P26" s="110"/>
      <c r="Q26" s="110"/>
      <c r="R26" s="110"/>
      <c r="S26" s="110"/>
      <c r="T26" s="110"/>
      <c r="U26" s="110"/>
      <c r="V26" s="112"/>
      <c r="W26" s="112"/>
      <c r="X26" s="113"/>
      <c r="Y26" s="113"/>
      <c r="Z26" s="113"/>
    </row>
    <row r="27" spans="1:26" ht="18" x14ac:dyDescent="0.35">
      <c r="A27" s="562" t="s">
        <v>35</v>
      </c>
      <c r="B27" s="562"/>
      <c r="C27" s="562"/>
      <c r="D27" s="562"/>
      <c r="E27" s="562"/>
      <c r="F27" s="562"/>
      <c r="G27" s="562"/>
      <c r="H27" s="562"/>
      <c r="I27" s="562"/>
      <c r="J27" s="562"/>
      <c r="K27" s="562"/>
      <c r="L27" s="562"/>
      <c r="M27" s="562"/>
      <c r="N27" s="562"/>
      <c r="O27" s="562"/>
      <c r="P27" s="562"/>
      <c r="Q27" s="562"/>
      <c r="R27" s="562"/>
      <c r="S27" s="562"/>
      <c r="T27" s="562"/>
      <c r="U27" s="562"/>
      <c r="V27" s="562"/>
      <c r="W27" s="562"/>
      <c r="X27" s="562"/>
      <c r="Y27" s="562"/>
      <c r="Z27" s="562"/>
    </row>
    <row r="28" spans="1:26" ht="45.75" customHeight="1" x14ac:dyDescent="0.3">
      <c r="A28" s="560" t="s">
        <v>2</v>
      </c>
      <c r="B28" s="563" t="s">
        <v>36</v>
      </c>
      <c r="C28" s="560" t="s">
        <v>93</v>
      </c>
      <c r="D28" s="560"/>
      <c r="E28" s="560"/>
      <c r="F28" s="560"/>
      <c r="G28" s="560" t="s">
        <v>38</v>
      </c>
      <c r="H28" s="560"/>
      <c r="I28" s="560"/>
      <c r="J28" s="560"/>
      <c r="K28" s="560"/>
      <c r="L28" s="560"/>
      <c r="M28" s="560"/>
      <c r="N28" s="560"/>
      <c r="O28" s="560"/>
      <c r="P28" s="560"/>
      <c r="Q28" s="560"/>
      <c r="R28" s="560"/>
      <c r="S28" s="560"/>
      <c r="T28" s="560"/>
      <c r="U28" s="560"/>
      <c r="V28" s="560"/>
      <c r="W28" s="560"/>
      <c r="X28" s="560"/>
      <c r="Y28" s="560"/>
      <c r="Z28" s="560"/>
    </row>
    <row r="29" spans="1:26" ht="45" customHeight="1" x14ac:dyDescent="0.3">
      <c r="A29" s="560"/>
      <c r="B29" s="563"/>
      <c r="C29" s="560"/>
      <c r="D29" s="560"/>
      <c r="E29" s="560"/>
      <c r="F29" s="560"/>
      <c r="G29" s="560" t="s">
        <v>203</v>
      </c>
      <c r="H29" s="560"/>
      <c r="I29" s="560"/>
      <c r="J29" s="560"/>
      <c r="K29" s="560" t="s">
        <v>204</v>
      </c>
      <c r="L29" s="560"/>
      <c r="M29" s="560"/>
      <c r="N29" s="560"/>
      <c r="O29" s="560" t="s">
        <v>205</v>
      </c>
      <c r="P29" s="560"/>
      <c r="Q29" s="560"/>
      <c r="R29" s="560"/>
      <c r="S29" s="560" t="s">
        <v>206</v>
      </c>
      <c r="T29" s="560"/>
      <c r="U29" s="560"/>
      <c r="V29" s="560"/>
      <c r="W29" s="560" t="s">
        <v>207</v>
      </c>
      <c r="X29" s="560"/>
      <c r="Y29" s="560"/>
      <c r="Z29" s="560"/>
    </row>
    <row r="30" spans="1:26" ht="78.75" customHeight="1" x14ac:dyDescent="0.3">
      <c r="A30" s="560"/>
      <c r="B30" s="563"/>
      <c r="C30" s="98" t="s">
        <v>94</v>
      </c>
      <c r="D30" s="98" t="s">
        <v>40</v>
      </c>
      <c r="E30" s="98" t="s">
        <v>41</v>
      </c>
      <c r="F30" s="98" t="s">
        <v>89</v>
      </c>
      <c r="G30" s="98" t="s">
        <v>42</v>
      </c>
      <c r="H30" s="98" t="s">
        <v>40</v>
      </c>
      <c r="I30" s="98" t="s">
        <v>41</v>
      </c>
      <c r="J30" s="98" t="s">
        <v>16</v>
      </c>
      <c r="K30" s="98" t="s">
        <v>42</v>
      </c>
      <c r="L30" s="98" t="s">
        <v>40</v>
      </c>
      <c r="M30" s="98" t="s">
        <v>41</v>
      </c>
      <c r="N30" s="98" t="s">
        <v>16</v>
      </c>
      <c r="O30" s="98" t="s">
        <v>42</v>
      </c>
      <c r="P30" s="98" t="s">
        <v>40</v>
      </c>
      <c r="Q30" s="98" t="s">
        <v>41</v>
      </c>
      <c r="R30" s="98" t="s">
        <v>16</v>
      </c>
      <c r="S30" s="98" t="s">
        <v>42</v>
      </c>
      <c r="T30" s="98" t="s">
        <v>40</v>
      </c>
      <c r="U30" s="98" t="s">
        <v>41</v>
      </c>
      <c r="V30" s="98" t="s">
        <v>16</v>
      </c>
      <c r="W30" s="98" t="s">
        <v>42</v>
      </c>
      <c r="X30" s="98" t="s">
        <v>40</v>
      </c>
      <c r="Y30" s="98" t="s">
        <v>41</v>
      </c>
      <c r="Z30" s="98" t="s">
        <v>16</v>
      </c>
    </row>
    <row r="31" spans="1:26" x14ac:dyDescent="0.3">
      <c r="A31" s="43" t="s">
        <v>17</v>
      </c>
      <c r="B31" s="43" t="s">
        <v>230</v>
      </c>
      <c r="C31" s="43"/>
      <c r="D31" s="43"/>
      <c r="E31" s="43"/>
      <c r="F31" s="43"/>
      <c r="G31" s="43"/>
      <c r="H31" s="43"/>
      <c r="I31" s="43"/>
      <c r="J31" s="43"/>
      <c r="K31" s="43"/>
      <c r="L31" s="43"/>
      <c r="M31" s="43"/>
      <c r="N31" s="43"/>
      <c r="O31" s="43"/>
      <c r="P31" s="43"/>
      <c r="Q31" s="43"/>
      <c r="R31" s="43"/>
      <c r="S31" s="43"/>
      <c r="T31" s="43"/>
      <c r="U31" s="43"/>
      <c r="V31" s="43"/>
      <c r="W31" s="43"/>
      <c r="X31" s="43"/>
      <c r="Y31" s="43"/>
      <c r="Z31" s="43"/>
    </row>
    <row r="32" spans="1:26" s="116" customFormat="1" ht="13.8" x14ac:dyDescent="0.3">
      <c r="A32" s="43" t="s">
        <v>44</v>
      </c>
      <c r="B32" s="55" t="s">
        <v>231</v>
      </c>
      <c r="C32" s="115">
        <v>0</v>
      </c>
      <c r="D32" s="115">
        <v>0</v>
      </c>
      <c r="E32" s="115">
        <v>0</v>
      </c>
      <c r="F32" s="43">
        <v>4800</v>
      </c>
      <c r="G32" s="106">
        <v>240</v>
      </c>
      <c r="H32" s="43">
        <v>4800</v>
      </c>
      <c r="I32" s="43">
        <v>155</v>
      </c>
      <c r="J32" s="43">
        <v>4800</v>
      </c>
      <c r="K32" s="43">
        <v>480</v>
      </c>
      <c r="L32" s="43">
        <v>4800</v>
      </c>
      <c r="M32" s="43">
        <v>155</v>
      </c>
      <c r="N32" s="43">
        <v>4800</v>
      </c>
      <c r="O32" s="43">
        <v>720</v>
      </c>
      <c r="P32" s="43">
        <v>4800</v>
      </c>
      <c r="Q32" s="43">
        <v>155</v>
      </c>
      <c r="R32" s="43">
        <v>4800</v>
      </c>
      <c r="S32" s="43">
        <v>960</v>
      </c>
      <c r="T32" s="43">
        <v>4800</v>
      </c>
      <c r="U32" s="43">
        <v>155</v>
      </c>
      <c r="V32" s="43">
        <v>4800</v>
      </c>
      <c r="W32" s="43">
        <v>1200</v>
      </c>
      <c r="X32" s="43">
        <v>4800</v>
      </c>
      <c r="Y32" s="43">
        <v>155</v>
      </c>
      <c r="Z32" s="43">
        <v>4800</v>
      </c>
    </row>
    <row r="33" spans="1:18" x14ac:dyDescent="0.3">
      <c r="B33" s="117" t="s">
        <v>232</v>
      </c>
    </row>
    <row r="34" spans="1:18" x14ac:dyDescent="0.3">
      <c r="A34" s="118"/>
      <c r="B34" s="118" t="s">
        <v>233</v>
      </c>
    </row>
    <row r="35" spans="1:18" ht="31.5" customHeight="1" x14ac:dyDescent="0.3">
      <c r="A35" s="27" t="s">
        <v>59</v>
      </c>
      <c r="B35" s="561" t="s">
        <v>60</v>
      </c>
      <c r="C35" s="561"/>
      <c r="D35" s="561"/>
      <c r="E35" s="561"/>
      <c r="F35" s="561"/>
      <c r="G35" s="561"/>
      <c r="H35" s="561"/>
      <c r="I35" s="561"/>
      <c r="J35" s="561"/>
      <c r="K35" s="561"/>
      <c r="L35" s="561"/>
      <c r="M35" s="561"/>
      <c r="N35" s="561"/>
      <c r="O35" s="561"/>
      <c r="P35" s="561"/>
      <c r="Q35" s="561"/>
      <c r="R35" s="561"/>
    </row>
    <row r="36" spans="1:18" ht="31.5" customHeight="1" x14ac:dyDescent="0.3">
      <c r="A36" s="27" t="s">
        <v>61</v>
      </c>
      <c r="B36" s="561" t="s">
        <v>62</v>
      </c>
      <c r="C36" s="561"/>
      <c r="D36" s="561"/>
      <c r="E36" s="561"/>
      <c r="F36" s="561"/>
      <c r="G36" s="561"/>
      <c r="H36" s="561"/>
      <c r="I36" s="561"/>
      <c r="J36" s="561"/>
      <c r="K36" s="561"/>
      <c r="L36" s="561"/>
      <c r="M36" s="561"/>
      <c r="N36" s="561"/>
      <c r="O36" s="561"/>
      <c r="P36" s="561"/>
      <c r="Q36" s="561"/>
      <c r="R36" s="561"/>
    </row>
    <row r="37" spans="1:18" ht="31.5" customHeight="1" x14ac:dyDescent="0.3">
      <c r="B37" s="559" t="s">
        <v>98</v>
      </c>
      <c r="C37" s="559"/>
      <c r="D37" s="559"/>
      <c r="E37" s="559"/>
      <c r="F37" s="559"/>
      <c r="G37" s="559"/>
      <c r="H37" s="559"/>
      <c r="I37" s="559"/>
      <c r="J37" s="559"/>
      <c r="K37" s="559"/>
      <c r="L37" s="559"/>
      <c r="M37" s="559"/>
      <c r="N37" s="559"/>
      <c r="O37" s="559"/>
      <c r="P37" s="559"/>
      <c r="Q37" s="559"/>
      <c r="R37" s="559"/>
    </row>
    <row r="38" spans="1:18" ht="31.5" customHeight="1" x14ac:dyDescent="0.3">
      <c r="B38" s="559" t="s">
        <v>99</v>
      </c>
      <c r="C38" s="559"/>
      <c r="D38" s="559"/>
      <c r="E38" s="559"/>
      <c r="F38" s="559"/>
      <c r="G38" s="559"/>
      <c r="H38" s="559"/>
      <c r="I38" s="559"/>
      <c r="J38" s="559"/>
      <c r="K38" s="559"/>
      <c r="L38" s="559"/>
      <c r="M38" s="559"/>
      <c r="N38" s="559"/>
      <c r="O38" s="559"/>
      <c r="P38" s="559"/>
      <c r="Q38" s="559"/>
      <c r="R38" s="559"/>
    </row>
    <row r="39" spans="1:18" ht="31.5" customHeight="1" x14ac:dyDescent="0.3">
      <c r="B39" s="559" t="s">
        <v>100</v>
      </c>
      <c r="C39" s="559"/>
      <c r="D39" s="559"/>
      <c r="E39" s="559"/>
      <c r="F39" s="559"/>
      <c r="G39" s="559"/>
      <c r="H39" s="559"/>
      <c r="I39" s="559"/>
      <c r="J39" s="559"/>
      <c r="K39" s="559"/>
      <c r="L39" s="559"/>
      <c r="M39" s="559"/>
      <c r="N39" s="559"/>
      <c r="O39" s="559"/>
      <c r="P39" s="559"/>
      <c r="Q39" s="559"/>
      <c r="R39" s="559"/>
    </row>
    <row r="40" spans="1:18" ht="31.5" customHeight="1" x14ac:dyDescent="0.3">
      <c r="B40" s="559" t="s">
        <v>101</v>
      </c>
      <c r="C40" s="559"/>
      <c r="D40" s="559"/>
      <c r="E40" s="559"/>
      <c r="F40" s="559"/>
      <c r="G40" s="559"/>
      <c r="H40" s="559"/>
      <c r="I40" s="559"/>
      <c r="J40" s="559"/>
      <c r="K40" s="559"/>
      <c r="L40" s="559"/>
      <c r="M40" s="559"/>
      <c r="N40" s="559"/>
      <c r="O40" s="559"/>
      <c r="P40" s="559"/>
      <c r="Q40" s="559"/>
      <c r="R40" s="559"/>
    </row>
    <row r="41" spans="1:18" ht="73.5" customHeight="1" x14ac:dyDescent="0.3">
      <c r="B41" s="559" t="s">
        <v>102</v>
      </c>
      <c r="C41" s="559"/>
      <c r="D41" s="559"/>
      <c r="E41" s="559"/>
      <c r="F41" s="559"/>
      <c r="G41" s="559"/>
      <c r="H41" s="559"/>
      <c r="I41" s="559"/>
      <c r="J41" s="559"/>
      <c r="K41" s="559"/>
      <c r="L41" s="559"/>
      <c r="M41" s="559"/>
      <c r="N41" s="559"/>
      <c r="O41" s="559"/>
      <c r="P41" s="559"/>
      <c r="Q41" s="559"/>
      <c r="R41" s="559"/>
    </row>
    <row r="42" spans="1:18" ht="39" customHeight="1" x14ac:dyDescent="0.3">
      <c r="B42" s="559" t="s">
        <v>103</v>
      </c>
      <c r="C42" s="559"/>
      <c r="D42" s="559"/>
      <c r="E42" s="559"/>
      <c r="F42" s="559"/>
      <c r="G42" s="559"/>
      <c r="H42" s="559"/>
      <c r="I42" s="559"/>
      <c r="J42" s="559"/>
      <c r="K42" s="559"/>
      <c r="L42" s="559"/>
      <c r="M42" s="559"/>
      <c r="N42" s="559"/>
      <c r="O42" s="559"/>
      <c r="P42" s="559"/>
      <c r="Q42" s="559"/>
      <c r="R42" s="559"/>
    </row>
    <row r="43" spans="1:18" x14ac:dyDescent="0.3">
      <c r="B43" s="97"/>
    </row>
    <row r="44" spans="1:18" x14ac:dyDescent="0.3">
      <c r="B44" s="97"/>
    </row>
    <row r="46" spans="1:18" x14ac:dyDescent="0.3">
      <c r="B46" s="97"/>
    </row>
  </sheetData>
  <mergeCells count="30">
    <mergeCell ref="A1:E1"/>
    <mergeCell ref="F1:R1"/>
    <mergeCell ref="A2:Z2"/>
    <mergeCell ref="A3:A5"/>
    <mergeCell ref="B3:B5"/>
    <mergeCell ref="C3:F4"/>
    <mergeCell ref="G3:Z3"/>
    <mergeCell ref="G4:J4"/>
    <mergeCell ref="K4:N4"/>
    <mergeCell ref="O4:R4"/>
    <mergeCell ref="S4:V4"/>
    <mergeCell ref="W4:Z4"/>
    <mergeCell ref="A27:Z27"/>
    <mergeCell ref="A28:A30"/>
    <mergeCell ref="B28:B30"/>
    <mergeCell ref="C28:F29"/>
    <mergeCell ref="G28:Z28"/>
    <mergeCell ref="G29:J29"/>
    <mergeCell ref="K29:N29"/>
    <mergeCell ref="O29:R29"/>
    <mergeCell ref="W29:Z29"/>
    <mergeCell ref="B40:R40"/>
    <mergeCell ref="B41:R41"/>
    <mergeCell ref="B42:R42"/>
    <mergeCell ref="S29:V29"/>
    <mergeCell ref="B35:R35"/>
    <mergeCell ref="B36:R36"/>
    <mergeCell ref="B37:R37"/>
    <mergeCell ref="B38:R38"/>
    <mergeCell ref="B39:R39"/>
  </mergeCells>
  <pageMargins left="0.35433070866141736" right="0.31496062992125984" top="0.47244094488188981" bottom="0.51181102362204722" header="0.23622047244094491" footer="0.27559055118110237"/>
  <pageSetup paperSize="9" scale="63" orientation="landscape" r:id="rId1"/>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13</vt:i4>
      </vt:variant>
    </vt:vector>
  </HeadingPairs>
  <TitlesOfParts>
    <vt:vector size="34" baseType="lpstr">
      <vt:lpstr>Statuss_01102015</vt:lpstr>
      <vt:lpstr>09_008_AM_LGIA</vt:lpstr>
      <vt:lpstr>10_001_VID_akcizes</vt:lpstr>
      <vt:lpstr>10_001_002_VK</vt:lpstr>
      <vt:lpstr>08_001_IeMIC_BDAS</vt:lpstr>
      <vt:lpstr>08_013_VP</vt:lpstr>
      <vt:lpstr>09_012_VUGD_IeM</vt:lpstr>
      <vt:lpstr>08_010_LNB_KM (2)</vt:lpstr>
      <vt:lpstr>09_011_VDI_LM</vt:lpstr>
      <vt:lpstr>09_026_VSAA (2)</vt:lpstr>
      <vt:lpstr>08_008_VDEAVK</vt:lpstr>
      <vt:lpstr>08_011_VACAA_SM</vt:lpstr>
      <vt:lpstr>09_022_TA_TM</vt:lpstr>
      <vt:lpstr>09_010_CARIS_TM</vt:lpstr>
      <vt:lpstr>09_001_UGFA_TM</vt:lpstr>
      <vt:lpstr>09_006_VI</vt:lpstr>
      <vt:lpstr>09_013_DAP</vt:lpstr>
      <vt:lpstr>08_005_PFAS1_VRAA</vt:lpstr>
      <vt:lpstr>08_007_EIS_VRAA</vt:lpstr>
      <vt:lpstr>08_009_VVD</vt:lpstr>
      <vt:lpstr>09_025_VVD_LVGMC</vt:lpstr>
      <vt:lpstr>'08_001_IeMIC_BDAS'!Print_Area</vt:lpstr>
      <vt:lpstr>'08_005_PFAS1_VRAA'!Print_Area</vt:lpstr>
      <vt:lpstr>'08_009_VVD'!Print_Area</vt:lpstr>
      <vt:lpstr>'08_010_LNB_KM (2)'!Print_Area</vt:lpstr>
      <vt:lpstr>'08_011_VACAA_SM'!Print_Area</vt:lpstr>
      <vt:lpstr>'08_013_VP'!Print_Area</vt:lpstr>
      <vt:lpstr>'09_006_VI'!Print_Area</vt:lpstr>
      <vt:lpstr>'09_012_VUGD_IeM'!Print_Area</vt:lpstr>
      <vt:lpstr>'09_013_DAP'!Print_Area</vt:lpstr>
      <vt:lpstr>'09_025_VVD_LVGMC'!Print_Area</vt:lpstr>
      <vt:lpstr>'09_026_VSAA (2)'!Print_Area</vt:lpstr>
      <vt:lpstr>'10_001_002_VK'!Print_Area</vt:lpstr>
      <vt:lpstr>Statuss_01102015!Print_Area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Jūlija Kovaļska</dc:creator>
  <cp:lastModifiedBy>Jūlija Kovaļska</cp:lastModifiedBy>
  <cp:lastPrinted>2015-11-26T09:03:11Z</cp:lastPrinted>
  <dcterms:created xsi:type="dcterms:W3CDTF">2015-09-10T08:25:17Z</dcterms:created>
  <dcterms:modified xsi:type="dcterms:W3CDTF">2015-11-26T09:07:05Z</dcterms:modified>
</cp:coreProperties>
</file>