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610" windowHeight="4770"/>
  </bookViews>
  <sheets>
    <sheet name="Fin_progress" sheetId="1" r:id="rId1"/>
  </sheets>
  <definedNames>
    <definedName name="_xlnm._FilterDatabase" localSheetId="0" hidden="1">Fin_progress!$A$7:$AA$21</definedName>
    <definedName name="_xlnm.Print_Titles" localSheetId="0">Fin_progress!$6:$8</definedName>
  </definedNames>
  <calcPr calcId="152511"/>
</workbook>
</file>

<file path=xl/calcChain.xml><?xml version="1.0" encoding="utf-8"?>
<calcChain xmlns="http://schemas.openxmlformats.org/spreadsheetml/2006/main">
  <c r="Z9" i="1" l="1"/>
  <c r="V9" i="1"/>
  <c r="L9" i="1"/>
  <c r="S10" i="1" l="1"/>
  <c r="S11" i="1"/>
  <c r="S12" i="1"/>
  <c r="S13" i="1"/>
  <c r="S14" i="1"/>
  <c r="N10" i="1"/>
  <c r="N13" i="1"/>
  <c r="N12" i="1"/>
  <c r="I10" i="1"/>
  <c r="I11" i="1"/>
  <c r="I12" i="1"/>
  <c r="L11" i="1"/>
  <c r="Z11" i="1"/>
  <c r="Z15" i="1"/>
  <c r="Z16" i="1"/>
  <c r="Z17" i="1"/>
  <c r="Z18" i="1"/>
  <c r="Z19" i="1"/>
  <c r="Z20" i="1"/>
  <c r="Z21" i="1"/>
  <c r="Z10" i="1"/>
  <c r="W9" i="1"/>
  <c r="X9" i="1"/>
  <c r="Y9" i="1"/>
  <c r="W10" i="1"/>
  <c r="W11" i="1"/>
  <c r="W12" i="1"/>
  <c r="W13" i="1"/>
  <c r="W14" i="1"/>
  <c r="W16" i="1"/>
  <c r="W17" i="1"/>
  <c r="W18" i="1"/>
  <c r="W19" i="1"/>
  <c r="W20" i="1"/>
  <c r="W21" i="1"/>
  <c r="W15" i="1"/>
  <c r="I13" i="1" l="1"/>
  <c r="H9" i="1"/>
  <c r="I17" i="1"/>
  <c r="I15" i="1"/>
  <c r="I16" i="1"/>
  <c r="I19" i="1"/>
  <c r="I20" i="1"/>
  <c r="I21" i="1"/>
  <c r="I14" i="1"/>
  <c r="M9" i="1" l="1"/>
  <c r="O9" i="1"/>
  <c r="P9" i="1"/>
  <c r="N15" i="1"/>
  <c r="N11" i="1"/>
  <c r="N14" i="1"/>
  <c r="N16" i="1"/>
  <c r="N17" i="1"/>
  <c r="N18" i="1"/>
  <c r="N9" i="1" s="1"/>
  <c r="Q9" i="1" s="1"/>
  <c r="N21" i="1"/>
  <c r="N20" i="1"/>
  <c r="N19" i="1"/>
  <c r="R9" i="1" l="1"/>
  <c r="T9" i="1"/>
  <c r="S9" i="1"/>
  <c r="S21" i="1"/>
  <c r="S15" i="1"/>
  <c r="S16" i="1"/>
  <c r="S17" i="1"/>
  <c r="S18" i="1"/>
  <c r="S19" i="1"/>
  <c r="S20" i="1"/>
  <c r="V11" i="1" l="1"/>
  <c r="V15" i="1"/>
  <c r="V16" i="1"/>
  <c r="V17" i="1"/>
  <c r="V18" i="1"/>
  <c r="V19" i="1"/>
  <c r="V20" i="1"/>
  <c r="V21" i="1"/>
  <c r="V10" i="1"/>
  <c r="Q11" i="1"/>
  <c r="Q15" i="1"/>
  <c r="Q16" i="1"/>
  <c r="Q17" i="1"/>
  <c r="Q18" i="1"/>
  <c r="Q19" i="1"/>
  <c r="Q20" i="1"/>
  <c r="Q21" i="1"/>
  <c r="Q10" i="1"/>
  <c r="L15" i="1"/>
  <c r="L16" i="1"/>
  <c r="L17" i="1"/>
  <c r="L19" i="1"/>
  <c r="L20" i="1"/>
  <c r="L21" i="1"/>
  <c r="L10" i="1"/>
  <c r="G11" i="1"/>
  <c r="G15" i="1"/>
  <c r="G16" i="1"/>
  <c r="G17" i="1"/>
  <c r="G18" i="1"/>
  <c r="G19" i="1"/>
  <c r="G20" i="1"/>
  <c r="G21" i="1"/>
  <c r="G10" i="1"/>
  <c r="E11" i="1"/>
  <c r="E12" i="1"/>
  <c r="G12" i="1" s="1"/>
  <c r="E13" i="1"/>
  <c r="G13" i="1" s="1"/>
  <c r="E14" i="1"/>
  <c r="G14" i="1" s="1"/>
  <c r="E15" i="1"/>
  <c r="E16" i="1"/>
  <c r="E17" i="1"/>
  <c r="E18" i="1"/>
  <c r="E19" i="1"/>
  <c r="E20" i="1"/>
  <c r="E21" i="1"/>
  <c r="E10" i="1"/>
  <c r="C9" i="1"/>
  <c r="D9" i="1"/>
  <c r="Z14" i="1" l="1"/>
  <c r="L14" i="1"/>
  <c r="V14" i="1"/>
  <c r="Q14" i="1"/>
  <c r="Z13" i="1"/>
  <c r="Q13" i="1"/>
  <c r="V13" i="1"/>
  <c r="L13" i="1"/>
  <c r="Z12" i="1"/>
  <c r="V12" i="1"/>
  <c r="Q12" i="1"/>
  <c r="L12" i="1"/>
  <c r="E9" i="1"/>
  <c r="G9" i="1" s="1"/>
  <c r="U9" i="1"/>
  <c r="F9" i="1" l="1"/>
  <c r="K9" i="1"/>
  <c r="I18" i="1"/>
  <c r="L18" i="1" s="1"/>
  <c r="I9" i="1"/>
  <c r="J9" i="1"/>
</calcChain>
</file>

<file path=xl/sharedStrings.xml><?xml version="1.0" encoding="utf-8"?>
<sst xmlns="http://schemas.openxmlformats.org/spreadsheetml/2006/main" count="72" uniqueCount="69">
  <si>
    <t>1.</t>
  </si>
  <si>
    <t>Pētniecība, tehnoloģiju attīstība un inovācijas</t>
  </si>
  <si>
    <t>Nr.</t>
  </si>
  <si>
    <t>2.</t>
  </si>
  <si>
    <t>IKT pieejamība, e-pārvalde un pakalpojumi</t>
  </si>
  <si>
    <t>3.</t>
  </si>
  <si>
    <t>Mazo un vidējo komersantu konkurētspēja</t>
  </si>
  <si>
    <t>4.</t>
  </si>
  <si>
    <t>Pāreja uz ekonomiku ar zemu oglekļa emisijas līmeni visās nozarēs</t>
  </si>
  <si>
    <t>5.</t>
  </si>
  <si>
    <t>6.</t>
  </si>
  <si>
    <t>Ilgtspējīga transporta sistēma</t>
  </si>
  <si>
    <t>7.</t>
  </si>
  <si>
    <t>8.</t>
  </si>
  <si>
    <t>Izglītība, prasmes un mūžizglītība</t>
  </si>
  <si>
    <t>9.</t>
  </si>
  <si>
    <t>Sociālā iekļaušana un nabadzības apkarošana</t>
  </si>
  <si>
    <t>10.</t>
  </si>
  <si>
    <t>Tehniskā palīdzība  “ESF atbalsts KP fondu ieviešanai un vadībai”</t>
  </si>
  <si>
    <t>11.</t>
  </si>
  <si>
    <t>12.</t>
  </si>
  <si>
    <t>Tehniskā palīdzība “ERAF atbalsts KP fondu ieviešanai un vadībai”</t>
  </si>
  <si>
    <t>Tehniskā palīdzība “KF atbalsts KP fondu ieviešanai un vadībai”</t>
  </si>
  <si>
    <t>Apstiprinātie projekti</t>
  </si>
  <si>
    <t>Noslēgtie līgumi</t>
  </si>
  <si>
    <t>Vispārējā informācija</t>
  </si>
  <si>
    <t>Maksājumi</t>
  </si>
  <si>
    <t>Piešķīrums</t>
  </si>
  <si>
    <t>Apstiprinātie projekti , % no piešķiruma</t>
  </si>
  <si>
    <t>Noslēgtie līgumi % no piešķiruma</t>
  </si>
  <si>
    <t>Iesniegtie projekti</t>
  </si>
  <si>
    <t>Izmaksāts  finansējuma saņēmējam, % no piešķiruma</t>
  </si>
  <si>
    <t>Iesniegtie projekti , % no piešķiruma</t>
  </si>
  <si>
    <t xml:space="preserve">Iesniegtie  projekti  (ES fondu fin)
</t>
  </si>
  <si>
    <t xml:space="preserve">Iesniegtie  projekti  (publiskais fin.)
</t>
  </si>
  <si>
    <t>Apstiprinātie projekti (ES fondu fin.)</t>
  </si>
  <si>
    <t>Apstiprinātie projekti (publiskais fin.)</t>
  </si>
  <si>
    <t>Noslēgtie līgumi (ES fondu fin.)</t>
  </si>
  <si>
    <t>Noslēgtie līgumi (publiskais fin.)</t>
  </si>
  <si>
    <t>Izmaksāts finansējuma saņēmējiem (ES fondu fin.)</t>
  </si>
  <si>
    <t>Izmaksāts finansējuma saņēmējiem (publiskais fin.)</t>
  </si>
  <si>
    <t>Vides aizsardzība un resursu izmantošanas efektivitāte</t>
  </si>
  <si>
    <t xml:space="preserve">Nodarbinātība un darbaspēka mobilitāte </t>
  </si>
  <si>
    <t>Kopā</t>
  </si>
  <si>
    <t xml:space="preserve">Pieejamais ES fondu finansējums </t>
  </si>
  <si>
    <t>Prioritārais virziens</t>
  </si>
  <si>
    <t>I.Ziepniece</t>
  </si>
  <si>
    <t>67095614; Ieva.Ziepniece@fm.gov.lv</t>
  </si>
  <si>
    <t>Pieejamais finansējums (nacionālais publiskais fin.)</t>
  </si>
  <si>
    <t>Pieejamais publiskais finansējums</t>
  </si>
  <si>
    <t>Piešķirtās virssaistības</t>
  </si>
  <si>
    <t>2</t>
  </si>
  <si>
    <t>3</t>
  </si>
  <si>
    <t>Skaits</t>
  </si>
  <si>
    <t xml:space="preserve">Iesniegtie  projekti  (nacionālais publiskais fin.)
</t>
  </si>
  <si>
    <t>Apstiprinātie projekti (nacionālais publiskais fin.)</t>
  </si>
  <si>
    <t>Noslēgtie līgumi (nacionālais publiskais fin.)</t>
  </si>
  <si>
    <t>2014.-2020.gada plānošanas perioda ES fondu investīcijas prioritāro virzienu līmenī līdz 2015.gada 31.decembrim, EUR</t>
  </si>
  <si>
    <t>Izmaksāts finansējuma saņēmējiem (nacionālais publiskais fin.)</t>
  </si>
  <si>
    <t>5=3+4</t>
  </si>
  <si>
    <t>Kopējais piešķīrums (piešķirums+ virssaistības)</t>
  </si>
  <si>
    <t>8=7/3</t>
  </si>
  <si>
    <t>11=10/3</t>
  </si>
  <si>
    <t>14=13/3</t>
  </si>
  <si>
    <t>16=15/3</t>
  </si>
  <si>
    <t>2.pielikums
Informatīvajam ziņojumam par Eiropas Savienības struktūrfondu un Kohēzijas fonda, Eiropas Ekonomikas zonas finanšu instrumenta, Norvēģijas finanšu instrumenta un Latvijas un Šveices sadarbības programmas investīciju progresu līdz 2015.gada 31.decembrim</t>
  </si>
  <si>
    <t>23.02.2015.</t>
  </si>
  <si>
    <t>Finanšu ministre</t>
  </si>
  <si>
    <t>D.Reizniece-Ozola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</si>
</sst>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sz val="20"/>
      <name val="Times New Roman"/>
      <family val="1"/>
      <charset val="186"/>
    </font>
    <font>
      <sz val="13"/>
      <name val="Times New Roman"/>
      <family val="1"/>
      <charset val="186"/>
    </font>
    <font>
      <sz val="24"/>
      <name val="Times New Roman"/>
      <family val="1"/>
      <charset val="186"/>
    </font>
    <font>
      <sz val="24"/>
      <color theme="1"/>
      <name val="Times New Roman"/>
      <family val="1"/>
      <charset val="186"/>
    </font>
    <font>
      <sz val="24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 applyAlignment="1">
      <alignment wrapText="1"/>
    </xf>
    <xf numFmtId="0" fontId="6" fillId="0" borderId="0" xfId="0" applyFont="1"/>
    <xf numFmtId="0" fontId="4" fillId="0" borderId="0" xfId="0" applyFont="1" applyFill="1" applyAlignment="1">
      <alignment horizontal="left" wrapText="1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10" fillId="0" borderId="0" xfId="0" applyFont="1" applyAlignment="1">
      <alignment wrapText="1"/>
    </xf>
    <xf numFmtId="3" fontId="4" fillId="0" borderId="0" xfId="0" applyNumberFormat="1" applyFont="1"/>
    <xf numFmtId="3" fontId="8" fillId="0" borderId="0" xfId="0" applyNumberFormat="1" applyFont="1" applyFill="1"/>
    <xf numFmtId="3" fontId="9" fillId="0" borderId="0" xfId="0" applyNumberFormat="1" applyFont="1"/>
    <xf numFmtId="0" fontId="4" fillId="0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0" fontId="12" fillId="2" borderId="1" xfId="2" applyFont="1" applyFill="1" applyBorder="1" applyAlignment="1" applyProtection="1">
      <alignment horizontal="center" vertical="center" wrapText="1"/>
    </xf>
    <xf numFmtId="0" fontId="11" fillId="4" borderId="6" xfId="0" applyFont="1" applyFill="1" applyBorder="1"/>
    <xf numFmtId="0" fontId="11" fillId="4" borderId="3" xfId="0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8" fillId="0" borderId="0" xfId="0" applyFont="1" applyFill="1" applyAlignment="1"/>
    <xf numFmtId="0" fontId="11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topLeftCell="A16" zoomScale="60" zoomScaleNormal="60" workbookViewId="0">
      <selection activeCell="W48" sqref="W48"/>
    </sheetView>
  </sheetViews>
  <sheetFormatPr defaultColWidth="9.140625" defaultRowHeight="18.75" outlineLevelCol="1" x14ac:dyDescent="0.3"/>
  <cols>
    <col min="1" max="1" width="5.85546875" style="1" customWidth="1"/>
    <col min="2" max="2" width="56.140625" style="1" customWidth="1"/>
    <col min="3" max="3" width="21.5703125" style="1" hidden="1" customWidth="1" outlineLevel="1"/>
    <col min="4" max="4" width="21.7109375" style="1" hidden="1" customWidth="1" outlineLevel="1"/>
    <col min="5" max="5" width="24.140625" style="1" customWidth="1" collapsed="1"/>
    <col min="6" max="6" width="19.28515625" style="1" customWidth="1"/>
    <col min="7" max="7" width="23.28515625" style="1" customWidth="1"/>
    <col min="8" max="9" width="18" style="1" customWidth="1"/>
    <col min="10" max="10" width="18" style="1" hidden="1" customWidth="1" outlineLevel="1"/>
    <col min="11" max="11" width="19.7109375" style="1" hidden="1" customWidth="1" outlineLevel="1"/>
    <col min="12" max="12" width="18" style="1" customWidth="1" collapsed="1"/>
    <col min="13" max="13" width="18" style="1" customWidth="1"/>
    <col min="14" max="14" width="19.85546875" style="1" customWidth="1"/>
    <col min="15" max="15" width="18" style="1" hidden="1" customWidth="1" outlineLevel="1"/>
    <col min="16" max="16" width="21.5703125" style="1" hidden="1" customWidth="1" outlineLevel="1"/>
    <col min="17" max="17" width="18.7109375" style="1" customWidth="1" collapsed="1"/>
    <col min="18" max="18" width="17.28515625" style="1" customWidth="1"/>
    <col min="19" max="19" width="20.140625" style="1" customWidth="1"/>
    <col min="20" max="20" width="17" style="1" hidden="1" customWidth="1" outlineLevel="1"/>
    <col min="21" max="21" width="19" style="1" hidden="1" customWidth="1" outlineLevel="1"/>
    <col min="22" max="22" width="17.28515625" style="1" customWidth="1" collapsed="1"/>
    <col min="23" max="23" width="18.7109375" style="1" customWidth="1"/>
    <col min="24" max="24" width="15.85546875" style="1" hidden="1" customWidth="1" outlineLevel="1"/>
    <col min="25" max="25" width="17.42578125" style="1" hidden="1" customWidth="1" outlineLevel="1"/>
    <col min="26" max="26" width="17.42578125" style="1" customWidth="1" collapsed="1"/>
    <col min="27" max="16384" width="9.140625" style="1"/>
  </cols>
  <sheetData>
    <row r="1" spans="1:29" ht="79.5" customHeight="1" x14ac:dyDescent="0.3">
      <c r="P1" s="42" t="s">
        <v>65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"/>
      <c r="AB1" s="4"/>
      <c r="AC1" s="4"/>
    </row>
    <row r="2" spans="1:29" ht="18" customHeight="1" x14ac:dyDescent="0.3">
      <c r="P2" s="6"/>
      <c r="Q2" s="6"/>
      <c r="R2" s="6"/>
      <c r="S2" s="6"/>
      <c r="T2" s="6"/>
      <c r="U2" s="6"/>
      <c r="V2" s="6"/>
      <c r="W2" s="6"/>
      <c r="X2" s="14"/>
      <c r="Y2" s="6"/>
      <c r="Z2" s="6"/>
      <c r="AA2" s="4"/>
      <c r="AB2" s="4"/>
      <c r="AC2" s="4"/>
    </row>
    <row r="3" spans="1:29" ht="15.75" customHeight="1" x14ac:dyDescent="0.3">
      <c r="P3" s="6"/>
      <c r="Q3" s="6"/>
      <c r="R3" s="6"/>
      <c r="S3" s="6"/>
      <c r="T3" s="6"/>
      <c r="U3" s="6"/>
      <c r="V3" s="6"/>
      <c r="W3" s="6"/>
      <c r="X3" s="14"/>
      <c r="Y3" s="6"/>
      <c r="Z3" s="6"/>
      <c r="AA3" s="4"/>
      <c r="AB3" s="4"/>
      <c r="AC3" s="4"/>
    </row>
    <row r="4" spans="1:29" ht="25.5" x14ac:dyDescent="0.35">
      <c r="E4" s="5" t="s">
        <v>57</v>
      </c>
    </row>
    <row r="5" spans="1:29" ht="25.5" x14ac:dyDescent="0.35">
      <c r="B5" s="2"/>
    </row>
    <row r="6" spans="1:29" ht="20.25" x14ac:dyDescent="0.3">
      <c r="A6" s="41" t="s">
        <v>25</v>
      </c>
      <c r="B6" s="41"/>
      <c r="C6" s="43" t="s">
        <v>27</v>
      </c>
      <c r="D6" s="44"/>
      <c r="E6" s="44"/>
      <c r="F6" s="44"/>
      <c r="G6" s="45"/>
      <c r="H6" s="43" t="s">
        <v>30</v>
      </c>
      <c r="I6" s="44"/>
      <c r="J6" s="44"/>
      <c r="K6" s="44"/>
      <c r="L6" s="45"/>
      <c r="M6" s="43" t="s">
        <v>23</v>
      </c>
      <c r="N6" s="44"/>
      <c r="O6" s="44"/>
      <c r="P6" s="44"/>
      <c r="Q6" s="45"/>
      <c r="R6" s="43" t="s">
        <v>24</v>
      </c>
      <c r="S6" s="44"/>
      <c r="T6" s="44"/>
      <c r="U6" s="44"/>
      <c r="V6" s="45"/>
      <c r="W6" s="43" t="s">
        <v>26</v>
      </c>
      <c r="X6" s="44"/>
      <c r="Y6" s="44"/>
      <c r="Z6" s="45"/>
    </row>
    <row r="7" spans="1:29" ht="167.25" customHeight="1" x14ac:dyDescent="0.3">
      <c r="A7" s="15" t="s">
        <v>2</v>
      </c>
      <c r="B7" s="16" t="s">
        <v>45</v>
      </c>
      <c r="C7" s="17" t="s">
        <v>48</v>
      </c>
      <c r="D7" s="16" t="s">
        <v>44</v>
      </c>
      <c r="E7" s="16" t="s">
        <v>49</v>
      </c>
      <c r="F7" s="18" t="s">
        <v>50</v>
      </c>
      <c r="G7" s="18" t="s">
        <v>60</v>
      </c>
      <c r="H7" s="18" t="s">
        <v>53</v>
      </c>
      <c r="I7" s="18" t="s">
        <v>34</v>
      </c>
      <c r="J7" s="18" t="s">
        <v>54</v>
      </c>
      <c r="K7" s="18" t="s">
        <v>33</v>
      </c>
      <c r="L7" s="18" t="s">
        <v>32</v>
      </c>
      <c r="M7" s="18" t="s">
        <v>53</v>
      </c>
      <c r="N7" s="18" t="s">
        <v>36</v>
      </c>
      <c r="O7" s="18" t="s">
        <v>55</v>
      </c>
      <c r="P7" s="18" t="s">
        <v>35</v>
      </c>
      <c r="Q7" s="18" t="s">
        <v>28</v>
      </c>
      <c r="R7" s="18" t="s">
        <v>53</v>
      </c>
      <c r="S7" s="18" t="s">
        <v>38</v>
      </c>
      <c r="T7" s="18" t="s">
        <v>56</v>
      </c>
      <c r="U7" s="18" t="s">
        <v>37</v>
      </c>
      <c r="V7" s="18" t="s">
        <v>29</v>
      </c>
      <c r="W7" s="18" t="s">
        <v>40</v>
      </c>
      <c r="X7" s="18" t="s">
        <v>58</v>
      </c>
      <c r="Y7" s="18" t="s">
        <v>39</v>
      </c>
      <c r="Z7" s="18" t="s">
        <v>31</v>
      </c>
    </row>
    <row r="8" spans="1:29" ht="20.25" customHeight="1" x14ac:dyDescent="0.3">
      <c r="A8" s="19" t="s">
        <v>0</v>
      </c>
      <c r="B8" s="19" t="s">
        <v>51</v>
      </c>
      <c r="C8" s="19"/>
      <c r="D8" s="19"/>
      <c r="E8" s="19" t="s">
        <v>52</v>
      </c>
      <c r="F8" s="20">
        <v>4</v>
      </c>
      <c r="G8" s="20" t="s">
        <v>59</v>
      </c>
      <c r="H8" s="20">
        <v>6</v>
      </c>
      <c r="I8" s="20">
        <v>7</v>
      </c>
      <c r="J8" s="20"/>
      <c r="K8" s="20"/>
      <c r="L8" s="20" t="s">
        <v>61</v>
      </c>
      <c r="M8" s="20">
        <v>9</v>
      </c>
      <c r="N8" s="20">
        <v>10</v>
      </c>
      <c r="O8" s="20"/>
      <c r="P8" s="20"/>
      <c r="Q8" s="20" t="s">
        <v>62</v>
      </c>
      <c r="R8" s="20">
        <v>12</v>
      </c>
      <c r="S8" s="20">
        <v>13</v>
      </c>
      <c r="T8" s="20"/>
      <c r="U8" s="20"/>
      <c r="V8" s="20" t="s">
        <v>63</v>
      </c>
      <c r="W8" s="20">
        <v>15</v>
      </c>
      <c r="X8" s="20"/>
      <c r="Y8" s="20"/>
      <c r="Z8" s="20" t="s">
        <v>64</v>
      </c>
    </row>
    <row r="9" spans="1:29" ht="31.5" customHeight="1" x14ac:dyDescent="0.3">
      <c r="A9" s="21"/>
      <c r="B9" s="22" t="s">
        <v>43</v>
      </c>
      <c r="C9" s="23">
        <f>C10+C11+C12+C13+C14+C15+C16+C17+C18+C19+C20+C21</f>
        <v>549053760</v>
      </c>
      <c r="D9" s="23">
        <f>D10+D11+D12+D13+D14+D15+D16+D17+D18+D19+D20+D21</f>
        <v>4418233214</v>
      </c>
      <c r="E9" s="23">
        <f>SUM(E10:E21)</f>
        <v>4967286974</v>
      </c>
      <c r="F9" s="24">
        <f>F10+F11+F12+F13+F14+F15+F16+F17+F18+F19+F20+F21</f>
        <v>53000000</v>
      </c>
      <c r="G9" s="23">
        <f>E9+F9</f>
        <v>5020286974</v>
      </c>
      <c r="H9" s="23">
        <f>SUM(H10:H21)</f>
        <v>71</v>
      </c>
      <c r="I9" s="23">
        <f t="shared" ref="I9:K9" si="0">SUM(I10:I21)</f>
        <v>535221277.33999997</v>
      </c>
      <c r="J9" s="23">
        <f t="shared" si="0"/>
        <v>71682433.469999999</v>
      </c>
      <c r="K9" s="23">
        <f t="shared" si="0"/>
        <v>463538843.87</v>
      </c>
      <c r="L9" s="25">
        <f>I9/E9</f>
        <v>0.10774921604921954</v>
      </c>
      <c r="M9" s="23">
        <f>SUM(M10:M21)</f>
        <v>68</v>
      </c>
      <c r="N9" s="23">
        <f>SUM(N10:N21)</f>
        <v>511064065.34000003</v>
      </c>
      <c r="O9" s="23">
        <f>SUM(O10:O21)</f>
        <v>68058851.669999987</v>
      </c>
      <c r="P9" s="24">
        <f>P10+P11+P12+P13+P14+P15+P16+P17+P18+P19+P20+P21</f>
        <v>443005213.67000002</v>
      </c>
      <c r="Q9" s="25">
        <f>N9/E9</f>
        <v>0.10288595525385082</v>
      </c>
      <c r="R9" s="23">
        <f>SUM(R10:R21)</f>
        <v>39</v>
      </c>
      <c r="S9" s="23">
        <f>SUM(S10:S21)</f>
        <v>424161411.69</v>
      </c>
      <c r="T9" s="23">
        <f>SUM(T10:T21)</f>
        <v>55033953.170000002</v>
      </c>
      <c r="U9" s="23">
        <f>U10+U11+U12+U13+U14+U15+U16+U17+U18+U19+U20+U21</f>
        <v>369127458.51999998</v>
      </c>
      <c r="V9" s="25">
        <f>S9/E9</f>
        <v>8.5390961687972736E-2</v>
      </c>
      <c r="W9" s="23">
        <f>SUM(W10:W21)</f>
        <v>43677544.57</v>
      </c>
      <c r="X9" s="23">
        <f>SUM(X10:X21)</f>
        <v>6551631.6899999995</v>
      </c>
      <c r="Y9" s="23">
        <f>SUM(Y10:Y21)</f>
        <v>37125912.879999995</v>
      </c>
      <c r="Z9" s="25">
        <f>W9/E9</f>
        <v>8.793038292053388E-3</v>
      </c>
    </row>
    <row r="10" spans="1:29" ht="40.5" x14ac:dyDescent="0.3">
      <c r="A10" s="26" t="s">
        <v>0</v>
      </c>
      <c r="B10" s="27" t="s">
        <v>1</v>
      </c>
      <c r="C10" s="28">
        <v>42847848</v>
      </c>
      <c r="D10" s="28">
        <v>467519706</v>
      </c>
      <c r="E10" s="28">
        <f>C10+D10</f>
        <v>510367554</v>
      </c>
      <c r="F10" s="28">
        <v>0</v>
      </c>
      <c r="G10" s="28">
        <f>E10+F10</f>
        <v>510367554</v>
      </c>
      <c r="H10" s="28">
        <v>0</v>
      </c>
      <c r="I10" s="28">
        <f>J10+K10</f>
        <v>0</v>
      </c>
      <c r="J10" s="28">
        <v>0</v>
      </c>
      <c r="K10" s="29">
        <v>0</v>
      </c>
      <c r="L10" s="30">
        <f>I10/G10</f>
        <v>0</v>
      </c>
      <c r="M10" s="31">
        <v>0</v>
      </c>
      <c r="N10" s="32">
        <f>O10+P10</f>
        <v>0</v>
      </c>
      <c r="O10" s="32">
        <v>0</v>
      </c>
      <c r="P10" s="29">
        <v>0</v>
      </c>
      <c r="Q10" s="30">
        <f>N10/G10</f>
        <v>0</v>
      </c>
      <c r="R10" s="31">
        <v>0</v>
      </c>
      <c r="S10" s="32">
        <f t="shared" ref="S10:S13" si="1">T10+U10</f>
        <v>0</v>
      </c>
      <c r="T10" s="28">
        <v>0</v>
      </c>
      <c r="U10" s="28">
        <v>0</v>
      </c>
      <c r="V10" s="30">
        <f>S10/G10</f>
        <v>0</v>
      </c>
      <c r="W10" s="33">
        <f t="shared" ref="W10:W14" si="2">SUM(X10:Y10)</f>
        <v>0</v>
      </c>
      <c r="X10" s="28">
        <v>0</v>
      </c>
      <c r="Y10" s="28">
        <v>0</v>
      </c>
      <c r="Z10" s="30">
        <f>W10/G10</f>
        <v>0</v>
      </c>
    </row>
    <row r="11" spans="1:29" s="3" customFormat="1" ht="20.25" x14ac:dyDescent="0.3">
      <c r="A11" s="34" t="s">
        <v>3</v>
      </c>
      <c r="B11" s="35" t="s">
        <v>4</v>
      </c>
      <c r="C11" s="33">
        <v>22731126</v>
      </c>
      <c r="D11" s="33">
        <v>172783829</v>
      </c>
      <c r="E11" s="28">
        <f t="shared" ref="E11:E21" si="3">C11+D11</f>
        <v>195514955</v>
      </c>
      <c r="F11" s="33">
        <v>0</v>
      </c>
      <c r="G11" s="28">
        <f t="shared" ref="G11:G21" si="4">E11+F11</f>
        <v>195514955</v>
      </c>
      <c r="H11" s="28">
        <v>0</v>
      </c>
      <c r="I11" s="28">
        <f>J11+K11</f>
        <v>0</v>
      </c>
      <c r="J11" s="33">
        <v>0</v>
      </c>
      <c r="K11" s="36">
        <v>0</v>
      </c>
      <c r="L11" s="30">
        <f>I11/G11</f>
        <v>0</v>
      </c>
      <c r="M11" s="31">
        <v>0</v>
      </c>
      <c r="N11" s="32">
        <f t="shared" ref="N11:N17" si="5">O11+P11</f>
        <v>0</v>
      </c>
      <c r="O11" s="32">
        <v>0</v>
      </c>
      <c r="P11" s="36">
        <v>0</v>
      </c>
      <c r="Q11" s="30">
        <f t="shared" ref="Q11:Q21" si="6">N11/G11</f>
        <v>0</v>
      </c>
      <c r="R11" s="31">
        <v>0</v>
      </c>
      <c r="S11" s="32">
        <f t="shared" si="1"/>
        <v>0</v>
      </c>
      <c r="T11" s="33">
        <v>0</v>
      </c>
      <c r="U11" s="33">
        <v>0</v>
      </c>
      <c r="V11" s="30">
        <f t="shared" ref="V11:V21" si="7">S11/G11</f>
        <v>0</v>
      </c>
      <c r="W11" s="33">
        <f t="shared" si="2"/>
        <v>0</v>
      </c>
      <c r="X11" s="33">
        <v>0</v>
      </c>
      <c r="Y11" s="33">
        <v>0</v>
      </c>
      <c r="Z11" s="30">
        <f t="shared" ref="Z11:Z21" si="8">W11/G11</f>
        <v>0</v>
      </c>
    </row>
    <row r="12" spans="1:29" ht="20.25" x14ac:dyDescent="0.3">
      <c r="A12" s="34" t="s">
        <v>5</v>
      </c>
      <c r="B12" s="37" t="s">
        <v>6</v>
      </c>
      <c r="C12" s="32">
        <v>29682270</v>
      </c>
      <c r="D12" s="32">
        <v>314254657</v>
      </c>
      <c r="E12" s="28">
        <f t="shared" si="3"/>
        <v>343936927</v>
      </c>
      <c r="F12" s="32">
        <v>5202550</v>
      </c>
      <c r="G12" s="28">
        <f t="shared" si="4"/>
        <v>349139477</v>
      </c>
      <c r="H12" s="28">
        <v>3</v>
      </c>
      <c r="I12" s="28">
        <f>J12+K12</f>
        <v>8901167</v>
      </c>
      <c r="J12" s="32">
        <v>1335175.1000000001</v>
      </c>
      <c r="K12" s="38">
        <v>7565991.9000000004</v>
      </c>
      <c r="L12" s="30">
        <f t="shared" ref="L12:L21" si="9">I12/G12</f>
        <v>2.5494587654434735E-2</v>
      </c>
      <c r="M12" s="31">
        <v>3</v>
      </c>
      <c r="N12" s="32">
        <f>O12+P12</f>
        <v>8901167</v>
      </c>
      <c r="O12" s="32">
        <v>1335175.1000000001</v>
      </c>
      <c r="P12" s="32">
        <v>7565991.9000000004</v>
      </c>
      <c r="Q12" s="30">
        <f t="shared" si="6"/>
        <v>2.5494587654434735E-2</v>
      </c>
      <c r="R12" s="31">
        <v>0</v>
      </c>
      <c r="S12" s="32">
        <f t="shared" si="1"/>
        <v>0</v>
      </c>
      <c r="T12" s="32">
        <v>0</v>
      </c>
      <c r="U12" s="32">
        <v>0</v>
      </c>
      <c r="V12" s="30">
        <f t="shared" si="7"/>
        <v>0</v>
      </c>
      <c r="W12" s="33">
        <f t="shared" si="2"/>
        <v>0</v>
      </c>
      <c r="X12" s="32">
        <v>0</v>
      </c>
      <c r="Y12" s="32">
        <v>0</v>
      </c>
      <c r="Z12" s="30">
        <f t="shared" si="8"/>
        <v>0</v>
      </c>
    </row>
    <row r="13" spans="1:29" ht="40.5" x14ac:dyDescent="0.3">
      <c r="A13" s="34" t="s">
        <v>7</v>
      </c>
      <c r="B13" s="35" t="s">
        <v>8</v>
      </c>
      <c r="C13" s="32">
        <v>75426361</v>
      </c>
      <c r="D13" s="32">
        <v>480610521</v>
      </c>
      <c r="E13" s="28">
        <f t="shared" si="3"/>
        <v>556036882</v>
      </c>
      <c r="F13" s="32">
        <v>15602736</v>
      </c>
      <c r="G13" s="28">
        <f t="shared" si="4"/>
        <v>571639618</v>
      </c>
      <c r="H13" s="28">
        <v>0</v>
      </c>
      <c r="I13" s="28">
        <f t="shared" ref="I13" si="10">J13+K13</f>
        <v>0</v>
      </c>
      <c r="J13" s="32">
        <v>0</v>
      </c>
      <c r="K13" s="38">
        <v>0</v>
      </c>
      <c r="L13" s="30">
        <f t="shared" si="9"/>
        <v>0</v>
      </c>
      <c r="M13" s="31">
        <v>0</v>
      </c>
      <c r="N13" s="32">
        <f>O13+P13</f>
        <v>0</v>
      </c>
      <c r="O13" s="32">
        <v>0</v>
      </c>
      <c r="P13" s="38">
        <v>0</v>
      </c>
      <c r="Q13" s="30">
        <f t="shared" si="6"/>
        <v>0</v>
      </c>
      <c r="R13" s="31">
        <v>0</v>
      </c>
      <c r="S13" s="32">
        <f t="shared" si="1"/>
        <v>0</v>
      </c>
      <c r="T13" s="32">
        <v>0</v>
      </c>
      <c r="U13" s="32">
        <v>0</v>
      </c>
      <c r="V13" s="30">
        <f t="shared" si="7"/>
        <v>0</v>
      </c>
      <c r="W13" s="33">
        <f t="shared" si="2"/>
        <v>0</v>
      </c>
      <c r="X13" s="32">
        <v>0</v>
      </c>
      <c r="Y13" s="32">
        <v>0</v>
      </c>
      <c r="Z13" s="30">
        <f t="shared" si="8"/>
        <v>0</v>
      </c>
    </row>
    <row r="14" spans="1:29" ht="40.5" x14ac:dyDescent="0.3">
      <c r="A14" s="34" t="s">
        <v>9</v>
      </c>
      <c r="B14" s="39" t="s">
        <v>41</v>
      </c>
      <c r="C14" s="32">
        <v>78681969</v>
      </c>
      <c r="D14" s="32">
        <v>623055437</v>
      </c>
      <c r="E14" s="28">
        <f t="shared" si="3"/>
        <v>701737406</v>
      </c>
      <c r="F14" s="32">
        <v>28099280</v>
      </c>
      <c r="G14" s="28">
        <f t="shared" si="4"/>
        <v>729836686</v>
      </c>
      <c r="H14" s="28">
        <v>1</v>
      </c>
      <c r="I14" s="28">
        <f>J14+K14</f>
        <v>1235124.0499999998</v>
      </c>
      <c r="J14" s="32">
        <v>185268.61</v>
      </c>
      <c r="K14" s="32">
        <v>1049855.44</v>
      </c>
      <c r="L14" s="30">
        <f t="shared" si="9"/>
        <v>1.6923293576393333E-3</v>
      </c>
      <c r="M14" s="31">
        <v>1</v>
      </c>
      <c r="N14" s="32">
        <f t="shared" si="5"/>
        <v>1235124.0499999998</v>
      </c>
      <c r="O14" s="32">
        <v>185268.61</v>
      </c>
      <c r="P14" s="32">
        <v>1049855.44</v>
      </c>
      <c r="Q14" s="30">
        <f t="shared" si="6"/>
        <v>1.6923293576393333E-3</v>
      </c>
      <c r="R14" s="31">
        <v>1</v>
      </c>
      <c r="S14" s="32">
        <f>T14+U14</f>
        <v>1235124.0499999998</v>
      </c>
      <c r="T14" s="32">
        <v>185268.61</v>
      </c>
      <c r="U14" s="32">
        <v>1049855.44</v>
      </c>
      <c r="V14" s="30">
        <f t="shared" si="7"/>
        <v>1.6923293576393333E-3</v>
      </c>
      <c r="W14" s="33">
        <f t="shared" si="2"/>
        <v>0</v>
      </c>
      <c r="X14" s="32">
        <v>0</v>
      </c>
      <c r="Y14" s="32">
        <v>0</v>
      </c>
      <c r="Z14" s="30">
        <f t="shared" si="8"/>
        <v>0</v>
      </c>
    </row>
    <row r="15" spans="1:29" ht="20.25" x14ac:dyDescent="0.3">
      <c r="A15" s="34" t="s">
        <v>10</v>
      </c>
      <c r="B15" s="34" t="s">
        <v>11</v>
      </c>
      <c r="C15" s="33">
        <v>109455374</v>
      </c>
      <c r="D15" s="33">
        <v>1159771858</v>
      </c>
      <c r="E15" s="28">
        <f t="shared" si="3"/>
        <v>1269227232</v>
      </c>
      <c r="F15" s="33">
        <v>0</v>
      </c>
      <c r="G15" s="28">
        <f t="shared" si="4"/>
        <v>1269227232</v>
      </c>
      <c r="H15" s="28">
        <v>12</v>
      </c>
      <c r="I15" s="28">
        <f t="shared" ref="I15:I21" si="11">J15+K15</f>
        <v>171043445.63999999</v>
      </c>
      <c r="J15" s="32">
        <v>25656516.859999999</v>
      </c>
      <c r="K15" s="32">
        <v>145386928.78</v>
      </c>
      <c r="L15" s="30">
        <f t="shared" si="9"/>
        <v>0.13476187819455798</v>
      </c>
      <c r="M15" s="31">
        <v>10</v>
      </c>
      <c r="N15" s="32">
        <f t="shared" si="5"/>
        <v>148386233.64000002</v>
      </c>
      <c r="O15" s="32">
        <v>22257935.059999999</v>
      </c>
      <c r="P15" s="32">
        <v>126128298.58000001</v>
      </c>
      <c r="Q15" s="30">
        <f t="shared" si="6"/>
        <v>0.11691069171765141</v>
      </c>
      <c r="R15" s="31">
        <v>9</v>
      </c>
      <c r="S15" s="32">
        <f t="shared" ref="S15:S20" si="12">T15+U15</f>
        <v>127290133.64000002</v>
      </c>
      <c r="T15" s="33">
        <v>19093520.059999999</v>
      </c>
      <c r="U15" s="33">
        <v>108196613.58000001</v>
      </c>
      <c r="V15" s="30">
        <f t="shared" si="7"/>
        <v>0.10028947569886368</v>
      </c>
      <c r="W15" s="33">
        <f>SUM(X15:Y15)</f>
        <v>43672683.939999998</v>
      </c>
      <c r="X15" s="33">
        <v>6550902.5999999996</v>
      </c>
      <c r="Y15" s="33">
        <v>37121781.339999996</v>
      </c>
      <c r="Z15" s="30">
        <f t="shared" si="8"/>
        <v>3.4408877180473224E-2</v>
      </c>
    </row>
    <row r="16" spans="1:29" ht="20.25" x14ac:dyDescent="0.3">
      <c r="A16" s="34" t="s">
        <v>12</v>
      </c>
      <c r="B16" s="37" t="s">
        <v>42</v>
      </c>
      <c r="C16" s="32">
        <v>20473962</v>
      </c>
      <c r="D16" s="32">
        <v>170169618</v>
      </c>
      <c r="E16" s="28">
        <f t="shared" si="3"/>
        <v>190643580</v>
      </c>
      <c r="F16" s="32">
        <v>0</v>
      </c>
      <c r="G16" s="28">
        <f t="shared" si="4"/>
        <v>190643580</v>
      </c>
      <c r="H16" s="28">
        <v>4</v>
      </c>
      <c r="I16" s="28">
        <f t="shared" si="11"/>
        <v>152490768</v>
      </c>
      <c r="J16" s="32">
        <v>15704155</v>
      </c>
      <c r="K16" s="32">
        <v>136786613</v>
      </c>
      <c r="L16" s="30">
        <f t="shared" si="9"/>
        <v>0.79987360707347188</v>
      </c>
      <c r="M16" s="31">
        <v>4</v>
      </c>
      <c r="N16" s="32">
        <f t="shared" si="5"/>
        <v>152490768</v>
      </c>
      <c r="O16" s="32">
        <v>15704155</v>
      </c>
      <c r="P16" s="32">
        <v>136786613</v>
      </c>
      <c r="Q16" s="30">
        <f t="shared" si="6"/>
        <v>0.79987360707347188</v>
      </c>
      <c r="R16" s="31">
        <v>4</v>
      </c>
      <c r="S16" s="32">
        <f t="shared" si="12"/>
        <v>152490768</v>
      </c>
      <c r="T16" s="32">
        <v>15704155</v>
      </c>
      <c r="U16" s="32">
        <v>136786613</v>
      </c>
      <c r="V16" s="30">
        <f t="shared" si="7"/>
        <v>0.79987360707347188</v>
      </c>
      <c r="W16" s="33">
        <f t="shared" ref="W16:W21" si="13">SUM(X16:Y16)</f>
        <v>4860.63</v>
      </c>
      <c r="X16" s="33">
        <v>729.09</v>
      </c>
      <c r="Y16" s="33">
        <v>4131.54</v>
      </c>
      <c r="Z16" s="30">
        <f t="shared" si="8"/>
        <v>2.5495901828952226E-5</v>
      </c>
    </row>
    <row r="17" spans="1:26" ht="20.25" x14ac:dyDescent="0.3">
      <c r="A17" s="34" t="s">
        <v>13</v>
      </c>
      <c r="B17" s="37" t="s">
        <v>14</v>
      </c>
      <c r="C17" s="32">
        <v>90418819</v>
      </c>
      <c r="D17" s="32">
        <v>510213088</v>
      </c>
      <c r="E17" s="28">
        <f t="shared" si="3"/>
        <v>600631907</v>
      </c>
      <c r="F17" s="32">
        <v>4095434</v>
      </c>
      <c r="G17" s="28">
        <f t="shared" si="4"/>
        <v>604727341</v>
      </c>
      <c r="H17" s="28">
        <v>2</v>
      </c>
      <c r="I17" s="28">
        <f t="shared" si="11"/>
        <v>10500000</v>
      </c>
      <c r="J17" s="32">
        <v>1575000</v>
      </c>
      <c r="K17" s="32">
        <v>8925000</v>
      </c>
      <c r="L17" s="30">
        <f t="shared" si="9"/>
        <v>1.7363197077606585E-2</v>
      </c>
      <c r="M17" s="31">
        <v>1</v>
      </c>
      <c r="N17" s="32">
        <f t="shared" si="5"/>
        <v>9000000</v>
      </c>
      <c r="O17" s="32">
        <v>1350000</v>
      </c>
      <c r="P17" s="32">
        <v>7650000</v>
      </c>
      <c r="Q17" s="30">
        <f t="shared" si="6"/>
        <v>1.4882740352234214E-2</v>
      </c>
      <c r="R17" s="31">
        <v>1</v>
      </c>
      <c r="S17" s="32">
        <f t="shared" si="12"/>
        <v>9000000</v>
      </c>
      <c r="T17" s="32">
        <v>1350000</v>
      </c>
      <c r="U17" s="32">
        <v>7650000</v>
      </c>
      <c r="V17" s="30">
        <f t="shared" si="7"/>
        <v>1.4882740352234214E-2</v>
      </c>
      <c r="W17" s="33">
        <f t="shared" si="13"/>
        <v>0</v>
      </c>
      <c r="X17" s="32">
        <v>0</v>
      </c>
      <c r="Y17" s="32">
        <v>0</v>
      </c>
      <c r="Z17" s="30">
        <f t="shared" si="8"/>
        <v>0</v>
      </c>
    </row>
    <row r="18" spans="1:26" ht="40.5" x14ac:dyDescent="0.3">
      <c r="A18" s="34" t="s">
        <v>15</v>
      </c>
      <c r="B18" s="37" t="s">
        <v>16</v>
      </c>
      <c r="C18" s="32">
        <v>61456681</v>
      </c>
      <c r="D18" s="32">
        <v>418538197</v>
      </c>
      <c r="E18" s="28">
        <f t="shared" si="3"/>
        <v>479994878</v>
      </c>
      <c r="F18" s="32">
        <v>0</v>
      </c>
      <c r="G18" s="28">
        <f t="shared" si="4"/>
        <v>479994878</v>
      </c>
      <c r="H18" s="28">
        <v>11</v>
      </c>
      <c r="I18" s="28">
        <f t="shared" si="11"/>
        <v>138801560</v>
      </c>
      <c r="J18" s="32">
        <v>19399436</v>
      </c>
      <c r="K18" s="32">
        <v>119402124</v>
      </c>
      <c r="L18" s="30">
        <f t="shared" si="9"/>
        <v>0.28917300238357962</v>
      </c>
      <c r="M18" s="31">
        <v>11</v>
      </c>
      <c r="N18" s="32">
        <f>O18+P18</f>
        <v>138801560</v>
      </c>
      <c r="O18" s="32">
        <v>19399436</v>
      </c>
      <c r="P18" s="32">
        <v>119402124</v>
      </c>
      <c r="Q18" s="30">
        <f t="shared" si="6"/>
        <v>0.28917300238357962</v>
      </c>
      <c r="R18" s="31">
        <v>7</v>
      </c>
      <c r="S18" s="32">
        <f t="shared" si="12"/>
        <v>92114496</v>
      </c>
      <c r="T18" s="32">
        <v>12396376</v>
      </c>
      <c r="U18" s="32">
        <v>79718120</v>
      </c>
      <c r="V18" s="30">
        <f t="shared" si="7"/>
        <v>0.19190724781025684</v>
      </c>
      <c r="W18" s="33">
        <f t="shared" si="13"/>
        <v>0</v>
      </c>
      <c r="X18" s="32">
        <v>0</v>
      </c>
      <c r="Y18" s="32">
        <v>0</v>
      </c>
      <c r="Z18" s="30">
        <f t="shared" si="8"/>
        <v>0</v>
      </c>
    </row>
    <row r="19" spans="1:26" ht="40.5" x14ac:dyDescent="0.3">
      <c r="A19" s="34" t="s">
        <v>17</v>
      </c>
      <c r="B19" s="37" t="s">
        <v>18</v>
      </c>
      <c r="C19" s="32">
        <v>3780008</v>
      </c>
      <c r="D19" s="32">
        <v>21420040</v>
      </c>
      <c r="E19" s="28">
        <f t="shared" si="3"/>
        <v>25200048</v>
      </c>
      <c r="F19" s="32">
        <v>0</v>
      </c>
      <c r="G19" s="28">
        <f t="shared" si="4"/>
        <v>25200048</v>
      </c>
      <c r="H19" s="28">
        <v>12</v>
      </c>
      <c r="I19" s="28">
        <f t="shared" si="11"/>
        <v>6720552.6500000004</v>
      </c>
      <c r="J19" s="32">
        <v>1008082.9</v>
      </c>
      <c r="K19" s="32">
        <v>5712469.75</v>
      </c>
      <c r="L19" s="30">
        <f t="shared" si="9"/>
        <v>0.26668808924490939</v>
      </c>
      <c r="M19" s="31">
        <v>12</v>
      </c>
      <c r="N19" s="32">
        <f>O19+P19</f>
        <v>6720552.6500000004</v>
      </c>
      <c r="O19" s="32">
        <v>1008082.9</v>
      </c>
      <c r="P19" s="32">
        <v>5712469.75</v>
      </c>
      <c r="Q19" s="30">
        <f t="shared" si="6"/>
        <v>0.26668808924490939</v>
      </c>
      <c r="R19" s="31">
        <v>5</v>
      </c>
      <c r="S19" s="32">
        <f t="shared" si="12"/>
        <v>5481552</v>
      </c>
      <c r="T19" s="32">
        <v>822232.8</v>
      </c>
      <c r="U19" s="32">
        <v>4659319.2</v>
      </c>
      <c r="V19" s="30">
        <f t="shared" si="7"/>
        <v>0.21752149043525631</v>
      </c>
      <c r="W19" s="33">
        <f t="shared" si="13"/>
        <v>0</v>
      </c>
      <c r="X19" s="32">
        <v>0</v>
      </c>
      <c r="Y19" s="32">
        <v>0</v>
      </c>
      <c r="Z19" s="30">
        <f t="shared" si="8"/>
        <v>0</v>
      </c>
    </row>
    <row r="20" spans="1:26" ht="40.5" x14ac:dyDescent="0.3">
      <c r="A20" s="34" t="s">
        <v>19</v>
      </c>
      <c r="B20" s="37" t="s">
        <v>21</v>
      </c>
      <c r="C20" s="32">
        <v>6914216</v>
      </c>
      <c r="D20" s="32">
        <v>39180553</v>
      </c>
      <c r="E20" s="28">
        <f t="shared" si="3"/>
        <v>46094769</v>
      </c>
      <c r="F20" s="32">
        <v>0</v>
      </c>
      <c r="G20" s="28">
        <f t="shared" si="4"/>
        <v>46094769</v>
      </c>
      <c r="H20" s="28">
        <v>21</v>
      </c>
      <c r="I20" s="28">
        <f t="shared" si="11"/>
        <v>22296755</v>
      </c>
      <c r="J20" s="32">
        <v>3334013.2499999995</v>
      </c>
      <c r="K20" s="32">
        <v>18962741.75</v>
      </c>
      <c r="L20" s="30">
        <f t="shared" si="9"/>
        <v>0.4837155166131758</v>
      </c>
      <c r="M20" s="31">
        <v>21</v>
      </c>
      <c r="N20" s="32">
        <f>O20+P20</f>
        <v>22296755</v>
      </c>
      <c r="O20" s="32">
        <v>3334013.2499999995</v>
      </c>
      <c r="P20" s="32">
        <v>18962741.75</v>
      </c>
      <c r="Q20" s="30">
        <f t="shared" si="6"/>
        <v>0.4837155166131758</v>
      </c>
      <c r="R20" s="31">
        <v>8</v>
      </c>
      <c r="S20" s="32">
        <f t="shared" si="12"/>
        <v>13447432.999999998</v>
      </c>
      <c r="T20" s="32">
        <v>2017114.95</v>
      </c>
      <c r="U20" s="32">
        <v>11430318.049999999</v>
      </c>
      <c r="V20" s="30">
        <f t="shared" si="7"/>
        <v>0.29173446991349494</v>
      </c>
      <c r="W20" s="33">
        <f t="shared" si="13"/>
        <v>0</v>
      </c>
      <c r="X20" s="32">
        <v>0</v>
      </c>
      <c r="Y20" s="32">
        <v>0</v>
      </c>
      <c r="Z20" s="30">
        <f t="shared" si="8"/>
        <v>0</v>
      </c>
    </row>
    <row r="21" spans="1:26" ht="40.5" x14ac:dyDescent="0.3">
      <c r="A21" s="34" t="s">
        <v>20</v>
      </c>
      <c r="B21" s="37" t="s">
        <v>22</v>
      </c>
      <c r="C21" s="32">
        <v>7185126</v>
      </c>
      <c r="D21" s="32">
        <v>40715710</v>
      </c>
      <c r="E21" s="28">
        <f t="shared" si="3"/>
        <v>47900836</v>
      </c>
      <c r="F21" s="32">
        <v>0</v>
      </c>
      <c r="G21" s="28">
        <f t="shared" si="4"/>
        <v>47900836</v>
      </c>
      <c r="H21" s="28">
        <v>5</v>
      </c>
      <c r="I21" s="28">
        <f t="shared" si="11"/>
        <v>23231905</v>
      </c>
      <c r="J21" s="32">
        <v>3484785.75</v>
      </c>
      <c r="K21" s="32">
        <v>19747119.25</v>
      </c>
      <c r="L21" s="30">
        <f t="shared" si="9"/>
        <v>0.48499999039682729</v>
      </c>
      <c r="M21" s="31">
        <v>5</v>
      </c>
      <c r="N21" s="32">
        <f>O21+P21</f>
        <v>23231905</v>
      </c>
      <c r="O21" s="32">
        <v>3484785.75</v>
      </c>
      <c r="P21" s="32">
        <v>19747119.25</v>
      </c>
      <c r="Q21" s="30">
        <f t="shared" si="6"/>
        <v>0.48499999039682729</v>
      </c>
      <c r="R21" s="31">
        <v>4</v>
      </c>
      <c r="S21" s="32">
        <f>T21+U21</f>
        <v>23101905</v>
      </c>
      <c r="T21" s="32">
        <v>3465285.75</v>
      </c>
      <c r="U21" s="32">
        <v>19636619.25</v>
      </c>
      <c r="V21" s="30">
        <f t="shared" si="7"/>
        <v>0.4822860502893937</v>
      </c>
      <c r="W21" s="33">
        <f t="shared" si="13"/>
        <v>0</v>
      </c>
      <c r="X21" s="32">
        <v>0</v>
      </c>
      <c r="Y21" s="32">
        <v>0</v>
      </c>
      <c r="Z21" s="30">
        <f t="shared" si="8"/>
        <v>0</v>
      </c>
    </row>
    <row r="23" spans="1:26" x14ac:dyDescent="0.3">
      <c r="S23" s="11"/>
      <c r="T23" s="11"/>
    </row>
    <row r="24" spans="1:26" x14ac:dyDescent="0.3">
      <c r="S24" s="11"/>
      <c r="T24" s="11"/>
    </row>
    <row r="25" spans="1:26" x14ac:dyDescent="0.3">
      <c r="C25" s="11"/>
      <c r="D25" s="11"/>
      <c r="S25" s="11"/>
      <c r="T25" s="11"/>
    </row>
    <row r="26" spans="1:26" x14ac:dyDescent="0.3">
      <c r="C26" s="11"/>
      <c r="D26" s="11"/>
      <c r="S26" s="11"/>
      <c r="T26" s="11"/>
    </row>
    <row r="27" spans="1:26" x14ac:dyDescent="0.3">
      <c r="C27" s="11"/>
      <c r="D27" s="11"/>
      <c r="S27" s="11"/>
      <c r="T27" s="11"/>
    </row>
    <row r="28" spans="1:26" ht="30.75" x14ac:dyDescent="0.45">
      <c r="C28" s="11"/>
      <c r="D28" s="11"/>
      <c r="N28" s="8" t="s">
        <v>67</v>
      </c>
      <c r="Q28" s="8"/>
      <c r="R28" s="8"/>
      <c r="S28" s="12"/>
      <c r="T28" s="13"/>
      <c r="U28" s="9"/>
      <c r="V28" s="10"/>
      <c r="W28" s="40" t="s">
        <v>68</v>
      </c>
      <c r="X28" s="40"/>
      <c r="Y28" s="40"/>
    </row>
    <row r="29" spans="1:26" x14ac:dyDescent="0.3">
      <c r="C29" s="11"/>
      <c r="D29" s="11"/>
      <c r="S29" s="11"/>
      <c r="T29" s="11"/>
    </row>
    <row r="30" spans="1:26" x14ac:dyDescent="0.3">
      <c r="C30" s="11"/>
      <c r="D30" s="11"/>
      <c r="S30" s="11"/>
      <c r="T30" s="11"/>
    </row>
    <row r="31" spans="1:26" ht="19.5" customHeight="1" x14ac:dyDescent="0.45">
      <c r="C31" s="11"/>
      <c r="D31" s="11"/>
      <c r="Z31" s="10"/>
    </row>
    <row r="32" spans="1:26" x14ac:dyDescent="0.3">
      <c r="A32" s="7" t="s">
        <v>66</v>
      </c>
      <c r="C32" s="11"/>
      <c r="D32" s="11"/>
    </row>
    <row r="33" spans="1:4" x14ac:dyDescent="0.3">
      <c r="A33" s="7" t="s">
        <v>46</v>
      </c>
      <c r="C33" s="11"/>
      <c r="D33" s="11"/>
    </row>
    <row r="34" spans="1:4" x14ac:dyDescent="0.3">
      <c r="A34" s="7" t="s">
        <v>47</v>
      </c>
      <c r="C34" s="11"/>
      <c r="D34" s="11"/>
    </row>
    <row r="35" spans="1:4" x14ac:dyDescent="0.3">
      <c r="C35" s="11"/>
      <c r="D35" s="11"/>
    </row>
    <row r="36" spans="1:4" x14ac:dyDescent="0.3">
      <c r="C36" s="11"/>
      <c r="D36" s="11"/>
    </row>
  </sheetData>
  <autoFilter ref="A7:AA21"/>
  <mergeCells count="7">
    <mergeCell ref="A6:B6"/>
    <mergeCell ref="P1:Z1"/>
    <mergeCell ref="C6:G6"/>
    <mergeCell ref="H6:L6"/>
    <mergeCell ref="M6:Q6"/>
    <mergeCell ref="R6:V6"/>
    <mergeCell ref="W6:Z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Footer>&amp;L&amp;"Times New Roman,Regular"&amp;12&amp;F; 2014.-2020.gada plānošanas perioda ES fondu investīciju progress līdz 2015.gada 31.decembrim&amp;C&amp;"Times New Roman,Regular"&amp;12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Fin_progress</vt:lpstr>
      <vt:lpstr>Fin_progress!Print_Titles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2016-02-23T10:35:35Z</dcterms:modified>
</cp:coreProperties>
</file>