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autoCompressPictures="0"/>
  <bookViews>
    <workbookView xWindow="0" yWindow="60" windowWidth="20730" windowHeight="11700" tabRatio="500" activeTab="3"/>
  </bookViews>
  <sheets>
    <sheet name="TAME" sheetId="1" r:id="rId1"/>
    <sheet name="GAISMAS" sheetId="2" r:id="rId2"/>
    <sheet name="SKANJA" sheetId="3" r:id="rId3"/>
    <sheet name="PERSONALS" sheetId="4" r:id="rId4"/>
  </sheets>
  <calcPr calcId="125725"/>
</workbook>
</file>

<file path=xl/calcChain.xml><?xml version="1.0" encoding="utf-8"?>
<calcChain xmlns="http://schemas.openxmlformats.org/spreadsheetml/2006/main">
  <c r="E51" i="3"/>
  <c r="E56"/>
  <c r="E64"/>
  <c r="E65"/>
  <c r="E66"/>
  <c r="E62"/>
  <c r="E61"/>
  <c r="E72"/>
  <c r="E67"/>
  <c r="E58"/>
  <c r="E38"/>
  <c r="E76"/>
  <c r="E78"/>
  <c r="E77"/>
  <c r="E75"/>
  <c r="E74"/>
  <c r="E13"/>
  <c r="E12"/>
  <c r="E11"/>
  <c r="E9"/>
  <c r="E10"/>
  <c r="E27"/>
  <c r="E23"/>
  <c r="E22"/>
  <c r="E21"/>
  <c r="E81"/>
  <c r="E84"/>
  <c r="E86"/>
  <c r="E85"/>
  <c r="G80"/>
  <c r="D4" i="2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7"/>
  <c r="D28"/>
  <c r="D29"/>
  <c r="F9" i="1"/>
  <c r="F8"/>
  <c r="F7"/>
  <c r="F6"/>
  <c r="F10"/>
  <c r="F11"/>
  <c r="F12"/>
  <c r="F13"/>
</calcChain>
</file>

<file path=xl/sharedStrings.xml><?xml version="1.0" encoding="utf-8"?>
<sst xmlns="http://schemas.openxmlformats.org/spreadsheetml/2006/main" count="139" uniqueCount="126">
  <si>
    <t>Nosaukums</t>
  </si>
  <si>
    <t>Skaits</t>
  </si>
  <si>
    <t>Dienas</t>
  </si>
  <si>
    <t>Summa</t>
  </si>
  <si>
    <t>Nr.p.k</t>
  </si>
  <si>
    <t>Vienības cena</t>
  </si>
  <si>
    <t>PVN 21%</t>
  </si>
  <si>
    <t>Summa ar PVN</t>
  </si>
  <si>
    <t>Summa bez PVN</t>
  </si>
  <si>
    <t>Tehniskais pasākuma nodrošinājums</t>
  </si>
  <si>
    <t>Gaismas (tehnika, gaismošana, uzstādīšana u.c.)</t>
  </si>
  <si>
    <t>Personāls (organizēšana, darbs koncerta laikā)</t>
  </si>
  <si>
    <t>Skaņa (tehnika, skaņošana, nodrošināšana u.c.)</t>
  </si>
  <si>
    <t>Dekorāciju un noformējuma izveide un uzstādīšana</t>
  </si>
  <si>
    <t>Skatuve (uzbūve, nojaukšana, papildus materiāli, transports)</t>
  </si>
  <si>
    <t>Īres pozīciju apraksts</t>
  </si>
  <si>
    <t>Cena EUR</t>
  </si>
  <si>
    <t>Kopā EUR</t>
  </si>
  <si>
    <t>GS Truss fermu komplekts</t>
  </si>
  <si>
    <t xml:space="preserve">Eurotruss fermu komplekts </t>
  </si>
  <si>
    <t>Elektriskās ķēdes viņčas Chainmaster</t>
  </si>
  <si>
    <t>Rokas vinčas</t>
  </si>
  <si>
    <t>LightSky TX1810</t>
  </si>
  <si>
    <t>VariLite 2500 Spot</t>
  </si>
  <si>
    <t>VariLite 2416 Wash</t>
  </si>
  <si>
    <t>Fly Dragon lighting equipment Beam light E200</t>
  </si>
  <si>
    <t>PAR 64</t>
  </si>
  <si>
    <t xml:space="preserve">NA Colorline LED </t>
  </si>
  <si>
    <t>NA Quatrostar M3</t>
  </si>
  <si>
    <t>Melnais kabinets audumu komplekts</t>
  </si>
  <si>
    <t>Jaudas sadales un regulācijas iekārtas</t>
  </si>
  <si>
    <t>Komutācijas kabeļu komplekts</t>
  </si>
  <si>
    <t>Gaismu vadības pults MA Ultra Lite</t>
  </si>
  <si>
    <t>DF50 dūmu ģenerātors ar ventilātoru</t>
  </si>
  <si>
    <t>Kopā aparatūras īre par vienu dienu</t>
  </si>
  <si>
    <t>Noma ar atlaidi</t>
  </si>
  <si>
    <t>Aparatūras montāža,demontāža</t>
  </si>
  <si>
    <t>Apkalpošana un projekta gaismu sagatavošana</t>
  </si>
  <si>
    <t>Transporta izmaksas</t>
  </si>
  <si>
    <t>Kopā</t>
  </si>
  <si>
    <t>Summa kopā ar PVN 21%</t>
  </si>
  <si>
    <t>L'Acoustics K2 PA</t>
  </si>
  <si>
    <t>L'Acoustic KARA frontfill</t>
  </si>
  <si>
    <t>L'Acoustics SB28</t>
  </si>
  <si>
    <t>LA-RACK</t>
  </si>
  <si>
    <t>Chainmaster 1T, 24m chain motors for PA</t>
  </si>
  <si>
    <t>LA Tool Case</t>
  </si>
  <si>
    <t>Yamaha CL5</t>
  </si>
  <si>
    <t>RIO3216</t>
  </si>
  <si>
    <t>RIO1608</t>
  </si>
  <si>
    <t>UPS</t>
  </si>
  <si>
    <t>L'Acoustics 115 XiQ</t>
  </si>
  <si>
    <t>L'Acoustics KARA (sidefill)</t>
  </si>
  <si>
    <t>L'Acoustics SB18M (drumfill)</t>
  </si>
  <si>
    <t>L'Acoustics ARCS Focus (drumfill)</t>
  </si>
  <si>
    <t>XTA DS800 splitter 56/224ch</t>
  </si>
  <si>
    <t>SPARE IEM SYSTEM</t>
  </si>
  <si>
    <t>Subsnakes 48ch set</t>
  </si>
  <si>
    <t>Digidesign Profile (4DSP) + FOH + STAGE rack's</t>
  </si>
  <si>
    <t>TAMA Starclassic Maple (22/12/16)</t>
  </si>
  <si>
    <t>RH HH</t>
  </si>
  <si>
    <t>Drum throne</t>
  </si>
  <si>
    <t>TAMA snare 14"</t>
  </si>
  <si>
    <t>Zildjian 14 HH</t>
  </si>
  <si>
    <t>Zildjian 13 HH</t>
  </si>
  <si>
    <t>Zildjian China 18</t>
  </si>
  <si>
    <t>Crash 16" Meinl</t>
  </si>
  <si>
    <t>Meinl Cowbell 8"</t>
  </si>
  <si>
    <t>AMPEG SVT VR bass head</t>
  </si>
  <si>
    <t>AMPEG Classic 4x10 cabinet</t>
  </si>
  <si>
    <t xml:space="preserve">AMPEG SVT 4 PRO </t>
  </si>
  <si>
    <t>Fender Twin Reverb</t>
  </si>
  <si>
    <t>Messa Boogie 412 Cab</t>
  </si>
  <si>
    <t>Roland Juno DI</t>
  </si>
  <si>
    <t>Nord Electro 3/73</t>
  </si>
  <si>
    <t>M-AUDIO AXIOM II 61 or AXIOM PRO MIDI KBRD/PSU</t>
  </si>
  <si>
    <t>AA Duracell</t>
  </si>
  <si>
    <t>9V</t>
  </si>
  <si>
    <t>Mini Jack - 2xTRS</t>
  </si>
  <si>
    <t>BSS AR133 DI</t>
  </si>
  <si>
    <t>Radial D1</t>
  </si>
  <si>
    <t>Radial D2</t>
  </si>
  <si>
    <t>Pieprasītais finansējums</t>
  </si>
  <si>
    <t>Monitori</t>
  </si>
  <si>
    <t>Pastiprinātāji</t>
  </si>
  <si>
    <t>Skaņas iekārtas</t>
  </si>
  <si>
    <t>Auduma pastiprinājuma iekārtas</t>
  </si>
  <si>
    <t>Mikrofoni / Statīvi / Dinamiki</t>
  </si>
  <si>
    <t>PA komunikācijas kabeļu komplekts</t>
  </si>
  <si>
    <t>TALKBACK skaļrunis Roland Qube</t>
  </si>
  <si>
    <t>MON Komunikācijas kabeļu komplekts</t>
  </si>
  <si>
    <t>4 CH SMALL Pults</t>
  </si>
  <si>
    <t>Papildus monitors 22", savienojuma kabelis MAC</t>
  </si>
  <si>
    <t>Iron Cobra bungu pedāļi</t>
  </si>
  <si>
    <t>Iron Cobra HH statīvi</t>
  </si>
  <si>
    <t>Cymbal statīvs Yamaha</t>
  </si>
  <si>
    <t>TAMA snare statīvs</t>
  </si>
  <si>
    <t xml:space="preserve">Zildjian K sērija 16, 17, 18 crash </t>
  </si>
  <si>
    <t>Zildjian K sērija 20 ride</t>
  </si>
  <si>
    <t>Skatuves FAN</t>
  </si>
  <si>
    <t>Meinl Conga 10" + separate statīvs</t>
  </si>
  <si>
    <t>Meinl Conga 11" + separate statīvs</t>
  </si>
  <si>
    <t>Meinl Timbales 14", 15" + stands arco wbell turētāju</t>
  </si>
  <si>
    <t>Messa Boogie Dual Rektifikātors</t>
  </si>
  <si>
    <t>Hercules ģitāras statīvs</t>
  </si>
  <si>
    <t>X tipa single key stands</t>
  </si>
  <si>
    <t>Y split kabelis</t>
  </si>
  <si>
    <t>Gafa melnā līmlente</t>
  </si>
  <si>
    <t>K&amp;M mic statīvi</t>
  </si>
  <si>
    <t>Round base statīvs</t>
  </si>
  <si>
    <t>kompl.</t>
  </si>
  <si>
    <t>Uzņemuma līgums 
3 pasakumi *500.00 EUR=1500.00 EUR</t>
  </si>
  <si>
    <t>Uzņemuma līgums
3 pasakumi *500.00 EUR=1500.00 EUR</t>
  </si>
  <si>
    <t>Pozīciju apraksts</t>
  </si>
  <si>
    <t>Pozīciju pamatojums</t>
  </si>
  <si>
    <t>Vienības izmaksas</t>
  </si>
  <si>
    <t xml:space="preserve">Uzņemuma līgums 
3 pasakumi *420.00 </t>
  </si>
  <si>
    <t>1.Video  inženieris</t>
  </si>
  <si>
    <t>2.Skaņu inženieris</t>
  </si>
  <si>
    <t>3. Foto un Video Operators</t>
  </si>
  <si>
    <t>Kopā aparatūras īre par divām dienām</t>
  </si>
  <si>
    <t>Atlaide aparatūras nomai 10%</t>
  </si>
  <si>
    <t>Summa EUR</t>
  </si>
  <si>
    <r>
      <t xml:space="preserve">Wired mic set </t>
    </r>
    <r>
      <rPr>
        <sz val="11"/>
        <rFont val="Times New Roman"/>
        <family val="1"/>
        <charset val="186"/>
      </rPr>
      <t>+ 1 extra INSTRUMENT WIRELESS SYSTEM</t>
    </r>
  </si>
  <si>
    <t>Budžeta tāme Otrā Starptautiskā Romu kultūras festivāla koncerta skatuves noformējumu nodrošināšanai (2016.gada no 18. līdz 20.augustam)</t>
  </si>
  <si>
    <t>Pielikums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</si>
</sst>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L_s_-;\-* #,##0.00_L_s_-;_-* &quot;-&quot;??_L_s_-;_-@_-"/>
    <numFmt numFmtId="166" formatCode="_-* #,##0.00_-;\-* #,##0.00_-;_-* \-??_-;_-@_-"/>
    <numFmt numFmtId="167" formatCode="#,##0.00_ ;\-#,##0.00\ "/>
  </numFmts>
  <fonts count="2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u/>
      <sz val="11"/>
      <color theme="10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5" fillId="0" borderId="0"/>
    <xf numFmtId="0" fontId="16" fillId="0" borderId="0"/>
  </cellStyleXfs>
  <cellXfs count="98">
    <xf numFmtId="0" fontId="0" fillId="0" borderId="0" xfId="0"/>
    <xf numFmtId="0" fontId="4" fillId="0" borderId="18" xfId="0" applyFont="1" applyBorder="1" applyAlignment="1">
      <alignment horizontal="center"/>
    </xf>
    <xf numFmtId="0" fontId="5" fillId="0" borderId="19" xfId="0" applyFont="1" applyFill="1" applyBorder="1" applyAlignment="1">
      <alignment vertical="center" wrapText="1"/>
    </xf>
    <xf numFmtId="0" fontId="5" fillId="0" borderId="19" xfId="0" applyFont="1" applyFill="1" applyBorder="1" applyAlignment="1"/>
    <xf numFmtId="167" fontId="5" fillId="0" borderId="19" xfId="17" applyNumberFormat="1" applyFont="1" applyFill="1" applyBorder="1" applyAlignment="1" applyProtection="1"/>
    <xf numFmtId="4" fontId="5" fillId="0" borderId="19" xfId="0" applyNumberFormat="1" applyFont="1" applyFill="1" applyBorder="1" applyAlignment="1"/>
    <xf numFmtId="0" fontId="5" fillId="0" borderId="20" xfId="0" applyFont="1" applyFill="1" applyBorder="1" applyAlignment="1">
      <alignment vertical="center" wrapText="1"/>
    </xf>
    <xf numFmtId="0" fontId="5" fillId="0" borderId="20" xfId="0" applyFont="1" applyFill="1" applyBorder="1" applyAlignment="1"/>
    <xf numFmtId="167" fontId="5" fillId="0" borderId="20" xfId="17" applyNumberFormat="1" applyFont="1" applyFill="1" applyBorder="1" applyAlignment="1" applyProtection="1"/>
    <xf numFmtId="4" fontId="4" fillId="0" borderId="19" xfId="0" applyNumberFormat="1" applyFont="1" applyFill="1" applyBorder="1" applyAlignment="1"/>
    <xf numFmtId="166" fontId="4" fillId="0" borderId="24" xfId="17" applyNumberFormat="1" applyFont="1" applyFill="1" applyBorder="1" applyAlignment="1" applyProtection="1"/>
    <xf numFmtId="166" fontId="4" fillId="0" borderId="24" xfId="17" applyNumberFormat="1" applyFont="1" applyFill="1" applyBorder="1" applyAlignment="1" applyProtection="1">
      <alignment horizontal="right"/>
    </xf>
    <xf numFmtId="0" fontId="6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1" fillId="0" borderId="5" xfId="0" applyFont="1" applyBorder="1" applyAlignment="1">
      <alignment horizontal="right"/>
    </xf>
    <xf numFmtId="0" fontId="12" fillId="0" borderId="6" xfId="0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2" fontId="11" fillId="0" borderId="6" xfId="0" applyNumberFormat="1" applyFont="1" applyBorder="1" applyAlignment="1">
      <alignment horizontal="right"/>
    </xf>
    <xf numFmtId="2" fontId="11" fillId="0" borderId="16" xfId="0" applyNumberFormat="1" applyFont="1" applyBorder="1"/>
    <xf numFmtId="0" fontId="9" fillId="2" borderId="29" xfId="0" applyFont="1" applyFill="1" applyBorder="1"/>
    <xf numFmtId="0" fontId="9" fillId="0" borderId="0" xfId="0" applyFont="1" applyFill="1"/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4" fontId="11" fillId="0" borderId="6" xfId="0" applyNumberFormat="1" applyFont="1" applyBorder="1" applyAlignment="1">
      <alignment horizontal="right"/>
    </xf>
    <xf numFmtId="4" fontId="11" fillId="0" borderId="16" xfId="0" applyNumberFormat="1" applyFont="1" applyBorder="1"/>
    <xf numFmtId="0" fontId="9" fillId="2" borderId="14" xfId="0" applyFont="1" applyFill="1" applyBorder="1"/>
    <xf numFmtId="0" fontId="13" fillId="0" borderId="6" xfId="18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4" fontId="11" fillId="0" borderId="13" xfId="0" applyNumberFormat="1" applyFont="1" applyBorder="1" applyAlignment="1">
      <alignment horizontal="right"/>
    </xf>
    <xf numFmtId="4" fontId="11" fillId="0" borderId="17" xfId="0" applyNumberFormat="1" applyFont="1" applyBorder="1"/>
    <xf numFmtId="0" fontId="11" fillId="0" borderId="0" xfId="0" applyFont="1"/>
    <xf numFmtId="164" fontId="12" fillId="0" borderId="10" xfId="0" applyNumberFormat="1" applyFont="1" applyBorder="1"/>
    <xf numFmtId="164" fontId="9" fillId="0" borderId="0" xfId="0" applyNumberFormat="1" applyFont="1"/>
    <xf numFmtId="164" fontId="12" fillId="0" borderId="7" xfId="0" applyNumberFormat="1" applyFont="1" applyBorder="1"/>
    <xf numFmtId="0" fontId="7" fillId="0" borderId="0" xfId="0" applyFont="1"/>
    <xf numFmtId="0" fontId="14" fillId="0" borderId="18" xfId="0" applyFont="1" applyBorder="1" applyAlignment="1">
      <alignment horizontal="center"/>
    </xf>
    <xf numFmtId="2" fontId="12" fillId="0" borderId="14" xfId="0" applyNumberFormat="1" applyFont="1" applyBorder="1" applyAlignment="1">
      <alignment horizontal="right"/>
    </xf>
    <xf numFmtId="2" fontId="9" fillId="0" borderId="0" xfId="0" applyNumberFormat="1" applyFont="1"/>
    <xf numFmtId="0" fontId="9" fillId="0" borderId="14" xfId="0" applyFont="1" applyBorder="1"/>
    <xf numFmtId="2" fontId="10" fillId="0" borderId="14" xfId="0" applyNumberFormat="1" applyFont="1" applyBorder="1"/>
    <xf numFmtId="0" fontId="9" fillId="0" borderId="14" xfId="0" applyFont="1" applyBorder="1" applyAlignment="1">
      <alignment horizontal="center"/>
    </xf>
    <xf numFmtId="2" fontId="9" fillId="0" borderId="14" xfId="0" applyNumberFormat="1" applyFont="1" applyBorder="1"/>
    <xf numFmtId="0" fontId="9" fillId="0" borderId="14" xfId="0" applyFont="1" applyFill="1" applyBorder="1" applyAlignment="1">
      <alignment horizontal="center"/>
    </xf>
    <xf numFmtId="4" fontId="10" fillId="0" borderId="14" xfId="0" applyNumberFormat="1" applyFont="1" applyBorder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9" fillId="0" borderId="0" xfId="0" applyFont="1" applyBorder="1"/>
    <xf numFmtId="0" fontId="17" fillId="0" borderId="13" xfId="0" applyFont="1" applyBorder="1" applyAlignment="1">
      <alignment horizontal="left"/>
    </xf>
    <xf numFmtId="0" fontId="9" fillId="0" borderId="0" xfId="19" applyFont="1"/>
    <xf numFmtId="0" fontId="18" fillId="0" borderId="14" xfId="20" applyFont="1" applyBorder="1" applyAlignment="1">
      <alignment horizontal="left" vertical="center" wrapText="1" indent="1"/>
    </xf>
    <xf numFmtId="0" fontId="18" fillId="0" borderId="14" xfId="19" applyFont="1" applyBorder="1" applyAlignment="1">
      <alignment vertical="center" wrapText="1"/>
    </xf>
    <xf numFmtId="2" fontId="9" fillId="0" borderId="14" xfId="19" applyNumberFormat="1" applyFont="1" applyFill="1" applyBorder="1" applyAlignment="1">
      <alignment horizontal="right"/>
    </xf>
    <xf numFmtId="0" fontId="9" fillId="0" borderId="0" xfId="19" applyFont="1" applyFill="1" applyBorder="1" applyAlignment="1">
      <alignment horizontal="right"/>
    </xf>
    <xf numFmtId="0" fontId="9" fillId="0" borderId="29" xfId="0" applyFont="1" applyBorder="1"/>
    <xf numFmtId="0" fontId="14" fillId="0" borderId="29" xfId="0" applyFont="1" applyBorder="1" applyAlignment="1">
      <alignment horizontal="center"/>
    </xf>
    <xf numFmtId="0" fontId="9" fillId="0" borderId="29" xfId="0" applyFont="1" applyBorder="1" applyAlignment="1">
      <alignment horizontal="right"/>
    </xf>
    <xf numFmtId="2" fontId="14" fillId="0" borderId="29" xfId="0" applyNumberFormat="1" applyFont="1" applyBorder="1" applyAlignment="1">
      <alignment horizontal="right"/>
    </xf>
    <xf numFmtId="0" fontId="10" fillId="2" borderId="14" xfId="0" applyFont="1" applyFill="1" applyBorder="1"/>
    <xf numFmtId="4" fontId="11" fillId="2" borderId="29" xfId="0" applyNumberFormat="1" applyFont="1" applyFill="1" applyBorder="1" applyAlignment="1">
      <alignment horizontal="right"/>
    </xf>
    <xf numFmtId="0" fontId="9" fillId="2" borderId="30" xfId="0" applyFont="1" applyFill="1" applyBorder="1"/>
    <xf numFmtId="164" fontId="10" fillId="2" borderId="31" xfId="0" applyNumberFormat="1" applyFont="1" applyFill="1" applyBorder="1"/>
    <xf numFmtId="0" fontId="18" fillId="0" borderId="14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5" fillId="0" borderId="24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12" fillId="0" borderId="14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22" fillId="0" borderId="0" xfId="0" applyFont="1"/>
    <xf numFmtId="0" fontId="23" fillId="0" borderId="0" xfId="0" applyFont="1" applyAlignment="1">
      <alignment horizontal="left"/>
    </xf>
  </cellXfs>
  <cellStyles count="21">
    <cellStyle name="Atdalītāji" xfId="17" builtinId="3"/>
    <cellStyle name="Hipersaite" xfId="1" builtinId="8" hidden="1"/>
    <cellStyle name="Hipersaite" xfId="3" builtinId="8" hidden="1"/>
    <cellStyle name="Hipersaite" xfId="5" builtinId="8" hidden="1"/>
    <cellStyle name="Hipersaite" xfId="7" builtinId="8" hidden="1"/>
    <cellStyle name="Hipersaite" xfId="9" builtinId="8" hidden="1"/>
    <cellStyle name="Hipersaite" xfId="11" builtinId="8" hidden="1"/>
    <cellStyle name="Hipersaite" xfId="13" builtinId="8" hidden="1"/>
    <cellStyle name="Hipersaite" xfId="15" builtinId="8" hidden="1"/>
    <cellStyle name="Hipersaite" xfId="18" builtinId="8"/>
    <cellStyle name="Izmantota hipersaite" xfId="2" builtinId="9" hidden="1"/>
    <cellStyle name="Izmantota hipersaite" xfId="4" builtinId="9" hidden="1"/>
    <cellStyle name="Izmantota hipersaite" xfId="6" builtinId="9" hidden="1"/>
    <cellStyle name="Izmantota hipersaite" xfId="8" builtinId="9" hidden="1"/>
    <cellStyle name="Izmantota hipersaite" xfId="10" builtinId="9" hidden="1"/>
    <cellStyle name="Izmantota hipersaite" xfId="12" builtinId="9" hidden="1"/>
    <cellStyle name="Izmantota hipersaite" xfId="14" builtinId="9" hidden="1"/>
    <cellStyle name="Izmantota hipersaite" xfId="16" builtinId="9" hidden="1"/>
    <cellStyle name="Normal 2" xfId="19"/>
    <cellStyle name="Normal_Sheet1" xfId="20"/>
    <cellStyle name="Parastais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B12" sqref="B12"/>
    </sheetView>
  </sheetViews>
  <sheetFormatPr defaultColWidth="11" defaultRowHeight="15"/>
  <cols>
    <col min="1" max="1" width="9" style="13" customWidth="1"/>
    <col min="2" max="2" width="44" style="13" customWidth="1"/>
    <col min="3" max="3" width="8.125" style="13" customWidth="1"/>
    <col min="4" max="4" width="8" style="13" customWidth="1"/>
    <col min="5" max="5" width="14" style="13" customWidth="1"/>
    <col min="6" max="6" width="11" style="13" customWidth="1"/>
    <col min="7" max="7" width="20.25" style="13" customWidth="1"/>
    <col min="8" max="8" width="11" style="13" customWidth="1"/>
    <col min="9" max="16384" width="11" style="13"/>
  </cols>
  <sheetData>
    <row r="1" spans="1:8" ht="15.75">
      <c r="G1" s="96" t="s">
        <v>125</v>
      </c>
    </row>
    <row r="2" spans="1:8" ht="15.75">
      <c r="A2" s="97" t="s">
        <v>124</v>
      </c>
      <c r="B2" s="87"/>
      <c r="C2" s="87"/>
      <c r="D2" s="87"/>
    </row>
    <row r="3" spans="1:8" ht="15.75" thickBot="1"/>
    <row r="4" spans="1:8" ht="32.25" customHeight="1">
      <c r="A4" s="14" t="s">
        <v>4</v>
      </c>
      <c r="B4" s="15" t="s">
        <v>0</v>
      </c>
      <c r="C4" s="15" t="s">
        <v>1</v>
      </c>
      <c r="D4" s="15" t="s">
        <v>2</v>
      </c>
      <c r="E4" s="15" t="s">
        <v>5</v>
      </c>
      <c r="F4" s="16" t="s">
        <v>3</v>
      </c>
      <c r="G4" s="62" t="s">
        <v>82</v>
      </c>
    </row>
    <row r="5" spans="1:8" s="23" customFormat="1" ht="20.100000000000001" customHeight="1">
      <c r="A5" s="17"/>
      <c r="B5" s="18" t="s">
        <v>9</v>
      </c>
      <c r="C5" s="19"/>
      <c r="D5" s="19"/>
      <c r="E5" s="20"/>
      <c r="F5" s="21"/>
      <c r="G5" s="22"/>
    </row>
    <row r="6" spans="1:8" s="23" customFormat="1" ht="20.100000000000001" customHeight="1">
      <c r="A6" s="24">
        <v>1</v>
      </c>
      <c r="B6" s="25" t="s">
        <v>14</v>
      </c>
      <c r="C6" s="19">
        <v>1</v>
      </c>
      <c r="D6" s="19">
        <v>3</v>
      </c>
      <c r="E6" s="26">
        <v>7700</v>
      </c>
      <c r="F6" s="27">
        <f>C6*E6</f>
        <v>7700</v>
      </c>
      <c r="G6" s="28"/>
    </row>
    <row r="7" spans="1:8" s="23" customFormat="1" ht="20.100000000000001" customHeight="1">
      <c r="A7" s="24">
        <v>2</v>
      </c>
      <c r="B7" s="29" t="s">
        <v>10</v>
      </c>
      <c r="C7" s="19">
        <v>1</v>
      </c>
      <c r="D7" s="19">
        <v>3</v>
      </c>
      <c r="E7" s="26">
        <v>13125</v>
      </c>
      <c r="F7" s="27">
        <f t="shared" ref="F7:F10" si="0">C7*E7</f>
        <v>13125</v>
      </c>
      <c r="G7" s="63">
        <v>12131.6</v>
      </c>
    </row>
    <row r="8" spans="1:8" s="23" customFormat="1" ht="20.100000000000001" customHeight="1">
      <c r="A8" s="24">
        <v>3</v>
      </c>
      <c r="B8" s="29" t="s">
        <v>12</v>
      </c>
      <c r="C8" s="19">
        <v>1</v>
      </c>
      <c r="D8" s="19">
        <v>3</v>
      </c>
      <c r="E8" s="26">
        <v>17575</v>
      </c>
      <c r="F8" s="27">
        <f t="shared" si="0"/>
        <v>17575</v>
      </c>
      <c r="G8" s="63">
        <v>17575</v>
      </c>
    </row>
    <row r="9" spans="1:8" s="23" customFormat="1" ht="20.100000000000001" customHeight="1">
      <c r="A9" s="24">
        <v>4</v>
      </c>
      <c r="B9" s="25" t="s">
        <v>13</v>
      </c>
      <c r="C9" s="19">
        <v>1</v>
      </c>
      <c r="D9" s="19">
        <v>3</v>
      </c>
      <c r="E9" s="26">
        <v>6500</v>
      </c>
      <c r="F9" s="27">
        <f t="shared" si="0"/>
        <v>6500</v>
      </c>
      <c r="G9" s="28"/>
    </row>
    <row r="10" spans="1:8" s="23" customFormat="1" ht="20.100000000000001" customHeight="1" thickBot="1">
      <c r="A10" s="30">
        <v>5</v>
      </c>
      <c r="B10" s="31" t="s">
        <v>11</v>
      </c>
      <c r="C10" s="32">
        <v>1</v>
      </c>
      <c r="D10" s="32">
        <v>3</v>
      </c>
      <c r="E10" s="33">
        <v>3420</v>
      </c>
      <c r="F10" s="34">
        <f t="shared" si="0"/>
        <v>3420</v>
      </c>
      <c r="G10" s="64">
        <v>293.39999999999998</v>
      </c>
    </row>
    <row r="11" spans="1:8" ht="18.95" customHeight="1" thickBot="1">
      <c r="A11" s="35"/>
      <c r="B11" s="35"/>
      <c r="C11" s="84" t="s">
        <v>8</v>
      </c>
      <c r="D11" s="85"/>
      <c r="E11" s="86"/>
      <c r="F11" s="36">
        <f>SUM(F6:F10)</f>
        <v>48320</v>
      </c>
      <c r="G11" s="65">
        <v>30000</v>
      </c>
      <c r="H11" s="37"/>
    </row>
    <row r="12" spans="1:8" ht="18.95" customHeight="1" thickBot="1">
      <c r="A12" s="35"/>
      <c r="B12" s="35"/>
      <c r="C12" s="81" t="s">
        <v>6</v>
      </c>
      <c r="D12" s="82"/>
      <c r="E12" s="83"/>
      <c r="F12" s="38">
        <f>F11*0.21</f>
        <v>10147.199999999999</v>
      </c>
      <c r="G12" s="37"/>
    </row>
    <row r="13" spans="1:8" ht="18.95" customHeight="1" thickBot="1">
      <c r="A13" s="35"/>
      <c r="B13" s="35"/>
      <c r="C13" s="81" t="s">
        <v>7</v>
      </c>
      <c r="D13" s="82"/>
      <c r="E13" s="83"/>
      <c r="F13" s="38">
        <f>F11+F12</f>
        <v>58467.199999999997</v>
      </c>
      <c r="G13" s="37"/>
    </row>
    <row r="14" spans="1:8">
      <c r="F14" s="37"/>
    </row>
  </sheetData>
  <mergeCells count="4">
    <mergeCell ref="C12:E12"/>
    <mergeCell ref="C11:E11"/>
    <mergeCell ref="C13:E13"/>
    <mergeCell ref="A2:D2"/>
  </mergeCells>
  <hyperlinks>
    <hyperlink ref="B7" location="Sheet2!A1" display="Gaismas (tehnika, gaismošana, uzstādīšana u.c.)"/>
    <hyperlink ref="B8" location="SKANJA!A1" display="Skaņa (tehnika, skaņošana, nodrošināšana u.c.)"/>
  </hyperlinks>
  <pageMargins left="0.74803149606299213" right="0.28000000000000003" top="0.98425196850393704" bottom="0.98425196850393704" header="0.51181102362204722" footer="0.51181102362204722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activeCell="D26" sqref="D26"/>
    </sheetView>
  </sheetViews>
  <sheetFormatPr defaultRowHeight="15.75"/>
  <cols>
    <col min="1" max="1" width="42.125" customWidth="1"/>
    <col min="2" max="2" width="13.125" customWidth="1"/>
    <col min="3" max="3" width="13.375" customWidth="1"/>
    <col min="4" max="4" width="16.375" customWidth="1"/>
  </cols>
  <sheetData>
    <row r="1" spans="1:4" s="12" customFormat="1">
      <c r="A1" s="39" t="s">
        <v>10</v>
      </c>
    </row>
    <row r="2" spans="1:4" ht="16.5" thickBot="1"/>
    <row r="3" spans="1:4" ht="16.5" thickBot="1">
      <c r="A3" s="1" t="s">
        <v>15</v>
      </c>
      <c r="B3" s="1" t="s">
        <v>1</v>
      </c>
      <c r="C3" s="1" t="s">
        <v>16</v>
      </c>
      <c r="D3" s="1" t="s">
        <v>17</v>
      </c>
    </row>
    <row r="4" spans="1:4">
      <c r="A4" s="2" t="s">
        <v>18</v>
      </c>
      <c r="B4" s="3">
        <v>1</v>
      </c>
      <c r="C4" s="4">
        <v>120</v>
      </c>
      <c r="D4" s="5">
        <f t="shared" ref="D4:D19" si="0">B4*C4</f>
        <v>120</v>
      </c>
    </row>
    <row r="5" spans="1:4">
      <c r="A5" s="2" t="s">
        <v>19</v>
      </c>
      <c r="B5" s="3">
        <v>32</v>
      </c>
      <c r="C5" s="4">
        <v>5</v>
      </c>
      <c r="D5" s="5">
        <f t="shared" si="0"/>
        <v>160</v>
      </c>
    </row>
    <row r="6" spans="1:4">
      <c r="A6" s="2" t="s">
        <v>20</v>
      </c>
      <c r="B6" s="3">
        <v>4</v>
      </c>
      <c r="C6" s="4">
        <v>30</v>
      </c>
      <c r="D6" s="5">
        <f t="shared" si="0"/>
        <v>120</v>
      </c>
    </row>
    <row r="7" spans="1:4">
      <c r="A7" s="2" t="s">
        <v>21</v>
      </c>
      <c r="B7" s="3">
        <v>8</v>
      </c>
      <c r="C7" s="4">
        <v>15</v>
      </c>
      <c r="D7" s="5">
        <f t="shared" si="0"/>
        <v>120</v>
      </c>
    </row>
    <row r="8" spans="1:4">
      <c r="A8" s="2" t="s">
        <v>22</v>
      </c>
      <c r="B8" s="3">
        <v>18</v>
      </c>
      <c r="C8" s="4">
        <v>35</v>
      </c>
      <c r="D8" s="5">
        <f t="shared" si="0"/>
        <v>630</v>
      </c>
    </row>
    <row r="9" spans="1:4">
      <c r="A9" s="2" t="s">
        <v>23</v>
      </c>
      <c r="B9" s="3">
        <v>13</v>
      </c>
      <c r="C9" s="4">
        <v>75</v>
      </c>
      <c r="D9" s="5">
        <f t="shared" si="0"/>
        <v>975</v>
      </c>
    </row>
    <row r="10" spans="1:4">
      <c r="A10" s="2" t="s">
        <v>24</v>
      </c>
      <c r="B10" s="3">
        <v>12</v>
      </c>
      <c r="C10" s="4">
        <v>65</v>
      </c>
      <c r="D10" s="5">
        <f t="shared" si="0"/>
        <v>780</v>
      </c>
    </row>
    <row r="11" spans="1:4">
      <c r="A11" s="2" t="s">
        <v>25</v>
      </c>
      <c r="B11" s="3">
        <v>8</v>
      </c>
      <c r="C11" s="4">
        <v>45</v>
      </c>
      <c r="D11" s="5">
        <f t="shared" si="0"/>
        <v>360</v>
      </c>
    </row>
    <row r="12" spans="1:4">
      <c r="A12" s="2" t="s">
        <v>26</v>
      </c>
      <c r="B12" s="3">
        <v>24</v>
      </c>
      <c r="C12" s="4">
        <v>5</v>
      </c>
      <c r="D12" s="5">
        <f t="shared" si="0"/>
        <v>120</v>
      </c>
    </row>
    <row r="13" spans="1:4">
      <c r="A13" s="2" t="s">
        <v>27</v>
      </c>
      <c r="B13" s="3">
        <v>24</v>
      </c>
      <c r="C13" s="4">
        <v>17</v>
      </c>
      <c r="D13" s="5">
        <f t="shared" si="0"/>
        <v>408</v>
      </c>
    </row>
    <row r="14" spans="1:4">
      <c r="A14" s="2" t="s">
        <v>28</v>
      </c>
      <c r="B14" s="3">
        <v>12</v>
      </c>
      <c r="C14" s="4">
        <v>12</v>
      </c>
      <c r="D14" s="5">
        <f t="shared" si="0"/>
        <v>144</v>
      </c>
    </row>
    <row r="15" spans="1:4">
      <c r="A15" s="2" t="s">
        <v>29</v>
      </c>
      <c r="B15" s="3">
        <v>1</v>
      </c>
      <c r="C15" s="4">
        <v>160</v>
      </c>
      <c r="D15" s="5">
        <f t="shared" si="0"/>
        <v>160</v>
      </c>
    </row>
    <row r="16" spans="1:4">
      <c r="A16" s="2" t="s">
        <v>30</v>
      </c>
      <c r="B16" s="3">
        <v>1</v>
      </c>
      <c r="C16" s="4">
        <v>250</v>
      </c>
      <c r="D16" s="5">
        <f t="shared" si="0"/>
        <v>250</v>
      </c>
    </row>
    <row r="17" spans="1:4">
      <c r="A17" s="2" t="s">
        <v>31</v>
      </c>
      <c r="B17" s="3">
        <v>1</v>
      </c>
      <c r="C17" s="4">
        <v>380</v>
      </c>
      <c r="D17" s="5">
        <f t="shared" si="0"/>
        <v>380</v>
      </c>
    </row>
    <row r="18" spans="1:4">
      <c r="A18" s="2" t="s">
        <v>32</v>
      </c>
      <c r="B18" s="3">
        <v>1</v>
      </c>
      <c r="C18" s="4">
        <v>250</v>
      </c>
      <c r="D18" s="5">
        <f t="shared" si="0"/>
        <v>250</v>
      </c>
    </row>
    <row r="19" spans="1:4">
      <c r="A19" s="6" t="s">
        <v>33</v>
      </c>
      <c r="B19" s="7">
        <v>1</v>
      </c>
      <c r="C19" s="8">
        <v>85</v>
      </c>
      <c r="D19" s="5">
        <f t="shared" si="0"/>
        <v>85</v>
      </c>
    </row>
    <row r="20" spans="1:4">
      <c r="A20" s="90" t="s">
        <v>34</v>
      </c>
      <c r="B20" s="90"/>
      <c r="C20" s="90"/>
      <c r="D20" s="9">
        <f>SUM(D4:D19)</f>
        <v>5062</v>
      </c>
    </row>
    <row r="21" spans="1:4">
      <c r="A21" s="90" t="s">
        <v>120</v>
      </c>
      <c r="B21" s="90"/>
      <c r="C21" s="90"/>
      <c r="D21" s="9">
        <f>D20*2</f>
        <v>10124</v>
      </c>
    </row>
    <row r="22" spans="1:4">
      <c r="A22" s="90" t="s">
        <v>121</v>
      </c>
      <c r="B22" s="91"/>
      <c r="C22" s="92"/>
      <c r="D22" s="9">
        <f>D20*0.2</f>
        <v>1012.4000000000001</v>
      </c>
    </row>
    <row r="23" spans="1:4">
      <c r="A23" s="90" t="s">
        <v>35</v>
      </c>
      <c r="B23" s="91"/>
      <c r="C23" s="92"/>
      <c r="D23" s="9">
        <f>D21-D22</f>
        <v>9111.6</v>
      </c>
    </row>
    <row r="24" spans="1:4">
      <c r="A24" s="88" t="s">
        <v>36</v>
      </c>
      <c r="B24" s="88"/>
      <c r="C24" s="88"/>
      <c r="D24" s="10">
        <v>1560</v>
      </c>
    </row>
    <row r="25" spans="1:4">
      <c r="A25" s="88" t="s">
        <v>37</v>
      </c>
      <c r="B25" s="88"/>
      <c r="C25" s="88"/>
      <c r="D25" s="10">
        <v>880</v>
      </c>
    </row>
    <row r="26" spans="1:4">
      <c r="A26" s="88" t="s">
        <v>38</v>
      </c>
      <c r="B26" s="88"/>
      <c r="C26" s="88"/>
      <c r="D26" s="10">
        <v>580</v>
      </c>
    </row>
    <row r="27" spans="1:4">
      <c r="A27" s="88" t="s">
        <v>39</v>
      </c>
      <c r="B27" s="88"/>
      <c r="C27" s="88"/>
      <c r="D27" s="10">
        <f>SUM(D23:D26)</f>
        <v>12131.6</v>
      </c>
    </row>
    <row r="28" spans="1:4">
      <c r="A28" s="89" t="s">
        <v>6</v>
      </c>
      <c r="B28" s="89"/>
      <c r="C28" s="89"/>
      <c r="D28" s="11">
        <f>D27*0.21</f>
        <v>2547.636</v>
      </c>
    </row>
    <row r="29" spans="1:4">
      <c r="A29" s="89" t="s">
        <v>40</v>
      </c>
      <c r="B29" s="89"/>
      <c r="C29" s="89"/>
      <c r="D29" s="11">
        <f>D27+D28</f>
        <v>14679.236000000001</v>
      </c>
    </row>
  </sheetData>
  <mergeCells count="10">
    <mergeCell ref="A26:C26"/>
    <mergeCell ref="A27:C27"/>
    <mergeCell ref="A28:C28"/>
    <mergeCell ref="A29:C29"/>
    <mergeCell ref="A20:C20"/>
    <mergeCell ref="A21:C21"/>
    <mergeCell ref="A22:C22"/>
    <mergeCell ref="A23:C23"/>
    <mergeCell ref="A24:C24"/>
    <mergeCell ref="A25:C25"/>
  </mergeCells>
  <pageMargins left="0.7" right="0.16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6"/>
  <sheetViews>
    <sheetView topLeftCell="A40" workbookViewId="0">
      <selection activeCell="B91" sqref="B91"/>
    </sheetView>
  </sheetViews>
  <sheetFormatPr defaultRowHeight="15"/>
  <cols>
    <col min="1" max="1" width="13.25" style="13" customWidth="1"/>
    <col min="2" max="2" width="39" style="13" customWidth="1"/>
    <col min="3" max="3" width="7.25" style="13" customWidth="1"/>
    <col min="4" max="4" width="12.25" style="13" customWidth="1"/>
    <col min="5" max="5" width="12.875" style="13" customWidth="1"/>
    <col min="6" max="6" width="4.5" style="13" customWidth="1"/>
    <col min="7" max="7" width="12.5" style="13" customWidth="1"/>
    <col min="8" max="16384" width="9" style="13"/>
  </cols>
  <sheetData>
    <row r="1" spans="1:9" s="39" customFormat="1" ht="15.75">
      <c r="A1" s="39" t="s">
        <v>12</v>
      </c>
    </row>
    <row r="3" spans="1:9">
      <c r="C3" s="51"/>
      <c r="D3" s="50"/>
    </row>
    <row r="4" spans="1:9" ht="15.75" thickBot="1">
      <c r="A4" s="49"/>
      <c r="B4" s="49"/>
      <c r="C4" s="50"/>
      <c r="D4" s="50"/>
      <c r="E4" s="50"/>
    </row>
    <row r="5" spans="1:9" ht="15.75" thickBot="1">
      <c r="A5" s="95" t="s">
        <v>15</v>
      </c>
      <c r="B5" s="95"/>
      <c r="C5" s="50" t="s">
        <v>1</v>
      </c>
      <c r="D5" s="67" t="s">
        <v>5</v>
      </c>
      <c r="E5" s="68" t="s">
        <v>122</v>
      </c>
      <c r="G5" s="40" t="s">
        <v>17</v>
      </c>
    </row>
    <row r="6" spans="1:9">
      <c r="G6" s="41">
        <v>17575</v>
      </c>
    </row>
    <row r="7" spans="1:9">
      <c r="G7" s="42"/>
    </row>
    <row r="8" spans="1:9">
      <c r="A8" s="94" t="s">
        <v>84</v>
      </c>
      <c r="B8" s="94"/>
      <c r="C8" s="94"/>
      <c r="D8" s="94"/>
      <c r="E8" s="94"/>
      <c r="F8" s="43"/>
      <c r="G8" s="44">
        <v>3515</v>
      </c>
    </row>
    <row r="9" spans="1:9">
      <c r="A9" s="45">
        <v>1</v>
      </c>
      <c r="B9" s="43" t="s">
        <v>41</v>
      </c>
      <c r="C9" s="45">
        <v>16</v>
      </c>
      <c r="D9" s="78">
        <v>64</v>
      </c>
      <c r="E9" s="79">
        <f>C9*D9</f>
        <v>1024</v>
      </c>
      <c r="F9" s="43"/>
      <c r="G9" s="46"/>
      <c r="I9" s="42"/>
    </row>
    <row r="10" spans="1:9">
      <c r="A10" s="45">
        <v>2</v>
      </c>
      <c r="B10" s="43" t="s">
        <v>42</v>
      </c>
      <c r="C10" s="45">
        <v>8</v>
      </c>
      <c r="D10" s="78">
        <v>116</v>
      </c>
      <c r="E10" s="79">
        <f>C10*D10</f>
        <v>928</v>
      </c>
      <c r="F10" s="43"/>
      <c r="G10" s="46"/>
    </row>
    <row r="11" spans="1:9">
      <c r="A11" s="45">
        <v>3</v>
      </c>
      <c r="B11" s="43" t="s">
        <v>43</v>
      </c>
      <c r="C11" s="45">
        <v>12</v>
      </c>
      <c r="D11" s="78">
        <v>44</v>
      </c>
      <c r="E11" s="79">
        <f>C11*D11</f>
        <v>528</v>
      </c>
      <c r="F11" s="43"/>
      <c r="G11" s="46"/>
    </row>
    <row r="12" spans="1:9">
      <c r="A12" s="45">
        <v>4</v>
      </c>
      <c r="B12" s="43" t="s">
        <v>44</v>
      </c>
      <c r="C12" s="45">
        <v>3</v>
      </c>
      <c r="D12" s="80">
        <v>228</v>
      </c>
      <c r="E12" s="80">
        <f>C12*D12</f>
        <v>684</v>
      </c>
      <c r="F12" s="43"/>
      <c r="G12" s="46"/>
    </row>
    <row r="13" spans="1:9">
      <c r="A13" s="45">
        <v>5</v>
      </c>
      <c r="B13" s="43" t="s">
        <v>88</v>
      </c>
      <c r="C13" s="45">
        <v>1</v>
      </c>
      <c r="D13" s="80">
        <v>98</v>
      </c>
      <c r="E13" s="80">
        <f>C13*D13</f>
        <v>98</v>
      </c>
      <c r="F13" s="43"/>
      <c r="G13" s="46"/>
    </row>
    <row r="14" spans="1:9">
      <c r="A14" s="45">
        <v>6</v>
      </c>
      <c r="B14" s="43" t="s">
        <v>45</v>
      </c>
      <c r="C14" s="45">
        <v>2</v>
      </c>
      <c r="D14" s="80">
        <v>65</v>
      </c>
      <c r="E14" s="80">
        <v>130</v>
      </c>
      <c r="F14" s="43"/>
      <c r="G14" s="46"/>
    </row>
    <row r="15" spans="1:9">
      <c r="A15" s="45">
        <v>7</v>
      </c>
      <c r="B15" s="43" t="s">
        <v>46</v>
      </c>
      <c r="C15" s="45">
        <v>1</v>
      </c>
      <c r="D15" s="80">
        <v>123</v>
      </c>
      <c r="E15" s="80">
        <v>123</v>
      </c>
      <c r="F15" s="43"/>
      <c r="G15" s="46"/>
    </row>
    <row r="16" spans="1:9">
      <c r="A16" s="94" t="s">
        <v>83</v>
      </c>
      <c r="B16" s="94"/>
      <c r="C16" s="94"/>
      <c r="D16" s="94"/>
      <c r="E16" s="94"/>
      <c r="F16" s="43"/>
      <c r="G16" s="44">
        <v>5448</v>
      </c>
    </row>
    <row r="17" spans="1:7">
      <c r="A17" s="47">
        <v>8</v>
      </c>
      <c r="B17" s="43" t="s">
        <v>47</v>
      </c>
      <c r="C17" s="45">
        <v>1</v>
      </c>
      <c r="D17" s="71">
        <v>121</v>
      </c>
      <c r="E17" s="71">
        <v>121</v>
      </c>
      <c r="F17" s="43"/>
      <c r="G17" s="46"/>
    </row>
    <row r="18" spans="1:7">
      <c r="A18" s="47">
        <v>9</v>
      </c>
      <c r="B18" s="43" t="s">
        <v>48</v>
      </c>
      <c r="C18" s="47">
        <v>1</v>
      </c>
      <c r="D18" s="71">
        <v>444</v>
      </c>
      <c r="E18" s="71">
        <v>444</v>
      </c>
      <c r="F18" s="43"/>
      <c r="G18" s="46"/>
    </row>
    <row r="19" spans="1:7">
      <c r="A19" s="47">
        <v>10</v>
      </c>
      <c r="B19" s="43" t="s">
        <v>49</v>
      </c>
      <c r="C19" s="47">
        <v>1</v>
      </c>
      <c r="D19" s="71">
        <v>420</v>
      </c>
      <c r="E19" s="71">
        <v>420</v>
      </c>
      <c r="F19" s="43"/>
      <c r="G19" s="46"/>
    </row>
    <row r="20" spans="1:7">
      <c r="A20" s="47">
        <v>11</v>
      </c>
      <c r="B20" s="43" t="s">
        <v>50</v>
      </c>
      <c r="C20" s="47">
        <v>1</v>
      </c>
      <c r="D20" s="71">
        <v>25</v>
      </c>
      <c r="E20" s="71">
        <v>25</v>
      </c>
      <c r="F20" s="43"/>
      <c r="G20" s="46"/>
    </row>
    <row r="21" spans="1:7">
      <c r="A21" s="47">
        <v>12</v>
      </c>
      <c r="B21" s="43" t="s">
        <v>51</v>
      </c>
      <c r="C21" s="69">
        <v>19</v>
      </c>
      <c r="D21" s="74">
        <v>44</v>
      </c>
      <c r="E21" s="75">
        <f>C21*D21</f>
        <v>836</v>
      </c>
      <c r="F21" s="43"/>
      <c r="G21" s="46"/>
    </row>
    <row r="22" spans="1:7">
      <c r="A22" s="45">
        <v>13</v>
      </c>
      <c r="B22" s="43" t="s">
        <v>52</v>
      </c>
      <c r="C22" s="47">
        <v>6</v>
      </c>
      <c r="D22" s="74">
        <v>142</v>
      </c>
      <c r="E22" s="75">
        <f>C22*D22</f>
        <v>852</v>
      </c>
      <c r="F22" s="43"/>
      <c r="G22" s="46"/>
    </row>
    <row r="23" spans="1:7">
      <c r="A23" s="45">
        <v>14</v>
      </c>
      <c r="B23" s="43" t="s">
        <v>53</v>
      </c>
      <c r="C23" s="47">
        <v>1</v>
      </c>
      <c r="D23" s="76">
        <v>264</v>
      </c>
      <c r="E23" s="77">
        <f>C23*D23</f>
        <v>264</v>
      </c>
      <c r="F23" s="43"/>
      <c r="G23" s="46"/>
    </row>
    <row r="24" spans="1:7">
      <c r="A24" s="45">
        <v>15</v>
      </c>
      <c r="B24" s="43" t="s">
        <v>54</v>
      </c>
      <c r="C24" s="47">
        <v>1</v>
      </c>
      <c r="D24" s="72">
        <v>86</v>
      </c>
      <c r="E24" s="73">
        <v>86</v>
      </c>
      <c r="F24" s="43"/>
      <c r="G24" s="46"/>
    </row>
    <row r="25" spans="1:7">
      <c r="A25" s="47">
        <v>16</v>
      </c>
      <c r="B25" s="43" t="s">
        <v>89</v>
      </c>
      <c r="C25" s="47">
        <v>1</v>
      </c>
      <c r="D25" s="72">
        <v>396</v>
      </c>
      <c r="E25" s="73">
        <v>396</v>
      </c>
      <c r="F25" s="43"/>
      <c r="G25" s="46"/>
    </row>
    <row r="26" spans="1:7">
      <c r="A26" s="47">
        <v>17</v>
      </c>
      <c r="B26" s="43" t="s">
        <v>55</v>
      </c>
      <c r="C26" s="47">
        <v>1</v>
      </c>
      <c r="D26" s="72">
        <v>268</v>
      </c>
      <c r="E26" s="73">
        <v>268</v>
      </c>
      <c r="F26" s="43"/>
      <c r="G26" s="46"/>
    </row>
    <row r="27" spans="1:7">
      <c r="A27" s="47"/>
      <c r="B27" s="66" t="s">
        <v>56</v>
      </c>
      <c r="C27" s="69">
        <v>2</v>
      </c>
      <c r="D27" s="72">
        <v>653</v>
      </c>
      <c r="E27" s="73">
        <f>C27*D27</f>
        <v>1306</v>
      </c>
      <c r="F27" s="43"/>
      <c r="G27" s="46"/>
    </row>
    <row r="28" spans="1:7">
      <c r="A28" s="47"/>
      <c r="B28" s="66" t="s">
        <v>91</v>
      </c>
      <c r="C28" s="69">
        <v>1</v>
      </c>
      <c r="D28" s="72">
        <v>45</v>
      </c>
      <c r="E28" s="73">
        <v>45</v>
      </c>
      <c r="F28" s="43"/>
      <c r="G28" s="46"/>
    </row>
    <row r="29" spans="1:7">
      <c r="A29" s="47">
        <v>18</v>
      </c>
      <c r="B29" s="43" t="s">
        <v>57</v>
      </c>
      <c r="C29" s="47">
        <v>1</v>
      </c>
      <c r="D29" s="72">
        <v>264</v>
      </c>
      <c r="E29" s="73">
        <v>264</v>
      </c>
      <c r="F29" s="43"/>
      <c r="G29" s="46"/>
    </row>
    <row r="30" spans="1:7">
      <c r="A30" s="47">
        <v>19</v>
      </c>
      <c r="B30" s="43" t="s">
        <v>90</v>
      </c>
      <c r="C30" s="47">
        <v>1</v>
      </c>
      <c r="D30" s="45">
        <v>121</v>
      </c>
      <c r="E30" s="45">
        <v>121</v>
      </c>
      <c r="F30" s="43"/>
      <c r="G30" s="46"/>
    </row>
    <row r="31" spans="1:7">
      <c r="A31" s="94" t="s">
        <v>85</v>
      </c>
      <c r="B31" s="94"/>
      <c r="C31" s="94"/>
      <c r="D31" s="94"/>
      <c r="E31" s="94"/>
      <c r="F31" s="43"/>
      <c r="G31" s="44">
        <v>1230.25</v>
      </c>
    </row>
    <row r="32" spans="1:7">
      <c r="A32" s="47">
        <v>20</v>
      </c>
      <c r="B32" s="43" t="s">
        <v>58</v>
      </c>
      <c r="C32" s="47">
        <v>1</v>
      </c>
      <c r="D32" s="45">
        <v>985</v>
      </c>
      <c r="E32" s="45">
        <v>985</v>
      </c>
      <c r="F32" s="43"/>
      <c r="G32" s="46"/>
    </row>
    <row r="33" spans="1:7">
      <c r="A33" s="47">
        <v>21</v>
      </c>
      <c r="B33" s="43" t="s">
        <v>89</v>
      </c>
      <c r="C33" s="47">
        <v>1</v>
      </c>
      <c r="D33" s="45">
        <v>180</v>
      </c>
      <c r="E33" s="45">
        <v>180</v>
      </c>
      <c r="F33" s="43"/>
      <c r="G33" s="46"/>
    </row>
    <row r="34" spans="1:7">
      <c r="A34" s="47">
        <v>22</v>
      </c>
      <c r="B34" s="43" t="s">
        <v>92</v>
      </c>
      <c r="C34" s="47">
        <v>1</v>
      </c>
      <c r="D34" s="45">
        <v>45.25</v>
      </c>
      <c r="E34" s="45">
        <v>45.25</v>
      </c>
      <c r="F34" s="43"/>
      <c r="G34" s="46"/>
    </row>
    <row r="35" spans="1:7">
      <c r="A35" s="47">
        <v>23</v>
      </c>
      <c r="B35" s="43" t="s">
        <v>50</v>
      </c>
      <c r="C35" s="47">
        <v>1</v>
      </c>
      <c r="D35" s="45">
        <v>20</v>
      </c>
      <c r="E35" s="45">
        <v>20</v>
      </c>
      <c r="F35" s="43"/>
      <c r="G35" s="46"/>
    </row>
    <row r="36" spans="1:7">
      <c r="A36" s="93" t="s">
        <v>86</v>
      </c>
      <c r="B36" s="93"/>
      <c r="C36" s="93"/>
      <c r="D36" s="93"/>
      <c r="E36" s="93"/>
      <c r="F36" s="43"/>
      <c r="G36" s="44">
        <v>7030</v>
      </c>
    </row>
    <row r="37" spans="1:7">
      <c r="A37" s="45">
        <v>24</v>
      </c>
      <c r="B37" s="43" t="s">
        <v>59</v>
      </c>
      <c r="C37" s="47">
        <v>1</v>
      </c>
      <c r="D37" s="45">
        <v>268</v>
      </c>
      <c r="E37" s="45">
        <v>268</v>
      </c>
      <c r="F37" s="43"/>
      <c r="G37" s="46"/>
    </row>
    <row r="38" spans="1:7">
      <c r="A38" s="45">
        <v>25</v>
      </c>
      <c r="B38" s="43" t="s">
        <v>95</v>
      </c>
      <c r="C38" s="47">
        <v>8</v>
      </c>
      <c r="D38" s="45">
        <v>45</v>
      </c>
      <c r="E38" s="45">
        <f>C38*D38</f>
        <v>360</v>
      </c>
      <c r="F38" s="43"/>
      <c r="G38" s="46"/>
    </row>
    <row r="39" spans="1:7">
      <c r="A39" s="45">
        <v>26</v>
      </c>
      <c r="B39" s="43" t="s">
        <v>93</v>
      </c>
      <c r="C39" s="47">
        <v>1</v>
      </c>
      <c r="D39" s="45">
        <v>83</v>
      </c>
      <c r="E39" s="45">
        <v>83</v>
      </c>
      <c r="F39" s="43"/>
      <c r="G39" s="46"/>
    </row>
    <row r="40" spans="1:7">
      <c r="A40" s="45">
        <v>27</v>
      </c>
      <c r="B40" s="43" t="s">
        <v>94</v>
      </c>
      <c r="C40" s="47">
        <v>1</v>
      </c>
      <c r="D40" s="45">
        <v>190</v>
      </c>
      <c r="E40" s="45">
        <v>190</v>
      </c>
      <c r="F40" s="43"/>
      <c r="G40" s="46"/>
    </row>
    <row r="41" spans="1:7">
      <c r="A41" s="45">
        <v>28</v>
      </c>
      <c r="B41" s="43" t="s">
        <v>60</v>
      </c>
      <c r="C41" s="47">
        <v>1</v>
      </c>
      <c r="D41" s="45">
        <v>160</v>
      </c>
      <c r="E41" s="45">
        <v>160</v>
      </c>
      <c r="F41" s="43"/>
      <c r="G41" s="46"/>
    </row>
    <row r="42" spans="1:7">
      <c r="A42" s="45">
        <v>29</v>
      </c>
      <c r="B42" s="43" t="s">
        <v>61</v>
      </c>
      <c r="C42" s="47">
        <v>1</v>
      </c>
      <c r="D42" s="45">
        <v>96</v>
      </c>
      <c r="E42" s="45">
        <v>96</v>
      </c>
      <c r="F42" s="43"/>
      <c r="G42" s="46"/>
    </row>
    <row r="43" spans="1:7">
      <c r="A43" s="45">
        <v>30</v>
      </c>
      <c r="B43" s="43" t="s">
        <v>62</v>
      </c>
      <c r="C43" s="47">
        <v>1</v>
      </c>
      <c r="D43" s="45">
        <v>200</v>
      </c>
      <c r="E43" s="45">
        <v>200</v>
      </c>
      <c r="F43" s="43"/>
      <c r="G43" s="46"/>
    </row>
    <row r="44" spans="1:7">
      <c r="A44" s="45">
        <v>31</v>
      </c>
      <c r="B44" s="43" t="s">
        <v>96</v>
      </c>
      <c r="C44" s="47">
        <v>1</v>
      </c>
      <c r="D44" s="45">
        <v>16</v>
      </c>
      <c r="E44" s="45">
        <v>16</v>
      </c>
      <c r="F44" s="43"/>
      <c r="G44" s="46"/>
    </row>
    <row r="45" spans="1:7">
      <c r="A45" s="45">
        <v>32</v>
      </c>
      <c r="B45" s="43" t="s">
        <v>97</v>
      </c>
      <c r="C45" s="47" t="s">
        <v>110</v>
      </c>
      <c r="D45" s="45">
        <v>1259.8</v>
      </c>
      <c r="E45" s="45">
        <v>1259.8</v>
      </c>
      <c r="F45" s="43"/>
      <c r="G45" s="46"/>
    </row>
    <row r="46" spans="1:7">
      <c r="A46" s="45">
        <v>33</v>
      </c>
      <c r="B46" s="43" t="s">
        <v>98</v>
      </c>
      <c r="C46" s="47">
        <v>1</v>
      </c>
      <c r="D46" s="45">
        <v>54</v>
      </c>
      <c r="E46" s="45">
        <v>54</v>
      </c>
      <c r="F46" s="43"/>
      <c r="G46" s="46"/>
    </row>
    <row r="47" spans="1:7">
      <c r="A47" s="45">
        <v>34</v>
      </c>
      <c r="B47" s="43" t="s">
        <v>63</v>
      </c>
      <c r="C47" s="47">
        <v>1</v>
      </c>
      <c r="D47" s="45">
        <v>46</v>
      </c>
      <c r="E47" s="45">
        <v>46</v>
      </c>
      <c r="F47" s="43"/>
      <c r="G47" s="46"/>
    </row>
    <row r="48" spans="1:7">
      <c r="A48" s="45">
        <v>35</v>
      </c>
      <c r="B48" s="43" t="s">
        <v>64</v>
      </c>
      <c r="C48" s="47">
        <v>1</v>
      </c>
      <c r="D48" s="45">
        <v>44</v>
      </c>
      <c r="E48" s="45">
        <v>44</v>
      </c>
      <c r="F48" s="43"/>
      <c r="G48" s="46"/>
    </row>
    <row r="49" spans="1:7">
      <c r="A49" s="45">
        <v>36</v>
      </c>
      <c r="B49" s="43" t="s">
        <v>65</v>
      </c>
      <c r="C49" s="47">
        <v>1</v>
      </c>
      <c r="D49" s="45">
        <v>36</v>
      </c>
      <c r="E49" s="45">
        <v>36</v>
      </c>
      <c r="F49" s="43"/>
      <c r="G49" s="46"/>
    </row>
    <row r="50" spans="1:7">
      <c r="A50" s="45"/>
      <c r="B50" s="43"/>
      <c r="C50" s="47"/>
      <c r="D50" s="45"/>
      <c r="E50" s="45"/>
      <c r="F50" s="43"/>
      <c r="G50" s="46"/>
    </row>
    <row r="51" spans="1:7">
      <c r="A51" s="45">
        <v>37</v>
      </c>
      <c r="B51" s="43" t="s">
        <v>99</v>
      </c>
      <c r="C51" s="47">
        <v>4</v>
      </c>
      <c r="D51" s="45">
        <v>26</v>
      </c>
      <c r="E51" s="45">
        <f>D51*C51</f>
        <v>104</v>
      </c>
      <c r="F51" s="43"/>
      <c r="G51" s="46"/>
    </row>
    <row r="52" spans="1:7">
      <c r="A52" s="45"/>
      <c r="B52" s="43"/>
      <c r="C52" s="47"/>
      <c r="D52" s="45"/>
      <c r="E52" s="45"/>
      <c r="F52" s="43"/>
      <c r="G52" s="46"/>
    </row>
    <row r="53" spans="1:7">
      <c r="A53" s="45">
        <v>38</v>
      </c>
      <c r="B53" s="43" t="s">
        <v>100</v>
      </c>
      <c r="C53" s="47">
        <v>1</v>
      </c>
      <c r="D53" s="45">
        <v>58</v>
      </c>
      <c r="E53" s="45">
        <v>58</v>
      </c>
      <c r="F53" s="43"/>
      <c r="G53" s="46"/>
    </row>
    <row r="54" spans="1:7">
      <c r="A54" s="45">
        <v>39</v>
      </c>
      <c r="B54" s="43" t="s">
        <v>101</v>
      </c>
      <c r="C54" s="47">
        <v>1</v>
      </c>
      <c r="D54" s="45">
        <v>39</v>
      </c>
      <c r="E54" s="45">
        <v>39</v>
      </c>
      <c r="F54" s="43"/>
      <c r="G54" s="46"/>
    </row>
    <row r="55" spans="1:7">
      <c r="A55" s="45">
        <v>40</v>
      </c>
      <c r="B55" s="43" t="s">
        <v>102</v>
      </c>
      <c r="C55" s="47">
        <v>1</v>
      </c>
      <c r="D55" s="45">
        <v>64</v>
      </c>
      <c r="E55" s="45">
        <v>64</v>
      </c>
      <c r="F55" s="43"/>
      <c r="G55" s="46"/>
    </row>
    <row r="56" spans="1:7">
      <c r="A56" s="45">
        <v>41</v>
      </c>
      <c r="B56" s="43" t="s">
        <v>66</v>
      </c>
      <c r="C56" s="47">
        <v>2</v>
      </c>
      <c r="D56" s="45">
        <v>28</v>
      </c>
      <c r="E56" s="45">
        <f>D56*C56</f>
        <v>56</v>
      </c>
      <c r="F56" s="43"/>
      <c r="G56" s="46"/>
    </row>
    <row r="57" spans="1:7">
      <c r="A57" s="45">
        <v>42</v>
      </c>
      <c r="B57" s="43" t="s">
        <v>67</v>
      </c>
      <c r="C57" s="47">
        <v>1</v>
      </c>
      <c r="D57" s="45">
        <v>44</v>
      </c>
      <c r="E57" s="45">
        <v>44</v>
      </c>
      <c r="F57" s="43"/>
      <c r="G57" s="46"/>
    </row>
    <row r="58" spans="1:7">
      <c r="A58" s="45">
        <v>43</v>
      </c>
      <c r="B58" s="43" t="s">
        <v>95</v>
      </c>
      <c r="C58" s="47">
        <v>4</v>
      </c>
      <c r="D58" s="45">
        <v>169</v>
      </c>
      <c r="E58" s="45">
        <f>C58*D58</f>
        <v>676</v>
      </c>
      <c r="F58" s="43"/>
      <c r="G58" s="46"/>
    </row>
    <row r="59" spans="1:7">
      <c r="A59" s="43"/>
      <c r="B59" s="43"/>
      <c r="C59" s="47"/>
      <c r="D59" s="45"/>
      <c r="E59" s="45"/>
      <c r="F59" s="43"/>
      <c r="G59" s="46"/>
    </row>
    <row r="60" spans="1:7">
      <c r="A60" s="45">
        <v>44</v>
      </c>
      <c r="B60" s="43" t="s">
        <v>68</v>
      </c>
      <c r="C60" s="47">
        <v>1</v>
      </c>
      <c r="D60" s="45">
        <v>216</v>
      </c>
      <c r="E60" s="45">
        <v>216</v>
      </c>
      <c r="F60" s="43"/>
      <c r="G60" s="46"/>
    </row>
    <row r="61" spans="1:7">
      <c r="A61" s="45">
        <v>45</v>
      </c>
      <c r="B61" s="43" t="s">
        <v>69</v>
      </c>
      <c r="C61" s="69">
        <v>5</v>
      </c>
      <c r="D61" s="45">
        <v>176</v>
      </c>
      <c r="E61" s="45">
        <f>D61*C61</f>
        <v>880</v>
      </c>
      <c r="F61" s="43"/>
      <c r="G61" s="46"/>
    </row>
    <row r="62" spans="1:7">
      <c r="A62" s="45">
        <v>46</v>
      </c>
      <c r="B62" s="43" t="s">
        <v>70</v>
      </c>
      <c r="C62" s="69">
        <v>2</v>
      </c>
      <c r="D62" s="45">
        <v>193</v>
      </c>
      <c r="E62" s="45">
        <f>D62*C62</f>
        <v>386</v>
      </c>
      <c r="F62" s="43"/>
      <c r="G62" s="46"/>
    </row>
    <row r="63" spans="1:7">
      <c r="A63" s="45"/>
      <c r="B63" s="43"/>
      <c r="C63" s="66"/>
      <c r="D63" s="45"/>
      <c r="E63" s="45"/>
      <c r="F63" s="43"/>
      <c r="G63" s="46"/>
    </row>
    <row r="64" spans="1:7">
      <c r="A64" s="45">
        <v>47</v>
      </c>
      <c r="B64" s="43" t="s">
        <v>71</v>
      </c>
      <c r="C64" s="69">
        <v>2</v>
      </c>
      <c r="D64" s="45">
        <v>57</v>
      </c>
      <c r="E64" s="45">
        <f>D64*C64</f>
        <v>114</v>
      </c>
      <c r="F64" s="43"/>
      <c r="G64" s="46"/>
    </row>
    <row r="65" spans="1:7">
      <c r="A65" s="45">
        <v>48</v>
      </c>
      <c r="B65" s="43" t="s">
        <v>103</v>
      </c>
      <c r="C65" s="69">
        <v>3</v>
      </c>
      <c r="D65" s="45">
        <v>38</v>
      </c>
      <c r="E65" s="45">
        <f>D65*C65</f>
        <v>114</v>
      </c>
      <c r="F65" s="43"/>
      <c r="G65" s="46"/>
    </row>
    <row r="66" spans="1:7">
      <c r="A66" s="45">
        <v>49</v>
      </c>
      <c r="B66" s="43" t="s">
        <v>72</v>
      </c>
      <c r="C66" s="69">
        <v>2</v>
      </c>
      <c r="D66" s="45">
        <v>23</v>
      </c>
      <c r="E66" s="45">
        <f>D66*C66</f>
        <v>46</v>
      </c>
      <c r="F66" s="43"/>
      <c r="G66" s="46"/>
    </row>
    <row r="67" spans="1:7">
      <c r="A67" s="45">
        <v>50</v>
      </c>
      <c r="B67" s="43" t="s">
        <v>104</v>
      </c>
      <c r="C67" s="69">
        <v>5</v>
      </c>
      <c r="D67" s="45">
        <v>12</v>
      </c>
      <c r="E67" s="45">
        <f>C67*D67</f>
        <v>60</v>
      </c>
      <c r="F67" s="43"/>
      <c r="G67" s="46"/>
    </row>
    <row r="68" spans="1:7">
      <c r="A68" s="45"/>
      <c r="B68" s="43"/>
      <c r="C68" s="69"/>
      <c r="D68" s="45"/>
      <c r="E68" s="45"/>
      <c r="F68" s="43"/>
      <c r="G68" s="46"/>
    </row>
    <row r="69" spans="1:7">
      <c r="A69" s="45">
        <v>51</v>
      </c>
      <c r="B69" s="43" t="s">
        <v>73</v>
      </c>
      <c r="C69" s="69">
        <v>1</v>
      </c>
      <c r="D69" s="70">
        <v>380</v>
      </c>
      <c r="E69" s="70">
        <v>380</v>
      </c>
      <c r="F69" s="43"/>
      <c r="G69" s="46"/>
    </row>
    <row r="70" spans="1:7">
      <c r="A70" s="45">
        <v>52</v>
      </c>
      <c r="B70" s="43" t="s">
        <v>74</v>
      </c>
      <c r="C70" s="69">
        <v>1</v>
      </c>
      <c r="D70" s="71">
        <v>117</v>
      </c>
      <c r="E70" s="71">
        <v>117</v>
      </c>
      <c r="F70" s="43"/>
      <c r="G70" s="46"/>
    </row>
    <row r="71" spans="1:7">
      <c r="A71" s="45"/>
      <c r="B71" s="66" t="s">
        <v>75</v>
      </c>
      <c r="C71" s="69">
        <v>1</v>
      </c>
      <c r="D71" s="71">
        <v>132</v>
      </c>
      <c r="E71" s="71">
        <v>132</v>
      </c>
      <c r="F71" s="43"/>
      <c r="G71" s="46"/>
    </row>
    <row r="72" spans="1:7">
      <c r="A72" s="45">
        <v>53</v>
      </c>
      <c r="B72" s="43" t="s">
        <v>105</v>
      </c>
      <c r="C72" s="69">
        <v>4</v>
      </c>
      <c r="D72" s="45">
        <v>148</v>
      </c>
      <c r="E72" s="45">
        <f>C72*D72</f>
        <v>592</v>
      </c>
      <c r="F72" s="43"/>
      <c r="G72" s="46"/>
    </row>
    <row r="73" spans="1:7">
      <c r="A73" s="45"/>
      <c r="B73" s="43"/>
      <c r="C73" s="69"/>
      <c r="D73" s="45"/>
      <c r="E73" s="45"/>
      <c r="F73" s="43"/>
      <c r="G73" s="46"/>
    </row>
    <row r="74" spans="1:7">
      <c r="A74" s="45">
        <v>54</v>
      </c>
      <c r="B74" s="43" t="s">
        <v>76</v>
      </c>
      <c r="C74" s="45">
        <v>40</v>
      </c>
      <c r="D74" s="45">
        <v>2.54</v>
      </c>
      <c r="E74" s="45">
        <f>C74*D74</f>
        <v>101.6</v>
      </c>
      <c r="F74" s="43"/>
      <c r="G74" s="46"/>
    </row>
    <row r="75" spans="1:7">
      <c r="A75" s="45">
        <v>55</v>
      </c>
      <c r="B75" s="43" t="s">
        <v>77</v>
      </c>
      <c r="C75" s="47">
        <v>6</v>
      </c>
      <c r="D75" s="45">
        <v>4.0599999999999996</v>
      </c>
      <c r="E75" s="45">
        <f>C75*D75</f>
        <v>24.36</v>
      </c>
      <c r="F75" s="43"/>
      <c r="G75" s="46"/>
    </row>
    <row r="76" spans="1:7">
      <c r="A76" s="45">
        <v>56</v>
      </c>
      <c r="B76" s="43" t="s">
        <v>78</v>
      </c>
      <c r="C76" s="47">
        <v>2</v>
      </c>
      <c r="D76" s="45">
        <v>2.12</v>
      </c>
      <c r="E76" s="45">
        <f>C76*D76</f>
        <v>4.24</v>
      </c>
      <c r="F76" s="43"/>
      <c r="G76" s="46"/>
    </row>
    <row r="77" spans="1:7">
      <c r="A77" s="45">
        <v>57</v>
      </c>
      <c r="B77" s="43" t="s">
        <v>106</v>
      </c>
      <c r="C77" s="47">
        <v>2</v>
      </c>
      <c r="D77" s="45">
        <v>3.45</v>
      </c>
      <c r="E77" s="45">
        <f>C77*D77</f>
        <v>6.9</v>
      </c>
      <c r="F77" s="43"/>
      <c r="G77" s="46"/>
    </row>
    <row r="78" spans="1:7">
      <c r="A78" s="45">
        <v>58</v>
      </c>
      <c r="B78" s="43" t="s">
        <v>107</v>
      </c>
      <c r="C78" s="47">
        <v>3</v>
      </c>
      <c r="D78" s="45">
        <v>0.7</v>
      </c>
      <c r="E78" s="45">
        <f>C78*D78</f>
        <v>2.0999999999999996</v>
      </c>
      <c r="F78" s="43"/>
      <c r="G78" s="46"/>
    </row>
    <row r="79" spans="1:7">
      <c r="A79" s="43"/>
      <c r="B79" s="43"/>
      <c r="C79" s="43"/>
      <c r="D79" s="43"/>
      <c r="E79" s="43"/>
      <c r="F79" s="43"/>
      <c r="G79" s="46"/>
    </row>
    <row r="80" spans="1:7">
      <c r="A80" s="93" t="s">
        <v>87</v>
      </c>
      <c r="B80" s="93"/>
      <c r="C80" s="93"/>
      <c r="D80" s="93"/>
      <c r="E80" s="93"/>
      <c r="F80" s="43"/>
      <c r="G80" s="48">
        <f>G6-SUM(G8:G76)</f>
        <v>351.75</v>
      </c>
    </row>
    <row r="81" spans="1:7">
      <c r="A81" s="45">
        <v>59</v>
      </c>
      <c r="B81" s="43" t="s">
        <v>108</v>
      </c>
      <c r="C81" s="47">
        <v>24</v>
      </c>
      <c r="D81" s="45">
        <v>5.9</v>
      </c>
      <c r="E81" s="45">
        <f>C81*D81</f>
        <v>141.60000000000002</v>
      </c>
      <c r="F81" s="43"/>
      <c r="G81" s="43"/>
    </row>
    <row r="82" spans="1:7">
      <c r="A82" s="45">
        <v>60</v>
      </c>
      <c r="B82" s="43" t="s">
        <v>109</v>
      </c>
      <c r="C82" s="47">
        <v>3</v>
      </c>
      <c r="D82" s="45">
        <v>8.0500000000000007</v>
      </c>
      <c r="E82" s="45">
        <v>24.15</v>
      </c>
      <c r="F82" s="43"/>
      <c r="G82" s="43"/>
    </row>
    <row r="83" spans="1:7">
      <c r="A83" s="45">
        <v>61</v>
      </c>
      <c r="B83" s="43" t="s">
        <v>123</v>
      </c>
      <c r="C83" s="47">
        <v>1</v>
      </c>
      <c r="D83" s="45">
        <v>17</v>
      </c>
      <c r="E83" s="70">
        <v>17</v>
      </c>
      <c r="F83" s="43"/>
      <c r="G83" s="43"/>
    </row>
    <row r="84" spans="1:7">
      <c r="A84" s="45">
        <v>62</v>
      </c>
      <c r="B84" s="43" t="s">
        <v>79</v>
      </c>
      <c r="C84" s="47">
        <v>7</v>
      </c>
      <c r="D84" s="45">
        <v>9</v>
      </c>
      <c r="E84" s="45">
        <f>C84*D84</f>
        <v>63</v>
      </c>
      <c r="F84" s="43"/>
      <c r="G84" s="43"/>
    </row>
    <row r="85" spans="1:7">
      <c r="A85" s="45">
        <v>63</v>
      </c>
      <c r="B85" s="43" t="s">
        <v>80</v>
      </c>
      <c r="C85" s="47">
        <v>4</v>
      </c>
      <c r="D85" s="45">
        <v>18</v>
      </c>
      <c r="E85" s="45">
        <f>C85*D85</f>
        <v>72</v>
      </c>
      <c r="F85" s="43"/>
      <c r="G85" s="43"/>
    </row>
    <row r="86" spans="1:7">
      <c r="A86" s="45">
        <v>64</v>
      </c>
      <c r="B86" s="43" t="s">
        <v>81</v>
      </c>
      <c r="C86" s="47">
        <v>2</v>
      </c>
      <c r="D86" s="45">
        <v>17</v>
      </c>
      <c r="E86" s="45">
        <f>C86*D86</f>
        <v>34</v>
      </c>
      <c r="F86" s="43"/>
      <c r="G86" s="43"/>
    </row>
  </sheetData>
  <mergeCells count="6">
    <mergeCell ref="A80:E80"/>
    <mergeCell ref="A8:E8"/>
    <mergeCell ref="A16:E16"/>
    <mergeCell ref="A5:B5"/>
    <mergeCell ref="A31:E31"/>
    <mergeCell ref="A36:E3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G8" sqref="G8"/>
    </sheetView>
  </sheetViews>
  <sheetFormatPr defaultRowHeight="15.75"/>
  <cols>
    <col min="1" max="1" width="22.625" style="12" customWidth="1"/>
    <col min="2" max="3" width="18.25" style="12" customWidth="1"/>
    <col min="4" max="4" width="15.375" style="12" customWidth="1"/>
    <col min="5" max="16384" width="9" style="12"/>
  </cols>
  <sheetData>
    <row r="1" spans="1:7" s="39" customFormat="1" ht="16.5" thickBot="1">
      <c r="A1" s="52" t="s">
        <v>11</v>
      </c>
    </row>
    <row r="3" spans="1:7" s="13" customFormat="1" ht="15">
      <c r="A3" s="95" t="s">
        <v>113</v>
      </c>
      <c r="B3" s="95"/>
      <c r="C3" s="51"/>
      <c r="D3" s="51"/>
      <c r="E3" s="50"/>
    </row>
    <row r="4" spans="1:7" s="13" customFormat="1" ht="15">
      <c r="A4" s="49"/>
      <c r="B4" s="58" t="s">
        <v>114</v>
      </c>
      <c r="C4" s="58" t="s">
        <v>115</v>
      </c>
      <c r="D4" s="59" t="s">
        <v>17</v>
      </c>
      <c r="E4" s="42"/>
    </row>
    <row r="5" spans="1:7" s="13" customFormat="1" ht="15">
      <c r="A5" s="49"/>
      <c r="B5" s="58"/>
      <c r="C5" s="60"/>
      <c r="D5" s="61">
        <v>3420</v>
      </c>
      <c r="E5" s="42"/>
    </row>
    <row r="6" spans="1:7" s="13" customFormat="1" ht="45">
      <c r="A6" s="54" t="s">
        <v>117</v>
      </c>
      <c r="B6" s="55" t="s">
        <v>111</v>
      </c>
      <c r="C6" s="56">
        <v>1500</v>
      </c>
      <c r="D6" s="56">
        <v>1500</v>
      </c>
      <c r="E6" s="53"/>
      <c r="F6" s="57"/>
      <c r="G6" s="53"/>
    </row>
    <row r="7" spans="1:7" s="13" customFormat="1" ht="45">
      <c r="A7" s="54" t="s">
        <v>118</v>
      </c>
      <c r="B7" s="55" t="s">
        <v>112</v>
      </c>
      <c r="C7" s="56">
        <v>1500</v>
      </c>
      <c r="D7" s="56">
        <v>1500</v>
      </c>
      <c r="E7" s="53"/>
      <c r="F7" s="57"/>
      <c r="G7" s="53"/>
    </row>
    <row r="8" spans="1:7" s="13" customFormat="1" ht="30">
      <c r="A8" s="54" t="s">
        <v>119</v>
      </c>
      <c r="B8" s="55" t="s">
        <v>116</v>
      </c>
      <c r="C8" s="56">
        <v>420</v>
      </c>
      <c r="D8" s="56">
        <v>420</v>
      </c>
      <c r="E8" s="53"/>
      <c r="F8" s="57"/>
      <c r="G8" s="53"/>
    </row>
  </sheetData>
  <mergeCells count="1"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TAME</vt:lpstr>
      <vt:lpstr>GAISMAS</vt:lpstr>
      <vt:lpstr>SKANJA</vt:lpstr>
      <vt:lpstr>PERSONALS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Krists</dc:creator>
  <cp:lastModifiedBy>Deniss Kretalovs</cp:lastModifiedBy>
  <cp:lastPrinted>2016-08-12T09:51:34Z</cp:lastPrinted>
  <dcterms:created xsi:type="dcterms:W3CDTF">2015-09-22T12:00:38Z</dcterms:created>
  <dcterms:modified xsi:type="dcterms:W3CDTF">2016-08-12T09:51:36Z</dcterms:modified>
</cp:coreProperties>
</file>