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jana.cernova\Documents\Tatjana\Noteikumi\2017\"/>
    </mc:Choice>
  </mc:AlternateContent>
  <bookViews>
    <workbookView xWindow="0" yWindow="0" windowWidth="28800" windowHeight="11835"/>
  </bookViews>
  <sheets>
    <sheet name="Sheet1" sheetId="1" r:id="rId1"/>
  </sheets>
  <definedNames>
    <definedName name="_xlnm.Print_Area" localSheetId="0">Sheet1!$A$1:$I$63</definedName>
    <definedName name="_xlnm.Print_Titles" localSheetId="0">Sheet1!$6:$6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1" l="1"/>
  <c r="D51" i="1"/>
  <c r="E51" i="1"/>
  <c r="F51" i="1"/>
  <c r="G51" i="1"/>
  <c r="H51" i="1"/>
  <c r="C51" i="1"/>
  <c r="D52" i="1"/>
  <c r="E52" i="1"/>
  <c r="F52" i="1"/>
  <c r="G52" i="1"/>
  <c r="H52" i="1"/>
  <c r="D53" i="1"/>
  <c r="E53" i="1"/>
  <c r="F53" i="1"/>
  <c r="G53" i="1"/>
  <c r="H53" i="1"/>
  <c r="C53" i="1"/>
  <c r="C52" i="1"/>
  <c r="D50" i="1"/>
  <c r="E50" i="1"/>
  <c r="F50" i="1"/>
  <c r="G50" i="1"/>
  <c r="H50" i="1"/>
  <c r="C50" i="1"/>
  <c r="D47" i="1"/>
  <c r="E47" i="1"/>
  <c r="F47" i="1"/>
  <c r="G47" i="1"/>
  <c r="H47" i="1"/>
  <c r="D48" i="1"/>
  <c r="E48" i="1"/>
  <c r="F48" i="1"/>
  <c r="G48" i="1"/>
  <c r="H48" i="1"/>
  <c r="C48" i="1"/>
  <c r="C47" i="1"/>
  <c r="D46" i="1"/>
  <c r="E46" i="1"/>
  <c r="F46" i="1"/>
  <c r="C46" i="1"/>
  <c r="H27" i="1"/>
  <c r="H31" i="1"/>
  <c r="H19" i="1"/>
  <c r="G46" i="1"/>
  <c r="D49" i="1"/>
  <c r="E49" i="1"/>
  <c r="F49" i="1"/>
  <c r="G49" i="1"/>
  <c r="H49" i="1"/>
  <c r="C49" i="1"/>
  <c r="D22" i="1"/>
  <c r="C23" i="1"/>
  <c r="D23" i="1"/>
  <c r="E23" i="1"/>
  <c r="F23" i="1"/>
  <c r="H23" i="1"/>
  <c r="C24" i="1"/>
  <c r="D24" i="1"/>
  <c r="E24" i="1"/>
  <c r="F24" i="1"/>
  <c r="H24" i="1"/>
  <c r="D21" i="1"/>
  <c r="E21" i="1"/>
  <c r="F21" i="1"/>
  <c r="H21" i="1"/>
  <c r="C21" i="1"/>
  <c r="D20" i="1"/>
  <c r="E20" i="1"/>
  <c r="F20" i="1"/>
  <c r="G20" i="1"/>
  <c r="C20" i="1"/>
  <c r="C18" i="1"/>
  <c r="D18" i="1"/>
  <c r="E18" i="1"/>
  <c r="F18" i="1"/>
  <c r="C19" i="1"/>
  <c r="D19" i="1"/>
  <c r="E19" i="1"/>
  <c r="F19" i="1"/>
  <c r="D17" i="1"/>
  <c r="D25" i="1" s="1"/>
  <c r="E17" i="1"/>
  <c r="E25" i="1" s="1"/>
  <c r="F17" i="1"/>
  <c r="F25" i="1" s="1"/>
  <c r="C17" i="1"/>
  <c r="C25" i="1" s="1"/>
  <c r="D44" i="1"/>
  <c r="E44" i="1"/>
  <c r="F44" i="1"/>
  <c r="H44" i="1"/>
  <c r="C44" i="1"/>
  <c r="D35" i="1"/>
  <c r="E35" i="1"/>
  <c r="F35" i="1"/>
  <c r="C35" i="1"/>
  <c r="H15" i="1"/>
  <c r="G43" i="1"/>
  <c r="G42" i="1"/>
  <c r="G41" i="1" s="1"/>
  <c r="H41" i="1"/>
  <c r="G40" i="1"/>
  <c r="G39" i="1"/>
  <c r="G38" i="1" s="1"/>
  <c r="G37" i="1" s="1"/>
  <c r="G44" i="1" s="1"/>
  <c r="H38" i="1"/>
  <c r="H37" i="1"/>
  <c r="G34" i="1"/>
  <c r="G24" i="1" s="1"/>
  <c r="G33" i="1"/>
  <c r="H32" i="1"/>
  <c r="H22" i="1" s="1"/>
  <c r="F32" i="1"/>
  <c r="F22" i="1" s="1"/>
  <c r="E32" i="1"/>
  <c r="E22" i="1" s="1"/>
  <c r="D32" i="1"/>
  <c r="C32" i="1"/>
  <c r="C22" i="1" s="1"/>
  <c r="G31" i="1"/>
  <c r="G21" i="1" s="1"/>
  <c r="H30" i="1"/>
  <c r="H20" i="1" s="1"/>
  <c r="G30" i="1"/>
  <c r="H29" i="1"/>
  <c r="G29" i="1"/>
  <c r="G19" i="1" s="1"/>
  <c r="H28" i="1"/>
  <c r="G28" i="1"/>
  <c r="G18" i="1" l="1"/>
  <c r="G23" i="1"/>
  <c r="G32" i="1"/>
  <c r="H18" i="1"/>
  <c r="H17" i="1" l="1"/>
  <c r="H25" i="1" s="1"/>
  <c r="H35" i="1"/>
  <c r="G27" i="1"/>
  <c r="G22" i="1"/>
  <c r="G17" i="1" l="1"/>
  <c r="G25" i="1" s="1"/>
  <c r="G35" i="1"/>
  <c r="F8" i="1" l="1"/>
  <c r="F15" i="1" s="1"/>
  <c r="D12" i="1"/>
  <c r="D8" i="1" s="1"/>
  <c r="D15" i="1" s="1"/>
  <c r="E12" i="1"/>
  <c r="E8" i="1" s="1"/>
  <c r="E15" i="1" s="1"/>
  <c r="F12" i="1"/>
  <c r="G12" i="1"/>
  <c r="G8" i="1" s="1"/>
  <c r="G15" i="1" s="1"/>
  <c r="C12" i="1"/>
  <c r="C8" i="1" s="1"/>
  <c r="G13" i="1"/>
  <c r="C15" i="1" l="1"/>
</calcChain>
</file>

<file path=xl/sharedStrings.xml><?xml version="1.0" encoding="utf-8"?>
<sst xmlns="http://schemas.openxmlformats.org/spreadsheetml/2006/main" count="71" uniqueCount="37">
  <si>
    <t>2016.g.</t>
  </si>
  <si>
    <t>Kopā</t>
  </si>
  <si>
    <t>2015.g.
1.pusgads</t>
  </si>
  <si>
    <t>2015.g.
2.pusgads</t>
  </si>
  <si>
    <t>2014.g. 
(no 16.06. līdz 31.12.)</t>
  </si>
  <si>
    <t>Budžeta programma, apakšprogramma, iestāde, EKK</t>
  </si>
  <si>
    <t>06.01.00"Valsts policija"</t>
  </si>
  <si>
    <t>4.pielikums</t>
  </si>
  <si>
    <t>KOPSAVILKUMS</t>
  </si>
  <si>
    <t>Ministru kabineta rīkojuma projekta „Par finansējuma pārdali 
 Iekšlietu ministrijai no valsts budžeta resora  “74. Gadskārtējā valsts budžeta izpildes procesā pārdalāmais finansējums” programmas 07.00.00 “Tiesu spriedumu izpilde”” sākotnējās ietekmes novērtējuma ziņojumam (anotācijai)</t>
  </si>
  <si>
    <t>Nr.p.k.</t>
  </si>
  <si>
    <t>1.</t>
  </si>
  <si>
    <t>2.</t>
  </si>
  <si>
    <t>10.00.00 ''Valsts robežsardzes 
darbība"- kopā</t>
  </si>
  <si>
    <t>KOPĀ 1.</t>
  </si>
  <si>
    <t>2.1.</t>
  </si>
  <si>
    <t>Valsts robežsardze</t>
  </si>
  <si>
    <t>KOPĀ 2.</t>
  </si>
  <si>
    <t>KOPĀ 2.1.</t>
  </si>
  <si>
    <t>Valsts robežsardzes koledža</t>
  </si>
  <si>
    <t>2.2.</t>
  </si>
  <si>
    <t>KOPĀ 2.2.</t>
  </si>
  <si>
    <t>KOPĀ (1.+2.)</t>
  </si>
  <si>
    <t>Iekšlietu ministrs                                                                                     Rihards Kozlovskis</t>
  </si>
  <si>
    <t>Vīza: Valsts sekretāre                                                                                Ilze Pētersone–Godmane</t>
  </si>
  <si>
    <t>T.Černova, 67219608</t>
  </si>
  <si>
    <t>tatjana.cernova@iem.gov.lv</t>
  </si>
  <si>
    <t>1000.EKK" Atlīdzība"</t>
  </si>
  <si>
    <t>1100.EKK" Atalgojums"</t>
  </si>
  <si>
    <t>1142.EKK "Samaksa par virsstundu darbu"</t>
  </si>
  <si>
    <t> </t>
  </si>
  <si>
    <t>1210.EKK"Darba devēja valsts sociālās apdrošināšanas  obligātās iemaksas"</t>
  </si>
  <si>
    <t>1200.EKK" Darba devēja valsts sociālās 
apdrošināšanas obligātās iemaksas, sociāla rakstura pabalsti un kompensācijas"</t>
  </si>
  <si>
    <t>1221.EKK"Darba devēja valsts sociālās 
apdrošināšanas obligātās iemaksas"</t>
  </si>
  <si>
    <t>1141.EKK"Piemaksa par nakts darbu"</t>
  </si>
  <si>
    <t>1116.EKK"Mēnešalga amatpersonām  ar speciālajām dienesta pakāpēm"</t>
  </si>
  <si>
    <r>
      <t>IEMAnotp4_100317_VP,VR.</t>
    </r>
    <r>
      <rPr>
        <i/>
        <sz val="11"/>
        <color theme="1"/>
        <rFont val="Times New Roman"/>
        <family val="1"/>
        <charset val="186"/>
      </rPr>
      <t>xlsx</t>
    </r>
    <r>
      <rPr>
        <sz val="11"/>
        <color theme="1"/>
        <rFont val="Times New Roman"/>
        <family val="1"/>
        <charset val="186"/>
      </rPr>
      <t xml:space="preserve">;4.pielikums  Ministru kabineta rīkojuma projekta„Par finansējuma pārdali Iekšlietu ministrijai no valsts budžeta resora “74. Gadskārtējā valsts
 budžeta izpildes procesā  pārdalāmais finansējums” programmas 07.00.00 “Tiesu spriedumu izpilde””  sākotnējās ietekmes novērtējuma ziņojumam (anotācijai)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</si>
</sst>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186"/>
      <scheme val="minor"/>
    </font>
    <font>
      <b/>
      <sz val="10"/>
      <name val="Times New Roman"/>
      <family val="1"/>
      <charset val="186"/>
    </font>
    <font>
      <sz val="10"/>
      <name val="Times New Roman"/>
      <family val="1"/>
      <charset val="186"/>
    </font>
    <font>
      <sz val="14"/>
      <name val="Times New Roman"/>
      <family val="1"/>
      <charset val="186"/>
    </font>
    <font>
      <b/>
      <sz val="14"/>
      <name val="Times New Roman"/>
      <family val="1"/>
      <charset val="186"/>
    </font>
    <font>
      <sz val="12"/>
      <color theme="1"/>
      <name val="Times New Roman"/>
      <family val="1"/>
      <charset val="186"/>
    </font>
    <font>
      <sz val="16"/>
      <color theme="1"/>
      <name val="Calibri"/>
      <family val="2"/>
      <charset val="186"/>
      <scheme val="minor"/>
    </font>
    <font>
      <sz val="12"/>
      <name val="Times New Roman"/>
      <family val="1"/>
      <charset val="186"/>
    </font>
    <font>
      <b/>
      <sz val="12"/>
      <name val="Times New Roman"/>
      <family val="1"/>
      <charset val="186"/>
    </font>
    <font>
      <sz val="14"/>
      <color theme="1"/>
      <name val="Times New Roman"/>
      <family val="1"/>
      <charset val="186"/>
    </font>
    <font>
      <u/>
      <sz val="11"/>
      <color theme="10"/>
      <name val="Calibri"/>
      <family val="2"/>
      <charset val="186"/>
      <scheme val="minor"/>
    </font>
    <font>
      <sz val="10"/>
      <name val="Times New Roman"/>
      <family val="1"/>
    </font>
    <font>
      <sz val="11"/>
      <color theme="1"/>
      <name val="Times New Roman"/>
      <family val="1"/>
      <charset val="186"/>
    </font>
    <font>
      <sz val="16"/>
      <color theme="1"/>
      <name val="Times New Roman"/>
      <family val="1"/>
      <charset val="186"/>
    </font>
    <font>
      <i/>
      <sz val="11"/>
      <color theme="1"/>
      <name val="Times New Roman"/>
      <family val="1"/>
      <charset val="18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0"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3" fillId="0" borderId="1" xfId="0" applyFont="1" applyBorder="1"/>
    <xf numFmtId="0" fontId="4" fillId="0" borderId="1" xfId="0" applyFont="1" applyBorder="1" applyAlignment="1">
      <alignment horizontal="center"/>
    </xf>
    <xf numFmtId="0" fontId="3" fillId="0" borderId="0" xfId="0" applyFont="1"/>
    <xf numFmtId="0" fontId="3" fillId="0" borderId="1" xfId="0" applyFont="1" applyBorder="1" applyAlignment="1">
      <alignment horizontal="center"/>
    </xf>
    <xf numFmtId="4" fontId="4" fillId="0" borderId="1" xfId="0" applyNumberFormat="1" applyFont="1" applyBorder="1" applyAlignment="1">
      <alignment horizontal="center"/>
    </xf>
    <xf numFmtId="3" fontId="4" fillId="0" borderId="1" xfId="0" applyNumberFormat="1" applyFont="1" applyBorder="1" applyAlignment="1">
      <alignment horizontal="center"/>
    </xf>
    <xf numFmtId="4" fontId="3" fillId="0" borderId="1" xfId="0" applyNumberFormat="1" applyFont="1" applyBorder="1" applyAlignment="1">
      <alignment horizontal="center"/>
    </xf>
    <xf numFmtId="3" fontId="3" fillId="0" borderId="1" xfId="0" applyNumberFormat="1" applyFont="1" applyBorder="1" applyAlignment="1">
      <alignment horizontal="center"/>
    </xf>
    <xf numFmtId="0" fontId="4" fillId="0" borderId="1" xfId="0" applyFont="1" applyBorder="1"/>
    <xf numFmtId="0" fontId="2"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0" xfId="0" applyFont="1"/>
    <xf numFmtId="0" fontId="3" fillId="0" borderId="2" xfId="0" applyFont="1" applyBorder="1" applyAlignment="1">
      <alignment horizontal="center" vertical="center" wrapText="1"/>
    </xf>
    <xf numFmtId="0" fontId="4" fillId="0" borderId="2" xfId="0" applyFont="1" applyBorder="1"/>
    <xf numFmtId="0" fontId="3" fillId="0" borderId="2" xfId="0" applyFont="1" applyBorder="1" applyAlignment="1">
      <alignment horizontal="right"/>
    </xf>
    <xf numFmtId="0" fontId="4" fillId="0" borderId="1" xfId="0" applyFont="1" applyBorder="1" applyAlignment="1">
      <alignment wrapText="1"/>
    </xf>
    <xf numFmtId="0" fontId="4" fillId="0" borderId="1" xfId="0" applyFont="1" applyBorder="1" applyAlignment="1">
      <alignment horizontal="center" vertical="center"/>
    </xf>
    <xf numFmtId="0" fontId="9" fillId="0" borderId="0" xfId="0" applyFont="1" applyAlignment="1">
      <alignment horizontal="center"/>
    </xf>
    <xf numFmtId="0" fontId="10" fillId="0" borderId="0" xfId="1"/>
    <xf numFmtId="0" fontId="7" fillId="0" borderId="2" xfId="0" applyFont="1" applyBorder="1" applyAlignment="1">
      <alignment horizontal="left" wrapText="1"/>
    </xf>
    <xf numFmtId="0" fontId="7" fillId="0" borderId="2" xfId="0" applyFont="1" applyBorder="1" applyAlignment="1">
      <alignment horizontal="right"/>
    </xf>
    <xf numFmtId="0" fontId="7" fillId="0" borderId="2" xfId="0" applyFont="1" applyBorder="1" applyAlignment="1">
      <alignment horizontal="left"/>
    </xf>
    <xf numFmtId="0" fontId="11" fillId="0" borderId="3" xfId="0" applyFont="1" applyFill="1" applyBorder="1" applyAlignment="1">
      <alignment vertical="top" wrapText="1"/>
    </xf>
    <xf numFmtId="0" fontId="6" fillId="0" borderId="0" xfId="0" applyFont="1"/>
    <xf numFmtId="0" fontId="7" fillId="0" borderId="1" xfId="0" applyFont="1" applyBorder="1" applyAlignment="1">
      <alignment horizontal="left"/>
    </xf>
    <xf numFmtId="0" fontId="7" fillId="0" borderId="1" xfId="0" applyFont="1" applyBorder="1" applyAlignment="1">
      <alignment horizontal="left" wrapText="1"/>
    </xf>
    <xf numFmtId="3" fontId="2" fillId="0" borderId="0" xfId="0" applyNumberFormat="1" applyFont="1"/>
    <xf numFmtId="0" fontId="12" fillId="0" borderId="0" xfId="0" applyFont="1" applyAlignment="1">
      <alignment horizontal="left" wrapText="1"/>
    </xf>
    <xf numFmtId="0" fontId="8" fillId="0" borderId="0" xfId="0" applyFont="1" applyAlignment="1">
      <alignment horizontal="center"/>
    </xf>
    <xf numFmtId="0" fontId="5" fillId="0" borderId="0" xfId="0" applyFont="1" applyAlignment="1">
      <alignment horizontal="left" wrapText="1"/>
    </xf>
    <xf numFmtId="0" fontId="7" fillId="0" borderId="0" xfId="0" applyFont="1" applyAlignment="1">
      <alignment horizontal="center"/>
    </xf>
    <xf numFmtId="0" fontId="13" fillId="0" borderId="0" xfId="0" applyFont="1" applyAlignment="1">
      <alignment horizontal="center"/>
    </xf>
  </cellXfs>
  <cellStyles count="2">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tjana.cernova@ie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3"/>
  <sheetViews>
    <sheetView tabSelected="1" topLeftCell="A61" zoomScale="112" zoomScaleNormal="112" workbookViewId="0">
      <selection activeCell="A63" sqref="A63:I63"/>
    </sheetView>
  </sheetViews>
  <sheetFormatPr defaultRowHeight="12.75" x14ac:dyDescent="0.2"/>
  <cols>
    <col min="1" max="1" width="9.140625" style="2"/>
    <col min="2" max="2" width="51" style="2" customWidth="1"/>
    <col min="3" max="3" width="18.28515625" style="2" customWidth="1"/>
    <col min="4" max="4" width="17.85546875" style="2" customWidth="1"/>
    <col min="5" max="5" width="18" style="2" customWidth="1"/>
    <col min="6" max="6" width="16.5703125" style="2" customWidth="1"/>
    <col min="7" max="7" width="15.42578125" style="2" hidden="1" customWidth="1"/>
    <col min="8" max="8" width="17.5703125" style="2" customWidth="1"/>
    <col min="9" max="9" width="12.140625" style="2" customWidth="1"/>
    <col min="10" max="257" width="9.140625" style="2"/>
    <col min="258" max="258" width="10.85546875" style="2" customWidth="1"/>
    <col min="259" max="259" width="14.7109375" style="2" customWidth="1"/>
    <col min="260" max="260" width="14.28515625" style="2" customWidth="1"/>
    <col min="261" max="261" width="15.85546875" style="2" customWidth="1"/>
    <col min="262" max="262" width="14.7109375" style="2" customWidth="1"/>
    <col min="263" max="263" width="15.42578125" style="2" customWidth="1"/>
    <col min="264" max="264" width="15" style="2" customWidth="1"/>
    <col min="265" max="513" width="9.140625" style="2"/>
    <col min="514" max="514" width="10.85546875" style="2" customWidth="1"/>
    <col min="515" max="515" width="14.7109375" style="2" customWidth="1"/>
    <col min="516" max="516" width="14.28515625" style="2" customWidth="1"/>
    <col min="517" max="517" width="15.85546875" style="2" customWidth="1"/>
    <col min="518" max="518" width="14.7109375" style="2" customWidth="1"/>
    <col min="519" max="519" width="15.42578125" style="2" customWidth="1"/>
    <col min="520" max="520" width="15" style="2" customWidth="1"/>
    <col min="521" max="769" width="9.140625" style="2"/>
    <col min="770" max="770" width="10.85546875" style="2" customWidth="1"/>
    <col min="771" max="771" width="14.7109375" style="2" customWidth="1"/>
    <col min="772" max="772" width="14.28515625" style="2" customWidth="1"/>
    <col min="773" max="773" width="15.85546875" style="2" customWidth="1"/>
    <col min="774" max="774" width="14.7109375" style="2" customWidth="1"/>
    <col min="775" max="775" width="15.42578125" style="2" customWidth="1"/>
    <col min="776" max="776" width="15" style="2" customWidth="1"/>
    <col min="777" max="1025" width="9.140625" style="2"/>
    <col min="1026" max="1026" width="10.85546875" style="2" customWidth="1"/>
    <col min="1027" max="1027" width="14.7109375" style="2" customWidth="1"/>
    <col min="1028" max="1028" width="14.28515625" style="2" customWidth="1"/>
    <col min="1029" max="1029" width="15.85546875" style="2" customWidth="1"/>
    <col min="1030" max="1030" width="14.7109375" style="2" customWidth="1"/>
    <col min="1031" max="1031" width="15.42578125" style="2" customWidth="1"/>
    <col min="1032" max="1032" width="15" style="2" customWidth="1"/>
    <col min="1033" max="1281" width="9.140625" style="2"/>
    <col min="1282" max="1282" width="10.85546875" style="2" customWidth="1"/>
    <col min="1283" max="1283" width="14.7109375" style="2" customWidth="1"/>
    <col min="1284" max="1284" width="14.28515625" style="2" customWidth="1"/>
    <col min="1285" max="1285" width="15.85546875" style="2" customWidth="1"/>
    <col min="1286" max="1286" width="14.7109375" style="2" customWidth="1"/>
    <col min="1287" max="1287" width="15.42578125" style="2" customWidth="1"/>
    <col min="1288" max="1288" width="15" style="2" customWidth="1"/>
    <col min="1289" max="1537" width="9.140625" style="2"/>
    <col min="1538" max="1538" width="10.85546875" style="2" customWidth="1"/>
    <col min="1539" max="1539" width="14.7109375" style="2" customWidth="1"/>
    <col min="1540" max="1540" width="14.28515625" style="2" customWidth="1"/>
    <col min="1541" max="1541" width="15.85546875" style="2" customWidth="1"/>
    <col min="1542" max="1542" width="14.7109375" style="2" customWidth="1"/>
    <col min="1543" max="1543" width="15.42578125" style="2" customWidth="1"/>
    <col min="1544" max="1544" width="15" style="2" customWidth="1"/>
    <col min="1545" max="1793" width="9.140625" style="2"/>
    <col min="1794" max="1794" width="10.85546875" style="2" customWidth="1"/>
    <col min="1795" max="1795" width="14.7109375" style="2" customWidth="1"/>
    <col min="1796" max="1796" width="14.28515625" style="2" customWidth="1"/>
    <col min="1797" max="1797" width="15.85546875" style="2" customWidth="1"/>
    <col min="1798" max="1798" width="14.7109375" style="2" customWidth="1"/>
    <col min="1799" max="1799" width="15.42578125" style="2" customWidth="1"/>
    <col min="1800" max="1800" width="15" style="2" customWidth="1"/>
    <col min="1801" max="2049" width="9.140625" style="2"/>
    <col min="2050" max="2050" width="10.85546875" style="2" customWidth="1"/>
    <col min="2051" max="2051" width="14.7109375" style="2" customWidth="1"/>
    <col min="2052" max="2052" width="14.28515625" style="2" customWidth="1"/>
    <col min="2053" max="2053" width="15.85546875" style="2" customWidth="1"/>
    <col min="2054" max="2054" width="14.7109375" style="2" customWidth="1"/>
    <col min="2055" max="2055" width="15.42578125" style="2" customWidth="1"/>
    <col min="2056" max="2056" width="15" style="2" customWidth="1"/>
    <col min="2057" max="2305" width="9.140625" style="2"/>
    <col min="2306" max="2306" width="10.85546875" style="2" customWidth="1"/>
    <col min="2307" max="2307" width="14.7109375" style="2" customWidth="1"/>
    <col min="2308" max="2308" width="14.28515625" style="2" customWidth="1"/>
    <col min="2309" max="2309" width="15.85546875" style="2" customWidth="1"/>
    <col min="2310" max="2310" width="14.7109375" style="2" customWidth="1"/>
    <col min="2311" max="2311" width="15.42578125" style="2" customWidth="1"/>
    <col min="2312" max="2312" width="15" style="2" customWidth="1"/>
    <col min="2313" max="2561" width="9.140625" style="2"/>
    <col min="2562" max="2562" width="10.85546875" style="2" customWidth="1"/>
    <col min="2563" max="2563" width="14.7109375" style="2" customWidth="1"/>
    <col min="2564" max="2564" width="14.28515625" style="2" customWidth="1"/>
    <col min="2565" max="2565" width="15.85546875" style="2" customWidth="1"/>
    <col min="2566" max="2566" width="14.7109375" style="2" customWidth="1"/>
    <col min="2567" max="2567" width="15.42578125" style="2" customWidth="1"/>
    <col min="2568" max="2568" width="15" style="2" customWidth="1"/>
    <col min="2569" max="2817" width="9.140625" style="2"/>
    <col min="2818" max="2818" width="10.85546875" style="2" customWidth="1"/>
    <col min="2819" max="2819" width="14.7109375" style="2" customWidth="1"/>
    <col min="2820" max="2820" width="14.28515625" style="2" customWidth="1"/>
    <col min="2821" max="2821" width="15.85546875" style="2" customWidth="1"/>
    <col min="2822" max="2822" width="14.7109375" style="2" customWidth="1"/>
    <col min="2823" max="2823" width="15.42578125" style="2" customWidth="1"/>
    <col min="2824" max="2824" width="15" style="2" customWidth="1"/>
    <col min="2825" max="3073" width="9.140625" style="2"/>
    <col min="3074" max="3074" width="10.85546875" style="2" customWidth="1"/>
    <col min="3075" max="3075" width="14.7109375" style="2" customWidth="1"/>
    <col min="3076" max="3076" width="14.28515625" style="2" customWidth="1"/>
    <col min="3077" max="3077" width="15.85546875" style="2" customWidth="1"/>
    <col min="3078" max="3078" width="14.7109375" style="2" customWidth="1"/>
    <col min="3079" max="3079" width="15.42578125" style="2" customWidth="1"/>
    <col min="3080" max="3080" width="15" style="2" customWidth="1"/>
    <col min="3081" max="3329" width="9.140625" style="2"/>
    <col min="3330" max="3330" width="10.85546875" style="2" customWidth="1"/>
    <col min="3331" max="3331" width="14.7109375" style="2" customWidth="1"/>
    <col min="3332" max="3332" width="14.28515625" style="2" customWidth="1"/>
    <col min="3333" max="3333" width="15.85546875" style="2" customWidth="1"/>
    <col min="3334" max="3334" width="14.7109375" style="2" customWidth="1"/>
    <col min="3335" max="3335" width="15.42578125" style="2" customWidth="1"/>
    <col min="3336" max="3336" width="15" style="2" customWidth="1"/>
    <col min="3337" max="3585" width="9.140625" style="2"/>
    <col min="3586" max="3586" width="10.85546875" style="2" customWidth="1"/>
    <col min="3587" max="3587" width="14.7109375" style="2" customWidth="1"/>
    <col min="3588" max="3588" width="14.28515625" style="2" customWidth="1"/>
    <col min="3589" max="3589" width="15.85546875" style="2" customWidth="1"/>
    <col min="3590" max="3590" width="14.7109375" style="2" customWidth="1"/>
    <col min="3591" max="3591" width="15.42578125" style="2" customWidth="1"/>
    <col min="3592" max="3592" width="15" style="2" customWidth="1"/>
    <col min="3593" max="3841" width="9.140625" style="2"/>
    <col min="3842" max="3842" width="10.85546875" style="2" customWidth="1"/>
    <col min="3843" max="3843" width="14.7109375" style="2" customWidth="1"/>
    <col min="3844" max="3844" width="14.28515625" style="2" customWidth="1"/>
    <col min="3845" max="3845" width="15.85546875" style="2" customWidth="1"/>
    <col min="3846" max="3846" width="14.7109375" style="2" customWidth="1"/>
    <col min="3847" max="3847" width="15.42578125" style="2" customWidth="1"/>
    <col min="3848" max="3848" width="15" style="2" customWidth="1"/>
    <col min="3849" max="4097" width="9.140625" style="2"/>
    <col min="4098" max="4098" width="10.85546875" style="2" customWidth="1"/>
    <col min="4099" max="4099" width="14.7109375" style="2" customWidth="1"/>
    <col min="4100" max="4100" width="14.28515625" style="2" customWidth="1"/>
    <col min="4101" max="4101" width="15.85546875" style="2" customWidth="1"/>
    <col min="4102" max="4102" width="14.7109375" style="2" customWidth="1"/>
    <col min="4103" max="4103" width="15.42578125" style="2" customWidth="1"/>
    <col min="4104" max="4104" width="15" style="2" customWidth="1"/>
    <col min="4105" max="4353" width="9.140625" style="2"/>
    <col min="4354" max="4354" width="10.85546875" style="2" customWidth="1"/>
    <col min="4355" max="4355" width="14.7109375" style="2" customWidth="1"/>
    <col min="4356" max="4356" width="14.28515625" style="2" customWidth="1"/>
    <col min="4357" max="4357" width="15.85546875" style="2" customWidth="1"/>
    <col min="4358" max="4358" width="14.7109375" style="2" customWidth="1"/>
    <col min="4359" max="4359" width="15.42578125" style="2" customWidth="1"/>
    <col min="4360" max="4360" width="15" style="2" customWidth="1"/>
    <col min="4361" max="4609" width="9.140625" style="2"/>
    <col min="4610" max="4610" width="10.85546875" style="2" customWidth="1"/>
    <col min="4611" max="4611" width="14.7109375" style="2" customWidth="1"/>
    <col min="4612" max="4612" width="14.28515625" style="2" customWidth="1"/>
    <col min="4613" max="4613" width="15.85546875" style="2" customWidth="1"/>
    <col min="4614" max="4614" width="14.7109375" style="2" customWidth="1"/>
    <col min="4615" max="4615" width="15.42578125" style="2" customWidth="1"/>
    <col min="4616" max="4616" width="15" style="2" customWidth="1"/>
    <col min="4617" max="4865" width="9.140625" style="2"/>
    <col min="4866" max="4866" width="10.85546875" style="2" customWidth="1"/>
    <col min="4867" max="4867" width="14.7109375" style="2" customWidth="1"/>
    <col min="4868" max="4868" width="14.28515625" style="2" customWidth="1"/>
    <col min="4869" max="4869" width="15.85546875" style="2" customWidth="1"/>
    <col min="4870" max="4870" width="14.7109375" style="2" customWidth="1"/>
    <col min="4871" max="4871" width="15.42578125" style="2" customWidth="1"/>
    <col min="4872" max="4872" width="15" style="2" customWidth="1"/>
    <col min="4873" max="5121" width="9.140625" style="2"/>
    <col min="5122" max="5122" width="10.85546875" style="2" customWidth="1"/>
    <col min="5123" max="5123" width="14.7109375" style="2" customWidth="1"/>
    <col min="5124" max="5124" width="14.28515625" style="2" customWidth="1"/>
    <col min="5125" max="5125" width="15.85546875" style="2" customWidth="1"/>
    <col min="5126" max="5126" width="14.7109375" style="2" customWidth="1"/>
    <col min="5127" max="5127" width="15.42578125" style="2" customWidth="1"/>
    <col min="5128" max="5128" width="15" style="2" customWidth="1"/>
    <col min="5129" max="5377" width="9.140625" style="2"/>
    <col min="5378" max="5378" width="10.85546875" style="2" customWidth="1"/>
    <col min="5379" max="5379" width="14.7109375" style="2" customWidth="1"/>
    <col min="5380" max="5380" width="14.28515625" style="2" customWidth="1"/>
    <col min="5381" max="5381" width="15.85546875" style="2" customWidth="1"/>
    <col min="5382" max="5382" width="14.7109375" style="2" customWidth="1"/>
    <col min="5383" max="5383" width="15.42578125" style="2" customWidth="1"/>
    <col min="5384" max="5384" width="15" style="2" customWidth="1"/>
    <col min="5385" max="5633" width="9.140625" style="2"/>
    <col min="5634" max="5634" width="10.85546875" style="2" customWidth="1"/>
    <col min="5635" max="5635" width="14.7109375" style="2" customWidth="1"/>
    <col min="5636" max="5636" width="14.28515625" style="2" customWidth="1"/>
    <col min="5637" max="5637" width="15.85546875" style="2" customWidth="1"/>
    <col min="5638" max="5638" width="14.7109375" style="2" customWidth="1"/>
    <col min="5639" max="5639" width="15.42578125" style="2" customWidth="1"/>
    <col min="5640" max="5640" width="15" style="2" customWidth="1"/>
    <col min="5641" max="5889" width="9.140625" style="2"/>
    <col min="5890" max="5890" width="10.85546875" style="2" customWidth="1"/>
    <col min="5891" max="5891" width="14.7109375" style="2" customWidth="1"/>
    <col min="5892" max="5892" width="14.28515625" style="2" customWidth="1"/>
    <col min="5893" max="5893" width="15.85546875" style="2" customWidth="1"/>
    <col min="5894" max="5894" width="14.7109375" style="2" customWidth="1"/>
    <col min="5895" max="5895" width="15.42578125" style="2" customWidth="1"/>
    <col min="5896" max="5896" width="15" style="2" customWidth="1"/>
    <col min="5897" max="6145" width="9.140625" style="2"/>
    <col min="6146" max="6146" width="10.85546875" style="2" customWidth="1"/>
    <col min="6147" max="6147" width="14.7109375" style="2" customWidth="1"/>
    <col min="6148" max="6148" width="14.28515625" style="2" customWidth="1"/>
    <col min="6149" max="6149" width="15.85546875" style="2" customWidth="1"/>
    <col min="6150" max="6150" width="14.7109375" style="2" customWidth="1"/>
    <col min="6151" max="6151" width="15.42578125" style="2" customWidth="1"/>
    <col min="6152" max="6152" width="15" style="2" customWidth="1"/>
    <col min="6153" max="6401" width="9.140625" style="2"/>
    <col min="6402" max="6402" width="10.85546875" style="2" customWidth="1"/>
    <col min="6403" max="6403" width="14.7109375" style="2" customWidth="1"/>
    <col min="6404" max="6404" width="14.28515625" style="2" customWidth="1"/>
    <col min="6405" max="6405" width="15.85546875" style="2" customWidth="1"/>
    <col min="6406" max="6406" width="14.7109375" style="2" customWidth="1"/>
    <col min="6407" max="6407" width="15.42578125" style="2" customWidth="1"/>
    <col min="6408" max="6408" width="15" style="2" customWidth="1"/>
    <col min="6409" max="6657" width="9.140625" style="2"/>
    <col min="6658" max="6658" width="10.85546875" style="2" customWidth="1"/>
    <col min="6659" max="6659" width="14.7109375" style="2" customWidth="1"/>
    <col min="6660" max="6660" width="14.28515625" style="2" customWidth="1"/>
    <col min="6661" max="6661" width="15.85546875" style="2" customWidth="1"/>
    <col min="6662" max="6662" width="14.7109375" style="2" customWidth="1"/>
    <col min="6663" max="6663" width="15.42578125" style="2" customWidth="1"/>
    <col min="6664" max="6664" width="15" style="2" customWidth="1"/>
    <col min="6665" max="6913" width="9.140625" style="2"/>
    <col min="6914" max="6914" width="10.85546875" style="2" customWidth="1"/>
    <col min="6915" max="6915" width="14.7109375" style="2" customWidth="1"/>
    <col min="6916" max="6916" width="14.28515625" style="2" customWidth="1"/>
    <col min="6917" max="6917" width="15.85546875" style="2" customWidth="1"/>
    <col min="6918" max="6918" width="14.7109375" style="2" customWidth="1"/>
    <col min="6919" max="6919" width="15.42578125" style="2" customWidth="1"/>
    <col min="6920" max="6920" width="15" style="2" customWidth="1"/>
    <col min="6921" max="7169" width="9.140625" style="2"/>
    <col min="7170" max="7170" width="10.85546875" style="2" customWidth="1"/>
    <col min="7171" max="7171" width="14.7109375" style="2" customWidth="1"/>
    <col min="7172" max="7172" width="14.28515625" style="2" customWidth="1"/>
    <col min="7173" max="7173" width="15.85546875" style="2" customWidth="1"/>
    <col min="7174" max="7174" width="14.7109375" style="2" customWidth="1"/>
    <col min="7175" max="7175" width="15.42578125" style="2" customWidth="1"/>
    <col min="7176" max="7176" width="15" style="2" customWidth="1"/>
    <col min="7177" max="7425" width="9.140625" style="2"/>
    <col min="7426" max="7426" width="10.85546875" style="2" customWidth="1"/>
    <col min="7427" max="7427" width="14.7109375" style="2" customWidth="1"/>
    <col min="7428" max="7428" width="14.28515625" style="2" customWidth="1"/>
    <col min="7429" max="7429" width="15.85546875" style="2" customWidth="1"/>
    <col min="7430" max="7430" width="14.7109375" style="2" customWidth="1"/>
    <col min="7431" max="7431" width="15.42578125" style="2" customWidth="1"/>
    <col min="7432" max="7432" width="15" style="2" customWidth="1"/>
    <col min="7433" max="7681" width="9.140625" style="2"/>
    <col min="7682" max="7682" width="10.85546875" style="2" customWidth="1"/>
    <col min="7683" max="7683" width="14.7109375" style="2" customWidth="1"/>
    <col min="7684" max="7684" width="14.28515625" style="2" customWidth="1"/>
    <col min="7685" max="7685" width="15.85546875" style="2" customWidth="1"/>
    <col min="7686" max="7686" width="14.7109375" style="2" customWidth="1"/>
    <col min="7687" max="7687" width="15.42578125" style="2" customWidth="1"/>
    <col min="7688" max="7688" width="15" style="2" customWidth="1"/>
    <col min="7689" max="7937" width="9.140625" style="2"/>
    <col min="7938" max="7938" width="10.85546875" style="2" customWidth="1"/>
    <col min="7939" max="7939" width="14.7109375" style="2" customWidth="1"/>
    <col min="7940" max="7940" width="14.28515625" style="2" customWidth="1"/>
    <col min="7941" max="7941" width="15.85546875" style="2" customWidth="1"/>
    <col min="7942" max="7942" width="14.7109375" style="2" customWidth="1"/>
    <col min="7943" max="7943" width="15.42578125" style="2" customWidth="1"/>
    <col min="7944" max="7944" width="15" style="2" customWidth="1"/>
    <col min="7945" max="8193" width="9.140625" style="2"/>
    <col min="8194" max="8194" width="10.85546875" style="2" customWidth="1"/>
    <col min="8195" max="8195" width="14.7109375" style="2" customWidth="1"/>
    <col min="8196" max="8196" width="14.28515625" style="2" customWidth="1"/>
    <col min="8197" max="8197" width="15.85546875" style="2" customWidth="1"/>
    <col min="8198" max="8198" width="14.7109375" style="2" customWidth="1"/>
    <col min="8199" max="8199" width="15.42578125" style="2" customWidth="1"/>
    <col min="8200" max="8200" width="15" style="2" customWidth="1"/>
    <col min="8201" max="8449" width="9.140625" style="2"/>
    <col min="8450" max="8450" width="10.85546875" style="2" customWidth="1"/>
    <col min="8451" max="8451" width="14.7109375" style="2" customWidth="1"/>
    <col min="8452" max="8452" width="14.28515625" style="2" customWidth="1"/>
    <col min="8453" max="8453" width="15.85546875" style="2" customWidth="1"/>
    <col min="8454" max="8454" width="14.7109375" style="2" customWidth="1"/>
    <col min="8455" max="8455" width="15.42578125" style="2" customWidth="1"/>
    <col min="8456" max="8456" width="15" style="2" customWidth="1"/>
    <col min="8457" max="8705" width="9.140625" style="2"/>
    <col min="8706" max="8706" width="10.85546875" style="2" customWidth="1"/>
    <col min="8707" max="8707" width="14.7109375" style="2" customWidth="1"/>
    <col min="8708" max="8708" width="14.28515625" style="2" customWidth="1"/>
    <col min="8709" max="8709" width="15.85546875" style="2" customWidth="1"/>
    <col min="8710" max="8710" width="14.7109375" style="2" customWidth="1"/>
    <col min="8711" max="8711" width="15.42578125" style="2" customWidth="1"/>
    <col min="8712" max="8712" width="15" style="2" customWidth="1"/>
    <col min="8713" max="8961" width="9.140625" style="2"/>
    <col min="8962" max="8962" width="10.85546875" style="2" customWidth="1"/>
    <col min="8963" max="8963" width="14.7109375" style="2" customWidth="1"/>
    <col min="8964" max="8964" width="14.28515625" style="2" customWidth="1"/>
    <col min="8965" max="8965" width="15.85546875" style="2" customWidth="1"/>
    <col min="8966" max="8966" width="14.7109375" style="2" customWidth="1"/>
    <col min="8967" max="8967" width="15.42578125" style="2" customWidth="1"/>
    <col min="8968" max="8968" width="15" style="2" customWidth="1"/>
    <col min="8969" max="9217" width="9.140625" style="2"/>
    <col min="9218" max="9218" width="10.85546875" style="2" customWidth="1"/>
    <col min="9219" max="9219" width="14.7109375" style="2" customWidth="1"/>
    <col min="9220" max="9220" width="14.28515625" style="2" customWidth="1"/>
    <col min="9221" max="9221" width="15.85546875" style="2" customWidth="1"/>
    <col min="9222" max="9222" width="14.7109375" style="2" customWidth="1"/>
    <col min="9223" max="9223" width="15.42578125" style="2" customWidth="1"/>
    <col min="9224" max="9224" width="15" style="2" customWidth="1"/>
    <col min="9225" max="9473" width="9.140625" style="2"/>
    <col min="9474" max="9474" width="10.85546875" style="2" customWidth="1"/>
    <col min="9475" max="9475" width="14.7109375" style="2" customWidth="1"/>
    <col min="9476" max="9476" width="14.28515625" style="2" customWidth="1"/>
    <col min="9477" max="9477" width="15.85546875" style="2" customWidth="1"/>
    <col min="9478" max="9478" width="14.7109375" style="2" customWidth="1"/>
    <col min="9479" max="9479" width="15.42578125" style="2" customWidth="1"/>
    <col min="9480" max="9480" width="15" style="2" customWidth="1"/>
    <col min="9481" max="9729" width="9.140625" style="2"/>
    <col min="9730" max="9730" width="10.85546875" style="2" customWidth="1"/>
    <col min="9731" max="9731" width="14.7109375" style="2" customWidth="1"/>
    <col min="9732" max="9732" width="14.28515625" style="2" customWidth="1"/>
    <col min="9733" max="9733" width="15.85546875" style="2" customWidth="1"/>
    <col min="9734" max="9734" width="14.7109375" style="2" customWidth="1"/>
    <col min="9735" max="9735" width="15.42578125" style="2" customWidth="1"/>
    <col min="9736" max="9736" width="15" style="2" customWidth="1"/>
    <col min="9737" max="9985" width="9.140625" style="2"/>
    <col min="9986" max="9986" width="10.85546875" style="2" customWidth="1"/>
    <col min="9987" max="9987" width="14.7109375" style="2" customWidth="1"/>
    <col min="9988" max="9988" width="14.28515625" style="2" customWidth="1"/>
    <col min="9989" max="9989" width="15.85546875" style="2" customWidth="1"/>
    <col min="9990" max="9990" width="14.7109375" style="2" customWidth="1"/>
    <col min="9991" max="9991" width="15.42578125" style="2" customWidth="1"/>
    <col min="9992" max="9992" width="15" style="2" customWidth="1"/>
    <col min="9993" max="10241" width="9.140625" style="2"/>
    <col min="10242" max="10242" width="10.85546875" style="2" customWidth="1"/>
    <col min="10243" max="10243" width="14.7109375" style="2" customWidth="1"/>
    <col min="10244" max="10244" width="14.28515625" style="2" customWidth="1"/>
    <col min="10245" max="10245" width="15.85546875" style="2" customWidth="1"/>
    <col min="10246" max="10246" width="14.7109375" style="2" customWidth="1"/>
    <col min="10247" max="10247" width="15.42578125" style="2" customWidth="1"/>
    <col min="10248" max="10248" width="15" style="2" customWidth="1"/>
    <col min="10249" max="10497" width="9.140625" style="2"/>
    <col min="10498" max="10498" width="10.85546875" style="2" customWidth="1"/>
    <col min="10499" max="10499" width="14.7109375" style="2" customWidth="1"/>
    <col min="10500" max="10500" width="14.28515625" style="2" customWidth="1"/>
    <col min="10501" max="10501" width="15.85546875" style="2" customWidth="1"/>
    <col min="10502" max="10502" width="14.7109375" style="2" customWidth="1"/>
    <col min="10503" max="10503" width="15.42578125" style="2" customWidth="1"/>
    <col min="10504" max="10504" width="15" style="2" customWidth="1"/>
    <col min="10505" max="10753" width="9.140625" style="2"/>
    <col min="10754" max="10754" width="10.85546875" style="2" customWidth="1"/>
    <col min="10755" max="10755" width="14.7109375" style="2" customWidth="1"/>
    <col min="10756" max="10756" width="14.28515625" style="2" customWidth="1"/>
    <col min="10757" max="10757" width="15.85546875" style="2" customWidth="1"/>
    <col min="10758" max="10758" width="14.7109375" style="2" customWidth="1"/>
    <col min="10759" max="10759" width="15.42578125" style="2" customWidth="1"/>
    <col min="10760" max="10760" width="15" style="2" customWidth="1"/>
    <col min="10761" max="11009" width="9.140625" style="2"/>
    <col min="11010" max="11010" width="10.85546875" style="2" customWidth="1"/>
    <col min="11011" max="11011" width="14.7109375" style="2" customWidth="1"/>
    <col min="11012" max="11012" width="14.28515625" style="2" customWidth="1"/>
    <col min="11013" max="11013" width="15.85546875" style="2" customWidth="1"/>
    <col min="11014" max="11014" width="14.7109375" style="2" customWidth="1"/>
    <col min="11015" max="11015" width="15.42578125" style="2" customWidth="1"/>
    <col min="11016" max="11016" width="15" style="2" customWidth="1"/>
    <col min="11017" max="11265" width="9.140625" style="2"/>
    <col min="11266" max="11266" width="10.85546875" style="2" customWidth="1"/>
    <col min="11267" max="11267" width="14.7109375" style="2" customWidth="1"/>
    <col min="11268" max="11268" width="14.28515625" style="2" customWidth="1"/>
    <col min="11269" max="11269" width="15.85546875" style="2" customWidth="1"/>
    <col min="11270" max="11270" width="14.7109375" style="2" customWidth="1"/>
    <col min="11271" max="11271" width="15.42578125" style="2" customWidth="1"/>
    <col min="11272" max="11272" width="15" style="2" customWidth="1"/>
    <col min="11273" max="11521" width="9.140625" style="2"/>
    <col min="11522" max="11522" width="10.85546875" style="2" customWidth="1"/>
    <col min="11523" max="11523" width="14.7109375" style="2" customWidth="1"/>
    <col min="11524" max="11524" width="14.28515625" style="2" customWidth="1"/>
    <col min="11525" max="11525" width="15.85546875" style="2" customWidth="1"/>
    <col min="11526" max="11526" width="14.7109375" style="2" customWidth="1"/>
    <col min="11527" max="11527" width="15.42578125" style="2" customWidth="1"/>
    <col min="11528" max="11528" width="15" style="2" customWidth="1"/>
    <col min="11529" max="11777" width="9.140625" style="2"/>
    <col min="11778" max="11778" width="10.85546875" style="2" customWidth="1"/>
    <col min="11779" max="11779" width="14.7109375" style="2" customWidth="1"/>
    <col min="11780" max="11780" width="14.28515625" style="2" customWidth="1"/>
    <col min="11781" max="11781" width="15.85546875" style="2" customWidth="1"/>
    <col min="11782" max="11782" width="14.7109375" style="2" customWidth="1"/>
    <col min="11783" max="11783" width="15.42578125" style="2" customWidth="1"/>
    <col min="11784" max="11784" width="15" style="2" customWidth="1"/>
    <col min="11785" max="12033" width="9.140625" style="2"/>
    <col min="12034" max="12034" width="10.85546875" style="2" customWidth="1"/>
    <col min="12035" max="12035" width="14.7109375" style="2" customWidth="1"/>
    <col min="12036" max="12036" width="14.28515625" style="2" customWidth="1"/>
    <col min="12037" max="12037" width="15.85546875" style="2" customWidth="1"/>
    <col min="12038" max="12038" width="14.7109375" style="2" customWidth="1"/>
    <col min="12039" max="12039" width="15.42578125" style="2" customWidth="1"/>
    <col min="12040" max="12040" width="15" style="2" customWidth="1"/>
    <col min="12041" max="12289" width="9.140625" style="2"/>
    <col min="12290" max="12290" width="10.85546875" style="2" customWidth="1"/>
    <col min="12291" max="12291" width="14.7109375" style="2" customWidth="1"/>
    <col min="12292" max="12292" width="14.28515625" style="2" customWidth="1"/>
    <col min="12293" max="12293" width="15.85546875" style="2" customWidth="1"/>
    <col min="12294" max="12294" width="14.7109375" style="2" customWidth="1"/>
    <col min="12295" max="12295" width="15.42578125" style="2" customWidth="1"/>
    <col min="12296" max="12296" width="15" style="2" customWidth="1"/>
    <col min="12297" max="12545" width="9.140625" style="2"/>
    <col min="12546" max="12546" width="10.85546875" style="2" customWidth="1"/>
    <col min="12547" max="12547" width="14.7109375" style="2" customWidth="1"/>
    <col min="12548" max="12548" width="14.28515625" style="2" customWidth="1"/>
    <col min="12549" max="12549" width="15.85546875" style="2" customWidth="1"/>
    <col min="12550" max="12550" width="14.7109375" style="2" customWidth="1"/>
    <col min="12551" max="12551" width="15.42578125" style="2" customWidth="1"/>
    <col min="12552" max="12552" width="15" style="2" customWidth="1"/>
    <col min="12553" max="12801" width="9.140625" style="2"/>
    <col min="12802" max="12802" width="10.85546875" style="2" customWidth="1"/>
    <col min="12803" max="12803" width="14.7109375" style="2" customWidth="1"/>
    <col min="12804" max="12804" width="14.28515625" style="2" customWidth="1"/>
    <col min="12805" max="12805" width="15.85546875" style="2" customWidth="1"/>
    <col min="12806" max="12806" width="14.7109375" style="2" customWidth="1"/>
    <col min="12807" max="12807" width="15.42578125" style="2" customWidth="1"/>
    <col min="12808" max="12808" width="15" style="2" customWidth="1"/>
    <col min="12809" max="13057" width="9.140625" style="2"/>
    <col min="13058" max="13058" width="10.85546875" style="2" customWidth="1"/>
    <col min="13059" max="13059" width="14.7109375" style="2" customWidth="1"/>
    <col min="13060" max="13060" width="14.28515625" style="2" customWidth="1"/>
    <col min="13061" max="13061" width="15.85546875" style="2" customWidth="1"/>
    <col min="13062" max="13062" width="14.7109375" style="2" customWidth="1"/>
    <col min="13063" max="13063" width="15.42578125" style="2" customWidth="1"/>
    <col min="13064" max="13064" width="15" style="2" customWidth="1"/>
    <col min="13065" max="13313" width="9.140625" style="2"/>
    <col min="13314" max="13314" width="10.85546875" style="2" customWidth="1"/>
    <col min="13315" max="13315" width="14.7109375" style="2" customWidth="1"/>
    <col min="13316" max="13316" width="14.28515625" style="2" customWidth="1"/>
    <col min="13317" max="13317" width="15.85546875" style="2" customWidth="1"/>
    <col min="13318" max="13318" width="14.7109375" style="2" customWidth="1"/>
    <col min="13319" max="13319" width="15.42578125" style="2" customWidth="1"/>
    <col min="13320" max="13320" width="15" style="2" customWidth="1"/>
    <col min="13321" max="13569" width="9.140625" style="2"/>
    <col min="13570" max="13570" width="10.85546875" style="2" customWidth="1"/>
    <col min="13571" max="13571" width="14.7109375" style="2" customWidth="1"/>
    <col min="13572" max="13572" width="14.28515625" style="2" customWidth="1"/>
    <col min="13573" max="13573" width="15.85546875" style="2" customWidth="1"/>
    <col min="13574" max="13574" width="14.7109375" style="2" customWidth="1"/>
    <col min="13575" max="13575" width="15.42578125" style="2" customWidth="1"/>
    <col min="13576" max="13576" width="15" style="2" customWidth="1"/>
    <col min="13577" max="13825" width="9.140625" style="2"/>
    <col min="13826" max="13826" width="10.85546875" style="2" customWidth="1"/>
    <col min="13827" max="13827" width="14.7109375" style="2" customWidth="1"/>
    <col min="13828" max="13828" width="14.28515625" style="2" customWidth="1"/>
    <col min="13829" max="13829" width="15.85546875" style="2" customWidth="1"/>
    <col min="13830" max="13830" width="14.7109375" style="2" customWidth="1"/>
    <col min="13831" max="13831" width="15.42578125" style="2" customWidth="1"/>
    <col min="13832" max="13832" width="15" style="2" customWidth="1"/>
    <col min="13833" max="14081" width="9.140625" style="2"/>
    <col min="14082" max="14082" width="10.85546875" style="2" customWidth="1"/>
    <col min="14083" max="14083" width="14.7109375" style="2" customWidth="1"/>
    <col min="14084" max="14084" width="14.28515625" style="2" customWidth="1"/>
    <col min="14085" max="14085" width="15.85546875" style="2" customWidth="1"/>
    <col min="14086" max="14086" width="14.7109375" style="2" customWidth="1"/>
    <col min="14087" max="14087" width="15.42578125" style="2" customWidth="1"/>
    <col min="14088" max="14088" width="15" style="2" customWidth="1"/>
    <col min="14089" max="14337" width="9.140625" style="2"/>
    <col min="14338" max="14338" width="10.85546875" style="2" customWidth="1"/>
    <col min="14339" max="14339" width="14.7109375" style="2" customWidth="1"/>
    <col min="14340" max="14340" width="14.28515625" style="2" customWidth="1"/>
    <col min="14341" max="14341" width="15.85546875" style="2" customWidth="1"/>
    <col min="14342" max="14342" width="14.7109375" style="2" customWidth="1"/>
    <col min="14343" max="14343" width="15.42578125" style="2" customWidth="1"/>
    <col min="14344" max="14344" width="15" style="2" customWidth="1"/>
    <col min="14345" max="14593" width="9.140625" style="2"/>
    <col min="14594" max="14594" width="10.85546875" style="2" customWidth="1"/>
    <col min="14595" max="14595" width="14.7109375" style="2" customWidth="1"/>
    <col min="14596" max="14596" width="14.28515625" style="2" customWidth="1"/>
    <col min="14597" max="14597" width="15.85546875" style="2" customWidth="1"/>
    <col min="14598" max="14598" width="14.7109375" style="2" customWidth="1"/>
    <col min="14599" max="14599" width="15.42578125" style="2" customWidth="1"/>
    <col min="14600" max="14600" width="15" style="2" customWidth="1"/>
    <col min="14601" max="14849" width="9.140625" style="2"/>
    <col min="14850" max="14850" width="10.85546875" style="2" customWidth="1"/>
    <col min="14851" max="14851" width="14.7109375" style="2" customWidth="1"/>
    <col min="14852" max="14852" width="14.28515625" style="2" customWidth="1"/>
    <col min="14853" max="14853" width="15.85546875" style="2" customWidth="1"/>
    <col min="14854" max="14854" width="14.7109375" style="2" customWidth="1"/>
    <col min="14855" max="14855" width="15.42578125" style="2" customWidth="1"/>
    <col min="14856" max="14856" width="15" style="2" customWidth="1"/>
    <col min="14857" max="15105" width="9.140625" style="2"/>
    <col min="15106" max="15106" width="10.85546875" style="2" customWidth="1"/>
    <col min="15107" max="15107" width="14.7109375" style="2" customWidth="1"/>
    <col min="15108" max="15108" width="14.28515625" style="2" customWidth="1"/>
    <col min="15109" max="15109" width="15.85546875" style="2" customWidth="1"/>
    <col min="15110" max="15110" width="14.7109375" style="2" customWidth="1"/>
    <col min="15111" max="15111" width="15.42578125" style="2" customWidth="1"/>
    <col min="15112" max="15112" width="15" style="2" customWidth="1"/>
    <col min="15113" max="15361" width="9.140625" style="2"/>
    <col min="15362" max="15362" width="10.85546875" style="2" customWidth="1"/>
    <col min="15363" max="15363" width="14.7109375" style="2" customWidth="1"/>
    <col min="15364" max="15364" width="14.28515625" style="2" customWidth="1"/>
    <col min="15365" max="15365" width="15.85546875" style="2" customWidth="1"/>
    <col min="15366" max="15366" width="14.7109375" style="2" customWidth="1"/>
    <col min="15367" max="15367" width="15.42578125" style="2" customWidth="1"/>
    <col min="15368" max="15368" width="15" style="2" customWidth="1"/>
    <col min="15369" max="15617" width="9.140625" style="2"/>
    <col min="15618" max="15618" width="10.85546875" style="2" customWidth="1"/>
    <col min="15619" max="15619" width="14.7109375" style="2" customWidth="1"/>
    <col min="15620" max="15620" width="14.28515625" style="2" customWidth="1"/>
    <col min="15621" max="15621" width="15.85546875" style="2" customWidth="1"/>
    <col min="15622" max="15622" width="14.7109375" style="2" customWidth="1"/>
    <col min="15623" max="15623" width="15.42578125" style="2" customWidth="1"/>
    <col min="15624" max="15624" width="15" style="2" customWidth="1"/>
    <col min="15625" max="15873" width="9.140625" style="2"/>
    <col min="15874" max="15874" width="10.85546875" style="2" customWidth="1"/>
    <col min="15875" max="15875" width="14.7109375" style="2" customWidth="1"/>
    <col min="15876" max="15876" width="14.28515625" style="2" customWidth="1"/>
    <col min="15877" max="15877" width="15.85546875" style="2" customWidth="1"/>
    <col min="15878" max="15878" width="14.7109375" style="2" customWidth="1"/>
    <col min="15879" max="15879" width="15.42578125" style="2" customWidth="1"/>
    <col min="15880" max="15880" width="15" style="2" customWidth="1"/>
    <col min="15881" max="16129" width="9.140625" style="2"/>
    <col min="16130" max="16130" width="10.85546875" style="2" customWidth="1"/>
    <col min="16131" max="16131" width="14.7109375" style="2" customWidth="1"/>
    <col min="16132" max="16132" width="14.28515625" style="2" customWidth="1"/>
    <col min="16133" max="16133" width="15.85546875" style="2" customWidth="1"/>
    <col min="16134" max="16134" width="14.7109375" style="2" customWidth="1"/>
    <col min="16135" max="16135" width="15.42578125" style="2" customWidth="1"/>
    <col min="16136" max="16136" width="15" style="2" customWidth="1"/>
    <col min="16137" max="16384" width="9.140625" style="2"/>
  </cols>
  <sheetData>
    <row r="1" spans="1:16" ht="15.75" x14ac:dyDescent="0.25">
      <c r="B1" s="1"/>
      <c r="E1" s="15"/>
      <c r="F1" s="15"/>
      <c r="G1" s="15"/>
      <c r="H1" s="34" t="s">
        <v>7</v>
      </c>
      <c r="I1" s="34"/>
    </row>
    <row r="2" spans="1:16" ht="80.25" customHeight="1" x14ac:dyDescent="0.25">
      <c r="B2" s="1"/>
      <c r="E2" s="33" t="s">
        <v>9</v>
      </c>
      <c r="F2" s="33"/>
      <c r="G2" s="33"/>
      <c r="H2" s="33"/>
      <c r="I2" s="33"/>
      <c r="J2"/>
      <c r="K2"/>
      <c r="L2"/>
      <c r="M2"/>
      <c r="N2"/>
      <c r="O2"/>
      <c r="P2"/>
    </row>
    <row r="3" spans="1:16" x14ac:dyDescent="0.2">
      <c r="B3" s="1"/>
    </row>
    <row r="4" spans="1:16" ht="24.75" customHeight="1" x14ac:dyDescent="0.25">
      <c r="B4" s="32" t="s">
        <v>8</v>
      </c>
      <c r="C4" s="32"/>
      <c r="D4" s="32"/>
      <c r="E4" s="32"/>
      <c r="F4" s="32"/>
      <c r="G4" s="32"/>
      <c r="H4" s="32"/>
    </row>
    <row r="5" spans="1:16" x14ac:dyDescent="0.2">
      <c r="B5" s="1"/>
    </row>
    <row r="6" spans="1:16" s="5" customFormat="1" ht="68.25" customHeight="1" x14ac:dyDescent="0.3">
      <c r="A6" s="13" t="s">
        <v>10</v>
      </c>
      <c r="B6" s="16" t="s">
        <v>5</v>
      </c>
      <c r="C6" s="13" t="s">
        <v>4</v>
      </c>
      <c r="D6" s="13" t="s">
        <v>2</v>
      </c>
      <c r="E6" s="13" t="s">
        <v>3</v>
      </c>
      <c r="F6" s="14" t="s">
        <v>0</v>
      </c>
      <c r="G6" s="14" t="s">
        <v>1</v>
      </c>
      <c r="H6" s="20" t="s">
        <v>1</v>
      </c>
    </row>
    <row r="7" spans="1:16" s="5" customFormat="1" ht="24.75" customHeight="1" x14ac:dyDescent="0.3">
      <c r="A7" s="3" t="s">
        <v>11</v>
      </c>
      <c r="B7" s="17" t="s">
        <v>6</v>
      </c>
      <c r="C7" s="7"/>
      <c r="D7" s="7"/>
      <c r="E7" s="7"/>
      <c r="F7" s="7"/>
      <c r="G7" s="7"/>
      <c r="H7" s="8"/>
    </row>
    <row r="8" spans="1:16" s="5" customFormat="1" ht="18.75" x14ac:dyDescent="0.3">
      <c r="A8" s="3"/>
      <c r="B8" s="25" t="s">
        <v>27</v>
      </c>
      <c r="C8" s="9">
        <f>C9+C12</f>
        <v>120212.00999999994</v>
      </c>
      <c r="D8" s="9">
        <f t="shared" ref="D8:G8" si="0">D9+D12</f>
        <v>125950.15999999987</v>
      </c>
      <c r="E8" s="9">
        <f t="shared" si="0"/>
        <v>128793.97999999989</v>
      </c>
      <c r="F8" s="9">
        <f t="shared" si="0"/>
        <v>146844.57000000015</v>
      </c>
      <c r="G8" s="9">
        <f t="shared" si="0"/>
        <v>521800.71999999986</v>
      </c>
      <c r="H8" s="10">
        <v>521802</v>
      </c>
    </row>
    <row r="9" spans="1:16" s="5" customFormat="1" ht="18.75" x14ac:dyDescent="0.3">
      <c r="A9" s="3"/>
      <c r="B9" s="25" t="s">
        <v>28</v>
      </c>
      <c r="C9" s="9">
        <v>96915.869999999937</v>
      </c>
      <c r="D9" s="9">
        <v>101275.96999999987</v>
      </c>
      <c r="E9" s="9">
        <v>103308.9499999999</v>
      </c>
      <c r="F9" s="9">
        <v>117326.70000000016</v>
      </c>
      <c r="G9" s="9">
        <v>418827.48999999987</v>
      </c>
      <c r="H9" s="10">
        <v>418828</v>
      </c>
    </row>
    <row r="10" spans="1:16" s="5" customFormat="1" ht="32.25" x14ac:dyDescent="0.3">
      <c r="A10" s="3"/>
      <c r="B10" s="23" t="s">
        <v>35</v>
      </c>
      <c r="C10" s="9">
        <v>4593.0300000000007</v>
      </c>
      <c r="D10" s="9">
        <v>10275.329999999998</v>
      </c>
      <c r="E10" s="9">
        <v>13603.98</v>
      </c>
      <c r="F10" s="9">
        <v>21038.27</v>
      </c>
      <c r="G10" s="9">
        <v>49510.61</v>
      </c>
      <c r="H10" s="10">
        <v>49511</v>
      </c>
    </row>
    <row r="11" spans="1:16" s="5" customFormat="1" ht="18.75" x14ac:dyDescent="0.3">
      <c r="A11" s="3"/>
      <c r="B11" s="25" t="s">
        <v>29</v>
      </c>
      <c r="C11" s="9">
        <v>92322.839999999938</v>
      </c>
      <c r="D11" s="9">
        <v>91000.639999999868</v>
      </c>
      <c r="E11" s="9">
        <v>89704.969999999899</v>
      </c>
      <c r="F11" s="9">
        <v>96288.430000000153</v>
      </c>
      <c r="G11" s="9">
        <v>369316.87999999989</v>
      </c>
      <c r="H11" s="10">
        <v>369317</v>
      </c>
      <c r="L11" s="26"/>
    </row>
    <row r="12" spans="1:16" s="5" customFormat="1" ht="48" x14ac:dyDescent="0.3">
      <c r="A12" s="3"/>
      <c r="B12" s="23" t="s">
        <v>32</v>
      </c>
      <c r="C12" s="9">
        <f>C13+C14</f>
        <v>23296.14</v>
      </c>
      <c r="D12" s="9">
        <f t="shared" ref="D12:G12" si="1">D13+D14</f>
        <v>24674.190000000002</v>
      </c>
      <c r="E12" s="9">
        <f t="shared" si="1"/>
        <v>25485.03</v>
      </c>
      <c r="F12" s="9">
        <f t="shared" si="1"/>
        <v>29517.870000000003</v>
      </c>
      <c r="G12" s="9">
        <f t="shared" si="1"/>
        <v>102973.23</v>
      </c>
      <c r="H12" s="10">
        <v>102974</v>
      </c>
      <c r="L12" s="26" t="s">
        <v>30</v>
      </c>
    </row>
    <row r="13" spans="1:16" s="5" customFormat="1" ht="33" customHeight="1" x14ac:dyDescent="0.3">
      <c r="A13" s="3"/>
      <c r="B13" s="23" t="s">
        <v>31</v>
      </c>
      <c r="C13" s="9">
        <v>22945.57</v>
      </c>
      <c r="D13" s="9">
        <v>24040.54</v>
      </c>
      <c r="E13" s="9">
        <v>24583.53</v>
      </c>
      <c r="F13" s="9">
        <v>28029.81</v>
      </c>
      <c r="G13" s="9">
        <f>SUM(C13:F13)</f>
        <v>99599.45</v>
      </c>
      <c r="H13" s="10">
        <v>99600</v>
      </c>
      <c r="L13" s="26" t="s">
        <v>30</v>
      </c>
    </row>
    <row r="14" spans="1:16" s="5" customFormat="1" ht="32.25" x14ac:dyDescent="0.3">
      <c r="A14" s="3"/>
      <c r="B14" s="23" t="s">
        <v>33</v>
      </c>
      <c r="C14" s="9">
        <v>350.57</v>
      </c>
      <c r="D14" s="9">
        <v>633.65</v>
      </c>
      <c r="E14" s="9">
        <v>901.5</v>
      </c>
      <c r="F14" s="9">
        <v>1488.0600000000004</v>
      </c>
      <c r="G14" s="9">
        <v>3373.7800000000007</v>
      </c>
      <c r="H14" s="10">
        <v>3374</v>
      </c>
      <c r="L14" s="26" t="s">
        <v>30</v>
      </c>
    </row>
    <row r="15" spans="1:16" s="5" customFormat="1" ht="18.75" x14ac:dyDescent="0.3">
      <c r="A15" s="3"/>
      <c r="B15" s="24" t="s">
        <v>14</v>
      </c>
      <c r="C15" s="7">
        <f>C8</f>
        <v>120212.00999999994</v>
      </c>
      <c r="D15" s="7">
        <f t="shared" ref="D15:H15" si="2">D8</f>
        <v>125950.15999999987</v>
      </c>
      <c r="E15" s="7">
        <f t="shared" si="2"/>
        <v>128793.97999999989</v>
      </c>
      <c r="F15" s="7">
        <f t="shared" si="2"/>
        <v>146844.57000000015</v>
      </c>
      <c r="G15" s="7">
        <f t="shared" si="2"/>
        <v>521800.71999999986</v>
      </c>
      <c r="H15" s="8">
        <f t="shared" si="2"/>
        <v>521802</v>
      </c>
      <c r="L15" s="26" t="s">
        <v>30</v>
      </c>
    </row>
    <row r="16" spans="1:16" s="5" customFormat="1" ht="37.5" x14ac:dyDescent="0.3">
      <c r="A16" s="3" t="s">
        <v>12</v>
      </c>
      <c r="B16" s="19" t="s">
        <v>13</v>
      </c>
      <c r="C16" s="7"/>
      <c r="D16" s="7"/>
      <c r="E16" s="7"/>
      <c r="F16" s="7"/>
      <c r="G16" s="7"/>
      <c r="H16" s="8"/>
    </row>
    <row r="17" spans="1:8" s="5" customFormat="1" ht="18.75" x14ac:dyDescent="0.3">
      <c r="A17" s="3"/>
      <c r="B17" s="25" t="s">
        <v>27</v>
      </c>
      <c r="C17" s="9">
        <f>C27+C37</f>
        <v>726220.82175599982</v>
      </c>
      <c r="D17" s="9">
        <f t="shared" ref="D17:H17" si="3">D27+D37</f>
        <v>727386.22601999948</v>
      </c>
      <c r="E17" s="9">
        <f t="shared" si="3"/>
        <v>801958.02201499965</v>
      </c>
      <c r="F17" s="9">
        <f t="shared" si="3"/>
        <v>915205.64004499943</v>
      </c>
      <c r="G17" s="9">
        <f t="shared" si="3"/>
        <v>3170770.7098359982</v>
      </c>
      <c r="H17" s="10">
        <f t="shared" si="3"/>
        <v>3170773</v>
      </c>
    </row>
    <row r="18" spans="1:8" s="5" customFormat="1" ht="18.75" x14ac:dyDescent="0.3">
      <c r="A18" s="3"/>
      <c r="B18" s="25" t="s">
        <v>28</v>
      </c>
      <c r="C18" s="9">
        <f t="shared" ref="C18:H18" si="4">C28+C38</f>
        <v>583938.32999999984</v>
      </c>
      <c r="D18" s="9">
        <f t="shared" si="4"/>
        <v>580253.64999999967</v>
      </c>
      <c r="E18" s="9">
        <f t="shared" si="4"/>
        <v>639519.03999999969</v>
      </c>
      <c r="F18" s="9">
        <f t="shared" si="4"/>
        <v>725436.82999999949</v>
      </c>
      <c r="G18" s="9">
        <f t="shared" si="4"/>
        <v>2529147.8499999987</v>
      </c>
      <c r="H18" s="10">
        <f t="shared" si="4"/>
        <v>2529149</v>
      </c>
    </row>
    <row r="19" spans="1:8" s="5" customFormat="1" ht="32.25" x14ac:dyDescent="0.3">
      <c r="A19" s="3"/>
      <c r="B19" s="23" t="s">
        <v>35</v>
      </c>
      <c r="C19" s="9">
        <f t="shared" ref="C19:G19" si="5">C29+C39</f>
        <v>23441.290000000005</v>
      </c>
      <c r="D19" s="9">
        <f t="shared" si="5"/>
        <v>67113.47</v>
      </c>
      <c r="E19" s="9">
        <f t="shared" si="5"/>
        <v>72978.509999999966</v>
      </c>
      <c r="F19" s="9">
        <f t="shared" si="5"/>
        <v>135290.84999999995</v>
      </c>
      <c r="G19" s="9">
        <f t="shared" si="5"/>
        <v>298824.11999999994</v>
      </c>
      <c r="H19" s="10">
        <f>H29+H39</f>
        <v>298824.10999999993</v>
      </c>
    </row>
    <row r="20" spans="1:8" s="5" customFormat="1" ht="18.75" x14ac:dyDescent="0.3">
      <c r="A20" s="3"/>
      <c r="B20" s="23" t="s">
        <v>34</v>
      </c>
      <c r="C20" s="9">
        <f>C30</f>
        <v>47194.149999999892</v>
      </c>
      <c r="D20" s="9">
        <f t="shared" ref="D20:H20" si="6">D30</f>
        <v>43262.310000000005</v>
      </c>
      <c r="E20" s="9">
        <f t="shared" si="6"/>
        <v>46641.46000000005</v>
      </c>
      <c r="F20" s="9">
        <f t="shared" si="6"/>
        <v>49916.839999999887</v>
      </c>
      <c r="G20" s="9">
        <f t="shared" si="6"/>
        <v>187014.75999999983</v>
      </c>
      <c r="H20" s="10">
        <f t="shared" si="6"/>
        <v>187014.75999999983</v>
      </c>
    </row>
    <row r="21" spans="1:8" ht="18.75" x14ac:dyDescent="0.3">
      <c r="A21" s="12"/>
      <c r="B21" s="25" t="s">
        <v>29</v>
      </c>
      <c r="C21" s="9">
        <f>C31+C40</f>
        <v>513302.88999999996</v>
      </c>
      <c r="D21" s="9">
        <f t="shared" ref="D21:H21" si="7">D31+D40</f>
        <v>469877.86999999953</v>
      </c>
      <c r="E21" s="9">
        <f t="shared" si="7"/>
        <v>519899.06999999972</v>
      </c>
      <c r="F21" s="9">
        <f t="shared" si="7"/>
        <v>540229.13999999978</v>
      </c>
      <c r="G21" s="9">
        <f t="shared" si="7"/>
        <v>2043308.9699999988</v>
      </c>
      <c r="H21" s="10">
        <f t="shared" si="7"/>
        <v>2043310.3399999989</v>
      </c>
    </row>
    <row r="22" spans="1:8" ht="57.75" customHeight="1" x14ac:dyDescent="0.3">
      <c r="A22" s="12"/>
      <c r="B22" s="23" t="s">
        <v>32</v>
      </c>
      <c r="C22" s="9">
        <f t="shared" ref="C22:H22" si="8">C32+C41</f>
        <v>142282.49175599994</v>
      </c>
      <c r="D22" s="9">
        <f t="shared" si="8"/>
        <v>147132.57601999992</v>
      </c>
      <c r="E22" s="9">
        <f t="shared" si="8"/>
        <v>162438.98201499993</v>
      </c>
      <c r="F22" s="9">
        <f t="shared" si="8"/>
        <v>189768.8100449999</v>
      </c>
      <c r="G22" s="9">
        <f t="shared" si="8"/>
        <v>641622.85983599967</v>
      </c>
      <c r="H22" s="10">
        <f t="shared" si="8"/>
        <v>641624</v>
      </c>
    </row>
    <row r="23" spans="1:8" ht="32.25" x14ac:dyDescent="0.3">
      <c r="A23" s="12"/>
      <c r="B23" s="23" t="s">
        <v>31</v>
      </c>
      <c r="C23" s="9">
        <f t="shared" ref="C23:H23" si="9">C33+C42</f>
        <v>138615.98175599994</v>
      </c>
      <c r="D23" s="9">
        <f t="shared" si="9"/>
        <v>138838.42601999993</v>
      </c>
      <c r="E23" s="9">
        <f t="shared" si="9"/>
        <v>153072.17201499993</v>
      </c>
      <c r="F23" s="9">
        <f t="shared" si="9"/>
        <v>174688.0900449999</v>
      </c>
      <c r="G23" s="9">
        <f t="shared" si="9"/>
        <v>605214.66983599961</v>
      </c>
      <c r="H23" s="10">
        <f t="shared" si="9"/>
        <v>605215</v>
      </c>
    </row>
    <row r="24" spans="1:8" ht="32.25" x14ac:dyDescent="0.3">
      <c r="A24" s="12"/>
      <c r="B24" s="23" t="s">
        <v>33</v>
      </c>
      <c r="C24" s="9">
        <f t="shared" ref="C24:H24" si="10">C34+C43</f>
        <v>3666.5100000000007</v>
      </c>
      <c r="D24" s="9">
        <f t="shared" si="10"/>
        <v>8294.15</v>
      </c>
      <c r="E24" s="9">
        <f t="shared" si="10"/>
        <v>9366.8099999999977</v>
      </c>
      <c r="F24" s="9">
        <f t="shared" si="10"/>
        <v>15080.72</v>
      </c>
      <c r="G24" s="9">
        <f t="shared" si="10"/>
        <v>36408.189999999995</v>
      </c>
      <c r="H24" s="10">
        <f t="shared" si="10"/>
        <v>36409</v>
      </c>
    </row>
    <row r="25" spans="1:8" ht="18.75" x14ac:dyDescent="0.3">
      <c r="A25" s="12"/>
      <c r="B25" s="18" t="s">
        <v>17</v>
      </c>
      <c r="C25" s="7">
        <f>C17</f>
        <v>726220.82175599982</v>
      </c>
      <c r="D25" s="7">
        <f t="shared" ref="D25:H25" si="11">D17</f>
        <v>727386.22601999948</v>
      </c>
      <c r="E25" s="7">
        <f t="shared" si="11"/>
        <v>801958.02201499965</v>
      </c>
      <c r="F25" s="7">
        <f t="shared" si="11"/>
        <v>915205.64004499943</v>
      </c>
      <c r="G25" s="7">
        <f t="shared" si="11"/>
        <v>3170770.7098359982</v>
      </c>
      <c r="H25" s="8">
        <f t="shared" si="11"/>
        <v>3170773</v>
      </c>
    </row>
    <row r="26" spans="1:8" ht="21.75" customHeight="1" x14ac:dyDescent="0.3">
      <c r="A26" s="3" t="s">
        <v>15</v>
      </c>
      <c r="B26" s="11" t="s">
        <v>16</v>
      </c>
      <c r="C26" s="12"/>
      <c r="D26" s="12"/>
      <c r="E26" s="12"/>
      <c r="F26" s="12"/>
      <c r="G26" s="12"/>
      <c r="H26" s="12"/>
    </row>
    <row r="27" spans="1:8" ht="18.75" x14ac:dyDescent="0.3">
      <c r="A27" s="12"/>
      <c r="B27" s="25" t="s">
        <v>27</v>
      </c>
      <c r="C27" s="9">
        <v>722261.55431099981</v>
      </c>
      <c r="D27" s="9">
        <v>723471.30266699952</v>
      </c>
      <c r="E27" s="9">
        <v>797706.03165499959</v>
      </c>
      <c r="F27" s="9">
        <v>909367.68100999948</v>
      </c>
      <c r="G27" s="9">
        <f>G28+G32</f>
        <v>3152806.5696429983</v>
      </c>
      <c r="H27" s="10">
        <f>H28+H32</f>
        <v>3152808</v>
      </c>
    </row>
    <row r="28" spans="1:8" ht="18.75" x14ac:dyDescent="0.3">
      <c r="A28" s="12"/>
      <c r="B28" s="25" t="s">
        <v>28</v>
      </c>
      <c r="C28" s="9">
        <v>580739.93999999983</v>
      </c>
      <c r="D28" s="9">
        <v>577087.83999999962</v>
      </c>
      <c r="E28" s="9">
        <v>636080.81999999972</v>
      </c>
      <c r="F28" s="9">
        <v>720779.60999999952</v>
      </c>
      <c r="G28" s="9">
        <f>C28+D28+E28+F28</f>
        <v>2514688.2099999986</v>
      </c>
      <c r="H28" s="10">
        <f>2514689</f>
        <v>2514689</v>
      </c>
    </row>
    <row r="29" spans="1:8" ht="32.25" x14ac:dyDescent="0.3">
      <c r="A29" s="12"/>
      <c r="B29" s="23" t="s">
        <v>35</v>
      </c>
      <c r="C29" s="9">
        <v>23356.480000000003</v>
      </c>
      <c r="D29" s="9">
        <v>66841.11</v>
      </c>
      <c r="E29" s="9">
        <v>72535.969999999972</v>
      </c>
      <c r="F29" s="9">
        <v>134368.54999999996</v>
      </c>
      <c r="G29" s="9">
        <f>C29+D29+E29+F29</f>
        <v>297102.10999999993</v>
      </c>
      <c r="H29" s="10">
        <f>C29+D29+E29+F29</f>
        <v>297102.10999999993</v>
      </c>
    </row>
    <row r="30" spans="1:8" ht="18.75" x14ac:dyDescent="0.3">
      <c r="A30" s="12"/>
      <c r="B30" s="23" t="s">
        <v>34</v>
      </c>
      <c r="C30" s="9">
        <v>47194.149999999892</v>
      </c>
      <c r="D30" s="9">
        <v>43262.310000000005</v>
      </c>
      <c r="E30" s="9">
        <v>46641.46000000005</v>
      </c>
      <c r="F30" s="9">
        <v>49916.839999999887</v>
      </c>
      <c r="G30" s="9">
        <f t="shared" ref="G30:G34" si="12">C30+D30+E30+F30</f>
        <v>187014.75999999983</v>
      </c>
      <c r="H30" s="10">
        <f t="shared" ref="H30" si="13">C30+D30+E30+F30</f>
        <v>187014.75999999983</v>
      </c>
    </row>
    <row r="31" spans="1:8" ht="18.75" x14ac:dyDescent="0.3">
      <c r="A31" s="12"/>
      <c r="B31" s="25" t="s">
        <v>29</v>
      </c>
      <c r="C31" s="9">
        <v>510189.30999999994</v>
      </c>
      <c r="D31" s="9">
        <v>466984.41999999952</v>
      </c>
      <c r="E31" s="9">
        <v>516903.38999999972</v>
      </c>
      <c r="F31" s="9">
        <v>536494.21999999974</v>
      </c>
      <c r="G31" s="9">
        <f t="shared" si="12"/>
        <v>2030571.3399999989</v>
      </c>
      <c r="H31" s="10">
        <f>C31+D31+E31+F31+1</f>
        <v>2030572.3399999989</v>
      </c>
    </row>
    <row r="32" spans="1:8" ht="48" x14ac:dyDescent="0.3">
      <c r="A32" s="12"/>
      <c r="B32" s="23" t="s">
        <v>32</v>
      </c>
      <c r="C32" s="9">
        <f>C33+C34</f>
        <v>141521.61431099995</v>
      </c>
      <c r="D32" s="9">
        <f t="shared" ref="D32:H32" si="14">D33+D34</f>
        <v>146383.46266699993</v>
      </c>
      <c r="E32" s="9">
        <f t="shared" si="14"/>
        <v>161625.21165499993</v>
      </c>
      <c r="F32" s="9">
        <f t="shared" si="14"/>
        <v>188588.0710099999</v>
      </c>
      <c r="G32" s="9">
        <f t="shared" si="14"/>
        <v>638118.35964299971</v>
      </c>
      <c r="H32" s="10">
        <f t="shared" si="14"/>
        <v>638119</v>
      </c>
    </row>
    <row r="33" spans="1:8" ht="32.25" x14ac:dyDescent="0.3">
      <c r="A33" s="12"/>
      <c r="B33" s="23" t="s">
        <v>31</v>
      </c>
      <c r="C33" s="9">
        <v>137860.26431099995</v>
      </c>
      <c r="D33" s="9">
        <v>138091.17266699992</v>
      </c>
      <c r="E33" s="9">
        <v>152260.58165499993</v>
      </c>
      <c r="F33" s="9">
        <v>173573.78100999989</v>
      </c>
      <c r="G33" s="9">
        <f t="shared" si="12"/>
        <v>601785.79964299966</v>
      </c>
      <c r="H33" s="10">
        <v>601786</v>
      </c>
    </row>
    <row r="34" spans="1:8" ht="32.25" x14ac:dyDescent="0.3">
      <c r="A34" s="12"/>
      <c r="B34" s="23" t="s">
        <v>33</v>
      </c>
      <c r="C34" s="9">
        <v>3661.3500000000008</v>
      </c>
      <c r="D34" s="6">
        <v>8292.2899999999991</v>
      </c>
      <c r="E34" s="6">
        <v>9364.6299999999974</v>
      </c>
      <c r="F34" s="6">
        <v>15014.289999999999</v>
      </c>
      <c r="G34" s="9">
        <f t="shared" si="12"/>
        <v>36332.559999999998</v>
      </c>
      <c r="H34" s="10">
        <v>36333</v>
      </c>
    </row>
    <row r="35" spans="1:8" ht="25.5" customHeight="1" x14ac:dyDescent="0.3">
      <c r="A35" s="12"/>
      <c r="B35" s="18" t="s">
        <v>18</v>
      </c>
      <c r="C35" s="7">
        <f>C27</f>
        <v>722261.55431099981</v>
      </c>
      <c r="D35" s="7">
        <f t="shared" ref="D35:H35" si="15">D27</f>
        <v>723471.30266699952</v>
      </c>
      <c r="E35" s="7">
        <f t="shared" si="15"/>
        <v>797706.03165499959</v>
      </c>
      <c r="F35" s="7">
        <f t="shared" si="15"/>
        <v>909367.68100999948</v>
      </c>
      <c r="G35" s="7">
        <f t="shared" si="15"/>
        <v>3152806.5696429983</v>
      </c>
      <c r="H35" s="8">
        <f t="shared" si="15"/>
        <v>3152808</v>
      </c>
    </row>
    <row r="36" spans="1:8" ht="20.25" customHeight="1" x14ac:dyDescent="0.3">
      <c r="A36" s="3" t="s">
        <v>20</v>
      </c>
      <c r="B36" s="11" t="s">
        <v>19</v>
      </c>
      <c r="C36" s="12"/>
      <c r="D36" s="12"/>
      <c r="E36" s="12"/>
      <c r="F36" s="12"/>
      <c r="G36" s="12"/>
      <c r="H36" s="12"/>
    </row>
    <row r="37" spans="1:8" ht="18.75" x14ac:dyDescent="0.3">
      <c r="A37" s="12"/>
      <c r="B37" s="25" t="s">
        <v>27</v>
      </c>
      <c r="C37" s="9">
        <v>3959.2674449999995</v>
      </c>
      <c r="D37" s="9">
        <v>3914.9233530000001</v>
      </c>
      <c r="E37" s="9">
        <v>4251.9903599999998</v>
      </c>
      <c r="F37" s="9">
        <v>5837.9590349999989</v>
      </c>
      <c r="G37" s="9">
        <f>G38+G41</f>
        <v>17964.140192999999</v>
      </c>
      <c r="H37" s="10">
        <f>H38+H41</f>
        <v>17965</v>
      </c>
    </row>
    <row r="38" spans="1:8" ht="18.75" x14ac:dyDescent="0.3">
      <c r="A38" s="12"/>
      <c r="B38" s="25" t="s">
        <v>28</v>
      </c>
      <c r="C38" s="9">
        <v>3198.39</v>
      </c>
      <c r="D38" s="9">
        <v>3165.81</v>
      </c>
      <c r="E38" s="9">
        <v>3438.2200000000003</v>
      </c>
      <c r="F38" s="9">
        <v>4657.2199999999993</v>
      </c>
      <c r="G38" s="9">
        <f t="shared" ref="G38" si="16">G39+G40</f>
        <v>14459.639999999998</v>
      </c>
      <c r="H38" s="10">
        <f>H39+H40</f>
        <v>14460</v>
      </c>
    </row>
    <row r="39" spans="1:8" ht="33" customHeight="1" x14ac:dyDescent="0.3">
      <c r="A39" s="12"/>
      <c r="B39" s="23" t="s">
        <v>35</v>
      </c>
      <c r="C39" s="9">
        <v>84.81</v>
      </c>
      <c r="D39" s="9">
        <v>272.36</v>
      </c>
      <c r="E39" s="9">
        <v>442.53999999999996</v>
      </c>
      <c r="F39" s="9">
        <v>922.3</v>
      </c>
      <c r="G39" s="9">
        <f>C39+D39+E39+F39</f>
        <v>1722.01</v>
      </c>
      <c r="H39" s="10">
        <v>1722</v>
      </c>
    </row>
    <row r="40" spans="1:8" ht="18" customHeight="1" x14ac:dyDescent="0.3">
      <c r="A40" s="12"/>
      <c r="B40" s="25" t="s">
        <v>29</v>
      </c>
      <c r="C40" s="9">
        <v>3113.58</v>
      </c>
      <c r="D40" s="9">
        <v>2893.45</v>
      </c>
      <c r="E40" s="9">
        <v>2995.6800000000003</v>
      </c>
      <c r="F40" s="9">
        <v>3734.9199999999992</v>
      </c>
      <c r="G40" s="9">
        <f>C40+D40+E40+F40</f>
        <v>12737.629999999997</v>
      </c>
      <c r="H40" s="10">
        <v>12738</v>
      </c>
    </row>
    <row r="41" spans="1:8" ht="48" x14ac:dyDescent="0.3">
      <c r="A41" s="12"/>
      <c r="B41" s="23" t="s">
        <v>32</v>
      </c>
      <c r="C41" s="9">
        <v>760.87744499999985</v>
      </c>
      <c r="D41" s="9">
        <v>749.11335300000007</v>
      </c>
      <c r="E41" s="9">
        <v>813.77035999999998</v>
      </c>
      <c r="F41" s="9">
        <v>1180.7390349999998</v>
      </c>
      <c r="G41" s="9">
        <f t="shared" ref="G41" si="17">G42+G43</f>
        <v>3504.5001929999999</v>
      </c>
      <c r="H41" s="10">
        <f>H42+H43</f>
        <v>3505</v>
      </c>
    </row>
    <row r="42" spans="1:8" ht="32.25" x14ac:dyDescent="0.3">
      <c r="A42" s="12"/>
      <c r="B42" s="23" t="s">
        <v>31</v>
      </c>
      <c r="C42" s="9">
        <v>755.71744499999988</v>
      </c>
      <c r="D42" s="9">
        <v>747.25335300000006</v>
      </c>
      <c r="E42" s="9">
        <v>811.59036000000003</v>
      </c>
      <c r="F42" s="9">
        <v>1114.3090349999998</v>
      </c>
      <c r="G42" s="9">
        <f>C42+D42+E42+F42</f>
        <v>3428.8701929999997</v>
      </c>
      <c r="H42" s="10">
        <v>3429</v>
      </c>
    </row>
    <row r="43" spans="1:8" ht="36" customHeight="1" x14ac:dyDescent="0.3">
      <c r="A43" s="12"/>
      <c r="B43" s="23" t="s">
        <v>33</v>
      </c>
      <c r="C43" s="9">
        <v>5.16</v>
      </c>
      <c r="D43" s="9">
        <v>1.8599999999999999</v>
      </c>
      <c r="E43" s="9">
        <v>2.1800000000000002</v>
      </c>
      <c r="F43" s="9">
        <v>66.430000000000007</v>
      </c>
      <c r="G43" s="9">
        <f>C43+D43+E43+F43</f>
        <v>75.63000000000001</v>
      </c>
      <c r="H43" s="10">
        <v>76</v>
      </c>
    </row>
    <row r="44" spans="1:8" ht="24.75" customHeight="1" x14ac:dyDescent="0.3">
      <c r="A44" s="12"/>
      <c r="B44" s="18" t="s">
        <v>21</v>
      </c>
      <c r="C44" s="7">
        <f>C37</f>
        <v>3959.2674449999995</v>
      </c>
      <c r="D44" s="7">
        <f t="shared" ref="D44:H44" si="18">D37</f>
        <v>3914.9233530000001</v>
      </c>
      <c r="E44" s="7">
        <f t="shared" si="18"/>
        <v>4251.9903599999998</v>
      </c>
      <c r="F44" s="7">
        <f t="shared" si="18"/>
        <v>5837.9590349999989</v>
      </c>
      <c r="G44" s="7">
        <f t="shared" si="18"/>
        <v>17964.140192999999</v>
      </c>
      <c r="H44" s="8">
        <f t="shared" si="18"/>
        <v>17965</v>
      </c>
    </row>
    <row r="45" spans="1:8" ht="31.5" customHeight="1" x14ac:dyDescent="0.3">
      <c r="A45" s="12"/>
      <c r="B45" s="4" t="s">
        <v>22</v>
      </c>
      <c r="C45" s="12"/>
      <c r="D45" s="12"/>
      <c r="E45" s="12"/>
      <c r="F45" s="12"/>
      <c r="G45" s="12"/>
      <c r="H45" s="12"/>
    </row>
    <row r="46" spans="1:8" ht="18.75" x14ac:dyDescent="0.3">
      <c r="A46" s="12"/>
      <c r="B46" s="28" t="s">
        <v>27</v>
      </c>
      <c r="C46" s="7">
        <f>C8+C17</f>
        <v>846432.83175599971</v>
      </c>
      <c r="D46" s="7">
        <f t="shared" ref="D46:F46" si="19">D8+D17</f>
        <v>853336.38601999939</v>
      </c>
      <c r="E46" s="7">
        <f t="shared" si="19"/>
        <v>930752.00201499951</v>
      </c>
      <c r="F46" s="7">
        <f t="shared" si="19"/>
        <v>1062050.2100449996</v>
      </c>
      <c r="G46" s="7">
        <f t="shared" ref="G46" si="20">G8+G17</f>
        <v>3692571.429835998</v>
      </c>
      <c r="H46" s="8">
        <f>H47+H51</f>
        <v>3692575.2099999986</v>
      </c>
    </row>
    <row r="47" spans="1:8" ht="18.75" x14ac:dyDescent="0.3">
      <c r="A47" s="12"/>
      <c r="B47" s="28" t="s">
        <v>28</v>
      </c>
      <c r="C47" s="9">
        <f>C48+C49+C50</f>
        <v>680854.19999999972</v>
      </c>
      <c r="D47" s="9">
        <f t="shared" ref="D47:H47" si="21">D48+D49+D50</f>
        <v>681529.61999999941</v>
      </c>
      <c r="E47" s="9">
        <f t="shared" si="21"/>
        <v>742827.98999999953</v>
      </c>
      <c r="F47" s="9">
        <f t="shared" si="21"/>
        <v>842763.5299999998</v>
      </c>
      <c r="G47" s="9">
        <f t="shared" si="21"/>
        <v>2947975.3399999985</v>
      </c>
      <c r="H47" s="10">
        <f t="shared" si="21"/>
        <v>2947977.2099999986</v>
      </c>
    </row>
    <row r="48" spans="1:8" ht="38.25" customHeight="1" x14ac:dyDescent="0.3">
      <c r="A48" s="12"/>
      <c r="B48" s="23" t="s">
        <v>35</v>
      </c>
      <c r="C48" s="9">
        <f>C10+C19</f>
        <v>28034.320000000007</v>
      </c>
      <c r="D48" s="9">
        <f t="shared" ref="D48:H48" si="22">D10+D19</f>
        <v>77388.800000000003</v>
      </c>
      <c r="E48" s="9">
        <f t="shared" si="22"/>
        <v>86582.489999999962</v>
      </c>
      <c r="F48" s="9">
        <f t="shared" si="22"/>
        <v>156329.11999999994</v>
      </c>
      <c r="G48" s="9">
        <f t="shared" si="22"/>
        <v>348334.72999999992</v>
      </c>
      <c r="H48" s="10">
        <f t="shared" si="22"/>
        <v>348335.10999999993</v>
      </c>
    </row>
    <row r="49" spans="1:55" ht="18.75" x14ac:dyDescent="0.3">
      <c r="A49" s="12"/>
      <c r="B49" s="29" t="s">
        <v>34</v>
      </c>
      <c r="C49" s="9">
        <f>C30</f>
        <v>47194.149999999892</v>
      </c>
      <c r="D49" s="9">
        <f t="shared" ref="D49:H49" si="23">D30</f>
        <v>43262.310000000005</v>
      </c>
      <c r="E49" s="9">
        <f t="shared" si="23"/>
        <v>46641.46000000005</v>
      </c>
      <c r="F49" s="9">
        <f t="shared" si="23"/>
        <v>49916.839999999887</v>
      </c>
      <c r="G49" s="9">
        <f t="shared" si="23"/>
        <v>187014.75999999983</v>
      </c>
      <c r="H49" s="10">
        <f t="shared" si="23"/>
        <v>187014.75999999983</v>
      </c>
    </row>
    <row r="50" spans="1:55" ht="18.75" x14ac:dyDescent="0.3">
      <c r="A50" s="12"/>
      <c r="B50" s="28" t="s">
        <v>29</v>
      </c>
      <c r="C50" s="9">
        <f>C11+C21</f>
        <v>605625.72999999986</v>
      </c>
      <c r="D50" s="9">
        <f t="shared" ref="D50:H50" si="24">D11+D21</f>
        <v>560878.50999999943</v>
      </c>
      <c r="E50" s="9">
        <f t="shared" si="24"/>
        <v>609604.03999999957</v>
      </c>
      <c r="F50" s="9">
        <f t="shared" si="24"/>
        <v>636517.56999999995</v>
      </c>
      <c r="G50" s="9">
        <f t="shared" si="24"/>
        <v>2412625.8499999987</v>
      </c>
      <c r="H50" s="10">
        <f t="shared" si="24"/>
        <v>2412627.3399999989</v>
      </c>
    </row>
    <row r="51" spans="1:55" ht="56.25" customHeight="1" x14ac:dyDescent="0.3">
      <c r="A51" s="12"/>
      <c r="B51" s="29" t="s">
        <v>32</v>
      </c>
      <c r="C51" s="9">
        <f>C52+C53</f>
        <v>165578.63175599993</v>
      </c>
      <c r="D51" s="9">
        <f t="shared" ref="D51:H51" si="25">D52+D53</f>
        <v>171806.76601999992</v>
      </c>
      <c r="E51" s="9">
        <f t="shared" si="25"/>
        <v>187924.01201499993</v>
      </c>
      <c r="F51" s="9">
        <f t="shared" si="25"/>
        <v>219286.6800449999</v>
      </c>
      <c r="G51" s="9">
        <f t="shared" si="25"/>
        <v>744596.08983599953</v>
      </c>
      <c r="H51" s="10">
        <f t="shared" si="25"/>
        <v>744598</v>
      </c>
      <c r="K51" s="30"/>
    </row>
    <row r="52" spans="1:55" ht="36.75" customHeight="1" x14ac:dyDescent="0.3">
      <c r="A52" s="12"/>
      <c r="B52" s="29" t="s">
        <v>31</v>
      </c>
      <c r="C52" s="9">
        <f>C13+C23</f>
        <v>161561.55175599994</v>
      </c>
      <c r="D52" s="9">
        <f t="shared" ref="D52:H52" si="26">D13+D23</f>
        <v>162878.96601999993</v>
      </c>
      <c r="E52" s="9">
        <f t="shared" si="26"/>
        <v>177655.70201499993</v>
      </c>
      <c r="F52" s="9">
        <f t="shared" si="26"/>
        <v>202717.9000449999</v>
      </c>
      <c r="G52" s="9">
        <f t="shared" si="26"/>
        <v>704814.11983599956</v>
      </c>
      <c r="H52" s="10">
        <f t="shared" si="26"/>
        <v>704815</v>
      </c>
    </row>
    <row r="53" spans="1:55" ht="44.25" customHeight="1" x14ac:dyDescent="0.3">
      <c r="A53" s="12"/>
      <c r="B53" s="29" t="s">
        <v>33</v>
      </c>
      <c r="C53" s="9">
        <f>C14+C24</f>
        <v>4017.0800000000008</v>
      </c>
      <c r="D53" s="9">
        <f t="shared" ref="D53:H53" si="27">D14+D24</f>
        <v>8927.7999999999993</v>
      </c>
      <c r="E53" s="9">
        <f t="shared" si="27"/>
        <v>10268.309999999998</v>
      </c>
      <c r="F53" s="9">
        <f t="shared" si="27"/>
        <v>16568.78</v>
      </c>
      <c r="G53" s="9">
        <f t="shared" si="27"/>
        <v>39781.969999999994</v>
      </c>
      <c r="H53" s="10">
        <f t="shared" si="27"/>
        <v>39783</v>
      </c>
    </row>
    <row r="54" spans="1:55" ht="56.25" customHeight="1" x14ac:dyDescent="0.2"/>
    <row r="55" spans="1:55" ht="20.25" x14ac:dyDescent="0.3">
      <c r="A55" s="35" t="s">
        <v>23</v>
      </c>
      <c r="B55" s="35"/>
      <c r="C55" s="35"/>
      <c r="D55" s="35"/>
      <c r="E55" s="35"/>
      <c r="F55" s="35"/>
      <c r="G55" s="35"/>
      <c r="H55" s="3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ht="27.75" customHeight="1" x14ac:dyDescent="0.35">
      <c r="A56" s="27"/>
      <c r="B56" s="27"/>
      <c r="C56" s="27"/>
      <c r="D56" s="27"/>
      <c r="E56" s="27"/>
      <c r="F56" s="27"/>
      <c r="G56" s="27"/>
      <c r="H56" s="27"/>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ht="20.25" x14ac:dyDescent="0.3">
      <c r="A57" s="35" t="s">
        <v>24</v>
      </c>
      <c r="B57" s="35"/>
      <c r="C57" s="35"/>
      <c r="D57" s="35"/>
      <c r="E57" s="35"/>
      <c r="F57" s="35"/>
      <c r="G57" s="35"/>
      <c r="H57" s="35"/>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ht="232.5" customHeight="1" x14ac:dyDescent="0.3">
      <c r="A58" s="21"/>
      <c r="B58" s="21"/>
      <c r="C58" s="21"/>
      <c r="D58" s="21"/>
      <c r="E58" s="21"/>
      <c r="F58" s="21"/>
      <c r="G58" s="21"/>
      <c r="H58" s="21"/>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ht="186" customHeight="1" x14ac:dyDescent="0.2"/>
    <row r="60" spans="1:55" ht="237" customHeight="1" x14ac:dyDescent="0.2">
      <c r="A60" s="2" t="s">
        <v>25</v>
      </c>
    </row>
    <row r="61" spans="1:55" ht="21.75" customHeight="1" x14ac:dyDescent="0.25">
      <c r="A61" s="22" t="s">
        <v>26</v>
      </c>
    </row>
    <row r="62" spans="1:55" ht="24" customHeight="1" x14ac:dyDescent="0.25">
      <c r="A62" s="22"/>
    </row>
    <row r="63" spans="1:55" ht="38.25" customHeight="1" x14ac:dyDescent="0.25">
      <c r="A63" s="31" t="s">
        <v>36</v>
      </c>
      <c r="B63" s="31"/>
      <c r="C63" s="31"/>
      <c r="D63" s="31"/>
      <c r="E63" s="31"/>
      <c r="F63" s="31"/>
      <c r="G63" s="31"/>
      <c r="H63" s="31"/>
      <c r="I63" s="31"/>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sheetData>
  <mergeCells count="6">
    <mergeCell ref="A63:I63"/>
    <mergeCell ref="B4:H4"/>
    <mergeCell ref="E2:I2"/>
    <mergeCell ref="H1:I1"/>
    <mergeCell ref="A55:H55"/>
    <mergeCell ref="A57:H57"/>
  </mergeCells>
  <conditionalFormatting sqref="F27:F31 F33">
    <cfRule type="cellIs" dxfId="9" priority="17" operator="lessThan">
      <formula>0</formula>
    </cfRule>
  </conditionalFormatting>
  <conditionalFormatting sqref="D27:E31 F34 D33:E34">
    <cfRule type="cellIs" dxfId="8" priority="16" operator="lessThan">
      <formula>0</formula>
    </cfRule>
  </conditionalFormatting>
  <conditionalFormatting sqref="C27:C34 D32:H32">
    <cfRule type="cellIs" dxfId="7" priority="15" operator="lessThan">
      <formula>0</formula>
    </cfRule>
  </conditionalFormatting>
  <conditionalFormatting sqref="F37:F43">
    <cfRule type="cellIs" dxfId="6" priority="14" operator="lessThan">
      <formula>0</formula>
    </cfRule>
  </conditionalFormatting>
  <conditionalFormatting sqref="C37:E43">
    <cfRule type="cellIs" dxfId="5" priority="13" operator="lessThan">
      <formula>0</formula>
    </cfRule>
  </conditionalFormatting>
  <conditionalFormatting sqref="C44:E44">
    <cfRule type="cellIs" dxfId="4" priority="8" operator="lessThan">
      <formula>0</formula>
    </cfRule>
  </conditionalFormatting>
  <conditionalFormatting sqref="C35:H35">
    <cfRule type="cellIs" dxfId="3" priority="10" operator="lessThan">
      <formula>0</formula>
    </cfRule>
  </conditionalFormatting>
  <conditionalFormatting sqref="F44">
    <cfRule type="cellIs" dxfId="2" priority="9" operator="lessThan">
      <formula>0</formula>
    </cfRule>
  </conditionalFormatting>
  <conditionalFormatting sqref="F49">
    <cfRule type="cellIs" dxfId="1" priority="6" operator="lessThan">
      <formula>0</formula>
    </cfRule>
  </conditionalFormatting>
  <conditionalFormatting sqref="C49:E49 C46:F46 C47:H48 C50:H53">
    <cfRule type="cellIs" dxfId="0" priority="5" operator="lessThan">
      <formula>0</formula>
    </cfRule>
  </conditionalFormatting>
  <hyperlinks>
    <hyperlink ref="A61" r:id="rId1"/>
  </hyperlinks>
  <printOptions horizontalCentered="1"/>
  <pageMargins left="0.23622047244094491" right="0.23622047244094491" top="0.74803149606299213" bottom="0.74803149606299213" header="0.31496062992125984" footer="0.31496062992125984"/>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Černova</dc:creator>
  <cp:lastModifiedBy>Tatjana Černova</cp:lastModifiedBy>
  <cp:lastPrinted>2017-03-13T07:20:26Z</cp:lastPrinted>
  <dcterms:created xsi:type="dcterms:W3CDTF">2017-02-20T11:50:52Z</dcterms:created>
  <dcterms:modified xsi:type="dcterms:W3CDTF">2017-03-13T07:20:28Z</dcterms:modified>
</cp:coreProperties>
</file>