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235" activeTab="1"/>
  </bookViews>
  <sheets>
    <sheet name="Studiju programmas_JVLMA" sheetId="1" r:id="rId1"/>
    <sheet name="Kopsavilkums" sheetId="2" r:id="rId2"/>
  </sheets>
  <definedNames>
    <definedName name="_xlnm._FilterDatabase" localSheetId="0" hidden="1">'Studiju programmas_JVLMA'!$A$3:$Q$7</definedName>
  </definedNames>
  <calcPr calcId="152511"/>
</workbook>
</file>

<file path=xl/calcChain.xml><?xml version="1.0" encoding="utf-8"?>
<calcChain xmlns="http://schemas.openxmlformats.org/spreadsheetml/2006/main">
  <c r="C4" i="2" l="1"/>
  <c r="D4" i="2" s="1"/>
  <c r="E4" i="2" s="1"/>
  <c r="B4" i="2"/>
  <c r="M7" i="1" l="1"/>
  <c r="M6" i="1"/>
  <c r="M5" i="1"/>
  <c r="M4" i="1"/>
  <c r="M8" i="1" l="1"/>
  <c r="F10" i="1"/>
  <c r="G10" i="1" s="1"/>
  <c r="F13" i="1" l="1"/>
  <c r="G13" i="1" s="1"/>
  <c r="F12" i="1"/>
  <c r="G12" i="1" s="1"/>
  <c r="F11" i="1"/>
  <c r="G11" i="1" s="1"/>
  <c r="G14" i="1" l="1"/>
  <c r="F14" i="1"/>
  <c r="L8" i="1"/>
</calcChain>
</file>

<file path=xl/sharedStrings.xml><?xml version="1.0" encoding="utf-8"?>
<sst xmlns="http://schemas.openxmlformats.org/spreadsheetml/2006/main" count="48" uniqueCount="40">
  <si>
    <t>Studiju programmas nosaukums</t>
  </si>
  <si>
    <t>Augstākās izglītības pakāpes līmenis</t>
  </si>
  <si>
    <t>Studiju līmenis</t>
  </si>
  <si>
    <t>Izglītības programmu grupa</t>
  </si>
  <si>
    <t>Studiju izmaksu koeficientu tematiskā joma</t>
  </si>
  <si>
    <t>Minimālais studiju izmaksu koeficients</t>
  </si>
  <si>
    <t>Studiju līmeņa koeficients</t>
  </si>
  <si>
    <t>Stipendijas apmērs (euro)</t>
  </si>
  <si>
    <t>Grūtniecības atvaļinājuma stipendija (euro)</t>
  </si>
  <si>
    <t>Sports, kultūra, dienesta viesnīca (euro)</t>
  </si>
  <si>
    <t>Bakalaura</t>
  </si>
  <si>
    <t>Maģistra</t>
  </si>
  <si>
    <t>6.  Skolotāju izglītība un izglītības zinātnes</t>
  </si>
  <si>
    <t>Deju un ritmikas skolotājs</t>
  </si>
  <si>
    <t>Mūzikas skolotājs</t>
  </si>
  <si>
    <t>21. Vizuālās mākslas vai mūzikas skolotājs</t>
  </si>
  <si>
    <t>Dejas pedagoģija (prof.maģ.)</t>
  </si>
  <si>
    <t>Mūzikas pedagoģija (prof.maģ.)</t>
  </si>
  <si>
    <t>No valsts budžeta finansētu studiju vietu skaits 2017.gadā</t>
  </si>
  <si>
    <t>1. Izglītība, pedagoģija un sports</t>
  </si>
  <si>
    <t>Studiju virziens</t>
  </si>
  <si>
    <t>2016.gada decembrī studējošo skaits 1.studiju kursā</t>
  </si>
  <si>
    <t>2016.gada decembrī studējošo skaits 2.studiju kursā</t>
  </si>
  <si>
    <t>2016.gada decembrī studējošo skaits 3.studiju kursā</t>
  </si>
  <si>
    <t>2016.gada decembrī studējošo skaits 4.studiju kursā</t>
  </si>
  <si>
    <t>Gadu skaits, kurš ir nepieciešams, lai esošie budžeta studenti sekmīgi pabeigtu programmu)</t>
  </si>
  <si>
    <t>KOPĀ 2017.gadā</t>
  </si>
  <si>
    <t>KOPĀ 2018.gadā un turpmāk</t>
  </si>
  <si>
    <t>Studiju bāzes izmaksas (eiro)</t>
  </si>
  <si>
    <t>2018.gadā un turpmāk gatavojamo budžeta studentu skaits</t>
  </si>
  <si>
    <t>Kopsavilkums par JVLMA piešķiramo studiju finansējumu 2017., 2018., un turpmākajos gados</t>
  </si>
  <si>
    <t>2017.gads (4.mēneši)</t>
  </si>
  <si>
    <t>2018.gads</t>
  </si>
  <si>
    <t>2019.gads</t>
  </si>
  <si>
    <t>JVLMA piešķiramais finansējums</t>
  </si>
  <si>
    <t>2020.gads (un turpmāk)</t>
  </si>
  <si>
    <t>1.pielikums Ministru kabineta rīkojuma projekta "Par Rīgas Pedagoģijas un izglītības vadības akadēmijas likvidāciju" sākotnējās ietekmes novērtējuma ziņojumam (anotācijai)</t>
  </si>
  <si>
    <t>Finansējuma daļa no 2017.gada septembrim līdz decembrim, kas tiks pārdalīta no IZM uz KM budžetu JVLMA pārņemtām programmām</t>
  </si>
  <si>
    <t>JVLMA pārdalāmās studiju programmas un tām sekojošais valsts finansēto studiju vietu skaits un finansējums 2017., 2018.gadā un turpmākajos gados</t>
  </si>
  <si>
    <t>JVLMA papildu piešķiramais finansējums studiju vietām pārņemtajās programmās 2018. gadā un turpmākajos gados (pie jaunās 2018.gada studiju bāzes 1 453,55 eiro apmērā)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</si>
</sst>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€&quot;\ #,##0.00"/>
    <numFmt numFmtId="166" formatCode="&quot;€&quot;\ 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8" tint="0.59996337778862885"/>
      </right>
      <top style="medium">
        <color theme="1" tint="0.499984740745262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medium">
        <color theme="1" tint="0.499984740745262"/>
      </top>
      <bottom style="thin">
        <color theme="8" tint="0.59996337778862885"/>
      </bottom>
      <diagonal/>
    </border>
    <border>
      <left style="thin">
        <color theme="8" tint="0.59996337778862885"/>
      </left>
      <right style="medium">
        <color theme="1" tint="0.499984740745262"/>
      </right>
      <top style="medium">
        <color theme="1" tint="0.499984740745262"/>
      </top>
      <bottom style="thin">
        <color theme="8" tint="0.59996337778862885"/>
      </bottom>
      <diagonal/>
    </border>
    <border>
      <left style="medium">
        <color theme="1" tint="0.499984740745262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medium">
        <color theme="1" tint="0.499984740745262"/>
      </right>
      <top style="thin">
        <color theme="8" tint="0.59996337778862885"/>
      </top>
      <bottom style="thin">
        <color theme="8" tint="0.59996337778862885"/>
      </bottom>
      <diagonal/>
    </border>
    <border>
      <left style="medium">
        <color theme="1" tint="0.499984740745262"/>
      </left>
      <right style="thin">
        <color theme="8" tint="0.59996337778862885"/>
      </right>
      <top style="thin">
        <color theme="8" tint="0.59996337778862885"/>
      </top>
      <bottom style="medium">
        <color theme="1" tint="0.49998474074526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theme="1" tint="0.499984740745262"/>
      </bottom>
      <diagonal/>
    </border>
    <border>
      <left style="thin">
        <color theme="8" tint="0.59996337778862885"/>
      </left>
      <right style="medium">
        <color theme="1" tint="0.499984740745262"/>
      </right>
      <top style="thin">
        <color theme="8" tint="0.59996337778862885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166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1" fontId="2" fillId="2" borderId="17" xfId="0" quotePrefix="1" applyNumberFormat="1" applyFont="1" applyFill="1" applyBorder="1" applyAlignment="1">
      <alignment horizontal="center" vertical="center" wrapText="1"/>
    </xf>
    <xf numFmtId="1" fontId="2" fillId="2" borderId="17" xfId="0" quotePrefix="1" applyNumberFormat="1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vertical="center" wrapText="1"/>
    </xf>
    <xf numFmtId="49" fontId="1" fillId="3" borderId="25" xfId="0" applyNumberFormat="1" applyFont="1" applyFill="1" applyBorder="1" applyAlignment="1">
      <alignment vertical="center" wrapText="1"/>
    </xf>
    <xf numFmtId="49" fontId="1" fillId="3" borderId="27" xfId="0" applyNumberFormat="1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1" fillId="3" borderId="0" xfId="0" applyFont="1" applyFill="1"/>
    <xf numFmtId="166" fontId="1" fillId="3" borderId="0" xfId="0" applyNumberFormat="1" applyFont="1" applyFill="1"/>
    <xf numFmtId="1" fontId="1" fillId="3" borderId="23" xfId="0" applyNumberFormat="1" applyFont="1" applyFill="1" applyBorder="1" applyAlignment="1">
      <alignment horizontal="center" vertical="center" wrapText="1"/>
    </xf>
    <xf numFmtId="1" fontId="1" fillId="3" borderId="23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165" fontId="1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166" fontId="3" fillId="3" borderId="2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6" fontId="3" fillId="3" borderId="26" xfId="0" applyNumberFormat="1" applyFont="1" applyFill="1" applyBorder="1" applyAlignment="1">
      <alignment horizontal="center" vertical="center" wrapText="1"/>
    </xf>
    <xf numFmtId="1" fontId="1" fillId="3" borderId="28" xfId="0" applyNumberFormat="1" applyFont="1" applyFill="1" applyBorder="1" applyAlignment="1">
      <alignment horizontal="center" vertical="center" wrapText="1"/>
    </xf>
    <xf numFmtId="1" fontId="1" fillId="3" borderId="28" xfId="0" applyNumberFormat="1" applyFont="1" applyFill="1" applyBorder="1" applyAlignment="1">
      <alignment horizontal="left" vertical="center" wrapText="1"/>
    </xf>
    <xf numFmtId="164" fontId="1" fillId="3" borderId="28" xfId="0" applyNumberFormat="1" applyFont="1" applyFill="1" applyBorder="1" applyAlignment="1">
      <alignment horizontal="center" vertical="center" wrapText="1"/>
    </xf>
    <xf numFmtId="165" fontId="1" fillId="3" borderId="28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6" fontId="3" fillId="3" borderId="2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1" fillId="4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>
      <selection activeCell="G2" sqref="G2"/>
    </sheetView>
  </sheetViews>
  <sheetFormatPr defaultRowHeight="15" x14ac:dyDescent="0.25"/>
  <cols>
    <col min="1" max="1" width="28.140625" customWidth="1"/>
    <col min="2" max="4" width="16.42578125" customWidth="1"/>
    <col min="5" max="5" width="34.5703125" customWidth="1"/>
    <col min="6" max="6" width="15.42578125" customWidth="1"/>
    <col min="7" max="7" width="18.42578125" customWidth="1"/>
    <col min="8" max="8" width="11.140625" customWidth="1"/>
    <col min="9" max="9" width="13.85546875" customWidth="1"/>
    <col min="10" max="10" width="13.140625" customWidth="1"/>
    <col min="11" max="11" width="17.85546875" customWidth="1"/>
    <col min="12" max="12" width="19" customWidth="1"/>
    <col min="13" max="13" width="21.5703125" customWidth="1"/>
    <col min="14" max="14" width="13" hidden="1" customWidth="1"/>
    <col min="15" max="16" width="17.5703125" customWidth="1"/>
    <col min="17" max="17" width="18.140625" customWidth="1"/>
    <col min="18" max="18" width="13" customWidth="1"/>
    <col min="19" max="19" width="12" customWidth="1"/>
    <col min="20" max="20" width="12.7109375" customWidth="1"/>
    <col min="21" max="21" width="13.85546875" customWidth="1"/>
    <col min="22" max="23" width="13.5703125" customWidth="1"/>
  </cols>
  <sheetData>
    <row r="1" spans="1:15" ht="30" customHeight="1" x14ac:dyDescent="0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5" ht="95.25" thickBot="1" x14ac:dyDescent="0.3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5" ht="128.25" customHeight="1" thickTop="1" thickBot="1" x14ac:dyDescent="0.3">
      <c r="A3" s="5" t="s">
        <v>0</v>
      </c>
      <c r="B3" s="5" t="s">
        <v>1</v>
      </c>
      <c r="C3" s="5" t="s">
        <v>3</v>
      </c>
      <c r="D3" s="5" t="s">
        <v>2</v>
      </c>
      <c r="E3" s="6" t="s">
        <v>4</v>
      </c>
      <c r="F3" s="7" t="s">
        <v>5</v>
      </c>
      <c r="G3" s="7" t="s">
        <v>6</v>
      </c>
      <c r="H3" s="7" t="s">
        <v>28</v>
      </c>
      <c r="I3" s="7" t="s">
        <v>7</v>
      </c>
      <c r="J3" s="7" t="s">
        <v>8</v>
      </c>
      <c r="K3" s="7" t="s">
        <v>9</v>
      </c>
      <c r="L3" s="7" t="s">
        <v>18</v>
      </c>
      <c r="M3" s="8" t="s">
        <v>37</v>
      </c>
      <c r="N3" s="2" t="s">
        <v>20</v>
      </c>
    </row>
    <row r="4" spans="1:15" ht="31.5" x14ac:dyDescent="0.25">
      <c r="A4" s="9" t="s">
        <v>13</v>
      </c>
      <c r="B4" s="19">
        <v>42</v>
      </c>
      <c r="C4" s="19">
        <v>141</v>
      </c>
      <c r="D4" s="19" t="s">
        <v>10</v>
      </c>
      <c r="E4" s="20" t="s">
        <v>12</v>
      </c>
      <c r="F4" s="21">
        <v>1.1000000000000001</v>
      </c>
      <c r="G4" s="21">
        <v>1</v>
      </c>
      <c r="H4" s="22">
        <v>1393.33</v>
      </c>
      <c r="I4" s="22">
        <v>145.13</v>
      </c>
      <c r="J4" s="22">
        <v>5.69</v>
      </c>
      <c r="K4" s="22">
        <v>13.520000000000001</v>
      </c>
      <c r="L4" s="23">
        <v>47</v>
      </c>
      <c r="M4" s="24">
        <f>(((L4*F4*G4*H4)+(L4*(I4+J4+K4)))/3)</f>
        <v>26586.380333333334</v>
      </c>
      <c r="N4" t="s">
        <v>19</v>
      </c>
    </row>
    <row r="5" spans="1:15" ht="31.5" x14ac:dyDescent="0.25">
      <c r="A5" s="10" t="s">
        <v>14</v>
      </c>
      <c r="B5" s="25">
        <v>42</v>
      </c>
      <c r="C5" s="25">
        <v>141</v>
      </c>
      <c r="D5" s="25" t="s">
        <v>10</v>
      </c>
      <c r="E5" s="26" t="s">
        <v>15</v>
      </c>
      <c r="F5" s="27">
        <v>3.1</v>
      </c>
      <c r="G5" s="27">
        <v>1</v>
      </c>
      <c r="H5" s="28">
        <v>1393.33</v>
      </c>
      <c r="I5" s="28">
        <v>145.13</v>
      </c>
      <c r="J5" s="28">
        <v>5.69</v>
      </c>
      <c r="K5" s="28">
        <v>13.520000000000001</v>
      </c>
      <c r="L5" s="29">
        <v>60</v>
      </c>
      <c r="M5" s="30">
        <f>(((L5*F5*G5*H5)+(L5*(I5+J5+K5)))/3)</f>
        <v>89673.26</v>
      </c>
      <c r="N5" t="s">
        <v>19</v>
      </c>
    </row>
    <row r="6" spans="1:15" ht="31.5" x14ac:dyDescent="0.25">
      <c r="A6" s="10" t="s">
        <v>16</v>
      </c>
      <c r="B6" s="25">
        <v>47</v>
      </c>
      <c r="C6" s="25">
        <v>141</v>
      </c>
      <c r="D6" s="25" t="s">
        <v>11</v>
      </c>
      <c r="E6" s="26" t="s">
        <v>12</v>
      </c>
      <c r="F6" s="27">
        <v>1.1000000000000001</v>
      </c>
      <c r="G6" s="27">
        <v>1.5</v>
      </c>
      <c r="H6" s="28">
        <v>1393.33</v>
      </c>
      <c r="I6" s="28">
        <v>145.13</v>
      </c>
      <c r="J6" s="28">
        <v>5.69</v>
      </c>
      <c r="K6" s="28">
        <v>13.520000000000001</v>
      </c>
      <c r="L6" s="29">
        <v>4</v>
      </c>
      <c r="M6" s="30">
        <f>(((L6*F6*G6*H6)+(L6*(I6+J6+K6)))/3)</f>
        <v>3284.4460000000004</v>
      </c>
      <c r="N6" t="s">
        <v>19</v>
      </c>
    </row>
    <row r="7" spans="1:15" ht="32.25" thickBot="1" x14ac:dyDescent="0.3">
      <c r="A7" s="11" t="s">
        <v>17</v>
      </c>
      <c r="B7" s="31">
        <v>47</v>
      </c>
      <c r="C7" s="31">
        <v>141</v>
      </c>
      <c r="D7" s="31" t="s">
        <v>11</v>
      </c>
      <c r="E7" s="32" t="s">
        <v>15</v>
      </c>
      <c r="F7" s="33">
        <v>3.1</v>
      </c>
      <c r="G7" s="33">
        <v>1.5</v>
      </c>
      <c r="H7" s="34">
        <v>1393.33</v>
      </c>
      <c r="I7" s="34">
        <v>145.13</v>
      </c>
      <c r="J7" s="34">
        <v>5.69</v>
      </c>
      <c r="K7" s="34">
        <v>13.520000000000001</v>
      </c>
      <c r="L7" s="35">
        <v>6</v>
      </c>
      <c r="M7" s="36">
        <f>(((L7*F7*G7*H7)+(L7*(I7+J7+K7)))/3)</f>
        <v>13286.648999999999</v>
      </c>
      <c r="N7" t="s">
        <v>19</v>
      </c>
    </row>
    <row r="8" spans="1:15" ht="16.5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37" t="s">
        <v>26</v>
      </c>
      <c r="L8" s="38">
        <f>SUM(L4:L7)</f>
        <v>117</v>
      </c>
      <c r="M8" s="39">
        <f>SUM(M4:M7)</f>
        <v>132830.73533333332</v>
      </c>
    </row>
    <row r="9" spans="1:15" s="3" customFormat="1" ht="150" customHeight="1" thickBot="1" x14ac:dyDescent="0.3">
      <c r="A9" s="12" t="s">
        <v>21</v>
      </c>
      <c r="B9" s="13" t="s">
        <v>22</v>
      </c>
      <c r="C9" s="13" t="s">
        <v>23</v>
      </c>
      <c r="D9" s="13" t="s">
        <v>24</v>
      </c>
      <c r="E9" s="13" t="s">
        <v>25</v>
      </c>
      <c r="F9" s="13" t="s">
        <v>29</v>
      </c>
      <c r="G9" s="14" t="s">
        <v>39</v>
      </c>
      <c r="H9" s="15"/>
      <c r="I9" s="15"/>
      <c r="J9" s="15"/>
      <c r="K9" s="15"/>
      <c r="L9" s="15"/>
      <c r="M9" s="15"/>
      <c r="N9"/>
      <c r="O9"/>
    </row>
    <row r="10" spans="1:15" ht="15.75" x14ac:dyDescent="0.25">
      <c r="A10" s="40">
        <v>12</v>
      </c>
      <c r="B10" s="41">
        <v>18</v>
      </c>
      <c r="C10" s="41">
        <v>22</v>
      </c>
      <c r="D10" s="41">
        <v>11</v>
      </c>
      <c r="E10" s="42">
        <v>4</v>
      </c>
      <c r="F10" s="41">
        <f>A10+B10+C10</f>
        <v>52</v>
      </c>
      <c r="G10" s="43">
        <f>(F10*F4*G4*(H4+60.22))+(F10*(I4+J4+K4))</f>
        <v>91688.739999999991</v>
      </c>
      <c r="H10" s="15"/>
      <c r="I10" s="15"/>
      <c r="J10" s="15"/>
      <c r="K10" s="15"/>
      <c r="L10" s="15"/>
      <c r="M10" s="15"/>
      <c r="O10" s="1"/>
    </row>
    <row r="11" spans="1:15" ht="15.75" x14ac:dyDescent="0.25">
      <c r="A11" s="44">
        <v>23</v>
      </c>
      <c r="B11" s="45">
        <v>16</v>
      </c>
      <c r="C11" s="45">
        <v>12</v>
      </c>
      <c r="D11" s="45">
        <v>23</v>
      </c>
      <c r="E11" s="46">
        <v>4</v>
      </c>
      <c r="F11" s="45">
        <f t="shared" ref="F11" si="0">A11+B11+C11</f>
        <v>51</v>
      </c>
      <c r="G11" s="47">
        <f>(F11*F5*G5*(H5+60.22))+(F11*(I5+J5+K5))</f>
        <v>238187.59499999997</v>
      </c>
      <c r="H11" s="15"/>
      <c r="I11" s="15"/>
      <c r="J11" s="15"/>
      <c r="K11" s="15"/>
      <c r="L11" s="15"/>
      <c r="M11" s="15"/>
      <c r="O11" s="1"/>
    </row>
    <row r="12" spans="1:15" ht="15.75" x14ac:dyDescent="0.25">
      <c r="A12" s="44">
        <v>4</v>
      </c>
      <c r="B12" s="45">
        <v>0</v>
      </c>
      <c r="C12" s="45">
        <v>0</v>
      </c>
      <c r="D12" s="45">
        <v>0</v>
      </c>
      <c r="E12" s="46">
        <v>2</v>
      </c>
      <c r="F12" s="45">
        <f>A12</f>
        <v>4</v>
      </c>
      <c r="G12" s="47">
        <f>(F12*F6*G6*(H6+60.22))+(F12*(I6+J6+K6))</f>
        <v>10250.790000000001</v>
      </c>
      <c r="H12" s="15"/>
      <c r="I12" s="15"/>
      <c r="J12" s="15"/>
      <c r="K12" s="15"/>
      <c r="L12" s="15"/>
      <c r="M12" s="15"/>
    </row>
    <row r="13" spans="1:15" ht="16.5" thickBot="1" x14ac:dyDescent="0.3">
      <c r="A13" s="48">
        <v>0</v>
      </c>
      <c r="B13" s="49">
        <v>17</v>
      </c>
      <c r="C13" s="49">
        <v>0</v>
      </c>
      <c r="D13" s="49">
        <v>0</v>
      </c>
      <c r="E13" s="50">
        <v>2</v>
      </c>
      <c r="F13" s="49">
        <f t="shared" ref="F13" si="1">A13</f>
        <v>0</v>
      </c>
      <c r="G13" s="51">
        <f>(F13*F7*G7*(H7+60.22))+(F13*(I7+J7+K7))</f>
        <v>0</v>
      </c>
      <c r="H13" s="15"/>
      <c r="I13" s="15"/>
      <c r="J13" s="15"/>
      <c r="K13" s="15"/>
      <c r="L13" s="15"/>
      <c r="M13" s="52"/>
    </row>
    <row r="14" spans="1:15" ht="16.5" thickBot="1" x14ac:dyDescent="0.3">
      <c r="A14" s="15"/>
      <c r="B14" s="15"/>
      <c r="C14" s="15"/>
      <c r="D14" s="15"/>
      <c r="E14" s="53" t="s">
        <v>27</v>
      </c>
      <c r="F14" s="54">
        <f t="shared" ref="F14" si="2">SUM(F10:F13)</f>
        <v>107</v>
      </c>
      <c r="G14" s="55">
        <f>SUM(G10:G13)</f>
        <v>340127.12499999994</v>
      </c>
      <c r="H14" s="15"/>
      <c r="I14" s="15"/>
      <c r="J14" s="15"/>
      <c r="K14" s="52"/>
      <c r="L14" s="15"/>
      <c r="M14" s="15"/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56"/>
      <c r="L15" s="3"/>
      <c r="M15" s="56"/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56"/>
      <c r="J16" s="56"/>
      <c r="K16" s="3"/>
      <c r="L16" s="3"/>
      <c r="M16" s="3"/>
    </row>
    <row r="17" spans="1:13" x14ac:dyDescent="0.25">
      <c r="A17" s="3"/>
      <c r="B17" s="3"/>
      <c r="C17" s="56"/>
      <c r="D17" s="3"/>
      <c r="E17" s="3"/>
      <c r="F17" s="3"/>
      <c r="G17" s="3"/>
      <c r="H17" s="3"/>
      <c r="I17" s="56"/>
      <c r="J17" s="56"/>
      <c r="K17" s="3"/>
      <c r="L17" s="3"/>
      <c r="M17" s="3"/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57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mergeCells count="1">
    <mergeCell ref="A1:M1"/>
  </mergeCells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3" sqref="D3"/>
    </sheetView>
  </sheetViews>
  <sheetFormatPr defaultRowHeight="15" x14ac:dyDescent="0.25"/>
  <cols>
    <col min="1" max="1" width="30.7109375" customWidth="1"/>
    <col min="2" max="5" width="22" customWidth="1"/>
  </cols>
  <sheetData>
    <row r="1" spans="1:5" ht="30" customHeight="1" x14ac:dyDescent="0.25">
      <c r="A1" s="59" t="s">
        <v>36</v>
      </c>
      <c r="B1" s="59"/>
      <c r="C1" s="59"/>
      <c r="D1" s="59"/>
      <c r="E1" s="59"/>
    </row>
    <row r="2" spans="1:5" ht="15.75" x14ac:dyDescent="0.25">
      <c r="A2" s="4" t="s">
        <v>30</v>
      </c>
      <c r="B2" s="4"/>
      <c r="C2" s="4"/>
      <c r="D2" s="4"/>
      <c r="E2" s="4"/>
    </row>
    <row r="3" spans="1:5" s="2" customFormat="1" ht="28.5" customHeight="1" x14ac:dyDescent="0.25">
      <c r="A3" s="16"/>
      <c r="B3" s="16" t="s">
        <v>31</v>
      </c>
      <c r="C3" s="16" t="s">
        <v>32</v>
      </c>
      <c r="D3" s="16" t="s">
        <v>33</v>
      </c>
      <c r="E3" s="16" t="s">
        <v>35</v>
      </c>
    </row>
    <row r="4" spans="1:5" ht="15.75" x14ac:dyDescent="0.25">
      <c r="A4" s="17" t="s">
        <v>34</v>
      </c>
      <c r="B4" s="18">
        <f>'Studiju programmas_JVLMA'!M8</f>
        <v>132830.73533333332</v>
      </c>
      <c r="C4" s="18">
        <f>'Studiju programmas_JVLMA'!G14</f>
        <v>340127.12499999994</v>
      </c>
      <c r="D4" s="18">
        <f>C4</f>
        <v>340127.12499999994</v>
      </c>
      <c r="E4" s="18">
        <f>D4</f>
        <v>340127.12499999994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Studiju programmas_JVLMA</vt:lpstr>
      <vt:lpstr>Kopsavilkums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2017-02-22T06:34:55Z</dcterms:modified>
</cp:coreProperties>
</file>