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85"/>
  </bookViews>
  <sheets>
    <sheet name="ZM" sheetId="1" r:id="rId1"/>
    <sheet name="VAA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1" l="1"/>
  <c r="H201" i="1"/>
  <c r="H202" i="1"/>
  <c r="H203" i="1"/>
  <c r="H204" i="1"/>
  <c r="H205" i="1"/>
  <c r="H206" i="1"/>
  <c r="H207" i="1"/>
  <c r="H199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42" i="1"/>
  <c r="E139" i="1"/>
  <c r="E140" i="1"/>
  <c r="E138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00" i="1"/>
  <c r="D43" i="1" l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42" i="1"/>
  <c r="E42" i="1" s="1"/>
  <c r="H7" i="1"/>
  <c r="H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F190" i="1"/>
  <c r="F191" i="1"/>
  <c r="F192" i="1"/>
  <c r="F189" i="1"/>
  <c r="F188" i="1"/>
  <c r="F186" i="1"/>
  <c r="F187" i="1"/>
  <c r="F185" i="1"/>
  <c r="F184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50" i="1"/>
  <c r="F148" i="1"/>
  <c r="F147" i="1"/>
  <c r="D190" i="1"/>
  <c r="D191" i="1"/>
  <c r="D192" i="1"/>
  <c r="D189" i="1"/>
  <c r="D188" i="1"/>
  <c r="D186" i="1"/>
  <c r="D187" i="1"/>
  <c r="E187" i="1" s="1"/>
  <c r="D185" i="1"/>
  <c r="D184" i="1"/>
  <c r="E184" i="1" s="1"/>
  <c r="D148" i="1"/>
  <c r="E148" i="1" s="1"/>
  <c r="D149" i="1"/>
  <c r="E149" i="1" s="1"/>
  <c r="D150" i="1"/>
  <c r="D151" i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D158" i="1"/>
  <c r="E158" i="1" s="1"/>
  <c r="D159" i="1"/>
  <c r="E159" i="1" s="1"/>
  <c r="D160" i="1"/>
  <c r="E160" i="1" s="1"/>
  <c r="D161" i="1"/>
  <c r="D162" i="1"/>
  <c r="D163" i="1"/>
  <c r="E163" i="1" s="1"/>
  <c r="D164" i="1"/>
  <c r="E164" i="1" s="1"/>
  <c r="D165" i="1"/>
  <c r="D166" i="1"/>
  <c r="D167" i="1"/>
  <c r="E167" i="1" s="1"/>
  <c r="D168" i="1"/>
  <c r="E168" i="1" s="1"/>
  <c r="D169" i="1"/>
  <c r="D170" i="1"/>
  <c r="D171" i="1"/>
  <c r="E171" i="1" s="1"/>
  <c r="D172" i="1"/>
  <c r="E172" i="1" s="1"/>
  <c r="D173" i="1"/>
  <c r="D174" i="1"/>
  <c r="D175" i="1"/>
  <c r="D176" i="1"/>
  <c r="E176" i="1" s="1"/>
  <c r="D177" i="1"/>
  <c r="E177" i="1" s="1"/>
  <c r="D178" i="1"/>
  <c r="D179" i="1"/>
  <c r="D180" i="1"/>
  <c r="E180" i="1" s="1"/>
  <c r="D181" i="1"/>
  <c r="E181" i="1" s="1"/>
  <c r="D182" i="1"/>
  <c r="D183" i="1"/>
  <c r="D147" i="1"/>
  <c r="E147" i="1" s="1"/>
  <c r="H100" i="1"/>
  <c r="J207" i="1"/>
  <c r="J206" i="1"/>
  <c r="J205" i="1"/>
  <c r="J204" i="1"/>
  <c r="J203" i="1"/>
  <c r="J202" i="1"/>
  <c r="J201" i="1"/>
  <c r="J200" i="1"/>
  <c r="J199" i="1"/>
  <c r="H140" i="1"/>
  <c r="J140" i="1" s="1"/>
  <c r="H139" i="1"/>
  <c r="J139" i="1" s="1"/>
  <c r="H138" i="1"/>
  <c r="J138" i="1" s="1"/>
  <c r="E185" i="1"/>
  <c r="E175" i="1"/>
  <c r="H187" i="1" l="1"/>
  <c r="J187" i="1" s="1"/>
  <c r="H158" i="1"/>
  <c r="J158" i="1" s="1"/>
  <c r="H154" i="1"/>
  <c r="J154" i="1" s="1"/>
  <c r="H153" i="1"/>
  <c r="J153" i="1" s="1"/>
  <c r="H184" i="1"/>
  <c r="J184" i="1" s="1"/>
  <c r="H147" i="1"/>
  <c r="J147" i="1" s="1"/>
  <c r="H149" i="1"/>
  <c r="J149" i="1" s="1"/>
  <c r="E91" i="1"/>
  <c r="H91" i="1" s="1"/>
  <c r="J91" i="1" s="1"/>
  <c r="E87" i="1"/>
  <c r="H87" i="1" s="1"/>
  <c r="J87" i="1" s="1"/>
  <c r="E83" i="1"/>
  <c r="H83" i="1" s="1"/>
  <c r="J83" i="1" s="1"/>
  <c r="E79" i="1"/>
  <c r="H79" i="1" s="1"/>
  <c r="J79" i="1" s="1"/>
  <c r="E75" i="1"/>
  <c r="H75" i="1" s="1"/>
  <c r="J75" i="1" s="1"/>
  <c r="E71" i="1"/>
  <c r="H71" i="1" s="1"/>
  <c r="J71" i="1" s="1"/>
  <c r="E67" i="1"/>
  <c r="H67" i="1" s="1"/>
  <c r="J67" i="1" s="1"/>
  <c r="E63" i="1"/>
  <c r="H63" i="1" s="1"/>
  <c r="J63" i="1" s="1"/>
  <c r="E59" i="1"/>
  <c r="H59" i="1" s="1"/>
  <c r="J59" i="1" s="1"/>
  <c r="E55" i="1"/>
  <c r="H55" i="1" s="1"/>
  <c r="J55" i="1" s="1"/>
  <c r="E51" i="1"/>
  <c r="H51" i="1" s="1"/>
  <c r="J51" i="1" s="1"/>
  <c r="E47" i="1"/>
  <c r="H47" i="1" s="1"/>
  <c r="J47" i="1" s="1"/>
  <c r="E43" i="1"/>
  <c r="H43" i="1" s="1"/>
  <c r="J43" i="1" s="1"/>
  <c r="H175" i="1"/>
  <c r="J175" i="1" s="1"/>
  <c r="H171" i="1"/>
  <c r="J171" i="1" s="1"/>
  <c r="H167" i="1"/>
  <c r="J167" i="1" s="1"/>
  <c r="H163" i="1"/>
  <c r="J163" i="1" s="1"/>
  <c r="H159" i="1"/>
  <c r="J159" i="1" s="1"/>
  <c r="H155" i="1"/>
  <c r="J155" i="1" s="1"/>
  <c r="H185" i="1"/>
  <c r="J185" i="1" s="1"/>
  <c r="E90" i="1"/>
  <c r="H90" i="1" s="1"/>
  <c r="J90" i="1" s="1"/>
  <c r="E86" i="1"/>
  <c r="H86" i="1" s="1"/>
  <c r="J86" i="1" s="1"/>
  <c r="E82" i="1"/>
  <c r="H82" i="1" s="1"/>
  <c r="J82" i="1" s="1"/>
  <c r="E78" i="1"/>
  <c r="H78" i="1" s="1"/>
  <c r="J78" i="1" s="1"/>
  <c r="E74" i="1"/>
  <c r="H74" i="1" s="1"/>
  <c r="J74" i="1" s="1"/>
  <c r="E70" i="1"/>
  <c r="H70" i="1" s="1"/>
  <c r="J70" i="1" s="1"/>
  <c r="E66" i="1"/>
  <c r="H66" i="1" s="1"/>
  <c r="J66" i="1" s="1"/>
  <c r="E62" i="1"/>
  <c r="H62" i="1" s="1"/>
  <c r="J62" i="1" s="1"/>
  <c r="E58" i="1"/>
  <c r="H58" i="1" s="1"/>
  <c r="J58" i="1" s="1"/>
  <c r="E54" i="1"/>
  <c r="H54" i="1" s="1"/>
  <c r="J54" i="1" s="1"/>
  <c r="E50" i="1"/>
  <c r="H50" i="1" s="1"/>
  <c r="J50" i="1" s="1"/>
  <c r="E46" i="1"/>
  <c r="H46" i="1" s="1"/>
  <c r="J46" i="1" s="1"/>
  <c r="E93" i="1"/>
  <c r="H93" i="1" s="1"/>
  <c r="J93" i="1" s="1"/>
  <c r="E89" i="1"/>
  <c r="H89" i="1" s="1"/>
  <c r="J89" i="1" s="1"/>
  <c r="E85" i="1"/>
  <c r="H85" i="1" s="1"/>
  <c r="J85" i="1" s="1"/>
  <c r="E81" i="1"/>
  <c r="H81" i="1" s="1"/>
  <c r="J81" i="1" s="1"/>
  <c r="E77" i="1"/>
  <c r="H77" i="1" s="1"/>
  <c r="J77" i="1" s="1"/>
  <c r="E73" i="1"/>
  <c r="H73" i="1" s="1"/>
  <c r="J73" i="1" s="1"/>
  <c r="E69" i="1"/>
  <c r="H69" i="1" s="1"/>
  <c r="J69" i="1" s="1"/>
  <c r="E65" i="1"/>
  <c r="H65" i="1" s="1"/>
  <c r="J65" i="1" s="1"/>
  <c r="E61" i="1"/>
  <c r="H61" i="1" s="1"/>
  <c r="J61" i="1" s="1"/>
  <c r="E57" i="1"/>
  <c r="H57" i="1" s="1"/>
  <c r="J57" i="1" s="1"/>
  <c r="E53" i="1"/>
  <c r="H53" i="1" s="1"/>
  <c r="J53" i="1" s="1"/>
  <c r="E49" i="1"/>
  <c r="H49" i="1" s="1"/>
  <c r="J49" i="1" s="1"/>
  <c r="E45" i="1"/>
  <c r="H45" i="1" s="1"/>
  <c r="J45" i="1" s="1"/>
  <c r="E92" i="1"/>
  <c r="H92" i="1" s="1"/>
  <c r="J92" i="1" s="1"/>
  <c r="E88" i="1"/>
  <c r="H88" i="1" s="1"/>
  <c r="J88" i="1" s="1"/>
  <c r="E84" i="1"/>
  <c r="H84" i="1" s="1"/>
  <c r="J84" i="1" s="1"/>
  <c r="E80" i="1"/>
  <c r="H80" i="1" s="1"/>
  <c r="J80" i="1" s="1"/>
  <c r="E76" i="1"/>
  <c r="H76" i="1" s="1"/>
  <c r="J76" i="1" s="1"/>
  <c r="E72" i="1"/>
  <c r="H72" i="1" s="1"/>
  <c r="J72" i="1" s="1"/>
  <c r="E68" i="1"/>
  <c r="H68" i="1" s="1"/>
  <c r="J68" i="1" s="1"/>
  <c r="E64" i="1"/>
  <c r="H64" i="1" s="1"/>
  <c r="J64" i="1" s="1"/>
  <c r="E60" i="1"/>
  <c r="H60" i="1" s="1"/>
  <c r="J60" i="1" s="1"/>
  <c r="E56" i="1"/>
  <c r="H56" i="1" s="1"/>
  <c r="J56" i="1" s="1"/>
  <c r="E52" i="1"/>
  <c r="H52" i="1" s="1"/>
  <c r="J52" i="1" s="1"/>
  <c r="E48" i="1"/>
  <c r="H48" i="1" s="1"/>
  <c r="J48" i="1" s="1"/>
  <c r="E44" i="1"/>
  <c r="H44" i="1" s="1"/>
  <c r="J44" i="1" s="1"/>
  <c r="H181" i="1"/>
  <c r="J181" i="1" s="1"/>
  <c r="H177" i="1"/>
  <c r="J177" i="1" s="1"/>
  <c r="H176" i="1"/>
  <c r="J176" i="1" s="1"/>
  <c r="H168" i="1"/>
  <c r="J168" i="1" s="1"/>
  <c r="H160" i="1"/>
  <c r="J160" i="1" s="1"/>
  <c r="H156" i="1"/>
  <c r="J156" i="1" s="1"/>
  <c r="H152" i="1"/>
  <c r="J152" i="1" s="1"/>
  <c r="H148" i="1"/>
  <c r="J148" i="1" s="1"/>
  <c r="H180" i="1"/>
  <c r="J180" i="1" s="1"/>
  <c r="H172" i="1"/>
  <c r="J172" i="1" s="1"/>
  <c r="H164" i="1"/>
  <c r="J164" i="1" s="1"/>
  <c r="J208" i="1"/>
  <c r="L208" i="1" s="1"/>
  <c r="J141" i="1"/>
  <c r="L141" i="1" s="1"/>
  <c r="E179" i="1"/>
  <c r="H179" i="1" s="1"/>
  <c r="J179" i="1" s="1"/>
  <c r="E183" i="1"/>
  <c r="H183" i="1" s="1"/>
  <c r="J183" i="1" s="1"/>
  <c r="E178" i="1"/>
  <c r="H178" i="1" s="1"/>
  <c r="J178" i="1" s="1"/>
  <c r="E182" i="1"/>
  <c r="H182" i="1" s="1"/>
  <c r="J182" i="1" s="1"/>
  <c r="E186" i="1"/>
  <c r="H186" i="1" s="1"/>
  <c r="J186" i="1" s="1"/>
  <c r="E162" i="1"/>
  <c r="H162" i="1" s="1"/>
  <c r="J162" i="1" s="1"/>
  <c r="E170" i="1"/>
  <c r="H170" i="1" s="1"/>
  <c r="J170" i="1" s="1"/>
  <c r="E157" i="1"/>
  <c r="H157" i="1" s="1"/>
  <c r="J157" i="1" s="1"/>
  <c r="E166" i="1"/>
  <c r="H166" i="1" s="1"/>
  <c r="J166" i="1" s="1"/>
  <c r="E174" i="1"/>
  <c r="H174" i="1" s="1"/>
  <c r="J174" i="1" s="1"/>
  <c r="E150" i="1"/>
  <c r="H150" i="1" s="1"/>
  <c r="J150" i="1" s="1"/>
  <c r="E151" i="1"/>
  <c r="H151" i="1" s="1"/>
  <c r="J151" i="1" s="1"/>
  <c r="E161" i="1"/>
  <c r="H161" i="1" s="1"/>
  <c r="J161" i="1" s="1"/>
  <c r="E165" i="1"/>
  <c r="H165" i="1" s="1"/>
  <c r="J165" i="1" s="1"/>
  <c r="E169" i="1"/>
  <c r="H169" i="1" s="1"/>
  <c r="J169" i="1" s="1"/>
  <c r="E173" i="1"/>
  <c r="H173" i="1" s="1"/>
  <c r="J173" i="1" s="1"/>
  <c r="E188" i="1"/>
  <c r="H188" i="1" s="1"/>
  <c r="J188" i="1" s="1"/>
  <c r="E189" i="1"/>
  <c r="H189" i="1" s="1"/>
  <c r="J189" i="1" s="1"/>
  <c r="E190" i="1"/>
  <c r="H190" i="1" s="1"/>
  <c r="J190" i="1" s="1"/>
  <c r="E191" i="1"/>
  <c r="H191" i="1" s="1"/>
  <c r="J191" i="1" s="1"/>
  <c r="E192" i="1"/>
  <c r="H192" i="1" s="1"/>
  <c r="J192" i="1" s="1"/>
  <c r="J193" i="1" l="1"/>
  <c r="L193" i="1" s="1"/>
  <c r="H42" i="1" l="1"/>
  <c r="J42" i="1" s="1"/>
  <c r="J100" i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K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E11" i="1"/>
  <c r="E10" i="1"/>
  <c r="E9" i="1"/>
  <c r="J8" i="1"/>
  <c r="J7" i="1"/>
  <c r="J6" i="1"/>
  <c r="H10" i="1" l="1"/>
  <c r="J10" i="1" s="1"/>
  <c r="H11" i="1"/>
  <c r="J11" i="1" s="1"/>
  <c r="H9" i="1"/>
  <c r="J9" i="1" s="1"/>
  <c r="J36" i="1" l="1"/>
  <c r="L36" i="1" s="1"/>
  <c r="J94" i="1"/>
  <c r="L94" i="1" s="1"/>
  <c r="H8" i="3" l="1"/>
  <c r="J8" i="3" s="1"/>
  <c r="H7" i="3"/>
  <c r="J7" i="3" s="1"/>
  <c r="H6" i="3"/>
  <c r="J6" i="3" s="1"/>
  <c r="J9" i="3" s="1"/>
  <c r="L9" i="3" s="1"/>
  <c r="H121" i="1" l="1"/>
  <c r="J121" i="1" s="1"/>
  <c r="H112" i="1" l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J137" i="1" l="1"/>
  <c r="L137" i="1" s="1"/>
  <c r="L210" i="1" s="1"/>
</calcChain>
</file>

<file path=xl/comments1.xml><?xml version="1.0" encoding="utf-8"?>
<comments xmlns="http://schemas.openxmlformats.org/spreadsheetml/2006/main">
  <authors>
    <author>Baiba Udrase</author>
    <author>Diana Putnina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  <comment ref="A42" authorId="1">
      <text>
        <r>
          <rPr>
            <b/>
            <sz val="9"/>
            <color indexed="81"/>
            <rFont val="Tahoma"/>
            <family val="2"/>
            <charset val="186"/>
          </rPr>
          <t>Diana Putnina: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  <comment ref="E145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  <comment ref="E197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</commentList>
</comments>
</file>

<file path=xl/comments2.xml><?xml version="1.0" encoding="utf-8"?>
<comments xmlns="http://schemas.openxmlformats.org/spreadsheetml/2006/main">
  <authors>
    <author>Baiba Udrase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186"/>
          </rPr>
          <t>Baiba Udrase:</t>
        </r>
        <r>
          <rPr>
            <sz val="9"/>
            <color indexed="81"/>
            <rFont val="Tahoma"/>
            <family val="2"/>
            <charset val="186"/>
          </rPr>
          <t xml:space="preserve">
sab.transports + apdrošināšana (2 EUR/dienā)</t>
        </r>
      </text>
    </comment>
  </commentList>
</comments>
</file>

<file path=xl/sharedStrings.xml><?xml version="1.0" encoding="utf-8"?>
<sst xmlns="http://schemas.openxmlformats.org/spreadsheetml/2006/main" count="526" uniqueCount="163">
  <si>
    <t>Komandējumi (skaits)</t>
  </si>
  <si>
    <t>Ministrija</t>
  </si>
  <si>
    <t>Dienas nauda (euro)</t>
  </si>
  <si>
    <t>Viesnīcas izdevumi (euro)</t>
  </si>
  <si>
    <t>Papildu nepieciešamais finansējums 2018.gadam un turpmākajiem gadiem</t>
  </si>
  <si>
    <t>Kopā nepieciešamais finansējums 2018.gadam un turpmākajiem gadiem (euro)</t>
  </si>
  <si>
    <t>Aviobiļetes izdevumi (euro)</t>
  </si>
  <si>
    <t>Komandējuma ilgums (dienu skaits)</t>
  </si>
  <si>
    <t>Izmaksas kopā (euro)</t>
  </si>
  <si>
    <t>Viena komandējuma izmaksas vienai personai</t>
  </si>
  <si>
    <t>Kopā</t>
  </si>
  <si>
    <t>x</t>
  </si>
  <si>
    <t>2018.gada budžeta bāzes izdevumos paredzētais finansējums (euro)</t>
  </si>
  <si>
    <t>Braukšanas izdevumi sabiedriskajā transportā (30% no dienas naudas)</t>
  </si>
  <si>
    <t>8*</t>
  </si>
  <si>
    <t>10=8*9</t>
  </si>
  <si>
    <t>12=10-11</t>
  </si>
  <si>
    <t xml:space="preserve">   3 dienu komandējumam (4+5)*3+6*2+7;</t>
  </si>
  <si>
    <t xml:space="preserve">   2 dienu komandējumam (4+5)*2+6+7;</t>
  </si>
  <si>
    <t>Papildu nepieciešamā finansējuma aprēķins komandējuma izdevumiem 2018.gadam un turpmākajiem gadiem, lai nodrošinātu sadarbību ar OECD</t>
  </si>
  <si>
    <t>* 1 dienas komandējumam 4+5+7;</t>
  </si>
  <si>
    <t>Zemkopības ministrija</t>
  </si>
  <si>
    <t>Pasākuma nosaukums, Norises vieta</t>
  </si>
  <si>
    <t>VAAD</t>
  </si>
  <si>
    <t>OECD Sēklu shēmas tehniskā darba grupa, Francija, Parīze</t>
  </si>
  <si>
    <t>Lauksaimniecības preču tirgu grupa, Francija, Parīze</t>
  </si>
  <si>
    <t>Pārtikas ķēdes analīzes tīkls, Francija, Parīze</t>
  </si>
  <si>
    <t>Lauksaimniecības globālais forums, Francija, Parīze</t>
  </si>
  <si>
    <t>Lauksaimniecības komitejas sesija, Francija, Parīze</t>
  </si>
  <si>
    <t>Zivsaimniecības komitejas sesija, Francija, Parīze</t>
  </si>
  <si>
    <t>Pesticīdu datu elektroniskās apmaiņas ekspertu grupa, Francija, Parīze</t>
  </si>
  <si>
    <t>Lauksaimniecības kopējo faktoru produktivitātes un vides tīkls, Francija, Parīze</t>
  </si>
  <si>
    <t>OECD Sēklu shēmas ikgadējā sanāksme un tehniskās darba grupas tikšanās, Francija, Parīze</t>
  </si>
  <si>
    <t>Saimniecības līmeņa analīzes tīkls, Francija, Parīze</t>
  </si>
  <si>
    <t>Biopesticīdu ekspertu grupas tikšanās, Francija, Parīze</t>
  </si>
  <si>
    <t>Seminārs par Biopesticīdiem, Francija, Parīze</t>
  </si>
  <si>
    <t>Seminārs par apputeksnētājiem (Pesticīdu programmas ietvaros), Francija, Parīze</t>
  </si>
  <si>
    <t>Pesticīdu darba grupa, Francija, Parīze</t>
  </si>
  <si>
    <t>Tirdzniecības globālais forums, Francija, Parīze</t>
  </si>
  <si>
    <t>Vides globālais forums: Bioloģiskās daudzveidības un attīstības integrēšana, Francija, Parīze</t>
  </si>
  <si>
    <t>Reģionālās politikas darba grupas (Lauku attīstības politikas komitejas), Francija, Parīze</t>
  </si>
  <si>
    <t>Darba grupā par jaunās pārtikas un barības nekaitīgumu (Ķimikāliju komiteja), Francija, Parīze</t>
  </si>
  <si>
    <t>Biotehnoloģijas, nanotehnoloģijas un konverģējošo tehnoloģiju darba grupas sanāksme, Francija, Parīze</t>
  </si>
  <si>
    <t>PEM modeļa lietotāju tikšanās, Francija, Parīze</t>
  </si>
  <si>
    <t>OECD  nelegālās pesticīdu tirdzniecības tīkla tikšanās (ONIP), Francija, Parīze</t>
  </si>
  <si>
    <t>Ķimikāliju komitejas un ķimikāliju, pesticīdu un biotehnoloģiju darba grupas apvienotā tikšanās, Francija, Parīze</t>
  </si>
  <si>
    <t>Pesticīdu programmas pasākumi (biopesticīdu vadības grupas seminārs un tikšanās, pesticīdu darba grupas tikšanās un seminārs par apputeksnētājiem), Francija, Parīze</t>
  </si>
  <si>
    <t>Kooperatīvās pētniecības programmas pārvaldes insitūcijas tikšanās, Francija, Parīze</t>
  </si>
  <si>
    <t>Sanāksme saistībā ar gaidāmo Latvijas inovāciju pētījumu, Francija, Parīze</t>
  </si>
  <si>
    <t>Tirdzniecības un vides apvienotās darba grupa, Francija, Parīze</t>
  </si>
  <si>
    <t>Lauksaimniecības politiku un tirgu darba grupa, Francija, Parīze</t>
  </si>
  <si>
    <t>Lauksaimniecības un vides apvienotās darba grupa, Francija, Parīze</t>
  </si>
  <si>
    <t>Lauksaimniecības un tirdzniecības  apvienotās darba grupa, Francija, Parīze</t>
  </si>
  <si>
    <t>Kooperatīvās pētniecības programmas zinātniskās padomdevēj-institūcijas tikšanās</t>
  </si>
  <si>
    <t>OECD ministru līmeņa konference (reizi gadā, patlaban vēl nav zināms norises laiks un vieta; Rēķināts ar pieņēmumu, ka notiks Parīzē)</t>
  </si>
  <si>
    <t>OECD Pasaules zinātnes forums (Augsta līmeņa pasākums; patlaban nav informācijas par norises datumiem 2018.gadā. Iepriekš notika Parīzē)</t>
  </si>
  <si>
    <t xml:space="preserve">Augsta līmeņa sanāksme "Izglītības politikas dialogi", Francija </t>
  </si>
  <si>
    <t>Augsta līmeņa sanāksme "Izglītības politikas dialogi", Francija</t>
  </si>
  <si>
    <t>Nacionālo ekspertu profesionālajā izglītībā darba grupas sanāksme, Francija</t>
  </si>
  <si>
    <t>Starptautiskais samits par skolotāju profesiju (februārī), Portugāle</t>
  </si>
  <si>
    <t>OECD Izglītības Inovāciju centra (CERI)valdes sēde, Francija</t>
  </si>
  <si>
    <t>Neformālā darba grupa augstākās izglītības jautājumos, Francija</t>
  </si>
  <si>
    <t>OECD Izglītības politikas komitejas sēde, Francija</t>
  </si>
  <si>
    <t>Augstākajā izglītībā iesaistīto pušu forums, Francija</t>
  </si>
  <si>
    <t>Globālas Izglītības industrijas samits (Augstā līmeņa pasākums; tradicionāli septembrī; 2018.gada norises vieta nav zināma; Informācija attiecināta no 2017.gada), Luksemburga</t>
  </si>
  <si>
    <t>OECD ministru līmeņa konference, Francija</t>
  </si>
  <si>
    <t>Zinātnes un tehnoloģijas politikas komiteja (marts / aprīlis), Francija</t>
  </si>
  <si>
    <t>OECD Biotehnoloģijas, nanotehnoloģijas un konverģējošo tehnoloģiju darba grupas (2Xgadā; Atkarībā no sēdes darba kārtības 2 vai 1 eksperts), Francija</t>
  </si>
  <si>
    <t>OECD Pasaules zinātnes forums (Augsta līmeņa pasākums; patlaban nav informācijas par norises datumiem 2018.gadā. Iepriekš notika Parīzē), Francija</t>
  </si>
  <si>
    <t>Neformālā darba grupa par nākotnes prasmēm un izglītību: OECD Izglītība2030 (1 eksperts 2Xgadā; 2018.gada sanāksmju grafiks un norises vieta vēl nav zināmi; informācija ir attiecināta no 2017.gada, Portugāle</t>
  </si>
  <si>
    <t>Izglītības un zinātnes ministrija</t>
  </si>
  <si>
    <t>Darba grupa par valsts kapitāla pārvaldīšanas un privatizācijas praksi (Francija, Parīze)</t>
  </si>
  <si>
    <t>Starptautiskā Enerģētikas aģentūra (Francija, Parīze)</t>
  </si>
  <si>
    <t>Rūpniecības, inovāciju un uzņēmējdarbības komiteja (Francija, Parīze)</t>
  </si>
  <si>
    <t>Nacionālo ekspertu darba grupa par zinātnes un tehnoloģijas indikatoriem (Francija, Parīze)</t>
  </si>
  <si>
    <t>Eksporta kredīta darba grupa (Francija, Parīze)</t>
  </si>
  <si>
    <t>Zināšanu ekonomikas globālais forums (Francija, Parīze)</t>
  </si>
  <si>
    <t>Inovācijas un tehnoloģiju politikas darba grupa (Francija, Parīze)</t>
  </si>
  <si>
    <t>Ekonomiskās attīstības un pārskatu komiteja (EDRC) (Francija, Parīze)</t>
  </si>
  <si>
    <t>Ekonomikas politikas komitejas Darba grupa Nr.1. par makroekonomiskās 
un strukturālās politikas analīzi (EPC WP No.1) (Francija, Parīze)</t>
  </si>
  <si>
    <t>Ekonomikas politikas komiteja (EPC) (Francija, Parīze)</t>
  </si>
  <si>
    <t xml:space="preserve"> Produktivitātes forums (Francija, Parīze)</t>
  </si>
  <si>
    <t>Tūrisma komiteja (Francija, Parīze)</t>
  </si>
  <si>
    <t>Mazo un vidējo komersantu un uzņēmējdarbības darba grupa (WPSME) (Francija, Parīze)</t>
  </si>
  <si>
    <t>Patērētāju politikas komiteja (Francija, Parīze)</t>
  </si>
  <si>
    <t>Patēriņa preču drošuma darba grupas sanāksme (Francija, Parīze)</t>
  </si>
  <si>
    <t>OECD Konkurences komiteja, Working Party No. 2 on Competition and Regulation;
Working party No. 3 on Cooperation and Enforcement (Francija, Parīze)</t>
  </si>
  <si>
    <t>Konkurences Globālais forums (Francija, Parīze)</t>
  </si>
  <si>
    <t>Zaļās izaugsmes un ilgtspējīgas attīstības Forums
(Green Growth and Sustainable Development Forum) (Francija, Parīze)</t>
  </si>
  <si>
    <t>Biznesa ietekmes cilvēku labklājību aprēķina darba grupa 
(Measuring business impacts on people’s well-being) (Francija, Parīze)</t>
  </si>
  <si>
    <t>Starptautiskā preču un pakalpojumu statistikas darba grupa 
(Working Party on International Trade in Goods and Services Statistics (WPTGS))
(Francija, Parīze)</t>
  </si>
  <si>
    <t>Globālais attīstības forums (OECD Global Formum on Development 2017) (Francija, Parīze)</t>
  </si>
  <si>
    <t>Nacionālo ekspertu darba grupa par zinātnes un tehnoloģijas indikatoriem 4.-5.05.
(Meeting of the Working Party of National Experts on Science and Technology Indicators (NESTI)) (Francija, Parīze)</t>
  </si>
  <si>
    <t>Nacionālo ekspertu darba grupa par zinātnes un tehnoloģijas indikatoriem 11.-15.11.2017.
(Meeting of the Working Party of National Experts on Science and Technology Indicators (NESTI)) (Francija, Parīze)</t>
  </si>
  <si>
    <t>14tā Statistikas un statistikas politikas komiteja
(14th Session of the OECD Committee on Statistics and Statistical Policy (CSSP))
(Francija, Parīze)</t>
  </si>
  <si>
    <t>Nacionālo veselības statistikas ekspertu 19 -tātikšanās
(19th Meeting of National Health Accounts Experts) (Francija, Parīze)</t>
  </si>
  <si>
    <t>Ekspertu darba grupa par Statistiskajiem datiem un Metadatu apmaiņa 
(Expert meeting on Statistical Data and Metadata Exchange) (Francija, Parīze)</t>
  </si>
  <si>
    <t>Nacionālo pārskatu un finanšu statistikas darba grupa
 (Working Party on Financial Statistics and on National Accounts (WPFS/WPNA)
 National Accounts OECD) (Francija, Parīze)</t>
  </si>
  <si>
    <t>Darba grupa Digitālās ekonomikas vērtēšana un analīze 
(Meeting of the Working Party on Measurement and Analysis of the 
Digital Economy (WPMADE))  (Francija, Parīze)</t>
  </si>
  <si>
    <t>Darba grupa par Vides informāciju 
(Working Party on Environmental Information (WPEI)) (Francija, Parīze)</t>
  </si>
  <si>
    <t>Eirāzijas nedēļa (Francija, Parīze)</t>
  </si>
  <si>
    <t>OECD Forums un Ministru padome (OECD week)</t>
  </si>
  <si>
    <t>Ekonomikas ministrija</t>
  </si>
  <si>
    <t>Vides aizsardzības un reģionālās attīstības ministrija</t>
  </si>
  <si>
    <t>Vides politikas koomiteja, Francija</t>
  </si>
  <si>
    <t>Biodaudzveidības, ūdens un ekosistēmu darba grupa, Francija</t>
  </si>
  <si>
    <t>Īpašā vecāko amatpersonu sanāksme par klimatu, Francija</t>
  </si>
  <si>
    <t>Globālais forums par vidi un klimata pārmaiņām un Klimata pārmaiņu ekspertu darba grupa (CCXG), Francija</t>
  </si>
  <si>
    <t xml:space="preserve">Klimata pārmaiņu ekspertu grupas sanāksme, Francija </t>
  </si>
  <si>
    <t>Rūpniecisko nanomateriālu darba grupa, Francija</t>
  </si>
  <si>
    <t>Ķimikāliju komiteja, Francija</t>
  </si>
  <si>
    <t xml:space="preserve">Apvienotā Ķimikāliju komitejas un Ķimikāliju, pesticīdu un biodaudzveidības darba grupas sanāksme, Francija </t>
  </si>
  <si>
    <t xml:space="preserve">Resursu produktivitātes un atkritumu darba grupa, Francija </t>
  </si>
  <si>
    <t>Pesticīdu darba grupa, Francija</t>
  </si>
  <si>
    <t>Vides īstenošanas darba grupa, Francija</t>
  </si>
  <si>
    <t>Ūdens pārvaldības iniciatīvas sanāksme, Francija</t>
  </si>
  <si>
    <t>Vides un ekonomiskās politikas integrēšanas darba grupa, Francija</t>
  </si>
  <si>
    <t>Piesārņojuma emisiju un pārneses reģistra īpašā komisija, Francija</t>
  </si>
  <si>
    <t xml:space="preserve">Vides un klimata pārmaiņu ekspertu grupas globālais forums, Francija </t>
  </si>
  <si>
    <t>Vides un klimata pārmaiņu ekspertu grupa, Francija</t>
  </si>
  <si>
    <t>Apvienotā Tirdzniecības un Vides darba grupa, Francija</t>
  </si>
  <si>
    <t>Biocīdu īpašā komisija, Francija</t>
  </si>
  <si>
    <t>Endokrīno grāvējvielu testēšanas un novērtēšanas padomdevēja grupa, Francija</t>
  </si>
  <si>
    <t>Ķīmisko negadījumu īpašā komisija, Francija</t>
  </si>
  <si>
    <t>Apvienotā lauksaimniecības un vides darba grupa, Francija</t>
  </si>
  <si>
    <t>Apvienotā nodokļu un vides ekspertu sanāksme, Francija</t>
  </si>
  <si>
    <t>Zaļās izaugsmes un ilgtspējīgas attīstības forums, Francija</t>
  </si>
  <si>
    <t>Vides informācijas darba grupas, Francija</t>
  </si>
  <si>
    <t>ad hoc ekspertu sanāksme Vides politikas komitejas ietvaros, Francija</t>
  </si>
  <si>
    <t>ad hoc ekspertu sanāksme Ķimikāliju  komitejas ietvaros, Francija</t>
  </si>
  <si>
    <t>ekspertu seminārs Vides politikas komitejas ietvaros, Francija</t>
  </si>
  <si>
    <t>ekspertu seminārs Ķimikāliju  komitejas ietvaros, Francija</t>
  </si>
  <si>
    <t>Iniciatīvas "Kļūstam digitāli" vadības darba grupa, Francija</t>
  </si>
  <si>
    <t>Forums par digitālajiem jautājumiem, Francija</t>
  </si>
  <si>
    <t xml:space="preserve">Digitālās ekonomikas politikas komiteja, Francija </t>
  </si>
  <si>
    <t>Digitālās ekonomikas mērīšanas un analīzes darba grupa (MADE), Francija</t>
  </si>
  <si>
    <t xml:space="preserve">Komunikāciju infrastruktūras un pakalpojumu politikas darba grupa (CISP), Francija </t>
  </si>
  <si>
    <t>Drošības un privātuma digitālajā ekonomikā darba grupa (SPDE), Francija</t>
  </si>
  <si>
    <t>Publiskās pārvaldes komiteja, Francija</t>
  </si>
  <si>
    <t>E-līderu tikšanās, Portugāle</t>
  </si>
  <si>
    <t>Atvērto valdības datu ekspertu grupas sanāksme, Francija</t>
  </si>
  <si>
    <t>Forums "Produktivitāte, nodarbinātība, labklājība: infrastruktūras nodrošināšana", Francija</t>
  </si>
  <si>
    <t>Vietējās ekonomiskās un nodarbinātības attīstības (LEED) komitejas forums par partnerībām un vietējo attīstību, Čehija</t>
  </si>
  <si>
    <t xml:space="preserve"> Reģionālās attīstības politikas komitejas un darba grupu  (Pilsētpolitikas darba grupas - WPURB, Francija Teritoriālo indikatoru darba grupas - WPTI) sanāksme</t>
  </si>
  <si>
    <t xml:space="preserve"> Reģionālās attīstības politikas komiteja; Pilsētpolitikas darba grupa (WPURB), Teritoriālo indikatoru darba grupa (WPTI); Teritoriālās politikas lauku teritorijās darba grupa (WPRUR), Francija</t>
  </si>
  <si>
    <t>Vietējās ekonomiskās un nodarbinātības attīstības (LEED) komitejas vadības komitejas sesija, Itālija</t>
  </si>
  <si>
    <t>Vietējās ekonomiskās un nodarbinātības attīstības (LEED) komitejas vadības komitejas sesija, Francija</t>
  </si>
  <si>
    <t>Valsts kanceleja</t>
  </si>
  <si>
    <t>Publiskās pārvaldības komitejas sesija, Francija</t>
  </si>
  <si>
    <t>Augstāko amatpersonu tīklā godprātības jautājumos sanāksme, Francija</t>
  </si>
  <si>
    <t>Regulatīvās politikas komitejas sanāksme, Francija</t>
  </si>
  <si>
    <t>Valsts pārvaldes cilvēkresursu vadības tīkla sanāksme, Francija</t>
  </si>
  <si>
    <t>Valsts pārvaldes inovāciju laboratorijas sanāksme, Francija</t>
  </si>
  <si>
    <t xml:space="preserve">Sanāksmes par pierādījumos balstītas politikas izstrādi, Francija </t>
  </si>
  <si>
    <t>Valsts pārvaldes inovāciju laboratorijas konference, Francija</t>
  </si>
  <si>
    <t>Sanāksme par augstākā līmeņa civildienestu, Francija</t>
  </si>
  <si>
    <r>
      <t>Valdības centru vadītāju tīkla sanāksm</t>
    </r>
    <r>
      <rPr>
        <sz val="11"/>
        <rFont val="Calibri"/>
        <family val="2"/>
        <charset val="186"/>
        <scheme val="minor"/>
      </rPr>
      <t>e, OECD vai dalībvalstī</t>
    </r>
  </si>
  <si>
    <t>Zemkopības ministrija (VAAD)</t>
  </si>
  <si>
    <t>7*</t>
  </si>
  <si>
    <t>8**</t>
  </si>
  <si>
    <t>** 1 dienas komandējumam 4+5+7;</t>
  </si>
  <si>
    <t>* Aviobiļetes cena ir atkarīga no ministriju līgumiem ar aviopārvadātāju kompānijām</t>
  </si>
  <si>
    <t>Ministrijām kopā papildu nepieciešamais finansējums 2018.gadam un turpmākajiem gadiem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</si>
</sst>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4" fillId="0" borderId="5" xfId="1" applyFont="1" applyFill="1" applyBorder="1" applyAlignment="1">
      <alignment horizontal="left" vertical="top" wrapText="1"/>
    </xf>
    <xf numFmtId="0" fontId="7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1" fontId="8" fillId="2" borderId="6" xfId="0" applyNumberFormat="1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wrapText="1"/>
    </xf>
    <xf numFmtId="1" fontId="8" fillId="2" borderId="13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horizontal="center" wrapText="1"/>
    </xf>
    <xf numFmtId="1" fontId="8" fillId="2" borderId="10" xfId="0" applyNumberFormat="1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2" fillId="0" borderId="14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0" fillId="0" borderId="6" xfId="0" applyFont="1" applyBorder="1" applyAlignment="1">
      <alignment vertical="top" wrapText="1"/>
    </xf>
    <xf numFmtId="1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top" wrapText="1"/>
    </xf>
    <xf numFmtId="0" fontId="0" fillId="0" borderId="7" xfId="0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8" xfId="0" applyFont="1" applyBorder="1" applyAlignment="1">
      <alignment wrapText="1"/>
    </xf>
    <xf numFmtId="0" fontId="4" fillId="0" borderId="8" xfId="0" applyFont="1" applyFill="1" applyBorder="1" applyAlignment="1">
      <alignment vertical="top" wrapText="1"/>
    </xf>
    <xf numFmtId="1" fontId="4" fillId="0" borderId="8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7" fillId="0" borderId="1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7" fillId="0" borderId="1" xfId="0" applyNumberFormat="1" applyFont="1" applyBorder="1"/>
    <xf numFmtId="0" fontId="7" fillId="0" borderId="6" xfId="0" applyFont="1" applyBorder="1" applyAlignment="1">
      <alignment horizontal="center" wrapText="1"/>
    </xf>
    <xf numFmtId="0" fontId="7" fillId="0" borderId="6" xfId="0" applyFont="1" applyBorder="1"/>
    <xf numFmtId="0" fontId="7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0" fillId="0" borderId="2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" fontId="7" fillId="0" borderId="6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" xfId="0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1" xfId="0" applyBorder="1" applyAlignment="1">
      <alignment horizontal="left" vertical="top" wrapText="1"/>
    </xf>
    <xf numFmtId="0" fontId="7" fillId="0" borderId="15" xfId="0" applyFont="1" applyBorder="1"/>
    <xf numFmtId="0" fontId="7" fillId="0" borderId="16" xfId="0" applyFont="1" applyBorder="1"/>
    <xf numFmtId="0" fontId="9" fillId="0" borderId="16" xfId="0" applyFont="1" applyBorder="1" applyAlignment="1">
      <alignment vertical="center"/>
    </xf>
    <xf numFmtId="1" fontId="7" fillId="0" borderId="17" xfId="0" applyNumberFormat="1" applyFont="1" applyBorder="1"/>
    <xf numFmtId="0" fontId="0" fillId="0" borderId="7" xfId="0" applyFont="1" applyBorder="1" applyAlignment="1">
      <alignment vertical="top" wrapText="1"/>
    </xf>
    <xf numFmtId="1" fontId="0" fillId="0" borderId="8" xfId="0" applyNumberFormat="1" applyBorder="1" applyAlignment="1">
      <alignment horizontal="right" wrapText="1"/>
    </xf>
    <xf numFmtId="1" fontId="0" fillId="0" borderId="8" xfId="0" applyNumberFormat="1" applyBorder="1" applyAlignment="1">
      <alignment wrapText="1"/>
    </xf>
    <xf numFmtId="1" fontId="7" fillId="0" borderId="6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tabSelected="1" view="pageLayout" topLeftCell="A20" zoomScaleNormal="100" workbookViewId="0">
      <selection activeCell="J89" sqref="J89"/>
    </sheetView>
  </sheetViews>
  <sheetFormatPr defaultRowHeight="15" x14ac:dyDescent="0.25"/>
  <cols>
    <col min="1" max="1" width="22.28515625" customWidth="1"/>
    <col min="2" max="2" width="48.85546875" customWidth="1"/>
    <col min="3" max="3" width="14.5703125" customWidth="1"/>
    <col min="4" max="7" width="16" customWidth="1"/>
    <col min="8" max="8" width="10.42578125" customWidth="1"/>
    <col min="9" max="9" width="14.42578125" customWidth="1"/>
    <col min="10" max="10" width="15.7109375" customWidth="1"/>
    <col min="11" max="11" width="15.5703125" customWidth="1"/>
    <col min="12" max="12" width="16.28515625" customWidth="1"/>
  </cols>
  <sheetData>
    <row r="1" spans="1:12" ht="15.75" x14ac:dyDescent="0.25">
      <c r="B1" s="5" t="s">
        <v>19</v>
      </c>
    </row>
    <row r="3" spans="1:12" ht="21" customHeight="1" x14ac:dyDescent="0.25">
      <c r="A3" s="130" t="s">
        <v>1</v>
      </c>
      <c r="B3" s="1"/>
      <c r="C3" s="1"/>
      <c r="D3" s="131" t="s">
        <v>9</v>
      </c>
      <c r="E3" s="132"/>
      <c r="F3" s="132"/>
      <c r="G3" s="132"/>
      <c r="H3" s="133"/>
      <c r="I3" s="130" t="s">
        <v>0</v>
      </c>
      <c r="J3" s="130" t="s">
        <v>5</v>
      </c>
      <c r="K3" s="130" t="s">
        <v>12</v>
      </c>
      <c r="L3" s="130" t="s">
        <v>4</v>
      </c>
    </row>
    <row r="4" spans="1:12" ht="87" customHeight="1" x14ac:dyDescent="0.25">
      <c r="A4" s="130"/>
      <c r="B4" s="1" t="s">
        <v>22</v>
      </c>
      <c r="C4" s="1" t="s">
        <v>7</v>
      </c>
      <c r="D4" s="1" t="s">
        <v>2</v>
      </c>
      <c r="E4" s="1" t="s">
        <v>13</v>
      </c>
      <c r="F4" s="1" t="s">
        <v>3</v>
      </c>
      <c r="G4" s="1" t="s">
        <v>6</v>
      </c>
      <c r="H4" s="1" t="s">
        <v>8</v>
      </c>
      <c r="I4" s="130"/>
      <c r="J4" s="130"/>
      <c r="K4" s="130"/>
      <c r="L4" s="130"/>
    </row>
    <row r="5" spans="1:12" ht="13.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 t="s">
        <v>158</v>
      </c>
      <c r="H5" s="13" t="s">
        <v>159</v>
      </c>
      <c r="I5" s="8">
        <v>9</v>
      </c>
      <c r="J5" s="13" t="s">
        <v>15</v>
      </c>
      <c r="K5" s="13">
        <v>11</v>
      </c>
      <c r="L5" s="13" t="s">
        <v>16</v>
      </c>
    </row>
    <row r="6" spans="1:12" ht="30" x14ac:dyDescent="0.25">
      <c r="A6" s="30" t="s">
        <v>70</v>
      </c>
      <c r="B6" s="25" t="s">
        <v>56</v>
      </c>
      <c r="C6" s="1">
        <v>4</v>
      </c>
      <c r="D6" s="1">
        <v>57</v>
      </c>
      <c r="E6" s="1">
        <v>17</v>
      </c>
      <c r="F6" s="1">
        <v>200</v>
      </c>
      <c r="G6" s="1">
        <v>436</v>
      </c>
      <c r="H6" s="8">
        <f>(D6+E6)*C6+F6*(C6-1)+G6</f>
        <v>1332</v>
      </c>
      <c r="I6" s="1">
        <v>1</v>
      </c>
      <c r="J6" s="1">
        <f t="shared" ref="J6:J35" si="0">H6*I6</f>
        <v>1332</v>
      </c>
      <c r="K6" s="1"/>
      <c r="L6" s="1"/>
    </row>
    <row r="7" spans="1:12" ht="30" x14ac:dyDescent="0.25">
      <c r="A7" s="30" t="s">
        <v>70</v>
      </c>
      <c r="B7" s="25" t="s">
        <v>57</v>
      </c>
      <c r="C7" s="1">
        <v>4</v>
      </c>
      <c r="D7" s="1">
        <v>57</v>
      </c>
      <c r="E7" s="1">
        <v>17</v>
      </c>
      <c r="F7" s="1">
        <v>200</v>
      </c>
      <c r="G7" s="1">
        <v>436</v>
      </c>
      <c r="H7" s="8">
        <f t="shared" ref="H7:H35" si="1">(D7+E7)*C7+F7*(C7-1)+G7</f>
        <v>1332</v>
      </c>
      <c r="I7" s="1">
        <v>1</v>
      </c>
      <c r="J7" s="1">
        <f t="shared" si="0"/>
        <v>1332</v>
      </c>
      <c r="K7" s="1"/>
      <c r="L7" s="1"/>
    </row>
    <row r="8" spans="1:12" ht="30" x14ac:dyDescent="0.25">
      <c r="A8" s="30" t="s">
        <v>70</v>
      </c>
      <c r="B8" s="25" t="s">
        <v>58</v>
      </c>
      <c r="C8" s="1">
        <v>4</v>
      </c>
      <c r="D8" s="1">
        <v>57</v>
      </c>
      <c r="E8" s="1">
        <v>17</v>
      </c>
      <c r="F8" s="1">
        <v>200</v>
      </c>
      <c r="G8" s="1">
        <v>436</v>
      </c>
      <c r="H8" s="8">
        <f t="shared" si="1"/>
        <v>1332</v>
      </c>
      <c r="I8" s="1">
        <v>1</v>
      </c>
      <c r="J8" s="1">
        <f t="shared" si="0"/>
        <v>1332</v>
      </c>
      <c r="K8" s="1"/>
      <c r="L8" s="1"/>
    </row>
    <row r="9" spans="1:12" ht="30" x14ac:dyDescent="0.25">
      <c r="A9" s="30" t="s">
        <v>70</v>
      </c>
      <c r="B9" s="25" t="s">
        <v>59</v>
      </c>
      <c r="C9" s="1">
        <v>4</v>
      </c>
      <c r="D9" s="1">
        <v>40</v>
      </c>
      <c r="E9" s="1">
        <f>D9*0.3</f>
        <v>12</v>
      </c>
      <c r="F9" s="1">
        <v>150</v>
      </c>
      <c r="G9" s="1">
        <v>450</v>
      </c>
      <c r="H9" s="8">
        <f t="shared" si="1"/>
        <v>1108</v>
      </c>
      <c r="I9" s="1">
        <v>1</v>
      </c>
      <c r="J9" s="1">
        <f t="shared" si="0"/>
        <v>1108</v>
      </c>
      <c r="K9" s="1"/>
      <c r="L9" s="1"/>
    </row>
    <row r="10" spans="1:12" ht="30" x14ac:dyDescent="0.25">
      <c r="A10" s="30" t="s">
        <v>70</v>
      </c>
      <c r="B10" s="25" t="s">
        <v>59</v>
      </c>
      <c r="C10" s="1">
        <v>4</v>
      </c>
      <c r="D10" s="1">
        <v>40</v>
      </c>
      <c r="E10" s="1">
        <f>D10*0.3</f>
        <v>12</v>
      </c>
      <c r="F10" s="1">
        <v>150</v>
      </c>
      <c r="G10" s="1">
        <v>450</v>
      </c>
      <c r="H10" s="8">
        <f t="shared" si="1"/>
        <v>1108</v>
      </c>
      <c r="I10" s="1">
        <v>1</v>
      </c>
      <c r="J10" s="1">
        <f t="shared" si="0"/>
        <v>1108</v>
      </c>
      <c r="K10" s="1"/>
      <c r="L10" s="1"/>
    </row>
    <row r="11" spans="1:12" ht="30" x14ac:dyDescent="0.25">
      <c r="A11" s="30" t="s">
        <v>70</v>
      </c>
      <c r="B11" s="25" t="s">
        <v>59</v>
      </c>
      <c r="C11" s="1">
        <v>4</v>
      </c>
      <c r="D11" s="1">
        <v>40</v>
      </c>
      <c r="E11" s="1">
        <f>D11*0.3</f>
        <v>12</v>
      </c>
      <c r="F11" s="1">
        <v>150</v>
      </c>
      <c r="G11" s="1">
        <v>450</v>
      </c>
      <c r="H11" s="8">
        <f t="shared" si="1"/>
        <v>1108</v>
      </c>
      <c r="I11" s="1">
        <v>1</v>
      </c>
      <c r="J11" s="1">
        <f t="shared" si="0"/>
        <v>1108</v>
      </c>
      <c r="K11" s="1"/>
      <c r="L11" s="1"/>
    </row>
    <row r="12" spans="1:12" ht="30" x14ac:dyDescent="0.25">
      <c r="A12" s="30" t="s">
        <v>70</v>
      </c>
      <c r="B12" s="27" t="s">
        <v>60</v>
      </c>
      <c r="C12" s="1">
        <v>4</v>
      </c>
      <c r="D12" s="1">
        <v>57</v>
      </c>
      <c r="E12" s="1">
        <v>17</v>
      </c>
      <c r="F12" s="1">
        <v>200</v>
      </c>
      <c r="G12" s="1">
        <v>436</v>
      </c>
      <c r="H12" s="8">
        <f t="shared" si="1"/>
        <v>1332</v>
      </c>
      <c r="I12" s="1">
        <v>1</v>
      </c>
      <c r="J12" s="1">
        <f t="shared" si="0"/>
        <v>1332</v>
      </c>
      <c r="K12" s="1"/>
      <c r="L12" s="1"/>
    </row>
    <row r="13" spans="1:12" ht="30" x14ac:dyDescent="0.25">
      <c r="A13" s="30" t="s">
        <v>70</v>
      </c>
      <c r="B13" s="25" t="s">
        <v>62</v>
      </c>
      <c r="C13" s="1">
        <v>4</v>
      </c>
      <c r="D13" s="1">
        <v>57</v>
      </c>
      <c r="E13" s="1">
        <v>17</v>
      </c>
      <c r="F13" s="1">
        <v>200</v>
      </c>
      <c r="G13" s="1">
        <v>436</v>
      </c>
      <c r="H13" s="8">
        <f t="shared" si="1"/>
        <v>1332</v>
      </c>
      <c r="I13" s="1">
        <v>1</v>
      </c>
      <c r="J13" s="1">
        <f t="shared" si="0"/>
        <v>1332</v>
      </c>
      <c r="K13" s="1"/>
      <c r="L13" s="1"/>
    </row>
    <row r="14" spans="1:12" ht="30" x14ac:dyDescent="0.25">
      <c r="A14" s="30" t="s">
        <v>70</v>
      </c>
      <c r="B14" s="25" t="s">
        <v>61</v>
      </c>
      <c r="C14" s="1">
        <v>4</v>
      </c>
      <c r="D14" s="1">
        <v>57</v>
      </c>
      <c r="E14" s="1">
        <v>17</v>
      </c>
      <c r="F14" s="1">
        <v>200</v>
      </c>
      <c r="G14" s="1">
        <v>436</v>
      </c>
      <c r="H14" s="8">
        <f t="shared" si="1"/>
        <v>1332</v>
      </c>
      <c r="I14" s="1">
        <v>1</v>
      </c>
      <c r="J14" s="1">
        <f t="shared" si="0"/>
        <v>1332</v>
      </c>
      <c r="K14" s="1"/>
      <c r="L14" s="1"/>
    </row>
    <row r="15" spans="1:12" ht="30" x14ac:dyDescent="0.25">
      <c r="A15" s="30" t="s">
        <v>70</v>
      </c>
      <c r="B15" s="25" t="s">
        <v>63</v>
      </c>
      <c r="C15" s="1">
        <v>4</v>
      </c>
      <c r="D15" s="1">
        <v>57</v>
      </c>
      <c r="E15" s="1">
        <v>17</v>
      </c>
      <c r="F15" s="1">
        <v>200</v>
      </c>
      <c r="G15" s="1">
        <v>436</v>
      </c>
      <c r="H15" s="8">
        <f t="shared" si="1"/>
        <v>1332</v>
      </c>
      <c r="I15" s="1">
        <v>1</v>
      </c>
      <c r="J15" s="1">
        <f t="shared" si="0"/>
        <v>1332</v>
      </c>
      <c r="K15" s="1"/>
      <c r="L15" s="1"/>
    </row>
    <row r="16" spans="1:12" ht="30" x14ac:dyDescent="0.25">
      <c r="A16" s="30" t="s">
        <v>70</v>
      </c>
      <c r="B16" s="25" t="s">
        <v>63</v>
      </c>
      <c r="C16" s="1">
        <v>4</v>
      </c>
      <c r="D16" s="1">
        <v>57</v>
      </c>
      <c r="E16" s="1">
        <v>17</v>
      </c>
      <c r="F16" s="1">
        <v>200</v>
      </c>
      <c r="G16" s="1">
        <v>436</v>
      </c>
      <c r="H16" s="8">
        <f t="shared" si="1"/>
        <v>1332</v>
      </c>
      <c r="I16" s="1">
        <v>1</v>
      </c>
      <c r="J16" s="1">
        <f t="shared" si="0"/>
        <v>1332</v>
      </c>
      <c r="K16" s="1"/>
      <c r="L16" s="1"/>
    </row>
    <row r="17" spans="1:12" ht="30" x14ac:dyDescent="0.25">
      <c r="A17" s="30" t="s">
        <v>70</v>
      </c>
      <c r="B17" s="25" t="s">
        <v>62</v>
      </c>
      <c r="C17" s="1">
        <v>4</v>
      </c>
      <c r="D17" s="1">
        <v>57</v>
      </c>
      <c r="E17" s="1">
        <v>17</v>
      </c>
      <c r="F17" s="1">
        <v>200</v>
      </c>
      <c r="G17" s="1">
        <v>436</v>
      </c>
      <c r="H17" s="8">
        <f t="shared" si="1"/>
        <v>1332</v>
      </c>
      <c r="I17" s="1">
        <v>1</v>
      </c>
      <c r="J17" s="1">
        <f t="shared" si="0"/>
        <v>1332</v>
      </c>
      <c r="K17" s="1"/>
      <c r="L17" s="1"/>
    </row>
    <row r="18" spans="1:12" ht="30" x14ac:dyDescent="0.25">
      <c r="A18" s="30" t="s">
        <v>70</v>
      </c>
      <c r="B18" s="27" t="s">
        <v>60</v>
      </c>
      <c r="C18" s="1">
        <v>4</v>
      </c>
      <c r="D18" s="1">
        <v>57</v>
      </c>
      <c r="E18" s="1">
        <v>17</v>
      </c>
      <c r="F18" s="1">
        <v>200</v>
      </c>
      <c r="G18" s="1">
        <v>436</v>
      </c>
      <c r="H18" s="8">
        <f t="shared" si="1"/>
        <v>1332</v>
      </c>
      <c r="I18" s="1">
        <v>1</v>
      </c>
      <c r="J18" s="1">
        <f t="shared" si="0"/>
        <v>1332</v>
      </c>
      <c r="K18" s="1"/>
      <c r="L18" s="1"/>
    </row>
    <row r="19" spans="1:12" ht="30" x14ac:dyDescent="0.25">
      <c r="A19" s="30" t="s">
        <v>70</v>
      </c>
      <c r="B19" s="25" t="s">
        <v>61</v>
      </c>
      <c r="C19" s="1">
        <v>4</v>
      </c>
      <c r="D19" s="1">
        <v>57</v>
      </c>
      <c r="E19" s="1">
        <v>17</v>
      </c>
      <c r="F19" s="1">
        <v>200</v>
      </c>
      <c r="G19" s="1">
        <v>436</v>
      </c>
      <c r="H19" s="8">
        <f t="shared" si="1"/>
        <v>1332</v>
      </c>
      <c r="I19" s="1">
        <v>1</v>
      </c>
      <c r="J19" s="1">
        <f t="shared" si="0"/>
        <v>1332</v>
      </c>
      <c r="K19" s="1"/>
      <c r="L19" s="1"/>
    </row>
    <row r="20" spans="1:12" ht="75" x14ac:dyDescent="0.25">
      <c r="A20" s="30" t="s">
        <v>70</v>
      </c>
      <c r="B20" s="25" t="s">
        <v>69</v>
      </c>
      <c r="C20" s="1">
        <v>4</v>
      </c>
      <c r="D20" s="1">
        <v>40</v>
      </c>
      <c r="E20" s="1">
        <v>12</v>
      </c>
      <c r="F20" s="1">
        <v>150</v>
      </c>
      <c r="G20" s="1">
        <v>450</v>
      </c>
      <c r="H20" s="8">
        <f t="shared" si="1"/>
        <v>1108</v>
      </c>
      <c r="I20" s="1">
        <v>1</v>
      </c>
      <c r="J20" s="1">
        <f t="shared" si="0"/>
        <v>1108</v>
      </c>
      <c r="K20" s="1"/>
      <c r="L20" s="1"/>
    </row>
    <row r="21" spans="1:12" ht="75" x14ac:dyDescent="0.25">
      <c r="A21" s="30" t="s">
        <v>70</v>
      </c>
      <c r="B21" s="25" t="s">
        <v>69</v>
      </c>
      <c r="C21" s="1">
        <v>4</v>
      </c>
      <c r="D21" s="1">
        <v>40</v>
      </c>
      <c r="E21" s="1">
        <v>12</v>
      </c>
      <c r="F21" s="1">
        <v>150</v>
      </c>
      <c r="G21" s="1">
        <v>450</v>
      </c>
      <c r="H21" s="8">
        <f t="shared" si="1"/>
        <v>1108</v>
      </c>
      <c r="I21" s="1">
        <v>1</v>
      </c>
      <c r="J21" s="1">
        <f t="shared" si="0"/>
        <v>1108</v>
      </c>
      <c r="K21" s="1"/>
      <c r="L21" s="1"/>
    </row>
    <row r="22" spans="1:12" ht="60" x14ac:dyDescent="0.25">
      <c r="A22" s="30" t="s">
        <v>70</v>
      </c>
      <c r="B22" s="25" t="s">
        <v>64</v>
      </c>
      <c r="C22" s="1">
        <v>4</v>
      </c>
      <c r="D22" s="1">
        <v>40</v>
      </c>
      <c r="E22" s="1">
        <v>12</v>
      </c>
      <c r="F22" s="1">
        <v>200</v>
      </c>
      <c r="G22" s="1">
        <v>360</v>
      </c>
      <c r="H22" s="8">
        <f t="shared" si="1"/>
        <v>1168</v>
      </c>
      <c r="I22" s="1">
        <v>1</v>
      </c>
      <c r="J22" s="1">
        <f t="shared" si="0"/>
        <v>1168</v>
      </c>
      <c r="K22" s="1"/>
      <c r="L22" s="1"/>
    </row>
    <row r="23" spans="1:12" ht="60" x14ac:dyDescent="0.25">
      <c r="A23" s="30" t="s">
        <v>70</v>
      </c>
      <c r="B23" s="25" t="s">
        <v>64</v>
      </c>
      <c r="C23" s="1">
        <v>4</v>
      </c>
      <c r="D23" s="1">
        <v>40</v>
      </c>
      <c r="E23" s="1">
        <v>12</v>
      </c>
      <c r="F23" s="1">
        <v>200</v>
      </c>
      <c r="G23" s="1">
        <v>360</v>
      </c>
      <c r="H23" s="8">
        <f t="shared" si="1"/>
        <v>1168</v>
      </c>
      <c r="I23" s="1">
        <v>1</v>
      </c>
      <c r="J23" s="1">
        <f t="shared" si="0"/>
        <v>1168</v>
      </c>
      <c r="K23" s="1"/>
      <c r="L23" s="1"/>
    </row>
    <row r="24" spans="1:12" ht="60" x14ac:dyDescent="0.25">
      <c r="A24" s="30" t="s">
        <v>70</v>
      </c>
      <c r="B24" s="25" t="s">
        <v>64</v>
      </c>
      <c r="C24" s="1">
        <v>4</v>
      </c>
      <c r="D24" s="1">
        <v>40</v>
      </c>
      <c r="E24" s="1">
        <v>12</v>
      </c>
      <c r="F24" s="1">
        <v>200</v>
      </c>
      <c r="G24" s="1">
        <v>360</v>
      </c>
      <c r="H24" s="8">
        <f t="shared" si="1"/>
        <v>1168</v>
      </c>
      <c r="I24" s="1">
        <v>1</v>
      </c>
      <c r="J24" s="1">
        <f t="shared" si="0"/>
        <v>1168</v>
      </c>
      <c r="K24" s="1"/>
      <c r="L24" s="1"/>
    </row>
    <row r="25" spans="1:12" ht="45" x14ac:dyDescent="0.25">
      <c r="A25" s="30" t="s">
        <v>70</v>
      </c>
      <c r="B25" s="28" t="s">
        <v>54</v>
      </c>
      <c r="C25" s="1">
        <v>4</v>
      </c>
      <c r="D25" s="1">
        <v>57</v>
      </c>
      <c r="E25" s="1">
        <v>17</v>
      </c>
      <c r="F25" s="1">
        <v>200</v>
      </c>
      <c r="G25" s="1">
        <v>436</v>
      </c>
      <c r="H25" s="8">
        <f t="shared" si="1"/>
        <v>1332</v>
      </c>
      <c r="I25" s="1">
        <v>1</v>
      </c>
      <c r="J25" s="1">
        <f t="shared" si="0"/>
        <v>1332</v>
      </c>
      <c r="K25" s="1"/>
      <c r="L25" s="1"/>
    </row>
    <row r="26" spans="1:12" ht="30" x14ac:dyDescent="0.25">
      <c r="A26" s="30" t="s">
        <v>70</v>
      </c>
      <c r="B26" s="28" t="s">
        <v>65</v>
      </c>
      <c r="C26" s="1">
        <v>4</v>
      </c>
      <c r="D26" s="1">
        <v>57</v>
      </c>
      <c r="E26" s="1">
        <v>17</v>
      </c>
      <c r="F26" s="1">
        <v>200</v>
      </c>
      <c r="G26" s="1">
        <v>436</v>
      </c>
      <c r="H26" s="8">
        <f t="shared" si="1"/>
        <v>1332</v>
      </c>
      <c r="I26" s="1">
        <v>1</v>
      </c>
      <c r="J26" s="1">
        <f t="shared" si="0"/>
        <v>1332</v>
      </c>
      <c r="K26" s="1"/>
      <c r="L26" s="1"/>
    </row>
    <row r="27" spans="1:12" ht="30" x14ac:dyDescent="0.25">
      <c r="A27" s="30" t="s">
        <v>70</v>
      </c>
      <c r="B27" s="28" t="s">
        <v>65</v>
      </c>
      <c r="C27" s="1">
        <v>4</v>
      </c>
      <c r="D27" s="1">
        <v>57</v>
      </c>
      <c r="E27" s="1">
        <v>17</v>
      </c>
      <c r="F27" s="1">
        <v>200</v>
      </c>
      <c r="G27" s="1">
        <v>436</v>
      </c>
      <c r="H27" s="8">
        <f t="shared" si="1"/>
        <v>1332</v>
      </c>
      <c r="I27" s="1">
        <v>1</v>
      </c>
      <c r="J27" s="1">
        <f t="shared" si="0"/>
        <v>1332</v>
      </c>
      <c r="K27" s="1"/>
      <c r="L27" s="1"/>
    </row>
    <row r="28" spans="1:12" ht="30" x14ac:dyDescent="0.25">
      <c r="A28" s="30" t="s">
        <v>70</v>
      </c>
      <c r="B28" s="25" t="s">
        <v>66</v>
      </c>
      <c r="C28" s="1">
        <v>4</v>
      </c>
      <c r="D28" s="1">
        <v>57</v>
      </c>
      <c r="E28" s="1">
        <v>17</v>
      </c>
      <c r="F28" s="1">
        <v>200</v>
      </c>
      <c r="G28" s="1">
        <v>436</v>
      </c>
      <c r="H28" s="8">
        <f t="shared" si="1"/>
        <v>1332</v>
      </c>
      <c r="I28" s="1">
        <v>1</v>
      </c>
      <c r="J28" s="1">
        <f t="shared" si="0"/>
        <v>1332</v>
      </c>
      <c r="K28" s="1"/>
      <c r="L28" s="1"/>
    </row>
    <row r="29" spans="1:12" ht="30" x14ac:dyDescent="0.25">
      <c r="A29" s="30" t="s">
        <v>70</v>
      </c>
      <c r="B29" s="25" t="s">
        <v>66</v>
      </c>
      <c r="C29" s="1">
        <v>4</v>
      </c>
      <c r="D29" s="1">
        <v>57</v>
      </c>
      <c r="E29" s="1">
        <v>17</v>
      </c>
      <c r="F29" s="1">
        <v>200</v>
      </c>
      <c r="G29" s="1">
        <v>436</v>
      </c>
      <c r="H29" s="8">
        <f t="shared" si="1"/>
        <v>1332</v>
      </c>
      <c r="I29" s="1">
        <v>1</v>
      </c>
      <c r="J29" s="1">
        <f t="shared" si="0"/>
        <v>1332</v>
      </c>
      <c r="K29" s="1"/>
      <c r="L29" s="1"/>
    </row>
    <row r="30" spans="1:12" ht="60" x14ac:dyDescent="0.25">
      <c r="A30" s="30" t="s">
        <v>70</v>
      </c>
      <c r="B30" s="29" t="s">
        <v>67</v>
      </c>
      <c r="C30" s="1">
        <v>4</v>
      </c>
      <c r="D30" s="1">
        <v>57</v>
      </c>
      <c r="E30" s="1">
        <v>17</v>
      </c>
      <c r="F30" s="1">
        <v>200</v>
      </c>
      <c r="G30" s="1">
        <v>436</v>
      </c>
      <c r="H30" s="8">
        <f t="shared" si="1"/>
        <v>1332</v>
      </c>
      <c r="I30" s="1">
        <v>1</v>
      </c>
      <c r="J30" s="1">
        <f t="shared" si="0"/>
        <v>1332</v>
      </c>
      <c r="K30" s="1"/>
      <c r="L30" s="1"/>
    </row>
    <row r="31" spans="1:12" ht="60" x14ac:dyDescent="0.25">
      <c r="A31" s="30" t="s">
        <v>70</v>
      </c>
      <c r="B31" s="25" t="s">
        <v>67</v>
      </c>
      <c r="C31" s="1">
        <v>4</v>
      </c>
      <c r="D31" s="1">
        <v>57</v>
      </c>
      <c r="E31" s="1">
        <v>17</v>
      </c>
      <c r="F31" s="1">
        <v>200</v>
      </c>
      <c r="G31" s="1">
        <v>436</v>
      </c>
      <c r="H31" s="8">
        <f t="shared" si="1"/>
        <v>1332</v>
      </c>
      <c r="I31" s="1">
        <v>1</v>
      </c>
      <c r="J31" s="1">
        <f t="shared" si="0"/>
        <v>1332</v>
      </c>
      <c r="K31" s="1"/>
      <c r="L31" s="1"/>
    </row>
    <row r="32" spans="1:12" ht="60" x14ac:dyDescent="0.25">
      <c r="A32" s="30" t="s">
        <v>70</v>
      </c>
      <c r="B32" s="25" t="s">
        <v>67</v>
      </c>
      <c r="C32" s="1">
        <v>4</v>
      </c>
      <c r="D32" s="1">
        <v>57</v>
      </c>
      <c r="E32" s="1">
        <v>17</v>
      </c>
      <c r="F32" s="1">
        <v>200</v>
      </c>
      <c r="G32" s="1">
        <v>436</v>
      </c>
      <c r="H32" s="8">
        <f t="shared" si="1"/>
        <v>1332</v>
      </c>
      <c r="I32" s="1">
        <v>1</v>
      </c>
      <c r="J32" s="1">
        <f t="shared" si="0"/>
        <v>1332</v>
      </c>
      <c r="K32" s="1"/>
      <c r="L32" s="1"/>
    </row>
    <row r="33" spans="1:12" ht="45" x14ac:dyDescent="0.25">
      <c r="A33" s="30" t="s">
        <v>70</v>
      </c>
      <c r="B33" s="25" t="s">
        <v>55</v>
      </c>
      <c r="C33" s="1">
        <v>4</v>
      </c>
      <c r="D33" s="1">
        <v>57</v>
      </c>
      <c r="E33" s="1">
        <v>17</v>
      </c>
      <c r="F33" s="1">
        <v>200</v>
      </c>
      <c r="G33" s="1">
        <v>436</v>
      </c>
      <c r="H33" s="8">
        <f t="shared" si="1"/>
        <v>1332</v>
      </c>
      <c r="I33" s="1">
        <v>1</v>
      </c>
      <c r="J33" s="1">
        <f t="shared" si="0"/>
        <v>1332</v>
      </c>
      <c r="K33" s="1"/>
      <c r="L33" s="1"/>
    </row>
    <row r="34" spans="1:12" ht="60" x14ac:dyDescent="0.25">
      <c r="A34" s="30" t="s">
        <v>70</v>
      </c>
      <c r="B34" s="25" t="s">
        <v>68</v>
      </c>
      <c r="C34" s="1">
        <v>4</v>
      </c>
      <c r="D34" s="1">
        <v>57</v>
      </c>
      <c r="E34" s="1">
        <v>17</v>
      </c>
      <c r="F34" s="1">
        <v>200</v>
      </c>
      <c r="G34" s="1">
        <v>436</v>
      </c>
      <c r="H34" s="8">
        <f t="shared" si="1"/>
        <v>1332</v>
      </c>
      <c r="I34" s="1">
        <v>1</v>
      </c>
      <c r="J34" s="1">
        <f t="shared" si="0"/>
        <v>1332</v>
      </c>
      <c r="K34" s="1"/>
      <c r="L34" s="1"/>
    </row>
    <row r="35" spans="1:12" ht="60" x14ac:dyDescent="0.25">
      <c r="A35" s="30" t="s">
        <v>70</v>
      </c>
      <c r="B35" s="25" t="s">
        <v>68</v>
      </c>
      <c r="C35" s="1">
        <v>4</v>
      </c>
      <c r="D35" s="1">
        <v>57</v>
      </c>
      <c r="E35" s="1">
        <v>17</v>
      </c>
      <c r="F35" s="1">
        <v>200</v>
      </c>
      <c r="G35" s="1">
        <v>436</v>
      </c>
      <c r="H35" s="8">
        <f t="shared" si="1"/>
        <v>1332</v>
      </c>
      <c r="I35" s="1">
        <v>1</v>
      </c>
      <c r="J35" s="1">
        <f t="shared" si="0"/>
        <v>1332</v>
      </c>
      <c r="K35" s="1"/>
      <c r="L35" s="1"/>
    </row>
    <row r="36" spans="1:12" ht="27.75" customHeight="1" x14ac:dyDescent="0.25">
      <c r="A36" s="74" t="s">
        <v>10</v>
      </c>
      <c r="B36" s="74"/>
      <c r="C36" s="91" t="s">
        <v>11</v>
      </c>
      <c r="D36" s="91" t="s">
        <v>11</v>
      </c>
      <c r="E36" s="91" t="s">
        <v>11</v>
      </c>
      <c r="F36" s="91" t="s">
        <v>11</v>
      </c>
      <c r="G36" s="91" t="s">
        <v>11</v>
      </c>
      <c r="H36" s="91" t="s">
        <v>11</v>
      </c>
      <c r="I36" s="91" t="s">
        <v>11</v>
      </c>
      <c r="J36" s="74">
        <f>SUM(J6:J35)</f>
        <v>38348</v>
      </c>
      <c r="K36" s="74">
        <f>SUM(K6:K35)</f>
        <v>0</v>
      </c>
      <c r="L36" s="90">
        <f>J36-K36</f>
        <v>38348</v>
      </c>
    </row>
    <row r="37" spans="1:12" ht="12" customHeight="1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48"/>
      <c r="K37" s="48"/>
      <c r="L37" s="50"/>
    </row>
    <row r="38" spans="1:12" ht="15" customHeight="1" x14ac:dyDescent="0.25">
      <c r="A38" s="51"/>
      <c r="B38" s="52"/>
      <c r="C38" s="53"/>
      <c r="D38" s="53"/>
      <c r="E38" s="53"/>
      <c r="F38" s="53"/>
      <c r="G38" s="53"/>
      <c r="H38" s="53"/>
      <c r="I38" s="53"/>
      <c r="J38" s="52"/>
      <c r="K38" s="52"/>
      <c r="L38" s="54"/>
    </row>
    <row r="39" spans="1:12" ht="20.25" customHeight="1" x14ac:dyDescent="0.25">
      <c r="A39" s="134" t="s">
        <v>1</v>
      </c>
      <c r="B39" s="22"/>
      <c r="C39" s="22"/>
      <c r="D39" s="135" t="s">
        <v>9</v>
      </c>
      <c r="E39" s="136"/>
      <c r="F39" s="136"/>
      <c r="G39" s="136"/>
      <c r="H39" s="137"/>
      <c r="I39" s="134" t="s">
        <v>0</v>
      </c>
      <c r="J39" s="134" t="s">
        <v>5</v>
      </c>
      <c r="K39" s="134" t="s">
        <v>12</v>
      </c>
      <c r="L39" s="134" t="s">
        <v>4</v>
      </c>
    </row>
    <row r="40" spans="1:12" ht="73.5" customHeight="1" x14ac:dyDescent="0.25">
      <c r="A40" s="130"/>
      <c r="B40" s="1" t="s">
        <v>22</v>
      </c>
      <c r="C40" s="1" t="s">
        <v>7</v>
      </c>
      <c r="D40" s="1" t="s">
        <v>2</v>
      </c>
      <c r="E40" s="1" t="s">
        <v>13</v>
      </c>
      <c r="F40" s="1" t="s">
        <v>3</v>
      </c>
      <c r="G40" s="1" t="s">
        <v>6</v>
      </c>
      <c r="H40" s="1" t="s">
        <v>8</v>
      </c>
      <c r="I40" s="130"/>
      <c r="J40" s="130"/>
      <c r="K40" s="130"/>
      <c r="L40" s="130"/>
    </row>
    <row r="41" spans="1:12" x14ac:dyDescent="0.25">
      <c r="A41" s="13">
        <v>1</v>
      </c>
      <c r="B41" s="13">
        <v>2</v>
      </c>
      <c r="C41" s="13">
        <v>3</v>
      </c>
      <c r="D41" s="13">
        <v>4</v>
      </c>
      <c r="E41" s="13">
        <v>5</v>
      </c>
      <c r="F41" s="13">
        <v>6</v>
      </c>
      <c r="G41" s="13" t="s">
        <v>158</v>
      </c>
      <c r="H41" s="13" t="s">
        <v>159</v>
      </c>
      <c r="I41" s="8">
        <v>9</v>
      </c>
      <c r="J41" s="13" t="s">
        <v>15</v>
      </c>
      <c r="K41" s="13">
        <v>11</v>
      </c>
      <c r="L41" s="13" t="s">
        <v>16</v>
      </c>
    </row>
    <row r="42" spans="1:12" ht="30" x14ac:dyDescent="0.25">
      <c r="A42" s="15" t="s">
        <v>102</v>
      </c>
      <c r="B42" s="15" t="s">
        <v>71</v>
      </c>
      <c r="C42" s="15">
        <v>2</v>
      </c>
      <c r="D42" s="15">
        <f>57</f>
        <v>57</v>
      </c>
      <c r="E42" s="87">
        <f>D42*0.3</f>
        <v>17.099999999999998</v>
      </c>
      <c r="F42" s="15">
        <f>200</f>
        <v>200</v>
      </c>
      <c r="G42" s="15">
        <v>446</v>
      </c>
      <c r="H42" s="88">
        <f t="shared" ref="H42:H93" si="2">(D42+E42)*C42+F42*(C42-1)+G42</f>
        <v>794.2</v>
      </c>
      <c r="I42" s="15">
        <v>1</v>
      </c>
      <c r="J42" s="89">
        <f t="shared" ref="J42:J93" si="3">H42*I42</f>
        <v>794.2</v>
      </c>
      <c r="K42" s="15"/>
      <c r="L42" s="15"/>
    </row>
    <row r="43" spans="1:12" x14ac:dyDescent="0.25">
      <c r="A43" s="15" t="s">
        <v>102</v>
      </c>
      <c r="B43" s="15" t="s">
        <v>72</v>
      </c>
      <c r="C43" s="15">
        <v>3</v>
      </c>
      <c r="D43" s="15">
        <f>57</f>
        <v>57</v>
      </c>
      <c r="E43" s="87">
        <f t="shared" ref="E43:E93" si="4">D43*0.3</f>
        <v>17.099999999999998</v>
      </c>
      <c r="F43" s="15">
        <f>200</f>
        <v>200</v>
      </c>
      <c r="G43" s="15">
        <v>446</v>
      </c>
      <c r="H43" s="88">
        <f t="shared" si="2"/>
        <v>1068.3</v>
      </c>
      <c r="I43" s="15">
        <v>1</v>
      </c>
      <c r="J43" s="89">
        <f t="shared" si="3"/>
        <v>1068.3</v>
      </c>
      <c r="K43" s="15"/>
      <c r="L43" s="15"/>
    </row>
    <row r="44" spans="1:12" x14ac:dyDescent="0.25">
      <c r="A44" s="15" t="s">
        <v>102</v>
      </c>
      <c r="B44" s="15" t="s">
        <v>72</v>
      </c>
      <c r="C44" s="15">
        <v>3</v>
      </c>
      <c r="D44" s="15">
        <f>57</f>
        <v>57</v>
      </c>
      <c r="E44" s="87">
        <f t="shared" si="4"/>
        <v>17.099999999999998</v>
      </c>
      <c r="F44" s="15">
        <f>200</f>
        <v>200</v>
      </c>
      <c r="G44" s="15">
        <v>446</v>
      </c>
      <c r="H44" s="88">
        <f t="shared" si="2"/>
        <v>1068.3</v>
      </c>
      <c r="I44" s="15">
        <v>1</v>
      </c>
      <c r="J44" s="89">
        <f t="shared" si="3"/>
        <v>1068.3</v>
      </c>
      <c r="K44" s="15"/>
      <c r="L44" s="15"/>
    </row>
    <row r="45" spans="1:12" ht="30" x14ac:dyDescent="0.25">
      <c r="A45" s="15" t="s">
        <v>102</v>
      </c>
      <c r="B45" s="15" t="s">
        <v>73</v>
      </c>
      <c r="C45" s="15">
        <v>6</v>
      </c>
      <c r="D45" s="15">
        <f>57</f>
        <v>57</v>
      </c>
      <c r="E45" s="87">
        <f t="shared" si="4"/>
        <v>17.099999999999998</v>
      </c>
      <c r="F45" s="15">
        <f>200</f>
        <v>200</v>
      </c>
      <c r="G45" s="15">
        <v>446</v>
      </c>
      <c r="H45" s="88">
        <f t="shared" si="2"/>
        <v>1890.6</v>
      </c>
      <c r="I45" s="15">
        <v>1</v>
      </c>
      <c r="J45" s="89">
        <f t="shared" si="3"/>
        <v>1890.6</v>
      </c>
      <c r="K45" s="15"/>
      <c r="L45" s="15"/>
    </row>
    <row r="46" spans="1:12" ht="30" x14ac:dyDescent="0.25">
      <c r="A46" s="15" t="s">
        <v>102</v>
      </c>
      <c r="B46" s="33" t="s">
        <v>74</v>
      </c>
      <c r="C46" s="15">
        <v>3</v>
      </c>
      <c r="D46" s="15">
        <f>57</f>
        <v>57</v>
      </c>
      <c r="E46" s="87">
        <f t="shared" si="4"/>
        <v>17.099999999999998</v>
      </c>
      <c r="F46" s="15">
        <f>200</f>
        <v>200</v>
      </c>
      <c r="G46" s="15">
        <v>446</v>
      </c>
      <c r="H46" s="88">
        <f t="shared" si="2"/>
        <v>1068.3</v>
      </c>
      <c r="I46" s="15">
        <v>1</v>
      </c>
      <c r="J46" s="89">
        <f t="shared" si="3"/>
        <v>1068.3</v>
      </c>
      <c r="K46" s="15"/>
      <c r="L46" s="15"/>
    </row>
    <row r="47" spans="1:12" x14ac:dyDescent="0.25">
      <c r="A47" s="15" t="s">
        <v>102</v>
      </c>
      <c r="B47" s="15" t="s">
        <v>75</v>
      </c>
      <c r="C47" s="15">
        <v>3</v>
      </c>
      <c r="D47" s="15">
        <f>57</f>
        <v>57</v>
      </c>
      <c r="E47" s="87">
        <f t="shared" si="4"/>
        <v>17.099999999999998</v>
      </c>
      <c r="F47" s="15">
        <f>200</f>
        <v>200</v>
      </c>
      <c r="G47" s="15">
        <v>446</v>
      </c>
      <c r="H47" s="88">
        <f t="shared" si="2"/>
        <v>1068.3</v>
      </c>
      <c r="I47" s="15">
        <v>1</v>
      </c>
      <c r="J47" s="89">
        <f t="shared" si="3"/>
        <v>1068.3</v>
      </c>
      <c r="K47" s="15"/>
      <c r="L47" s="15"/>
    </row>
    <row r="48" spans="1:12" x14ac:dyDescent="0.25">
      <c r="A48" s="15" t="s">
        <v>102</v>
      </c>
      <c r="B48" s="15" t="s">
        <v>75</v>
      </c>
      <c r="C48" s="15">
        <v>3</v>
      </c>
      <c r="D48" s="15">
        <f>57</f>
        <v>57</v>
      </c>
      <c r="E48" s="87">
        <f t="shared" si="4"/>
        <v>17.099999999999998</v>
      </c>
      <c r="F48" s="15">
        <f>200</f>
        <v>200</v>
      </c>
      <c r="G48" s="15">
        <v>446</v>
      </c>
      <c r="H48" s="88">
        <f t="shared" si="2"/>
        <v>1068.3</v>
      </c>
      <c r="I48" s="15">
        <v>1</v>
      </c>
      <c r="J48" s="89">
        <f t="shared" si="3"/>
        <v>1068.3</v>
      </c>
      <c r="K48" s="15"/>
      <c r="L48" s="15"/>
    </row>
    <row r="49" spans="1:12" ht="30" x14ac:dyDescent="0.25">
      <c r="A49" s="15" t="s">
        <v>102</v>
      </c>
      <c r="B49" s="15" t="s">
        <v>76</v>
      </c>
      <c r="C49" s="15">
        <v>5</v>
      </c>
      <c r="D49" s="15">
        <f>57</f>
        <v>57</v>
      </c>
      <c r="E49" s="87">
        <f t="shared" si="4"/>
        <v>17.099999999999998</v>
      </c>
      <c r="F49" s="15">
        <f>200</f>
        <v>200</v>
      </c>
      <c r="G49" s="15">
        <v>446</v>
      </c>
      <c r="H49" s="88">
        <f t="shared" si="2"/>
        <v>1616.5</v>
      </c>
      <c r="I49" s="15">
        <v>1</v>
      </c>
      <c r="J49" s="89">
        <f t="shared" si="3"/>
        <v>1616.5</v>
      </c>
      <c r="K49" s="15"/>
      <c r="L49" s="15"/>
    </row>
    <row r="50" spans="1:12" ht="30" x14ac:dyDescent="0.25">
      <c r="A50" s="15" t="s">
        <v>102</v>
      </c>
      <c r="B50" s="15" t="s">
        <v>77</v>
      </c>
      <c r="C50" s="15">
        <v>3</v>
      </c>
      <c r="D50" s="15">
        <f>57</f>
        <v>57</v>
      </c>
      <c r="E50" s="87">
        <f t="shared" si="4"/>
        <v>17.099999999999998</v>
      </c>
      <c r="F50" s="15">
        <f>200</f>
        <v>200</v>
      </c>
      <c r="G50" s="15">
        <v>446</v>
      </c>
      <c r="H50" s="88">
        <f t="shared" si="2"/>
        <v>1068.3</v>
      </c>
      <c r="I50" s="15">
        <v>1</v>
      </c>
      <c r="J50" s="89">
        <f t="shared" si="3"/>
        <v>1068.3</v>
      </c>
      <c r="K50" s="15"/>
      <c r="L50" s="15"/>
    </row>
    <row r="51" spans="1:12" ht="30" x14ac:dyDescent="0.25">
      <c r="A51" s="15" t="s">
        <v>102</v>
      </c>
      <c r="B51" s="15" t="s">
        <v>78</v>
      </c>
      <c r="C51" s="15">
        <v>5</v>
      </c>
      <c r="D51" s="15">
        <f>57</f>
        <v>57</v>
      </c>
      <c r="E51" s="87">
        <f t="shared" si="4"/>
        <v>17.099999999999998</v>
      </c>
      <c r="F51" s="15">
        <f>200</f>
        <v>200</v>
      </c>
      <c r="G51" s="32">
        <v>446</v>
      </c>
      <c r="H51" s="88">
        <f t="shared" si="2"/>
        <v>1616.5</v>
      </c>
      <c r="I51" s="15">
        <v>4</v>
      </c>
      <c r="J51" s="89">
        <f t="shared" si="3"/>
        <v>6466</v>
      </c>
      <c r="K51" s="15"/>
      <c r="L51" s="15"/>
    </row>
    <row r="52" spans="1:12" ht="30" x14ac:dyDescent="0.25">
      <c r="A52" s="15" t="s">
        <v>102</v>
      </c>
      <c r="B52" s="15" t="s">
        <v>78</v>
      </c>
      <c r="C52" s="15">
        <v>2</v>
      </c>
      <c r="D52" s="15">
        <f>57</f>
        <v>57</v>
      </c>
      <c r="E52" s="87">
        <f t="shared" si="4"/>
        <v>17.099999999999998</v>
      </c>
      <c r="F52" s="15">
        <f>200</f>
        <v>200</v>
      </c>
      <c r="G52" s="32">
        <v>446</v>
      </c>
      <c r="H52" s="88">
        <f t="shared" si="2"/>
        <v>794.2</v>
      </c>
      <c r="I52" s="15">
        <v>1</v>
      </c>
      <c r="J52" s="89">
        <f t="shared" si="3"/>
        <v>794.2</v>
      </c>
      <c r="K52" s="15"/>
      <c r="L52" s="15"/>
    </row>
    <row r="53" spans="1:12" ht="30" x14ac:dyDescent="0.25">
      <c r="A53" s="15" t="s">
        <v>102</v>
      </c>
      <c r="B53" s="15" t="s">
        <v>78</v>
      </c>
      <c r="C53" s="15">
        <v>2</v>
      </c>
      <c r="D53" s="15">
        <f>57</f>
        <v>57</v>
      </c>
      <c r="E53" s="87">
        <f t="shared" si="4"/>
        <v>17.099999999999998</v>
      </c>
      <c r="F53" s="15">
        <f>200</f>
        <v>200</v>
      </c>
      <c r="G53" s="32">
        <v>446</v>
      </c>
      <c r="H53" s="88">
        <f t="shared" si="2"/>
        <v>794.2</v>
      </c>
      <c r="I53" s="15">
        <v>1</v>
      </c>
      <c r="J53" s="89">
        <f t="shared" si="3"/>
        <v>794.2</v>
      </c>
      <c r="K53" s="15"/>
      <c r="L53" s="15"/>
    </row>
    <row r="54" spans="1:12" ht="30" x14ac:dyDescent="0.25">
      <c r="A54" s="15" t="s">
        <v>102</v>
      </c>
      <c r="B54" s="15" t="s">
        <v>78</v>
      </c>
      <c r="C54" s="15">
        <v>2</v>
      </c>
      <c r="D54" s="15">
        <f>57</f>
        <v>57</v>
      </c>
      <c r="E54" s="87">
        <f t="shared" si="4"/>
        <v>17.099999999999998</v>
      </c>
      <c r="F54" s="15">
        <f>200</f>
        <v>200</v>
      </c>
      <c r="G54" s="32">
        <v>446</v>
      </c>
      <c r="H54" s="88">
        <f t="shared" si="2"/>
        <v>794.2</v>
      </c>
      <c r="I54" s="15">
        <v>1</v>
      </c>
      <c r="J54" s="89">
        <f t="shared" si="3"/>
        <v>794.2</v>
      </c>
      <c r="K54" s="15"/>
      <c r="L54" s="15"/>
    </row>
    <row r="55" spans="1:12" ht="30" x14ac:dyDescent="0.25">
      <c r="A55" s="15" t="s">
        <v>102</v>
      </c>
      <c r="B55" s="15" t="s">
        <v>78</v>
      </c>
      <c r="C55" s="15">
        <v>2</v>
      </c>
      <c r="D55" s="15">
        <f>57</f>
        <v>57</v>
      </c>
      <c r="E55" s="87">
        <f t="shared" si="4"/>
        <v>17.099999999999998</v>
      </c>
      <c r="F55" s="15">
        <f>200</f>
        <v>200</v>
      </c>
      <c r="G55" s="32">
        <v>446</v>
      </c>
      <c r="H55" s="88">
        <f t="shared" si="2"/>
        <v>794.2</v>
      </c>
      <c r="I55" s="15">
        <v>1</v>
      </c>
      <c r="J55" s="89">
        <f t="shared" si="3"/>
        <v>794.2</v>
      </c>
      <c r="K55" s="15"/>
      <c r="L55" s="15"/>
    </row>
    <row r="56" spans="1:12" ht="30" x14ac:dyDescent="0.25">
      <c r="A56" s="15" t="s">
        <v>102</v>
      </c>
      <c r="B56" s="15" t="s">
        <v>78</v>
      </c>
      <c r="C56" s="15">
        <v>2</v>
      </c>
      <c r="D56" s="15">
        <f>57</f>
        <v>57</v>
      </c>
      <c r="E56" s="87">
        <f t="shared" si="4"/>
        <v>17.099999999999998</v>
      </c>
      <c r="F56" s="15">
        <f>200</f>
        <v>200</v>
      </c>
      <c r="G56" s="32">
        <v>446</v>
      </c>
      <c r="H56" s="88">
        <f t="shared" si="2"/>
        <v>794.2</v>
      </c>
      <c r="I56" s="15">
        <v>1</v>
      </c>
      <c r="J56" s="89">
        <f t="shared" si="3"/>
        <v>794.2</v>
      </c>
      <c r="K56" s="15"/>
      <c r="L56" s="32"/>
    </row>
    <row r="57" spans="1:12" ht="30" x14ac:dyDescent="0.25">
      <c r="A57" s="15" t="s">
        <v>102</v>
      </c>
      <c r="B57" s="15" t="s">
        <v>78</v>
      </c>
      <c r="C57" s="15">
        <v>2</v>
      </c>
      <c r="D57" s="15">
        <f>57</f>
        <v>57</v>
      </c>
      <c r="E57" s="87">
        <f t="shared" si="4"/>
        <v>17.099999999999998</v>
      </c>
      <c r="F57" s="15">
        <f>200</f>
        <v>200</v>
      </c>
      <c r="G57" s="32">
        <v>446</v>
      </c>
      <c r="H57" s="88">
        <f t="shared" si="2"/>
        <v>794.2</v>
      </c>
      <c r="I57" s="15">
        <v>1</v>
      </c>
      <c r="J57" s="89">
        <f t="shared" si="3"/>
        <v>794.2</v>
      </c>
      <c r="K57" s="15"/>
      <c r="L57" s="15"/>
    </row>
    <row r="58" spans="1:12" ht="30" x14ac:dyDescent="0.25">
      <c r="A58" s="15" t="s">
        <v>102</v>
      </c>
      <c r="B58" s="15" t="s">
        <v>78</v>
      </c>
      <c r="C58" s="15">
        <v>2</v>
      </c>
      <c r="D58" s="15">
        <f>57</f>
        <v>57</v>
      </c>
      <c r="E58" s="87">
        <f t="shared" si="4"/>
        <v>17.099999999999998</v>
      </c>
      <c r="F58" s="15">
        <f>200</f>
        <v>200</v>
      </c>
      <c r="G58" s="32">
        <v>446</v>
      </c>
      <c r="H58" s="88">
        <f t="shared" si="2"/>
        <v>794.2</v>
      </c>
      <c r="I58" s="15">
        <v>1</v>
      </c>
      <c r="J58" s="89">
        <f t="shared" si="3"/>
        <v>794.2</v>
      </c>
      <c r="K58" s="15"/>
      <c r="L58" s="15"/>
    </row>
    <row r="59" spans="1:12" ht="60" x14ac:dyDescent="0.25">
      <c r="A59" s="15" t="s">
        <v>102</v>
      </c>
      <c r="B59" s="15" t="s">
        <v>79</v>
      </c>
      <c r="C59" s="15">
        <v>6</v>
      </c>
      <c r="D59" s="15">
        <f>57</f>
        <v>57</v>
      </c>
      <c r="E59" s="87">
        <f t="shared" si="4"/>
        <v>17.099999999999998</v>
      </c>
      <c r="F59" s="15">
        <f>200</f>
        <v>200</v>
      </c>
      <c r="G59" s="32">
        <v>446</v>
      </c>
      <c r="H59" s="88">
        <f t="shared" si="2"/>
        <v>1890.6</v>
      </c>
      <c r="I59" s="15">
        <v>1</v>
      </c>
      <c r="J59" s="129">
        <f t="shared" si="3"/>
        <v>1890.6</v>
      </c>
      <c r="K59" s="15"/>
      <c r="L59" s="15"/>
    </row>
    <row r="60" spans="1:12" ht="30" x14ac:dyDescent="0.25">
      <c r="A60" s="15" t="s">
        <v>102</v>
      </c>
      <c r="B60" s="15" t="s">
        <v>80</v>
      </c>
      <c r="C60" s="15">
        <v>6</v>
      </c>
      <c r="D60" s="15">
        <f>57</f>
        <v>57</v>
      </c>
      <c r="E60" s="87">
        <f t="shared" si="4"/>
        <v>17.099999999999998</v>
      </c>
      <c r="F60" s="15">
        <f>200</f>
        <v>200</v>
      </c>
      <c r="G60" s="32">
        <v>446</v>
      </c>
      <c r="H60" s="88">
        <f t="shared" si="2"/>
        <v>1890.6</v>
      </c>
      <c r="I60" s="15">
        <v>1</v>
      </c>
      <c r="J60" s="129">
        <f t="shared" si="3"/>
        <v>1890.6</v>
      </c>
      <c r="K60" s="15"/>
      <c r="L60" s="15"/>
    </row>
    <row r="61" spans="1:12" x14ac:dyDescent="0.25">
      <c r="A61" s="15" t="s">
        <v>102</v>
      </c>
      <c r="B61" s="33" t="s">
        <v>81</v>
      </c>
      <c r="C61" s="15">
        <v>4</v>
      </c>
      <c r="D61" s="15">
        <f>57</f>
        <v>57</v>
      </c>
      <c r="E61" s="87">
        <f t="shared" si="4"/>
        <v>17.099999999999998</v>
      </c>
      <c r="F61" s="15">
        <f>200</f>
        <v>200</v>
      </c>
      <c r="G61" s="32">
        <v>446</v>
      </c>
      <c r="H61" s="88">
        <f t="shared" si="2"/>
        <v>1342.4</v>
      </c>
      <c r="I61" s="15">
        <v>1</v>
      </c>
      <c r="J61" s="89">
        <f t="shared" si="3"/>
        <v>1342.4</v>
      </c>
      <c r="K61" s="15"/>
      <c r="L61" s="15"/>
    </row>
    <row r="62" spans="1:12" x14ac:dyDescent="0.25">
      <c r="A62" s="15" t="s">
        <v>102</v>
      </c>
      <c r="B62" s="15" t="s">
        <v>82</v>
      </c>
      <c r="C62" s="15">
        <v>3</v>
      </c>
      <c r="D62" s="15">
        <f>57</f>
        <v>57</v>
      </c>
      <c r="E62" s="87">
        <f t="shared" si="4"/>
        <v>17.099999999999998</v>
      </c>
      <c r="F62" s="15">
        <f>200</f>
        <v>200</v>
      </c>
      <c r="G62" s="32">
        <v>446</v>
      </c>
      <c r="H62" s="88">
        <f t="shared" si="2"/>
        <v>1068.3</v>
      </c>
      <c r="I62" s="15">
        <v>1</v>
      </c>
      <c r="J62" s="129">
        <f t="shared" si="3"/>
        <v>1068.3</v>
      </c>
      <c r="K62" s="15"/>
      <c r="L62" s="15"/>
    </row>
    <row r="63" spans="1:12" ht="30" x14ac:dyDescent="0.25">
      <c r="A63" s="15" t="s">
        <v>102</v>
      </c>
      <c r="B63" s="15" t="s">
        <v>73</v>
      </c>
      <c r="C63" s="15">
        <v>3</v>
      </c>
      <c r="D63" s="15">
        <f>57</f>
        <v>57</v>
      </c>
      <c r="E63" s="87">
        <f t="shared" si="4"/>
        <v>17.099999999999998</v>
      </c>
      <c r="F63" s="15">
        <f>200</f>
        <v>200</v>
      </c>
      <c r="G63" s="32">
        <v>446</v>
      </c>
      <c r="H63" s="88">
        <f t="shared" si="2"/>
        <v>1068.3</v>
      </c>
      <c r="I63" s="15">
        <v>1</v>
      </c>
      <c r="J63" s="129">
        <f t="shared" si="3"/>
        <v>1068.3</v>
      </c>
      <c r="K63" s="15"/>
      <c r="L63" s="15"/>
    </row>
    <row r="64" spans="1:12" ht="30" x14ac:dyDescent="0.25">
      <c r="A64" s="15" t="s">
        <v>102</v>
      </c>
      <c r="B64" s="15" t="s">
        <v>83</v>
      </c>
      <c r="C64" s="15">
        <v>4</v>
      </c>
      <c r="D64" s="15">
        <f>57</f>
        <v>57</v>
      </c>
      <c r="E64" s="87">
        <f t="shared" si="4"/>
        <v>17.099999999999998</v>
      </c>
      <c r="F64" s="15">
        <f>200</f>
        <v>200</v>
      </c>
      <c r="G64" s="32">
        <v>446</v>
      </c>
      <c r="H64" s="88">
        <f t="shared" si="2"/>
        <v>1342.4</v>
      </c>
      <c r="I64" s="15">
        <v>1</v>
      </c>
      <c r="J64" s="129">
        <f t="shared" si="3"/>
        <v>1342.4</v>
      </c>
      <c r="K64" s="15"/>
      <c r="L64" s="15"/>
    </row>
    <row r="65" spans="1:12" x14ac:dyDescent="0.25">
      <c r="A65" s="15" t="s">
        <v>102</v>
      </c>
      <c r="B65" s="15" t="s">
        <v>84</v>
      </c>
      <c r="C65" s="15">
        <v>3</v>
      </c>
      <c r="D65" s="15">
        <f>57</f>
        <v>57</v>
      </c>
      <c r="E65" s="87">
        <f t="shared" si="4"/>
        <v>17.099999999999998</v>
      </c>
      <c r="F65" s="15">
        <f>200</f>
        <v>200</v>
      </c>
      <c r="G65" s="32">
        <v>446</v>
      </c>
      <c r="H65" s="88">
        <f t="shared" si="2"/>
        <v>1068.3</v>
      </c>
      <c r="I65" s="15">
        <v>1</v>
      </c>
      <c r="J65" s="129">
        <f t="shared" si="3"/>
        <v>1068.3</v>
      </c>
      <c r="K65" s="15"/>
      <c r="L65" s="15"/>
    </row>
    <row r="66" spans="1:12" x14ac:dyDescent="0.25">
      <c r="A66" s="15" t="s">
        <v>102</v>
      </c>
      <c r="B66" s="15" t="s">
        <v>84</v>
      </c>
      <c r="C66" s="15">
        <v>3</v>
      </c>
      <c r="D66" s="15">
        <f>57</f>
        <v>57</v>
      </c>
      <c r="E66" s="87">
        <f t="shared" si="4"/>
        <v>17.099999999999998</v>
      </c>
      <c r="F66" s="15">
        <f>200</f>
        <v>200</v>
      </c>
      <c r="G66" s="32">
        <v>446</v>
      </c>
      <c r="H66" s="88">
        <f t="shared" si="2"/>
        <v>1068.3</v>
      </c>
      <c r="I66" s="15">
        <v>1</v>
      </c>
      <c r="J66" s="129">
        <f t="shared" si="3"/>
        <v>1068.3</v>
      </c>
      <c r="K66" s="15"/>
      <c r="L66" s="15"/>
    </row>
    <row r="67" spans="1:12" x14ac:dyDescent="0.25">
      <c r="A67" s="15" t="s">
        <v>102</v>
      </c>
      <c r="B67" s="15" t="s">
        <v>84</v>
      </c>
      <c r="C67" s="15">
        <v>4</v>
      </c>
      <c r="D67" s="15">
        <f>57</f>
        <v>57</v>
      </c>
      <c r="E67" s="87">
        <f t="shared" si="4"/>
        <v>17.099999999999998</v>
      </c>
      <c r="F67" s="15">
        <f>200</f>
        <v>200</v>
      </c>
      <c r="G67" s="32">
        <v>446</v>
      </c>
      <c r="H67" s="88">
        <f t="shared" si="2"/>
        <v>1342.4</v>
      </c>
      <c r="I67" s="15">
        <v>1</v>
      </c>
      <c r="J67" s="129">
        <f t="shared" si="3"/>
        <v>1342.4</v>
      </c>
      <c r="K67" s="15"/>
      <c r="L67" s="15"/>
    </row>
    <row r="68" spans="1:12" ht="30" x14ac:dyDescent="0.25">
      <c r="A68" s="15" t="s">
        <v>102</v>
      </c>
      <c r="B68" s="15" t="s">
        <v>85</v>
      </c>
      <c r="C68" s="15">
        <v>3</v>
      </c>
      <c r="D68" s="15">
        <f>57</f>
        <v>57</v>
      </c>
      <c r="E68" s="87">
        <f t="shared" si="4"/>
        <v>17.099999999999998</v>
      </c>
      <c r="F68" s="15">
        <f>200</f>
        <v>200</v>
      </c>
      <c r="G68" s="32">
        <v>446</v>
      </c>
      <c r="H68" s="88">
        <f t="shared" si="2"/>
        <v>1068.3</v>
      </c>
      <c r="I68" s="15">
        <v>1</v>
      </c>
      <c r="J68" s="129">
        <f t="shared" si="3"/>
        <v>1068.3</v>
      </c>
      <c r="K68" s="15"/>
      <c r="L68" s="15"/>
    </row>
    <row r="69" spans="1:12" ht="30" x14ac:dyDescent="0.25">
      <c r="A69" s="15" t="s">
        <v>102</v>
      </c>
      <c r="B69" s="15" t="s">
        <v>85</v>
      </c>
      <c r="C69" s="15">
        <v>3</v>
      </c>
      <c r="D69" s="15">
        <f>57</f>
        <v>57</v>
      </c>
      <c r="E69" s="87">
        <f t="shared" si="4"/>
        <v>17.099999999999998</v>
      </c>
      <c r="F69" s="15">
        <f>200</f>
        <v>200</v>
      </c>
      <c r="G69" s="32">
        <v>446</v>
      </c>
      <c r="H69" s="88">
        <f t="shared" si="2"/>
        <v>1068.3</v>
      </c>
      <c r="I69" s="15">
        <v>1</v>
      </c>
      <c r="J69" s="129">
        <f t="shared" si="3"/>
        <v>1068.3</v>
      </c>
      <c r="K69" s="15"/>
      <c r="L69" s="15"/>
    </row>
    <row r="70" spans="1:12" ht="30" x14ac:dyDescent="0.25">
      <c r="A70" s="15" t="s">
        <v>102</v>
      </c>
      <c r="B70" s="15" t="s">
        <v>85</v>
      </c>
      <c r="C70" s="15">
        <v>3</v>
      </c>
      <c r="D70" s="15">
        <f>57</f>
        <v>57</v>
      </c>
      <c r="E70" s="87">
        <f t="shared" si="4"/>
        <v>17.099999999999998</v>
      </c>
      <c r="F70" s="15">
        <f>200</f>
        <v>200</v>
      </c>
      <c r="G70" s="32">
        <v>446</v>
      </c>
      <c r="H70" s="88">
        <f t="shared" si="2"/>
        <v>1068.3</v>
      </c>
      <c r="I70" s="15">
        <v>1</v>
      </c>
      <c r="J70" s="129">
        <f t="shared" si="3"/>
        <v>1068.3</v>
      </c>
      <c r="K70" s="15"/>
      <c r="L70" s="15"/>
    </row>
    <row r="71" spans="1:12" ht="60" x14ac:dyDescent="0.25">
      <c r="A71" s="15" t="s">
        <v>102</v>
      </c>
      <c r="B71" s="15" t="s">
        <v>86</v>
      </c>
      <c r="C71" s="15">
        <v>5</v>
      </c>
      <c r="D71" s="15">
        <f>57</f>
        <v>57</v>
      </c>
      <c r="E71" s="87">
        <f t="shared" si="4"/>
        <v>17.099999999999998</v>
      </c>
      <c r="F71" s="15">
        <f>200</f>
        <v>200</v>
      </c>
      <c r="G71" s="32">
        <v>446</v>
      </c>
      <c r="H71" s="88">
        <f t="shared" si="2"/>
        <v>1616.5</v>
      </c>
      <c r="I71" s="15">
        <v>1</v>
      </c>
      <c r="J71" s="129">
        <f t="shared" si="3"/>
        <v>1616.5</v>
      </c>
      <c r="K71" s="15"/>
      <c r="L71" s="15"/>
    </row>
    <row r="72" spans="1:12" ht="60" x14ac:dyDescent="0.25">
      <c r="A72" s="15" t="s">
        <v>102</v>
      </c>
      <c r="B72" s="15" t="s">
        <v>86</v>
      </c>
      <c r="C72" s="15">
        <v>5</v>
      </c>
      <c r="D72" s="15">
        <f>57</f>
        <v>57</v>
      </c>
      <c r="E72" s="87">
        <f t="shared" si="4"/>
        <v>17.099999999999998</v>
      </c>
      <c r="F72" s="15">
        <f>200</f>
        <v>200</v>
      </c>
      <c r="G72" s="32">
        <v>446</v>
      </c>
      <c r="H72" s="88">
        <f t="shared" si="2"/>
        <v>1616.5</v>
      </c>
      <c r="I72" s="15">
        <v>1</v>
      </c>
      <c r="J72" s="89">
        <f t="shared" si="3"/>
        <v>1616.5</v>
      </c>
      <c r="K72" s="15"/>
      <c r="L72" s="15"/>
    </row>
    <row r="73" spans="1:12" ht="60" x14ac:dyDescent="0.25">
      <c r="A73" s="15" t="s">
        <v>102</v>
      </c>
      <c r="B73" s="15" t="s">
        <v>86</v>
      </c>
      <c r="C73" s="15">
        <v>5</v>
      </c>
      <c r="D73" s="15">
        <f>57</f>
        <v>57</v>
      </c>
      <c r="E73" s="87">
        <f t="shared" si="4"/>
        <v>17.099999999999998</v>
      </c>
      <c r="F73" s="15">
        <f>200</f>
        <v>200</v>
      </c>
      <c r="G73" s="32">
        <v>446</v>
      </c>
      <c r="H73" s="88">
        <f t="shared" si="2"/>
        <v>1616.5</v>
      </c>
      <c r="I73" s="15">
        <v>1</v>
      </c>
      <c r="J73" s="89">
        <f t="shared" si="3"/>
        <v>1616.5</v>
      </c>
      <c r="K73" s="15"/>
      <c r="L73" s="15"/>
    </row>
    <row r="74" spans="1:12" ht="60" x14ac:dyDescent="0.25">
      <c r="A74" s="15" t="s">
        <v>102</v>
      </c>
      <c r="B74" s="15" t="s">
        <v>86</v>
      </c>
      <c r="C74" s="15">
        <v>4</v>
      </c>
      <c r="D74" s="15">
        <f>57</f>
        <v>57</v>
      </c>
      <c r="E74" s="87">
        <f t="shared" si="4"/>
        <v>17.099999999999998</v>
      </c>
      <c r="F74" s="15">
        <f>200</f>
        <v>200</v>
      </c>
      <c r="G74" s="32">
        <v>446</v>
      </c>
      <c r="H74" s="88">
        <f t="shared" si="2"/>
        <v>1342.4</v>
      </c>
      <c r="I74" s="15">
        <v>1</v>
      </c>
      <c r="J74" s="129">
        <f t="shared" si="3"/>
        <v>1342.4</v>
      </c>
      <c r="K74" s="15"/>
      <c r="L74" s="15"/>
    </row>
    <row r="75" spans="1:12" x14ac:dyDescent="0.25">
      <c r="A75" s="15" t="s">
        <v>102</v>
      </c>
      <c r="B75" s="15" t="s">
        <v>87</v>
      </c>
      <c r="C75" s="15">
        <v>4</v>
      </c>
      <c r="D75" s="15">
        <f>57</f>
        <v>57</v>
      </c>
      <c r="E75" s="87">
        <f t="shared" si="4"/>
        <v>17.099999999999998</v>
      </c>
      <c r="F75" s="15">
        <f>200</f>
        <v>200</v>
      </c>
      <c r="G75" s="32">
        <v>446</v>
      </c>
      <c r="H75" s="88">
        <f t="shared" si="2"/>
        <v>1342.4</v>
      </c>
      <c r="I75" s="15">
        <v>1</v>
      </c>
      <c r="J75" s="89">
        <f t="shared" si="3"/>
        <v>1342.4</v>
      </c>
      <c r="K75" s="15"/>
      <c r="L75" s="15"/>
    </row>
    <row r="76" spans="1:12" x14ac:dyDescent="0.25">
      <c r="A76" s="15" t="s">
        <v>102</v>
      </c>
      <c r="B76" s="15" t="s">
        <v>87</v>
      </c>
      <c r="C76" s="15">
        <v>4</v>
      </c>
      <c r="D76" s="15">
        <f>57</f>
        <v>57</v>
      </c>
      <c r="E76" s="87">
        <f t="shared" si="4"/>
        <v>17.099999999999998</v>
      </c>
      <c r="F76" s="15">
        <f>200</f>
        <v>200</v>
      </c>
      <c r="G76" s="32">
        <v>446</v>
      </c>
      <c r="H76" s="88">
        <f t="shared" si="2"/>
        <v>1342.4</v>
      </c>
      <c r="I76" s="15">
        <v>1</v>
      </c>
      <c r="J76" s="89">
        <f t="shared" si="3"/>
        <v>1342.4</v>
      </c>
      <c r="K76" s="15"/>
      <c r="L76" s="15"/>
    </row>
    <row r="77" spans="1:12" ht="45" x14ac:dyDescent="0.25">
      <c r="A77" s="15" t="s">
        <v>102</v>
      </c>
      <c r="B77" s="15" t="s">
        <v>88</v>
      </c>
      <c r="C77" s="15">
        <v>3</v>
      </c>
      <c r="D77" s="15">
        <f>57</f>
        <v>57</v>
      </c>
      <c r="E77" s="87">
        <f t="shared" si="4"/>
        <v>17.099999999999998</v>
      </c>
      <c r="F77" s="15">
        <f>200</f>
        <v>200</v>
      </c>
      <c r="G77" s="32">
        <v>446</v>
      </c>
      <c r="H77" s="88">
        <f t="shared" si="2"/>
        <v>1068.3</v>
      </c>
      <c r="I77" s="15">
        <v>1</v>
      </c>
      <c r="J77" s="89">
        <f t="shared" si="3"/>
        <v>1068.3</v>
      </c>
      <c r="K77" s="15"/>
      <c r="L77" s="15"/>
    </row>
    <row r="78" spans="1:12" ht="45" x14ac:dyDescent="0.25">
      <c r="A78" s="15" t="s">
        <v>102</v>
      </c>
      <c r="B78" s="15" t="s">
        <v>88</v>
      </c>
      <c r="C78" s="15">
        <v>3</v>
      </c>
      <c r="D78" s="15">
        <f>57</f>
        <v>57</v>
      </c>
      <c r="E78" s="87">
        <f t="shared" si="4"/>
        <v>17.099999999999998</v>
      </c>
      <c r="F78" s="15">
        <f>200</f>
        <v>200</v>
      </c>
      <c r="G78" s="32">
        <v>446</v>
      </c>
      <c r="H78" s="88">
        <f t="shared" si="2"/>
        <v>1068.3</v>
      </c>
      <c r="I78" s="15">
        <v>1</v>
      </c>
      <c r="J78" s="89">
        <f t="shared" si="3"/>
        <v>1068.3</v>
      </c>
      <c r="K78" s="15"/>
      <c r="L78" s="15"/>
    </row>
    <row r="79" spans="1:12" ht="60" x14ac:dyDescent="0.25">
      <c r="A79" s="15" t="s">
        <v>102</v>
      </c>
      <c r="B79" s="15" t="s">
        <v>89</v>
      </c>
      <c r="C79" s="15">
        <v>4</v>
      </c>
      <c r="D79" s="15">
        <f>57</f>
        <v>57</v>
      </c>
      <c r="E79" s="87">
        <f t="shared" si="4"/>
        <v>17.099999999999998</v>
      </c>
      <c r="F79" s="15">
        <f>200</f>
        <v>200</v>
      </c>
      <c r="G79" s="32">
        <v>446</v>
      </c>
      <c r="H79" s="88">
        <f t="shared" si="2"/>
        <v>1342.4</v>
      </c>
      <c r="I79" s="15">
        <v>1</v>
      </c>
      <c r="J79" s="89">
        <f t="shared" si="3"/>
        <v>1342.4</v>
      </c>
      <c r="K79" s="15"/>
      <c r="L79" s="15"/>
    </row>
    <row r="80" spans="1:12" ht="75" x14ac:dyDescent="0.25">
      <c r="A80" s="15" t="s">
        <v>102</v>
      </c>
      <c r="B80" s="15" t="s">
        <v>90</v>
      </c>
      <c r="C80" s="15">
        <v>5</v>
      </c>
      <c r="D80" s="15">
        <f>57</f>
        <v>57</v>
      </c>
      <c r="E80" s="87">
        <f t="shared" si="4"/>
        <v>17.099999999999998</v>
      </c>
      <c r="F80" s="15">
        <f>200</f>
        <v>200</v>
      </c>
      <c r="G80" s="32">
        <v>446</v>
      </c>
      <c r="H80" s="88">
        <f t="shared" si="2"/>
        <v>1616.5</v>
      </c>
      <c r="I80" s="15">
        <v>1</v>
      </c>
      <c r="J80" s="89">
        <f t="shared" si="3"/>
        <v>1616.5</v>
      </c>
      <c r="K80" s="15"/>
      <c r="L80" s="15"/>
    </row>
    <row r="81" spans="1:12" ht="30" x14ac:dyDescent="0.25">
      <c r="A81" s="15" t="s">
        <v>102</v>
      </c>
      <c r="B81" s="15" t="s">
        <v>91</v>
      </c>
      <c r="C81" s="15">
        <v>3</v>
      </c>
      <c r="D81" s="15">
        <f>57</f>
        <v>57</v>
      </c>
      <c r="E81" s="87">
        <f t="shared" si="4"/>
        <v>17.099999999999998</v>
      </c>
      <c r="F81" s="15">
        <f>200</f>
        <v>200</v>
      </c>
      <c r="G81" s="32">
        <v>446</v>
      </c>
      <c r="H81" s="88">
        <f t="shared" si="2"/>
        <v>1068.3</v>
      </c>
      <c r="I81" s="15">
        <v>1</v>
      </c>
      <c r="J81" s="89">
        <f t="shared" si="3"/>
        <v>1068.3</v>
      </c>
      <c r="K81" s="15"/>
      <c r="L81" s="15"/>
    </row>
    <row r="82" spans="1:12" ht="75" x14ac:dyDescent="0.25">
      <c r="A82" s="15" t="s">
        <v>102</v>
      </c>
      <c r="B82" s="15" t="s">
        <v>92</v>
      </c>
      <c r="C82" s="15">
        <v>4</v>
      </c>
      <c r="D82" s="15">
        <f>57</f>
        <v>57</v>
      </c>
      <c r="E82" s="87">
        <f t="shared" si="4"/>
        <v>17.099999999999998</v>
      </c>
      <c r="F82" s="15">
        <f>200</f>
        <v>200</v>
      </c>
      <c r="G82" s="32">
        <v>446</v>
      </c>
      <c r="H82" s="88">
        <f t="shared" si="2"/>
        <v>1342.4</v>
      </c>
      <c r="I82" s="15">
        <v>1</v>
      </c>
      <c r="J82" s="89">
        <f t="shared" si="3"/>
        <v>1342.4</v>
      </c>
      <c r="K82" s="15"/>
      <c r="L82" s="15"/>
    </row>
    <row r="83" spans="1:12" ht="75" x14ac:dyDescent="0.25">
      <c r="A83" s="15" t="s">
        <v>102</v>
      </c>
      <c r="B83" s="15" t="s">
        <v>93</v>
      </c>
      <c r="C83" s="15">
        <v>7</v>
      </c>
      <c r="D83" s="15">
        <f>57</f>
        <v>57</v>
      </c>
      <c r="E83" s="87">
        <f t="shared" si="4"/>
        <v>17.099999999999998</v>
      </c>
      <c r="F83" s="15">
        <f>200</f>
        <v>200</v>
      </c>
      <c r="G83" s="32">
        <v>446</v>
      </c>
      <c r="H83" s="88">
        <f t="shared" si="2"/>
        <v>2164.6999999999998</v>
      </c>
      <c r="I83" s="15">
        <v>1</v>
      </c>
      <c r="J83" s="129">
        <f t="shared" si="3"/>
        <v>2164.6999999999998</v>
      </c>
      <c r="K83" s="15"/>
      <c r="L83" s="15"/>
    </row>
    <row r="84" spans="1:12" ht="60" x14ac:dyDescent="0.25">
      <c r="A84" s="15" t="s">
        <v>102</v>
      </c>
      <c r="B84" s="15" t="s">
        <v>94</v>
      </c>
      <c r="C84" s="15">
        <v>4</v>
      </c>
      <c r="D84" s="15">
        <f>57</f>
        <v>57</v>
      </c>
      <c r="E84" s="87">
        <f t="shared" si="4"/>
        <v>17.099999999999998</v>
      </c>
      <c r="F84" s="15">
        <f>200</f>
        <v>200</v>
      </c>
      <c r="G84" s="32">
        <v>446</v>
      </c>
      <c r="H84" s="88">
        <f t="shared" si="2"/>
        <v>1342.4</v>
      </c>
      <c r="I84" s="15">
        <v>1</v>
      </c>
      <c r="J84" s="89">
        <f t="shared" si="3"/>
        <v>1342.4</v>
      </c>
      <c r="K84" s="15"/>
      <c r="L84" s="15"/>
    </row>
    <row r="85" spans="1:12" ht="60" x14ac:dyDescent="0.25">
      <c r="A85" s="15" t="s">
        <v>102</v>
      </c>
      <c r="B85" s="15" t="s">
        <v>94</v>
      </c>
      <c r="C85" s="15">
        <v>4</v>
      </c>
      <c r="D85" s="15">
        <f>57</f>
        <v>57</v>
      </c>
      <c r="E85" s="87">
        <f t="shared" si="4"/>
        <v>17.099999999999998</v>
      </c>
      <c r="F85" s="15">
        <f>200</f>
        <v>200</v>
      </c>
      <c r="G85" s="32">
        <v>446</v>
      </c>
      <c r="H85" s="88">
        <f t="shared" si="2"/>
        <v>1342.4</v>
      </c>
      <c r="I85" s="15">
        <v>1</v>
      </c>
      <c r="J85" s="89">
        <f t="shared" si="3"/>
        <v>1342.4</v>
      </c>
      <c r="K85" s="15"/>
      <c r="L85" s="15"/>
    </row>
    <row r="86" spans="1:12" ht="60" x14ac:dyDescent="0.25">
      <c r="A86" s="15" t="s">
        <v>102</v>
      </c>
      <c r="B86" s="15" t="s">
        <v>95</v>
      </c>
      <c r="C86" s="15">
        <v>4</v>
      </c>
      <c r="D86" s="15">
        <f>57</f>
        <v>57</v>
      </c>
      <c r="E86" s="87">
        <f t="shared" si="4"/>
        <v>17.099999999999998</v>
      </c>
      <c r="F86" s="15">
        <f>200</f>
        <v>200</v>
      </c>
      <c r="G86" s="32">
        <v>446</v>
      </c>
      <c r="H86" s="88">
        <f t="shared" si="2"/>
        <v>1342.4</v>
      </c>
      <c r="I86" s="15">
        <v>1</v>
      </c>
      <c r="J86" s="89">
        <f t="shared" si="3"/>
        <v>1342.4</v>
      </c>
      <c r="K86" s="15"/>
      <c r="L86" s="15"/>
    </row>
    <row r="87" spans="1:12" ht="60" x14ac:dyDescent="0.25">
      <c r="A87" s="15" t="s">
        <v>102</v>
      </c>
      <c r="B87" s="15" t="s">
        <v>96</v>
      </c>
      <c r="C87" s="15">
        <v>4</v>
      </c>
      <c r="D87" s="15">
        <f>57</f>
        <v>57</v>
      </c>
      <c r="E87" s="87">
        <f t="shared" si="4"/>
        <v>17.099999999999998</v>
      </c>
      <c r="F87" s="15">
        <f>200</f>
        <v>200</v>
      </c>
      <c r="G87" s="32">
        <v>446</v>
      </c>
      <c r="H87" s="88">
        <f t="shared" si="2"/>
        <v>1342.4</v>
      </c>
      <c r="I87" s="15">
        <v>1</v>
      </c>
      <c r="J87" s="89">
        <f t="shared" si="3"/>
        <v>1342.4</v>
      </c>
      <c r="K87" s="15"/>
      <c r="L87" s="15"/>
    </row>
    <row r="88" spans="1:12" ht="75" x14ac:dyDescent="0.25">
      <c r="A88" s="15" t="s">
        <v>102</v>
      </c>
      <c r="B88" s="15" t="s">
        <v>97</v>
      </c>
      <c r="C88" s="15">
        <v>4</v>
      </c>
      <c r="D88" s="15">
        <f>57</f>
        <v>57</v>
      </c>
      <c r="E88" s="87">
        <f t="shared" si="4"/>
        <v>17.099999999999998</v>
      </c>
      <c r="F88" s="15">
        <f>200</f>
        <v>200</v>
      </c>
      <c r="G88" s="32">
        <v>446</v>
      </c>
      <c r="H88" s="88">
        <f t="shared" si="2"/>
        <v>1342.4</v>
      </c>
      <c r="I88" s="15">
        <v>1</v>
      </c>
      <c r="J88" s="129">
        <f t="shared" si="3"/>
        <v>1342.4</v>
      </c>
      <c r="K88" s="15"/>
      <c r="L88" s="15"/>
    </row>
    <row r="89" spans="1:12" ht="75" x14ac:dyDescent="0.25">
      <c r="A89" s="15" t="s">
        <v>102</v>
      </c>
      <c r="B89" s="15" t="s">
        <v>97</v>
      </c>
      <c r="C89" s="15">
        <v>4</v>
      </c>
      <c r="D89" s="15">
        <f>57</f>
        <v>57</v>
      </c>
      <c r="E89" s="87">
        <f t="shared" si="4"/>
        <v>17.099999999999998</v>
      </c>
      <c r="F89" s="15">
        <f>200</f>
        <v>200</v>
      </c>
      <c r="G89" s="32">
        <v>446</v>
      </c>
      <c r="H89" s="88">
        <f t="shared" si="2"/>
        <v>1342.4</v>
      </c>
      <c r="I89" s="15">
        <v>1</v>
      </c>
      <c r="J89" s="129">
        <f t="shared" si="3"/>
        <v>1342.4</v>
      </c>
      <c r="K89" s="15"/>
      <c r="L89" s="15"/>
    </row>
    <row r="90" spans="1:12" ht="75" x14ac:dyDescent="0.25">
      <c r="A90" s="15" t="s">
        <v>102</v>
      </c>
      <c r="B90" s="15" t="s">
        <v>98</v>
      </c>
      <c r="C90" s="15">
        <v>4</v>
      </c>
      <c r="D90" s="15">
        <f>57</f>
        <v>57</v>
      </c>
      <c r="E90" s="87">
        <f t="shared" si="4"/>
        <v>17.099999999999998</v>
      </c>
      <c r="F90" s="15">
        <f>200</f>
        <v>200</v>
      </c>
      <c r="G90" s="32">
        <v>446</v>
      </c>
      <c r="H90" s="88">
        <f t="shared" si="2"/>
        <v>1342.4</v>
      </c>
      <c r="I90" s="15">
        <v>1</v>
      </c>
      <c r="J90" s="89">
        <f t="shared" si="3"/>
        <v>1342.4</v>
      </c>
      <c r="K90" s="15"/>
      <c r="L90" s="15"/>
    </row>
    <row r="91" spans="1:12" ht="45" x14ac:dyDescent="0.25">
      <c r="A91" s="15" t="s">
        <v>102</v>
      </c>
      <c r="B91" s="15" t="s">
        <v>99</v>
      </c>
      <c r="C91" s="15">
        <v>5</v>
      </c>
      <c r="D91" s="15">
        <f>57</f>
        <v>57</v>
      </c>
      <c r="E91" s="87">
        <f t="shared" si="4"/>
        <v>17.099999999999998</v>
      </c>
      <c r="F91" s="15">
        <f>200</f>
        <v>200</v>
      </c>
      <c r="G91" s="32">
        <v>446</v>
      </c>
      <c r="H91" s="88">
        <f t="shared" si="2"/>
        <v>1616.5</v>
      </c>
      <c r="I91" s="15">
        <v>1</v>
      </c>
      <c r="J91" s="89">
        <f t="shared" si="3"/>
        <v>1616.5</v>
      </c>
      <c r="K91" s="15"/>
      <c r="L91" s="15"/>
    </row>
    <row r="92" spans="1:12" x14ac:dyDescent="0.25">
      <c r="A92" s="15" t="s">
        <v>102</v>
      </c>
      <c r="B92" s="15" t="s">
        <v>100</v>
      </c>
      <c r="C92" s="15">
        <v>4</v>
      </c>
      <c r="D92" s="15">
        <f>57</f>
        <v>57</v>
      </c>
      <c r="E92" s="87">
        <f t="shared" si="4"/>
        <v>17.099999999999998</v>
      </c>
      <c r="F92" s="15">
        <f>200</f>
        <v>200</v>
      </c>
      <c r="G92" s="32">
        <v>446</v>
      </c>
      <c r="H92" s="88">
        <f t="shared" si="2"/>
        <v>1342.4</v>
      </c>
      <c r="I92" s="15">
        <v>1</v>
      </c>
      <c r="J92" s="89">
        <f t="shared" si="3"/>
        <v>1342.4</v>
      </c>
      <c r="K92" s="15"/>
      <c r="L92" s="15"/>
    </row>
    <row r="93" spans="1:12" x14ac:dyDescent="0.25">
      <c r="A93" s="15" t="s">
        <v>102</v>
      </c>
      <c r="B93" s="15" t="s">
        <v>101</v>
      </c>
      <c r="C93" s="15">
        <v>4</v>
      </c>
      <c r="D93" s="15">
        <f>57</f>
        <v>57</v>
      </c>
      <c r="E93" s="87">
        <f t="shared" si="4"/>
        <v>17.099999999999998</v>
      </c>
      <c r="F93" s="15">
        <f>200</f>
        <v>200</v>
      </c>
      <c r="G93" s="32">
        <v>446</v>
      </c>
      <c r="H93" s="88">
        <f t="shared" si="2"/>
        <v>1342.4</v>
      </c>
      <c r="I93" s="15">
        <v>1</v>
      </c>
      <c r="J93" s="89">
        <f t="shared" si="3"/>
        <v>1342.4</v>
      </c>
      <c r="K93" s="15"/>
      <c r="L93" s="15"/>
    </row>
    <row r="94" spans="1:12" x14ac:dyDescent="0.25">
      <c r="A94" s="34" t="s">
        <v>10</v>
      </c>
      <c r="B94" s="35" t="s">
        <v>11</v>
      </c>
      <c r="C94" s="35" t="s">
        <v>11</v>
      </c>
      <c r="D94" s="35" t="s">
        <v>11</v>
      </c>
      <c r="E94" s="35" t="s">
        <v>11</v>
      </c>
      <c r="F94" s="35" t="s">
        <v>11</v>
      </c>
      <c r="G94" s="35" t="s">
        <v>11</v>
      </c>
      <c r="H94" s="35" t="s">
        <v>11</v>
      </c>
      <c r="I94" s="35" t="s">
        <v>11</v>
      </c>
      <c r="J94" s="36">
        <f>SUM(J42:J93)</f>
        <v>70268.700000000026</v>
      </c>
      <c r="K94" s="34">
        <v>49319</v>
      </c>
      <c r="L94" s="90">
        <f>J94-K94</f>
        <v>20949.700000000026</v>
      </c>
    </row>
    <row r="95" spans="1:12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9"/>
      <c r="K95" s="43"/>
      <c r="L95" s="44"/>
    </row>
    <row r="96" spans="1:12" x14ac:dyDescent="0.25">
      <c r="A96" s="40"/>
      <c r="B96" s="41"/>
      <c r="C96" s="41"/>
      <c r="D96" s="41"/>
      <c r="E96" s="41"/>
      <c r="F96" s="41"/>
      <c r="G96" s="41"/>
      <c r="H96" s="41"/>
      <c r="I96" s="41"/>
      <c r="J96" s="42"/>
      <c r="K96" s="45"/>
      <c r="L96" s="46"/>
    </row>
    <row r="97" spans="1:12" ht="31.5" customHeight="1" x14ac:dyDescent="0.25">
      <c r="A97" s="134" t="s">
        <v>1</v>
      </c>
      <c r="B97" s="22"/>
      <c r="C97" s="22"/>
      <c r="D97" s="135" t="s">
        <v>9</v>
      </c>
      <c r="E97" s="136"/>
      <c r="F97" s="136"/>
      <c r="G97" s="136"/>
      <c r="H97" s="137"/>
      <c r="I97" s="134" t="s">
        <v>0</v>
      </c>
      <c r="J97" s="134" t="s">
        <v>5</v>
      </c>
      <c r="K97" s="134" t="s">
        <v>12</v>
      </c>
      <c r="L97" s="134" t="s">
        <v>4</v>
      </c>
    </row>
    <row r="98" spans="1:12" ht="72.75" customHeight="1" x14ac:dyDescent="0.25">
      <c r="A98" s="130"/>
      <c r="B98" s="1" t="s">
        <v>22</v>
      </c>
      <c r="C98" s="1" t="s">
        <v>7</v>
      </c>
      <c r="D98" s="1" t="s">
        <v>2</v>
      </c>
      <c r="E98" s="1" t="s">
        <v>13</v>
      </c>
      <c r="F98" s="1" t="s">
        <v>3</v>
      </c>
      <c r="G98" s="1" t="s">
        <v>6</v>
      </c>
      <c r="H98" s="1" t="s">
        <v>8</v>
      </c>
      <c r="I98" s="130"/>
      <c r="J98" s="130"/>
      <c r="K98" s="130"/>
      <c r="L98" s="130"/>
    </row>
    <row r="99" spans="1:12" x14ac:dyDescent="0.25">
      <c r="A99" s="13">
        <v>1</v>
      </c>
      <c r="B99" s="13">
        <v>2</v>
      </c>
      <c r="C99" s="13">
        <v>3</v>
      </c>
      <c r="D99" s="13">
        <v>4</v>
      </c>
      <c r="E99" s="13">
        <v>5</v>
      </c>
      <c r="F99" s="13">
        <v>6</v>
      </c>
      <c r="G99" s="13" t="s">
        <v>158</v>
      </c>
      <c r="H99" s="13" t="s">
        <v>159</v>
      </c>
      <c r="I99" s="8">
        <v>9</v>
      </c>
      <c r="J99" s="13" t="s">
        <v>15</v>
      </c>
      <c r="K99" s="13">
        <v>11</v>
      </c>
      <c r="L99" s="13" t="s">
        <v>16</v>
      </c>
    </row>
    <row r="100" spans="1:12" ht="30" x14ac:dyDescent="0.25">
      <c r="A100" s="117" t="s">
        <v>21</v>
      </c>
      <c r="B100" s="120" t="s">
        <v>24</v>
      </c>
      <c r="C100" s="8">
        <v>3</v>
      </c>
      <c r="D100" s="8">
        <v>57</v>
      </c>
      <c r="E100" s="87">
        <f>D100*0.3</f>
        <v>17.099999999999998</v>
      </c>
      <c r="F100" s="8">
        <v>200</v>
      </c>
      <c r="G100" s="8">
        <v>475</v>
      </c>
      <c r="H100" s="88">
        <f>(D100+E100)*C100+F100*(C100-1)+G100</f>
        <v>1097.3</v>
      </c>
      <c r="I100" s="8">
        <v>1</v>
      </c>
      <c r="J100" s="88">
        <f>H100*I100</f>
        <v>1097.3</v>
      </c>
      <c r="K100" s="4"/>
      <c r="L100" s="4"/>
    </row>
    <row r="101" spans="1:12" ht="30" x14ac:dyDescent="0.25">
      <c r="A101" s="117" t="s">
        <v>21</v>
      </c>
      <c r="B101" s="120" t="s">
        <v>50</v>
      </c>
      <c r="C101" s="8">
        <v>4</v>
      </c>
      <c r="D101" s="8">
        <v>57</v>
      </c>
      <c r="E101" s="87">
        <f t="shared" ref="E101:E136" si="5">D101*0.3</f>
        <v>17.099999999999998</v>
      </c>
      <c r="F101" s="8">
        <v>200</v>
      </c>
      <c r="G101" s="8">
        <v>475</v>
      </c>
      <c r="H101" s="88">
        <f t="shared" ref="H101:H136" si="6">(D101+E101)*C101+F101*(C101-1)+G101</f>
        <v>1371.4</v>
      </c>
      <c r="I101" s="8">
        <v>1</v>
      </c>
      <c r="J101" s="88">
        <f t="shared" ref="J101:J136" si="7">H101*I101</f>
        <v>1371.4</v>
      </c>
      <c r="K101" s="4"/>
      <c r="L101" s="4"/>
    </row>
    <row r="102" spans="1:12" x14ac:dyDescent="0.25">
      <c r="A102" s="117" t="s">
        <v>21</v>
      </c>
      <c r="B102" s="120" t="s">
        <v>25</v>
      </c>
      <c r="C102" s="8">
        <v>3</v>
      </c>
      <c r="D102" s="8">
        <v>57</v>
      </c>
      <c r="E102" s="87">
        <f t="shared" si="5"/>
        <v>17.099999999999998</v>
      </c>
      <c r="F102" s="8">
        <v>200</v>
      </c>
      <c r="G102" s="8">
        <v>475</v>
      </c>
      <c r="H102" s="88">
        <f t="shared" si="6"/>
        <v>1097.3</v>
      </c>
      <c r="I102" s="8">
        <v>1</v>
      </c>
      <c r="J102" s="88">
        <f t="shared" si="7"/>
        <v>1097.3</v>
      </c>
      <c r="K102" s="4"/>
      <c r="L102" s="4"/>
    </row>
    <row r="103" spans="1:12" ht="30" x14ac:dyDescent="0.25">
      <c r="A103" s="117" t="s">
        <v>21</v>
      </c>
      <c r="B103" s="120" t="s">
        <v>51</v>
      </c>
      <c r="C103" s="8">
        <v>4</v>
      </c>
      <c r="D103" s="8">
        <v>57</v>
      </c>
      <c r="E103" s="87">
        <f t="shared" si="5"/>
        <v>17.099999999999998</v>
      </c>
      <c r="F103" s="8">
        <v>200</v>
      </c>
      <c r="G103" s="8">
        <v>475</v>
      </c>
      <c r="H103" s="88">
        <f>(D103+E103)*C103+F103*(C103-1)+G103</f>
        <v>1371.4</v>
      </c>
      <c r="I103" s="8">
        <v>1</v>
      </c>
      <c r="J103" s="88">
        <f t="shared" si="7"/>
        <v>1371.4</v>
      </c>
      <c r="K103" s="4"/>
      <c r="L103" s="4"/>
    </row>
    <row r="104" spans="1:12" x14ac:dyDescent="0.25">
      <c r="A104" s="117" t="s">
        <v>21</v>
      </c>
      <c r="B104" s="120" t="s">
        <v>26</v>
      </c>
      <c r="C104" s="8">
        <v>2</v>
      </c>
      <c r="D104" s="8">
        <v>57</v>
      </c>
      <c r="E104" s="87">
        <f t="shared" si="5"/>
        <v>17.099999999999998</v>
      </c>
      <c r="F104" s="8">
        <v>200</v>
      </c>
      <c r="G104" s="8">
        <v>475</v>
      </c>
      <c r="H104" s="88">
        <f t="shared" si="6"/>
        <v>823.2</v>
      </c>
      <c r="I104" s="8">
        <v>1</v>
      </c>
      <c r="J104" s="88">
        <f t="shared" si="7"/>
        <v>823.2</v>
      </c>
      <c r="K104" s="4"/>
      <c r="L104" s="4"/>
    </row>
    <row r="105" spans="1:12" x14ac:dyDescent="0.25">
      <c r="A105" s="117" t="s">
        <v>21</v>
      </c>
      <c r="B105" s="120" t="s">
        <v>27</v>
      </c>
      <c r="C105" s="8">
        <v>2</v>
      </c>
      <c r="D105" s="8">
        <v>57</v>
      </c>
      <c r="E105" s="87">
        <f t="shared" si="5"/>
        <v>17.099999999999998</v>
      </c>
      <c r="F105" s="8">
        <v>200</v>
      </c>
      <c r="G105" s="8">
        <v>475</v>
      </c>
      <c r="H105" s="88">
        <f t="shared" si="6"/>
        <v>823.2</v>
      </c>
      <c r="I105" s="8">
        <v>2</v>
      </c>
      <c r="J105" s="88">
        <f t="shared" si="7"/>
        <v>1646.4</v>
      </c>
      <c r="K105" s="4"/>
      <c r="L105" s="4"/>
    </row>
    <row r="106" spans="1:12" x14ac:dyDescent="0.25">
      <c r="A106" s="117" t="s">
        <v>21</v>
      </c>
      <c r="B106" s="120" t="s">
        <v>28</v>
      </c>
      <c r="C106" s="8">
        <v>3</v>
      </c>
      <c r="D106" s="8">
        <v>57</v>
      </c>
      <c r="E106" s="87">
        <f t="shared" si="5"/>
        <v>17.099999999999998</v>
      </c>
      <c r="F106" s="8">
        <v>200</v>
      </c>
      <c r="G106" s="8">
        <v>475</v>
      </c>
      <c r="H106" s="88">
        <f t="shared" si="6"/>
        <v>1097.3</v>
      </c>
      <c r="I106" s="8">
        <v>2</v>
      </c>
      <c r="J106" s="88">
        <f t="shared" si="7"/>
        <v>2194.6</v>
      </c>
      <c r="K106" s="4"/>
      <c r="L106" s="4"/>
    </row>
    <row r="107" spans="1:12" x14ac:dyDescent="0.25">
      <c r="A107" s="117" t="s">
        <v>21</v>
      </c>
      <c r="B107" s="120" t="s">
        <v>29</v>
      </c>
      <c r="C107" s="8">
        <v>5</v>
      </c>
      <c r="D107" s="8">
        <v>57</v>
      </c>
      <c r="E107" s="87">
        <f t="shared" si="5"/>
        <v>17.099999999999998</v>
      </c>
      <c r="F107" s="8">
        <v>200</v>
      </c>
      <c r="G107" s="8">
        <v>475</v>
      </c>
      <c r="H107" s="88">
        <f t="shared" si="6"/>
        <v>1645.5</v>
      </c>
      <c r="I107" s="8">
        <v>1</v>
      </c>
      <c r="J107" s="88">
        <f t="shared" si="7"/>
        <v>1645.5</v>
      </c>
      <c r="K107" s="4"/>
      <c r="L107" s="4"/>
    </row>
    <row r="108" spans="1:12" ht="30" x14ac:dyDescent="0.25">
      <c r="A108" s="117" t="s">
        <v>21</v>
      </c>
      <c r="B108" s="120" t="s">
        <v>50</v>
      </c>
      <c r="C108" s="8">
        <v>4</v>
      </c>
      <c r="D108" s="8">
        <v>57</v>
      </c>
      <c r="E108" s="87">
        <f t="shared" si="5"/>
        <v>17.099999999999998</v>
      </c>
      <c r="F108" s="8">
        <v>200</v>
      </c>
      <c r="G108" s="8">
        <v>475</v>
      </c>
      <c r="H108" s="88">
        <f t="shared" si="6"/>
        <v>1371.4</v>
      </c>
      <c r="I108" s="8">
        <v>1</v>
      </c>
      <c r="J108" s="88">
        <f t="shared" si="7"/>
        <v>1371.4</v>
      </c>
      <c r="K108" s="4"/>
      <c r="L108" s="4"/>
    </row>
    <row r="109" spans="1:12" ht="30" x14ac:dyDescent="0.25">
      <c r="A109" s="117" t="s">
        <v>21</v>
      </c>
      <c r="B109" s="120" t="s">
        <v>30</v>
      </c>
      <c r="C109" s="8">
        <v>3</v>
      </c>
      <c r="D109" s="8">
        <v>57</v>
      </c>
      <c r="E109" s="87">
        <f t="shared" si="5"/>
        <v>17.099999999999998</v>
      </c>
      <c r="F109" s="8">
        <v>200</v>
      </c>
      <c r="G109" s="8">
        <v>475</v>
      </c>
      <c r="H109" s="88">
        <f t="shared" si="6"/>
        <v>1097.3</v>
      </c>
      <c r="I109" s="8">
        <v>1</v>
      </c>
      <c r="J109" s="88">
        <f t="shared" si="7"/>
        <v>1097.3</v>
      </c>
      <c r="K109" s="4"/>
      <c r="L109" s="4"/>
    </row>
    <row r="110" spans="1:12" ht="30" x14ac:dyDescent="0.25">
      <c r="A110" s="117" t="s">
        <v>21</v>
      </c>
      <c r="B110" s="120" t="s">
        <v>31</v>
      </c>
      <c r="C110" s="8">
        <v>3</v>
      </c>
      <c r="D110" s="8">
        <v>57</v>
      </c>
      <c r="E110" s="87">
        <f t="shared" si="5"/>
        <v>17.099999999999998</v>
      </c>
      <c r="F110" s="8">
        <v>200</v>
      </c>
      <c r="G110" s="8">
        <v>475</v>
      </c>
      <c r="H110" s="88">
        <f t="shared" si="6"/>
        <v>1097.3</v>
      </c>
      <c r="I110" s="8">
        <v>1</v>
      </c>
      <c r="J110" s="88">
        <f t="shared" si="7"/>
        <v>1097.3</v>
      </c>
      <c r="K110" s="4"/>
      <c r="L110" s="4"/>
    </row>
    <row r="111" spans="1:12" ht="30" x14ac:dyDescent="0.25">
      <c r="A111" s="117" t="s">
        <v>21</v>
      </c>
      <c r="B111" s="120" t="s">
        <v>32</v>
      </c>
      <c r="C111" s="8">
        <v>5</v>
      </c>
      <c r="D111" s="8">
        <v>57</v>
      </c>
      <c r="E111" s="87">
        <f t="shared" si="5"/>
        <v>17.099999999999998</v>
      </c>
      <c r="F111" s="8">
        <v>200</v>
      </c>
      <c r="G111" s="8">
        <v>475</v>
      </c>
      <c r="H111" s="88">
        <f t="shared" si="6"/>
        <v>1645.5</v>
      </c>
      <c r="I111" s="8">
        <v>1</v>
      </c>
      <c r="J111" s="88">
        <f t="shared" si="7"/>
        <v>1645.5</v>
      </c>
      <c r="K111" s="4"/>
      <c r="L111" s="4"/>
    </row>
    <row r="112" spans="1:12" ht="30" x14ac:dyDescent="0.25">
      <c r="A112" s="117" t="s">
        <v>21</v>
      </c>
      <c r="B112" s="120" t="s">
        <v>52</v>
      </c>
      <c r="C112" s="8">
        <v>2</v>
      </c>
      <c r="D112" s="8">
        <v>57</v>
      </c>
      <c r="E112" s="87">
        <f t="shared" si="5"/>
        <v>17.099999999999998</v>
      </c>
      <c r="F112" s="8">
        <v>200</v>
      </c>
      <c r="G112" s="8">
        <v>475</v>
      </c>
      <c r="H112" s="88">
        <f t="shared" si="6"/>
        <v>823.2</v>
      </c>
      <c r="I112" s="8">
        <v>1</v>
      </c>
      <c r="J112" s="88">
        <f t="shared" si="7"/>
        <v>823.2</v>
      </c>
      <c r="K112" s="4"/>
      <c r="L112" s="4"/>
    </row>
    <row r="113" spans="1:12" x14ac:dyDescent="0.25">
      <c r="A113" s="117" t="s">
        <v>21</v>
      </c>
      <c r="B113" s="120" t="s">
        <v>33</v>
      </c>
      <c r="C113" s="8">
        <v>3</v>
      </c>
      <c r="D113" s="8">
        <v>57</v>
      </c>
      <c r="E113" s="87">
        <f t="shared" si="5"/>
        <v>17.099999999999998</v>
      </c>
      <c r="F113" s="8">
        <v>200</v>
      </c>
      <c r="G113" s="8">
        <v>475</v>
      </c>
      <c r="H113" s="88">
        <f t="shared" si="6"/>
        <v>1097.3</v>
      </c>
      <c r="I113" s="8">
        <v>1</v>
      </c>
      <c r="J113" s="88">
        <f t="shared" si="7"/>
        <v>1097.3</v>
      </c>
      <c r="K113" s="4"/>
      <c r="L113" s="4"/>
    </row>
    <row r="114" spans="1:12" ht="30" x14ac:dyDescent="0.25">
      <c r="A114" s="117" t="s">
        <v>21</v>
      </c>
      <c r="B114" s="120" t="s">
        <v>49</v>
      </c>
      <c r="C114" s="8">
        <v>4</v>
      </c>
      <c r="D114" s="8">
        <v>57</v>
      </c>
      <c r="E114" s="87">
        <f t="shared" si="5"/>
        <v>17.099999999999998</v>
      </c>
      <c r="F114" s="8">
        <v>200</v>
      </c>
      <c r="G114" s="8">
        <v>475</v>
      </c>
      <c r="H114" s="88">
        <f t="shared" si="6"/>
        <v>1371.4</v>
      </c>
      <c r="I114" s="8">
        <v>1</v>
      </c>
      <c r="J114" s="88">
        <f t="shared" si="7"/>
        <v>1371.4</v>
      </c>
      <c r="K114" s="4"/>
      <c r="L114" s="4"/>
    </row>
    <row r="115" spans="1:12" ht="30" x14ac:dyDescent="0.25">
      <c r="A115" s="117" t="s">
        <v>21</v>
      </c>
      <c r="B115" s="120" t="s">
        <v>34</v>
      </c>
      <c r="C115" s="8">
        <v>2</v>
      </c>
      <c r="D115" s="8">
        <v>57</v>
      </c>
      <c r="E115" s="87">
        <f t="shared" si="5"/>
        <v>17.099999999999998</v>
      </c>
      <c r="F115" s="8">
        <v>200</v>
      </c>
      <c r="G115" s="8">
        <v>475</v>
      </c>
      <c r="H115" s="88">
        <f t="shared" si="6"/>
        <v>823.2</v>
      </c>
      <c r="I115" s="8">
        <v>1</v>
      </c>
      <c r="J115" s="88">
        <f t="shared" si="7"/>
        <v>823.2</v>
      </c>
      <c r="K115" s="4"/>
      <c r="L115" s="4"/>
    </row>
    <row r="116" spans="1:12" x14ac:dyDescent="0.25">
      <c r="A116" s="117" t="s">
        <v>21</v>
      </c>
      <c r="B116" s="120" t="s">
        <v>35</v>
      </c>
      <c r="C116" s="8">
        <v>2</v>
      </c>
      <c r="D116" s="8">
        <v>57</v>
      </c>
      <c r="E116" s="87">
        <f t="shared" si="5"/>
        <v>17.099999999999998</v>
      </c>
      <c r="F116" s="8">
        <v>200</v>
      </c>
      <c r="G116" s="8">
        <v>475</v>
      </c>
      <c r="H116" s="88">
        <f t="shared" si="6"/>
        <v>823.2</v>
      </c>
      <c r="I116" s="8">
        <v>1</v>
      </c>
      <c r="J116" s="88">
        <f t="shared" si="7"/>
        <v>823.2</v>
      </c>
      <c r="K116" s="4"/>
      <c r="L116" s="4"/>
    </row>
    <row r="117" spans="1:12" ht="30" x14ac:dyDescent="0.25">
      <c r="A117" s="117" t="s">
        <v>21</v>
      </c>
      <c r="B117" s="120" t="s">
        <v>36</v>
      </c>
      <c r="C117" s="8">
        <v>2</v>
      </c>
      <c r="D117" s="8">
        <v>57</v>
      </c>
      <c r="E117" s="87">
        <f t="shared" si="5"/>
        <v>17.099999999999998</v>
      </c>
      <c r="F117" s="8">
        <v>200</v>
      </c>
      <c r="G117" s="8">
        <v>475</v>
      </c>
      <c r="H117" s="88">
        <f t="shared" si="6"/>
        <v>823.2</v>
      </c>
      <c r="I117" s="8">
        <v>1</v>
      </c>
      <c r="J117" s="88">
        <f t="shared" si="7"/>
        <v>823.2</v>
      </c>
      <c r="K117" s="4"/>
      <c r="L117" s="4"/>
    </row>
    <row r="118" spans="1:12" x14ac:dyDescent="0.25">
      <c r="A118" s="117" t="s">
        <v>21</v>
      </c>
      <c r="B118" s="120" t="s">
        <v>37</v>
      </c>
      <c r="C118" s="8">
        <v>3</v>
      </c>
      <c r="D118" s="8">
        <v>57</v>
      </c>
      <c r="E118" s="87">
        <f t="shared" si="5"/>
        <v>17.099999999999998</v>
      </c>
      <c r="F118" s="8">
        <v>200</v>
      </c>
      <c r="G118" s="8">
        <v>475</v>
      </c>
      <c r="H118" s="88">
        <f t="shared" si="6"/>
        <v>1097.3</v>
      </c>
      <c r="I118" s="8">
        <v>1</v>
      </c>
      <c r="J118" s="88">
        <f t="shared" si="7"/>
        <v>1097.3</v>
      </c>
      <c r="K118" s="4"/>
      <c r="L118" s="4"/>
    </row>
    <row r="119" spans="1:12" x14ac:dyDescent="0.25">
      <c r="A119" s="117" t="s">
        <v>21</v>
      </c>
      <c r="B119" s="120" t="s">
        <v>26</v>
      </c>
      <c r="C119" s="8">
        <v>2</v>
      </c>
      <c r="D119" s="8">
        <v>57</v>
      </c>
      <c r="E119" s="87">
        <f t="shared" si="5"/>
        <v>17.099999999999998</v>
      </c>
      <c r="F119" s="8">
        <v>200</v>
      </c>
      <c r="G119" s="8">
        <v>475</v>
      </c>
      <c r="H119" s="88">
        <f t="shared" si="6"/>
        <v>823.2</v>
      </c>
      <c r="I119" s="8">
        <v>1</v>
      </c>
      <c r="J119" s="88">
        <f t="shared" si="7"/>
        <v>823.2</v>
      </c>
      <c r="K119" s="4"/>
      <c r="L119" s="4"/>
    </row>
    <row r="120" spans="1:12" ht="30" x14ac:dyDescent="0.25">
      <c r="A120" s="117" t="s">
        <v>21</v>
      </c>
      <c r="B120" s="120" t="s">
        <v>51</v>
      </c>
      <c r="C120" s="8">
        <v>4</v>
      </c>
      <c r="D120" s="8">
        <v>57</v>
      </c>
      <c r="E120" s="87">
        <f t="shared" si="5"/>
        <v>17.099999999999998</v>
      </c>
      <c r="F120" s="8">
        <v>200</v>
      </c>
      <c r="G120" s="8">
        <v>475</v>
      </c>
      <c r="H120" s="88">
        <f t="shared" si="6"/>
        <v>1371.4</v>
      </c>
      <c r="I120" s="8">
        <v>1</v>
      </c>
      <c r="J120" s="88">
        <f t="shared" si="7"/>
        <v>1371.4</v>
      </c>
      <c r="K120" s="14"/>
      <c r="L120" s="13"/>
    </row>
    <row r="121" spans="1:12" ht="30" x14ac:dyDescent="0.25">
      <c r="A121" s="117" t="s">
        <v>21</v>
      </c>
      <c r="B121" s="120" t="s">
        <v>53</v>
      </c>
      <c r="C121" s="8">
        <v>3</v>
      </c>
      <c r="D121" s="8">
        <v>57</v>
      </c>
      <c r="E121" s="87">
        <f t="shared" si="5"/>
        <v>17.099999999999998</v>
      </c>
      <c r="F121" s="8">
        <v>200</v>
      </c>
      <c r="G121" s="8">
        <v>475</v>
      </c>
      <c r="H121" s="88">
        <f t="shared" si="6"/>
        <v>1097.3</v>
      </c>
      <c r="I121" s="8">
        <v>1</v>
      </c>
      <c r="J121" s="88">
        <f t="shared" si="7"/>
        <v>1097.3</v>
      </c>
      <c r="K121" s="14"/>
      <c r="L121" s="13"/>
    </row>
    <row r="122" spans="1:12" x14ac:dyDescent="0.25">
      <c r="A122" s="117" t="s">
        <v>21</v>
      </c>
      <c r="B122" s="120" t="s">
        <v>28</v>
      </c>
      <c r="C122" s="8">
        <v>3</v>
      </c>
      <c r="D122" s="8">
        <v>57</v>
      </c>
      <c r="E122" s="87">
        <f t="shared" si="5"/>
        <v>17.099999999999998</v>
      </c>
      <c r="F122" s="8">
        <v>200</v>
      </c>
      <c r="G122" s="8">
        <v>475</v>
      </c>
      <c r="H122" s="88">
        <f t="shared" si="6"/>
        <v>1097.3</v>
      </c>
      <c r="I122" s="8">
        <v>2</v>
      </c>
      <c r="J122" s="88">
        <f t="shared" si="7"/>
        <v>2194.6</v>
      </c>
      <c r="K122" s="14"/>
      <c r="L122" s="13"/>
    </row>
    <row r="123" spans="1:12" x14ac:dyDescent="0.25">
      <c r="A123" s="117" t="s">
        <v>21</v>
      </c>
      <c r="B123" s="120" t="s">
        <v>29</v>
      </c>
      <c r="C123" s="8">
        <v>4</v>
      </c>
      <c r="D123" s="8">
        <v>57</v>
      </c>
      <c r="E123" s="87">
        <f t="shared" si="5"/>
        <v>17.099999999999998</v>
      </c>
      <c r="F123" s="8">
        <v>200</v>
      </c>
      <c r="G123" s="8">
        <v>475</v>
      </c>
      <c r="H123" s="88">
        <f t="shared" si="6"/>
        <v>1371.4</v>
      </c>
      <c r="I123" s="8">
        <v>1</v>
      </c>
      <c r="J123" s="88">
        <f t="shared" si="7"/>
        <v>1371.4</v>
      </c>
      <c r="K123" s="14"/>
      <c r="L123" s="13"/>
    </row>
    <row r="124" spans="1:12" ht="30" x14ac:dyDescent="0.25">
      <c r="A124" s="117" t="s">
        <v>21</v>
      </c>
      <c r="B124" s="120" t="s">
        <v>50</v>
      </c>
      <c r="C124" s="8">
        <v>2</v>
      </c>
      <c r="D124" s="8">
        <v>57</v>
      </c>
      <c r="E124" s="87">
        <f t="shared" si="5"/>
        <v>17.099999999999998</v>
      </c>
      <c r="F124" s="8">
        <v>200</v>
      </c>
      <c r="G124" s="8">
        <v>475</v>
      </c>
      <c r="H124" s="88">
        <f t="shared" si="6"/>
        <v>823.2</v>
      </c>
      <c r="I124" s="8">
        <v>1</v>
      </c>
      <c r="J124" s="88">
        <f t="shared" si="7"/>
        <v>823.2</v>
      </c>
      <c r="K124" s="14"/>
      <c r="L124" s="13"/>
    </row>
    <row r="125" spans="1:12" ht="30" x14ac:dyDescent="0.25">
      <c r="A125" s="117" t="s">
        <v>21</v>
      </c>
      <c r="B125" s="120" t="s">
        <v>50</v>
      </c>
      <c r="C125" s="8">
        <v>4</v>
      </c>
      <c r="D125" s="8">
        <v>57</v>
      </c>
      <c r="E125" s="87">
        <f t="shared" si="5"/>
        <v>17.099999999999998</v>
      </c>
      <c r="F125" s="8">
        <v>200</v>
      </c>
      <c r="G125" s="8">
        <v>475</v>
      </c>
      <c r="H125" s="88">
        <f t="shared" si="6"/>
        <v>1371.4</v>
      </c>
      <c r="I125" s="8">
        <v>1</v>
      </c>
      <c r="J125" s="88">
        <f t="shared" si="7"/>
        <v>1371.4</v>
      </c>
      <c r="K125" s="14"/>
      <c r="L125" s="13"/>
    </row>
    <row r="126" spans="1:12" x14ac:dyDescent="0.25">
      <c r="A126" s="117" t="s">
        <v>21</v>
      </c>
      <c r="B126" s="120" t="s">
        <v>33</v>
      </c>
      <c r="C126" s="8">
        <v>3</v>
      </c>
      <c r="D126" s="8">
        <v>57</v>
      </c>
      <c r="E126" s="87">
        <f t="shared" si="5"/>
        <v>17.099999999999998</v>
      </c>
      <c r="F126" s="8">
        <v>200</v>
      </c>
      <c r="G126" s="8">
        <v>475</v>
      </c>
      <c r="H126" s="88">
        <f t="shared" si="6"/>
        <v>1097.3</v>
      </c>
      <c r="I126" s="8">
        <v>1</v>
      </c>
      <c r="J126" s="88">
        <f t="shared" si="7"/>
        <v>1097.3</v>
      </c>
      <c r="K126" s="14"/>
      <c r="L126" s="13"/>
    </row>
    <row r="127" spans="1:12" x14ac:dyDescent="0.25">
      <c r="A127" s="117" t="s">
        <v>21</v>
      </c>
      <c r="B127" s="120" t="s">
        <v>38</v>
      </c>
      <c r="C127" s="8">
        <v>2</v>
      </c>
      <c r="D127" s="8">
        <v>57</v>
      </c>
      <c r="E127" s="87">
        <f t="shared" si="5"/>
        <v>17.099999999999998</v>
      </c>
      <c r="F127" s="8">
        <v>200</v>
      </c>
      <c r="G127" s="8">
        <v>475</v>
      </c>
      <c r="H127" s="88">
        <f t="shared" si="6"/>
        <v>823.2</v>
      </c>
      <c r="I127" s="8">
        <v>1</v>
      </c>
      <c r="J127" s="88">
        <f t="shared" si="7"/>
        <v>823.2</v>
      </c>
      <c r="K127" s="14"/>
      <c r="L127" s="13"/>
    </row>
    <row r="128" spans="1:12" ht="30" x14ac:dyDescent="0.25">
      <c r="A128" s="117" t="s">
        <v>21</v>
      </c>
      <c r="B128" s="120" t="s">
        <v>31</v>
      </c>
      <c r="C128" s="8">
        <v>2</v>
      </c>
      <c r="D128" s="8">
        <v>57</v>
      </c>
      <c r="E128" s="87">
        <f t="shared" si="5"/>
        <v>17.099999999999998</v>
      </c>
      <c r="F128" s="8">
        <v>200</v>
      </c>
      <c r="G128" s="8">
        <v>475</v>
      </c>
      <c r="H128" s="88">
        <f t="shared" si="6"/>
        <v>823.2</v>
      </c>
      <c r="I128" s="8">
        <v>1</v>
      </c>
      <c r="J128" s="88">
        <f t="shared" si="7"/>
        <v>823.2</v>
      </c>
      <c r="K128" s="14"/>
      <c r="L128" s="13"/>
    </row>
    <row r="129" spans="1:13" ht="30" x14ac:dyDescent="0.25">
      <c r="A129" s="117" t="s">
        <v>21</v>
      </c>
      <c r="B129" s="10" t="s">
        <v>47</v>
      </c>
      <c r="C129" s="8">
        <v>3</v>
      </c>
      <c r="D129" s="8">
        <v>57</v>
      </c>
      <c r="E129" s="87">
        <f t="shared" si="5"/>
        <v>17.099999999999998</v>
      </c>
      <c r="F129" s="8">
        <v>200</v>
      </c>
      <c r="G129" s="8">
        <v>475</v>
      </c>
      <c r="H129" s="88">
        <f t="shared" si="6"/>
        <v>1097.3</v>
      </c>
      <c r="I129" s="8">
        <v>1</v>
      </c>
      <c r="J129" s="88">
        <f t="shared" si="7"/>
        <v>1097.3</v>
      </c>
      <c r="K129" s="14"/>
      <c r="L129" s="13"/>
    </row>
    <row r="130" spans="1:13" ht="30" x14ac:dyDescent="0.25">
      <c r="A130" s="117" t="s">
        <v>21</v>
      </c>
      <c r="B130" s="120" t="s">
        <v>49</v>
      </c>
      <c r="C130" s="8">
        <v>3</v>
      </c>
      <c r="D130" s="8">
        <v>57</v>
      </c>
      <c r="E130" s="87">
        <f t="shared" si="5"/>
        <v>17.099999999999998</v>
      </c>
      <c r="F130" s="8">
        <v>200</v>
      </c>
      <c r="G130" s="8">
        <v>475</v>
      </c>
      <c r="H130" s="88">
        <f t="shared" si="6"/>
        <v>1097.3</v>
      </c>
      <c r="I130" s="8">
        <v>1</v>
      </c>
      <c r="J130" s="88">
        <f t="shared" si="7"/>
        <v>1097.3</v>
      </c>
      <c r="K130" s="14"/>
      <c r="L130" s="13"/>
    </row>
    <row r="131" spans="1:13" ht="30" x14ac:dyDescent="0.25">
      <c r="A131" s="117" t="s">
        <v>21</v>
      </c>
      <c r="B131" s="120" t="s">
        <v>39</v>
      </c>
      <c r="C131" s="8">
        <v>2</v>
      </c>
      <c r="D131" s="8">
        <v>57</v>
      </c>
      <c r="E131" s="87">
        <f t="shared" si="5"/>
        <v>17.099999999999998</v>
      </c>
      <c r="F131" s="8">
        <v>200</v>
      </c>
      <c r="G131" s="8">
        <v>475</v>
      </c>
      <c r="H131" s="88">
        <f t="shared" si="6"/>
        <v>823.2</v>
      </c>
      <c r="I131" s="8">
        <v>1</v>
      </c>
      <c r="J131" s="88">
        <f t="shared" si="7"/>
        <v>823.2</v>
      </c>
      <c r="K131" s="14"/>
      <c r="L131" s="13"/>
    </row>
    <row r="132" spans="1:13" ht="30" x14ac:dyDescent="0.25">
      <c r="A132" s="117" t="s">
        <v>21</v>
      </c>
      <c r="B132" s="120" t="s">
        <v>40</v>
      </c>
      <c r="C132" s="8">
        <v>3</v>
      </c>
      <c r="D132" s="8">
        <v>57</v>
      </c>
      <c r="E132" s="87">
        <f t="shared" si="5"/>
        <v>17.099999999999998</v>
      </c>
      <c r="F132" s="8">
        <v>200</v>
      </c>
      <c r="G132" s="8">
        <v>475</v>
      </c>
      <c r="H132" s="88">
        <f t="shared" si="6"/>
        <v>1097.3</v>
      </c>
      <c r="I132" s="8">
        <v>1</v>
      </c>
      <c r="J132" s="88">
        <f t="shared" si="7"/>
        <v>1097.3</v>
      </c>
      <c r="K132" s="14"/>
      <c r="L132" s="13"/>
    </row>
    <row r="133" spans="1:13" ht="30" x14ac:dyDescent="0.25">
      <c r="A133" s="117" t="s">
        <v>21</v>
      </c>
      <c r="B133" s="120" t="s">
        <v>41</v>
      </c>
      <c r="C133" s="9">
        <v>5</v>
      </c>
      <c r="D133" s="8">
        <v>57</v>
      </c>
      <c r="E133" s="87">
        <f t="shared" si="5"/>
        <v>17.099999999999998</v>
      </c>
      <c r="F133" s="8">
        <v>200</v>
      </c>
      <c r="G133" s="8">
        <v>475</v>
      </c>
      <c r="H133" s="88">
        <f t="shared" si="6"/>
        <v>1645.5</v>
      </c>
      <c r="I133" s="9">
        <v>1</v>
      </c>
      <c r="J133" s="88">
        <f t="shared" si="7"/>
        <v>1645.5</v>
      </c>
      <c r="K133" s="96"/>
      <c r="L133" s="2"/>
    </row>
    <row r="134" spans="1:13" ht="30" x14ac:dyDescent="0.25">
      <c r="A134" s="117" t="s">
        <v>21</v>
      </c>
      <c r="B134" s="120" t="s">
        <v>42</v>
      </c>
      <c r="C134" s="9">
        <v>3</v>
      </c>
      <c r="D134" s="8">
        <v>57</v>
      </c>
      <c r="E134" s="87">
        <f t="shared" si="5"/>
        <v>17.099999999999998</v>
      </c>
      <c r="F134" s="8">
        <v>200</v>
      </c>
      <c r="G134" s="8">
        <v>475</v>
      </c>
      <c r="H134" s="88">
        <f t="shared" si="6"/>
        <v>1097.3</v>
      </c>
      <c r="I134" s="9">
        <v>1</v>
      </c>
      <c r="J134" s="88">
        <f t="shared" si="7"/>
        <v>1097.3</v>
      </c>
      <c r="K134" s="96"/>
      <c r="L134" s="2"/>
    </row>
    <row r="135" spans="1:13" x14ac:dyDescent="0.25">
      <c r="A135" s="117" t="s">
        <v>21</v>
      </c>
      <c r="B135" s="120" t="s">
        <v>43</v>
      </c>
      <c r="C135" s="9">
        <v>3</v>
      </c>
      <c r="D135" s="8">
        <v>57</v>
      </c>
      <c r="E135" s="87">
        <f t="shared" si="5"/>
        <v>17.099999999999998</v>
      </c>
      <c r="F135" s="8">
        <v>200</v>
      </c>
      <c r="G135" s="8">
        <v>475</v>
      </c>
      <c r="H135" s="88">
        <f t="shared" si="6"/>
        <v>1097.3</v>
      </c>
      <c r="I135" s="9">
        <v>1</v>
      </c>
      <c r="J135" s="88">
        <f t="shared" si="7"/>
        <v>1097.3</v>
      </c>
      <c r="K135" s="96"/>
      <c r="L135" s="2"/>
    </row>
    <row r="136" spans="1:13" ht="30" x14ac:dyDescent="0.25">
      <c r="A136" s="117" t="s">
        <v>21</v>
      </c>
      <c r="B136" s="120" t="s">
        <v>48</v>
      </c>
      <c r="C136" s="9">
        <v>3</v>
      </c>
      <c r="D136" s="8">
        <v>57</v>
      </c>
      <c r="E136" s="87">
        <f t="shared" si="5"/>
        <v>17.099999999999998</v>
      </c>
      <c r="F136" s="8">
        <v>200</v>
      </c>
      <c r="G136" s="8">
        <v>475</v>
      </c>
      <c r="H136" s="88">
        <f t="shared" si="6"/>
        <v>1097.3</v>
      </c>
      <c r="I136" s="9">
        <v>2</v>
      </c>
      <c r="J136" s="88">
        <f t="shared" si="7"/>
        <v>2194.6</v>
      </c>
      <c r="K136" s="96"/>
      <c r="L136" s="2"/>
    </row>
    <row r="137" spans="1:13" x14ac:dyDescent="0.25">
      <c r="A137" s="11" t="s">
        <v>10</v>
      </c>
      <c r="B137" s="93" t="s">
        <v>11</v>
      </c>
      <c r="C137" s="93" t="s">
        <v>11</v>
      </c>
      <c r="D137" s="93" t="s">
        <v>11</v>
      </c>
      <c r="E137" s="93"/>
      <c r="F137" s="93" t="s">
        <v>11</v>
      </c>
      <c r="G137" s="93" t="s">
        <v>11</v>
      </c>
      <c r="H137" s="118" t="s">
        <v>11</v>
      </c>
      <c r="I137" s="93" t="s">
        <v>11</v>
      </c>
      <c r="J137" s="90">
        <f>SUM(J100:J136)</f>
        <v>45263.400000000009</v>
      </c>
      <c r="K137" s="97">
        <v>17228</v>
      </c>
      <c r="L137" s="90">
        <f>J137-K137</f>
        <v>28035.400000000009</v>
      </c>
    </row>
    <row r="138" spans="1:13" ht="30" x14ac:dyDescent="0.25">
      <c r="A138" s="117" t="s">
        <v>157</v>
      </c>
      <c r="B138" s="1" t="s">
        <v>44</v>
      </c>
      <c r="C138" s="9">
        <v>4</v>
      </c>
      <c r="D138" s="8">
        <v>57</v>
      </c>
      <c r="E138" s="87">
        <f>D138*0.3</f>
        <v>17.099999999999998</v>
      </c>
      <c r="F138" s="8">
        <v>200</v>
      </c>
      <c r="G138" s="8">
        <v>475</v>
      </c>
      <c r="H138" s="88">
        <f t="shared" ref="H138:H140" si="8">(D138+E138)*C138+F138*(C138-1)+G138</f>
        <v>1371.4</v>
      </c>
      <c r="I138" s="9">
        <v>1</v>
      </c>
      <c r="J138" s="88">
        <f t="shared" ref="J138:J140" si="9">H138*I138</f>
        <v>1371.4</v>
      </c>
      <c r="K138" s="96"/>
      <c r="L138" s="2"/>
      <c r="M138" s="23"/>
    </row>
    <row r="139" spans="1:13" ht="45" x14ac:dyDescent="0.25">
      <c r="A139" s="117" t="s">
        <v>157</v>
      </c>
      <c r="B139" s="1" t="s">
        <v>45</v>
      </c>
      <c r="C139" s="9">
        <v>7</v>
      </c>
      <c r="D139" s="8">
        <v>57</v>
      </c>
      <c r="E139" s="87">
        <f t="shared" ref="E139:E140" si="10">D139*0.3</f>
        <v>17.099999999999998</v>
      </c>
      <c r="F139" s="8">
        <v>200</v>
      </c>
      <c r="G139" s="8">
        <v>475</v>
      </c>
      <c r="H139" s="88">
        <f t="shared" si="8"/>
        <v>2193.6999999999998</v>
      </c>
      <c r="I139" s="9">
        <v>1</v>
      </c>
      <c r="J139" s="88">
        <f t="shared" si="9"/>
        <v>2193.6999999999998</v>
      </c>
      <c r="K139" s="96"/>
      <c r="L139" s="2"/>
      <c r="M139" s="23"/>
    </row>
    <row r="140" spans="1:13" ht="60" x14ac:dyDescent="0.25">
      <c r="A140" s="117" t="s">
        <v>157</v>
      </c>
      <c r="B140" s="1" t="s">
        <v>46</v>
      </c>
      <c r="C140" s="9">
        <v>7</v>
      </c>
      <c r="D140" s="8">
        <v>57</v>
      </c>
      <c r="E140" s="87">
        <f t="shared" si="10"/>
        <v>17.099999999999998</v>
      </c>
      <c r="F140" s="8">
        <v>200</v>
      </c>
      <c r="G140" s="8">
        <v>475</v>
      </c>
      <c r="H140" s="88">
        <f t="shared" si="8"/>
        <v>2193.6999999999998</v>
      </c>
      <c r="I140" s="9">
        <v>1</v>
      </c>
      <c r="J140" s="88">
        <f t="shared" si="9"/>
        <v>2193.6999999999998</v>
      </c>
      <c r="K140" s="96"/>
      <c r="L140" s="2"/>
      <c r="M140" s="23"/>
    </row>
    <row r="141" spans="1:13" x14ac:dyDescent="0.25">
      <c r="A141" s="92" t="s">
        <v>10</v>
      </c>
      <c r="B141" s="110" t="s">
        <v>11</v>
      </c>
      <c r="C141" s="110" t="s">
        <v>11</v>
      </c>
      <c r="D141" s="110" t="s">
        <v>11</v>
      </c>
      <c r="E141" s="110"/>
      <c r="F141" s="110" t="s">
        <v>11</v>
      </c>
      <c r="G141" s="110" t="s">
        <v>11</v>
      </c>
      <c r="H141" s="110" t="s">
        <v>11</v>
      </c>
      <c r="I141" s="110" t="s">
        <v>11</v>
      </c>
      <c r="J141" s="111">
        <f>SUM(J138:J140)</f>
        <v>5758.7999999999993</v>
      </c>
      <c r="K141" s="112">
        <v>0</v>
      </c>
      <c r="L141" s="111">
        <f>J141-K141</f>
        <v>5758.7999999999993</v>
      </c>
      <c r="M141" s="23"/>
    </row>
    <row r="142" spans="1:13" x14ac:dyDescent="0.25">
      <c r="A142" s="47"/>
      <c r="B142" s="49"/>
      <c r="C142" s="49"/>
      <c r="D142" s="49"/>
      <c r="E142" s="49"/>
      <c r="F142" s="49"/>
      <c r="G142" s="49"/>
      <c r="H142" s="49"/>
      <c r="I142" s="49"/>
      <c r="J142" s="113"/>
      <c r="K142" s="113"/>
      <c r="L142" s="114"/>
      <c r="M142" s="23"/>
    </row>
    <row r="143" spans="1:13" x14ac:dyDescent="0.25">
      <c r="A143" s="51"/>
      <c r="B143" s="53"/>
      <c r="C143" s="53"/>
      <c r="D143" s="53"/>
      <c r="E143" s="53"/>
      <c r="F143" s="53"/>
      <c r="G143" s="53"/>
      <c r="H143" s="53"/>
      <c r="I143" s="53"/>
      <c r="J143" s="115"/>
      <c r="K143" s="115"/>
      <c r="L143" s="116"/>
      <c r="M143" s="23"/>
    </row>
    <row r="144" spans="1:13" ht="15" customHeight="1" x14ac:dyDescent="0.25">
      <c r="A144" s="134" t="s">
        <v>1</v>
      </c>
      <c r="B144" s="22"/>
      <c r="C144" s="22"/>
      <c r="D144" s="135" t="s">
        <v>9</v>
      </c>
      <c r="E144" s="136"/>
      <c r="F144" s="136"/>
      <c r="G144" s="136"/>
      <c r="H144" s="137"/>
      <c r="I144" s="134" t="s">
        <v>0</v>
      </c>
      <c r="J144" s="134" t="s">
        <v>5</v>
      </c>
      <c r="K144" s="135" t="s">
        <v>12</v>
      </c>
      <c r="L144" s="134" t="s">
        <v>4</v>
      </c>
      <c r="M144" s="73"/>
    </row>
    <row r="145" spans="1:13" ht="90" x14ac:dyDescent="0.25">
      <c r="A145" s="130"/>
      <c r="B145" s="1" t="s">
        <v>22</v>
      </c>
      <c r="C145" s="1" t="s">
        <v>7</v>
      </c>
      <c r="D145" s="1" t="s">
        <v>2</v>
      </c>
      <c r="E145" s="1" t="s">
        <v>13</v>
      </c>
      <c r="F145" s="1" t="s">
        <v>3</v>
      </c>
      <c r="G145" s="1" t="s">
        <v>6</v>
      </c>
      <c r="H145" s="1" t="s">
        <v>8</v>
      </c>
      <c r="I145" s="130"/>
      <c r="J145" s="130"/>
      <c r="K145" s="131"/>
      <c r="L145" s="130"/>
      <c r="M145" s="73"/>
    </row>
    <row r="146" spans="1:13" x14ac:dyDescent="0.25">
      <c r="A146" s="13">
        <v>1</v>
      </c>
      <c r="B146" s="13">
        <v>2</v>
      </c>
      <c r="C146" s="13">
        <v>3</v>
      </c>
      <c r="D146" s="13">
        <v>4</v>
      </c>
      <c r="E146" s="13">
        <v>5</v>
      </c>
      <c r="F146" s="13">
        <v>6</v>
      </c>
      <c r="G146" s="13" t="s">
        <v>158</v>
      </c>
      <c r="H146" s="13" t="s">
        <v>159</v>
      </c>
      <c r="I146" s="8">
        <v>9</v>
      </c>
      <c r="J146" s="13" t="s">
        <v>15</v>
      </c>
      <c r="K146" s="14">
        <v>11</v>
      </c>
      <c r="L146" s="13" t="s">
        <v>16</v>
      </c>
      <c r="M146" s="73"/>
    </row>
    <row r="147" spans="1:13" ht="45" x14ac:dyDescent="0.25">
      <c r="A147" s="55" t="s">
        <v>103</v>
      </c>
      <c r="B147" s="84" t="s">
        <v>104</v>
      </c>
      <c r="C147" s="31">
        <v>3</v>
      </c>
      <c r="D147" s="17">
        <f>57</f>
        <v>57</v>
      </c>
      <c r="E147" s="56">
        <f t="shared" ref="E147:E148" si="11">D147*0.3</f>
        <v>17.099999999999998</v>
      </c>
      <c r="F147" s="17">
        <f>200</f>
        <v>200</v>
      </c>
      <c r="G147" s="17">
        <v>440</v>
      </c>
      <c r="H147" s="88">
        <f>(D147+E147)*C147+F147*(C147-1)+G147</f>
        <v>1062.3</v>
      </c>
      <c r="I147" s="31">
        <v>2</v>
      </c>
      <c r="J147" s="89">
        <f t="shared" ref="J147:J192" si="12">H147*I147</f>
        <v>2124.6</v>
      </c>
      <c r="K147" s="98"/>
      <c r="L147" s="31"/>
      <c r="M147" s="73"/>
    </row>
    <row r="148" spans="1:13" ht="45" x14ac:dyDescent="0.25">
      <c r="A148" s="55" t="s">
        <v>103</v>
      </c>
      <c r="B148" s="84" t="s">
        <v>105</v>
      </c>
      <c r="C148" s="31">
        <v>3</v>
      </c>
      <c r="D148" s="17">
        <f>57</f>
        <v>57</v>
      </c>
      <c r="E148" s="56">
        <f t="shared" si="11"/>
        <v>17.099999999999998</v>
      </c>
      <c r="F148" s="17">
        <f>200</f>
        <v>200</v>
      </c>
      <c r="G148" s="17">
        <v>440</v>
      </c>
      <c r="H148" s="88">
        <f t="shared" ref="H148:H192" si="13">(D148+E148)*C148+F148*(C148-1)+G148</f>
        <v>1062.3</v>
      </c>
      <c r="I148" s="31">
        <v>1</v>
      </c>
      <c r="J148" s="89">
        <f t="shared" si="12"/>
        <v>1062.3</v>
      </c>
      <c r="K148" s="98"/>
      <c r="L148" s="31"/>
      <c r="M148" s="73"/>
    </row>
    <row r="149" spans="1:13" ht="45" x14ac:dyDescent="0.25">
      <c r="A149" s="55" t="s">
        <v>103</v>
      </c>
      <c r="B149" s="57" t="s">
        <v>106</v>
      </c>
      <c r="C149" s="17">
        <v>1</v>
      </c>
      <c r="D149" s="17">
        <f>57</f>
        <v>57</v>
      </c>
      <c r="E149" s="56">
        <f>D149*0.3</f>
        <v>17.099999999999998</v>
      </c>
      <c r="F149" s="17">
        <v>0</v>
      </c>
      <c r="G149" s="17">
        <v>440</v>
      </c>
      <c r="H149" s="88">
        <f t="shared" si="13"/>
        <v>514.1</v>
      </c>
      <c r="I149" s="31">
        <v>1</v>
      </c>
      <c r="J149" s="89">
        <f t="shared" si="12"/>
        <v>514.1</v>
      </c>
      <c r="K149" s="98"/>
      <c r="L149" s="31"/>
      <c r="M149" s="73"/>
    </row>
    <row r="150" spans="1:13" ht="45" x14ac:dyDescent="0.25">
      <c r="A150" s="55" t="s">
        <v>103</v>
      </c>
      <c r="B150" s="57" t="s">
        <v>107</v>
      </c>
      <c r="C150" s="31">
        <v>4</v>
      </c>
      <c r="D150" s="17">
        <f>57</f>
        <v>57</v>
      </c>
      <c r="E150" s="94">
        <f t="shared" ref="E150:E178" si="14">D150*0.3</f>
        <v>17.099999999999998</v>
      </c>
      <c r="F150" s="31">
        <f>200</f>
        <v>200</v>
      </c>
      <c r="G150" s="31">
        <v>440</v>
      </c>
      <c r="H150" s="88">
        <f t="shared" si="13"/>
        <v>1336.4</v>
      </c>
      <c r="I150" s="31">
        <v>1</v>
      </c>
      <c r="J150" s="89">
        <f t="shared" si="12"/>
        <v>1336.4</v>
      </c>
      <c r="K150" s="98"/>
      <c r="L150" s="31"/>
      <c r="M150" s="73"/>
    </row>
    <row r="151" spans="1:13" ht="45" x14ac:dyDescent="0.25">
      <c r="A151" s="55" t="s">
        <v>103</v>
      </c>
      <c r="B151" s="57" t="s">
        <v>108</v>
      </c>
      <c r="C151" s="31">
        <v>2</v>
      </c>
      <c r="D151" s="17">
        <f>57</f>
        <v>57</v>
      </c>
      <c r="E151" s="56">
        <f t="shared" si="14"/>
        <v>17.099999999999998</v>
      </c>
      <c r="F151" s="31">
        <f>200</f>
        <v>200</v>
      </c>
      <c r="G151" s="17">
        <v>440</v>
      </c>
      <c r="H151" s="88">
        <f t="shared" si="13"/>
        <v>788.2</v>
      </c>
      <c r="I151" s="31">
        <v>1</v>
      </c>
      <c r="J151" s="89">
        <f t="shared" si="12"/>
        <v>788.2</v>
      </c>
      <c r="K151" s="98"/>
      <c r="L151" s="31"/>
      <c r="M151" s="73"/>
    </row>
    <row r="152" spans="1:13" ht="45" x14ac:dyDescent="0.25">
      <c r="A152" s="55" t="s">
        <v>103</v>
      </c>
      <c r="B152" s="57" t="s">
        <v>109</v>
      </c>
      <c r="C152" s="31">
        <v>3</v>
      </c>
      <c r="D152" s="17">
        <f>57</f>
        <v>57</v>
      </c>
      <c r="E152" s="56">
        <f t="shared" si="14"/>
        <v>17.099999999999998</v>
      </c>
      <c r="F152" s="31">
        <f>200</f>
        <v>200</v>
      </c>
      <c r="G152" s="17">
        <v>440</v>
      </c>
      <c r="H152" s="88">
        <f t="shared" si="13"/>
        <v>1062.3</v>
      </c>
      <c r="I152" s="31">
        <v>1</v>
      </c>
      <c r="J152" s="89">
        <f t="shared" si="12"/>
        <v>1062.3</v>
      </c>
      <c r="K152" s="98"/>
      <c r="L152" s="31"/>
      <c r="M152" s="73"/>
    </row>
    <row r="153" spans="1:13" ht="45" x14ac:dyDescent="0.25">
      <c r="A153" s="55" t="s">
        <v>103</v>
      </c>
      <c r="B153" s="57" t="s">
        <v>110</v>
      </c>
      <c r="C153" s="31">
        <v>3</v>
      </c>
      <c r="D153" s="17">
        <f>57</f>
        <v>57</v>
      </c>
      <c r="E153" s="56">
        <f t="shared" si="14"/>
        <v>17.099999999999998</v>
      </c>
      <c r="F153" s="31">
        <f>200</f>
        <v>200</v>
      </c>
      <c r="G153" s="17">
        <v>440</v>
      </c>
      <c r="H153" s="88">
        <f t="shared" si="13"/>
        <v>1062.3</v>
      </c>
      <c r="I153" s="31">
        <v>1</v>
      </c>
      <c r="J153" s="89">
        <f t="shared" si="12"/>
        <v>1062.3</v>
      </c>
      <c r="K153" s="98"/>
      <c r="L153" s="31"/>
      <c r="M153" s="73"/>
    </row>
    <row r="154" spans="1:13" ht="45" x14ac:dyDescent="0.25">
      <c r="A154" s="55" t="s">
        <v>103</v>
      </c>
      <c r="B154" s="58" t="s">
        <v>111</v>
      </c>
      <c r="C154" s="31">
        <v>4</v>
      </c>
      <c r="D154" s="17">
        <f>57</f>
        <v>57</v>
      </c>
      <c r="E154" s="94">
        <f t="shared" si="14"/>
        <v>17.099999999999998</v>
      </c>
      <c r="F154" s="31">
        <f>200</f>
        <v>200</v>
      </c>
      <c r="G154" s="31">
        <v>440</v>
      </c>
      <c r="H154" s="88">
        <f t="shared" si="13"/>
        <v>1336.4</v>
      </c>
      <c r="I154" s="31">
        <v>1</v>
      </c>
      <c r="J154" s="89">
        <f t="shared" si="12"/>
        <v>1336.4</v>
      </c>
      <c r="K154" s="98"/>
      <c r="L154" s="31"/>
      <c r="M154" s="73"/>
    </row>
    <row r="155" spans="1:13" ht="45" x14ac:dyDescent="0.25">
      <c r="A155" s="55" t="s">
        <v>103</v>
      </c>
      <c r="B155" s="58" t="s">
        <v>112</v>
      </c>
      <c r="C155" s="31">
        <v>3</v>
      </c>
      <c r="D155" s="17">
        <f>57</f>
        <v>57</v>
      </c>
      <c r="E155" s="56">
        <f t="shared" si="14"/>
        <v>17.099999999999998</v>
      </c>
      <c r="F155" s="31">
        <f>200</f>
        <v>200</v>
      </c>
      <c r="G155" s="17">
        <v>440</v>
      </c>
      <c r="H155" s="88">
        <f t="shared" si="13"/>
        <v>1062.3</v>
      </c>
      <c r="I155" s="31">
        <v>1</v>
      </c>
      <c r="J155" s="89">
        <f t="shared" si="12"/>
        <v>1062.3</v>
      </c>
      <c r="K155" s="98"/>
      <c r="L155" s="31"/>
      <c r="M155" s="73"/>
    </row>
    <row r="156" spans="1:13" ht="45" x14ac:dyDescent="0.25">
      <c r="A156" s="55" t="s">
        <v>103</v>
      </c>
      <c r="B156" s="58" t="s">
        <v>113</v>
      </c>
      <c r="C156" s="31">
        <v>4</v>
      </c>
      <c r="D156" s="17">
        <f>57</f>
        <v>57</v>
      </c>
      <c r="E156" s="94">
        <f t="shared" si="14"/>
        <v>17.099999999999998</v>
      </c>
      <c r="F156" s="31">
        <f>200</f>
        <v>200</v>
      </c>
      <c r="G156" s="31">
        <v>440</v>
      </c>
      <c r="H156" s="88">
        <f t="shared" si="13"/>
        <v>1336.4</v>
      </c>
      <c r="I156" s="31">
        <v>1</v>
      </c>
      <c r="J156" s="89">
        <f t="shared" si="12"/>
        <v>1336.4</v>
      </c>
      <c r="K156" s="98"/>
      <c r="L156" s="31"/>
      <c r="M156" s="73"/>
    </row>
    <row r="157" spans="1:13" ht="45" x14ac:dyDescent="0.25">
      <c r="A157" s="55" t="s">
        <v>103</v>
      </c>
      <c r="B157" s="58" t="s">
        <v>114</v>
      </c>
      <c r="C157" s="31">
        <v>2</v>
      </c>
      <c r="D157" s="17">
        <f>57</f>
        <v>57</v>
      </c>
      <c r="E157" s="56">
        <f t="shared" si="14"/>
        <v>17.099999999999998</v>
      </c>
      <c r="F157" s="31">
        <f>200</f>
        <v>200</v>
      </c>
      <c r="G157" s="17">
        <v>440</v>
      </c>
      <c r="H157" s="88">
        <f t="shared" si="13"/>
        <v>788.2</v>
      </c>
      <c r="I157" s="31">
        <v>1</v>
      </c>
      <c r="J157" s="89">
        <f t="shared" si="12"/>
        <v>788.2</v>
      </c>
      <c r="K157" s="98"/>
      <c r="L157" s="31"/>
      <c r="M157" s="99"/>
    </row>
    <row r="158" spans="1:13" ht="45" x14ac:dyDescent="0.25">
      <c r="A158" s="55" t="s">
        <v>103</v>
      </c>
      <c r="B158" s="57" t="s">
        <v>115</v>
      </c>
      <c r="C158" s="17">
        <v>2</v>
      </c>
      <c r="D158" s="17">
        <f>57</f>
        <v>57</v>
      </c>
      <c r="E158" s="56">
        <f t="shared" si="14"/>
        <v>17.099999999999998</v>
      </c>
      <c r="F158" s="31">
        <f>200</f>
        <v>200</v>
      </c>
      <c r="G158" s="17">
        <v>440</v>
      </c>
      <c r="H158" s="88">
        <f t="shared" si="13"/>
        <v>788.2</v>
      </c>
      <c r="I158" s="31">
        <v>1</v>
      </c>
      <c r="J158" s="89">
        <f t="shared" si="12"/>
        <v>788.2</v>
      </c>
      <c r="K158" s="98"/>
      <c r="L158" s="31"/>
      <c r="M158" s="99"/>
    </row>
    <row r="159" spans="1:13" ht="45" x14ac:dyDescent="0.25">
      <c r="A159" s="55" t="s">
        <v>103</v>
      </c>
      <c r="B159" s="57" t="s">
        <v>116</v>
      </c>
      <c r="C159" s="17">
        <v>3</v>
      </c>
      <c r="D159" s="17">
        <f>57</f>
        <v>57</v>
      </c>
      <c r="E159" s="56">
        <f t="shared" si="14"/>
        <v>17.099999999999998</v>
      </c>
      <c r="F159" s="31">
        <f>200</f>
        <v>200</v>
      </c>
      <c r="G159" s="17">
        <v>440</v>
      </c>
      <c r="H159" s="88">
        <f t="shared" si="13"/>
        <v>1062.3</v>
      </c>
      <c r="I159" s="31">
        <v>1</v>
      </c>
      <c r="J159" s="89">
        <f t="shared" si="12"/>
        <v>1062.3</v>
      </c>
      <c r="K159" s="98"/>
      <c r="L159" s="31"/>
      <c r="M159" s="99"/>
    </row>
    <row r="160" spans="1:13" ht="45" x14ac:dyDescent="0.25">
      <c r="A160" s="55" t="s">
        <v>103</v>
      </c>
      <c r="B160" s="57" t="s">
        <v>117</v>
      </c>
      <c r="C160" s="17">
        <v>2</v>
      </c>
      <c r="D160" s="17">
        <f>57</f>
        <v>57</v>
      </c>
      <c r="E160" s="56">
        <f t="shared" si="14"/>
        <v>17.099999999999998</v>
      </c>
      <c r="F160" s="31">
        <f>200</f>
        <v>200</v>
      </c>
      <c r="G160" s="17">
        <v>440</v>
      </c>
      <c r="H160" s="88">
        <f t="shared" si="13"/>
        <v>788.2</v>
      </c>
      <c r="I160" s="31">
        <v>1</v>
      </c>
      <c r="J160" s="89">
        <f t="shared" si="12"/>
        <v>788.2</v>
      </c>
      <c r="K160" s="98"/>
      <c r="L160" s="31"/>
      <c r="M160" s="99"/>
    </row>
    <row r="161" spans="1:13" ht="45" x14ac:dyDescent="0.25">
      <c r="A161" s="55" t="s">
        <v>103</v>
      </c>
      <c r="B161" s="57" t="s">
        <v>118</v>
      </c>
      <c r="C161" s="17">
        <v>2</v>
      </c>
      <c r="D161" s="17">
        <f>57</f>
        <v>57</v>
      </c>
      <c r="E161" s="56">
        <f t="shared" si="14"/>
        <v>17.099999999999998</v>
      </c>
      <c r="F161" s="31">
        <f>200</f>
        <v>200</v>
      </c>
      <c r="G161" s="17">
        <v>440</v>
      </c>
      <c r="H161" s="88">
        <f t="shared" si="13"/>
        <v>788.2</v>
      </c>
      <c r="I161" s="31">
        <v>1</v>
      </c>
      <c r="J161" s="89">
        <f t="shared" si="12"/>
        <v>788.2</v>
      </c>
      <c r="K161" s="98"/>
      <c r="L161" s="31"/>
      <c r="M161" s="99"/>
    </row>
    <row r="162" spans="1:13" ht="45" x14ac:dyDescent="0.25">
      <c r="A162" s="55" t="s">
        <v>103</v>
      </c>
      <c r="B162" s="57" t="s">
        <v>119</v>
      </c>
      <c r="C162" s="17">
        <v>2</v>
      </c>
      <c r="D162" s="17">
        <f>57</f>
        <v>57</v>
      </c>
      <c r="E162" s="56">
        <f t="shared" si="14"/>
        <v>17.099999999999998</v>
      </c>
      <c r="F162" s="31">
        <f>200</f>
        <v>200</v>
      </c>
      <c r="G162" s="17">
        <v>440</v>
      </c>
      <c r="H162" s="88">
        <f t="shared" si="13"/>
        <v>788.2</v>
      </c>
      <c r="I162" s="31">
        <v>1</v>
      </c>
      <c r="J162" s="89">
        <f t="shared" si="12"/>
        <v>788.2</v>
      </c>
      <c r="K162" s="98"/>
      <c r="L162" s="31"/>
      <c r="M162" s="99"/>
    </row>
    <row r="163" spans="1:13" ht="45" x14ac:dyDescent="0.25">
      <c r="A163" s="55" t="s">
        <v>103</v>
      </c>
      <c r="B163" s="57" t="s">
        <v>120</v>
      </c>
      <c r="C163" s="17">
        <v>2</v>
      </c>
      <c r="D163" s="17">
        <f>57</f>
        <v>57</v>
      </c>
      <c r="E163" s="56">
        <f t="shared" si="14"/>
        <v>17.099999999999998</v>
      </c>
      <c r="F163" s="31">
        <f>200</f>
        <v>200</v>
      </c>
      <c r="G163" s="17">
        <v>440</v>
      </c>
      <c r="H163" s="88">
        <f t="shared" si="13"/>
        <v>788.2</v>
      </c>
      <c r="I163" s="31">
        <v>1</v>
      </c>
      <c r="J163" s="89">
        <f t="shared" si="12"/>
        <v>788.2</v>
      </c>
      <c r="K163" s="98"/>
      <c r="L163" s="31"/>
      <c r="M163" s="99"/>
    </row>
    <row r="164" spans="1:13" ht="45" x14ac:dyDescent="0.25">
      <c r="A164" s="55" t="s">
        <v>103</v>
      </c>
      <c r="B164" s="57" t="s">
        <v>121</v>
      </c>
      <c r="C164" s="17">
        <v>2</v>
      </c>
      <c r="D164" s="17">
        <f>57</f>
        <v>57</v>
      </c>
      <c r="E164" s="56">
        <f t="shared" si="14"/>
        <v>17.099999999999998</v>
      </c>
      <c r="F164" s="31">
        <f>200</f>
        <v>200</v>
      </c>
      <c r="G164" s="17">
        <v>440</v>
      </c>
      <c r="H164" s="88">
        <f t="shared" si="13"/>
        <v>788.2</v>
      </c>
      <c r="I164" s="31">
        <v>1</v>
      </c>
      <c r="J164" s="89">
        <f t="shared" si="12"/>
        <v>788.2</v>
      </c>
      <c r="K164" s="98"/>
      <c r="L164" s="31"/>
      <c r="M164" s="99"/>
    </row>
    <row r="165" spans="1:13" ht="45" x14ac:dyDescent="0.25">
      <c r="A165" s="55" t="s">
        <v>103</v>
      </c>
      <c r="B165" s="57" t="s">
        <v>122</v>
      </c>
      <c r="C165" s="17">
        <v>2</v>
      </c>
      <c r="D165" s="17">
        <f>57</f>
        <v>57</v>
      </c>
      <c r="E165" s="56">
        <f t="shared" si="14"/>
        <v>17.099999999999998</v>
      </c>
      <c r="F165" s="31">
        <f>200</f>
        <v>200</v>
      </c>
      <c r="G165" s="17">
        <v>440</v>
      </c>
      <c r="H165" s="88">
        <f t="shared" si="13"/>
        <v>788.2</v>
      </c>
      <c r="I165" s="31">
        <v>1</v>
      </c>
      <c r="J165" s="89">
        <f t="shared" si="12"/>
        <v>788.2</v>
      </c>
      <c r="K165" s="98"/>
      <c r="L165" s="31"/>
      <c r="M165" s="99"/>
    </row>
    <row r="166" spans="1:13" ht="45" x14ac:dyDescent="0.25">
      <c r="A166" s="55" t="s">
        <v>103</v>
      </c>
      <c r="B166" s="57" t="s">
        <v>123</v>
      </c>
      <c r="C166" s="17">
        <v>2</v>
      </c>
      <c r="D166" s="17">
        <f>57</f>
        <v>57</v>
      </c>
      <c r="E166" s="56">
        <f t="shared" si="14"/>
        <v>17.099999999999998</v>
      </c>
      <c r="F166" s="31">
        <f>200</f>
        <v>200</v>
      </c>
      <c r="G166" s="17">
        <v>440</v>
      </c>
      <c r="H166" s="88">
        <f t="shared" si="13"/>
        <v>788.2</v>
      </c>
      <c r="I166" s="31">
        <v>1</v>
      </c>
      <c r="J166" s="89">
        <f t="shared" si="12"/>
        <v>788.2</v>
      </c>
      <c r="K166" s="98"/>
      <c r="L166" s="31"/>
      <c r="M166" s="99"/>
    </row>
    <row r="167" spans="1:13" ht="45" x14ac:dyDescent="0.25">
      <c r="A167" s="55" t="s">
        <v>103</v>
      </c>
      <c r="B167" s="17" t="s">
        <v>124</v>
      </c>
      <c r="C167" s="17">
        <v>2</v>
      </c>
      <c r="D167" s="17">
        <f>57</f>
        <v>57</v>
      </c>
      <c r="E167" s="56">
        <f t="shared" si="14"/>
        <v>17.099999999999998</v>
      </c>
      <c r="F167" s="31">
        <f>200</f>
        <v>200</v>
      </c>
      <c r="G167" s="17">
        <v>440</v>
      </c>
      <c r="H167" s="88">
        <f t="shared" si="13"/>
        <v>788.2</v>
      </c>
      <c r="I167" s="31">
        <v>1</v>
      </c>
      <c r="J167" s="89">
        <f t="shared" si="12"/>
        <v>788.2</v>
      </c>
      <c r="K167" s="98"/>
      <c r="L167" s="31"/>
      <c r="M167" s="99"/>
    </row>
    <row r="168" spans="1:13" ht="45" x14ac:dyDescent="0.25">
      <c r="A168" s="55" t="s">
        <v>103</v>
      </c>
      <c r="B168" s="59" t="s">
        <v>125</v>
      </c>
      <c r="C168" s="17">
        <v>2</v>
      </c>
      <c r="D168" s="17">
        <f>57</f>
        <v>57</v>
      </c>
      <c r="E168" s="56">
        <f t="shared" si="14"/>
        <v>17.099999999999998</v>
      </c>
      <c r="F168" s="31">
        <f>200</f>
        <v>200</v>
      </c>
      <c r="G168" s="17">
        <v>440</v>
      </c>
      <c r="H168" s="88">
        <f t="shared" si="13"/>
        <v>788.2</v>
      </c>
      <c r="I168" s="31">
        <v>1</v>
      </c>
      <c r="J168" s="89">
        <f t="shared" si="12"/>
        <v>788.2</v>
      </c>
      <c r="K168" s="98"/>
      <c r="L168" s="31"/>
      <c r="M168" s="99"/>
    </row>
    <row r="169" spans="1:13" ht="45" x14ac:dyDescent="0.25">
      <c r="A169" s="55" t="s">
        <v>103</v>
      </c>
      <c r="B169" s="17" t="s">
        <v>126</v>
      </c>
      <c r="C169" s="17">
        <v>2</v>
      </c>
      <c r="D169" s="17">
        <f>57</f>
        <v>57</v>
      </c>
      <c r="E169" s="56">
        <f t="shared" si="14"/>
        <v>17.099999999999998</v>
      </c>
      <c r="F169" s="31">
        <f>200</f>
        <v>200</v>
      </c>
      <c r="G169" s="17">
        <v>440</v>
      </c>
      <c r="H169" s="88">
        <f t="shared" si="13"/>
        <v>788.2</v>
      </c>
      <c r="I169" s="31">
        <v>1</v>
      </c>
      <c r="J169" s="89">
        <f t="shared" si="12"/>
        <v>788.2</v>
      </c>
      <c r="K169" s="98"/>
      <c r="L169" s="31"/>
      <c r="M169" s="99"/>
    </row>
    <row r="170" spans="1:13" ht="45" x14ac:dyDescent="0.25">
      <c r="A170" s="55" t="s">
        <v>103</v>
      </c>
      <c r="B170" s="57" t="s">
        <v>127</v>
      </c>
      <c r="C170" s="17">
        <v>2</v>
      </c>
      <c r="D170" s="17">
        <f>57</f>
        <v>57</v>
      </c>
      <c r="E170" s="56">
        <f t="shared" si="14"/>
        <v>17.099999999999998</v>
      </c>
      <c r="F170" s="31">
        <f>200</f>
        <v>200</v>
      </c>
      <c r="G170" s="17">
        <v>440</v>
      </c>
      <c r="H170" s="88">
        <f t="shared" si="13"/>
        <v>788.2</v>
      </c>
      <c r="I170" s="31">
        <v>1</v>
      </c>
      <c r="J170" s="89">
        <f t="shared" si="12"/>
        <v>788.2</v>
      </c>
      <c r="K170" s="98"/>
      <c r="L170" s="31"/>
      <c r="M170" s="99"/>
    </row>
    <row r="171" spans="1:13" ht="45" x14ac:dyDescent="0.25">
      <c r="A171" s="55" t="s">
        <v>103</v>
      </c>
      <c r="B171" s="57" t="s">
        <v>112</v>
      </c>
      <c r="C171" s="17">
        <v>2</v>
      </c>
      <c r="D171" s="17">
        <f>57</f>
        <v>57</v>
      </c>
      <c r="E171" s="56">
        <f t="shared" si="14"/>
        <v>17.099999999999998</v>
      </c>
      <c r="F171" s="31">
        <f>200</f>
        <v>200</v>
      </c>
      <c r="G171" s="17">
        <v>440</v>
      </c>
      <c r="H171" s="88">
        <f t="shared" si="13"/>
        <v>788.2</v>
      </c>
      <c r="I171" s="31">
        <v>1</v>
      </c>
      <c r="J171" s="89">
        <f t="shared" si="12"/>
        <v>788.2</v>
      </c>
      <c r="K171" s="98"/>
      <c r="L171" s="31"/>
      <c r="M171" s="99"/>
    </row>
    <row r="172" spans="1:13" ht="45" x14ac:dyDescent="0.25">
      <c r="A172" s="55" t="s">
        <v>103</v>
      </c>
      <c r="B172" s="60" t="s">
        <v>128</v>
      </c>
      <c r="C172" s="61">
        <v>2</v>
      </c>
      <c r="D172" s="17">
        <f>57</f>
        <v>57</v>
      </c>
      <c r="E172" s="62">
        <f t="shared" si="14"/>
        <v>17.099999999999998</v>
      </c>
      <c r="F172" s="31">
        <f>200</f>
        <v>200</v>
      </c>
      <c r="G172" s="61">
        <v>440</v>
      </c>
      <c r="H172" s="88">
        <f t="shared" si="13"/>
        <v>788.2</v>
      </c>
      <c r="I172" s="31">
        <v>1</v>
      </c>
      <c r="J172" s="89">
        <f t="shared" si="12"/>
        <v>788.2</v>
      </c>
      <c r="K172" s="98"/>
      <c r="L172" s="31"/>
      <c r="M172" s="99"/>
    </row>
    <row r="173" spans="1:13" ht="45" x14ac:dyDescent="0.25">
      <c r="A173" s="55" t="s">
        <v>103</v>
      </c>
      <c r="B173" s="57" t="s">
        <v>129</v>
      </c>
      <c r="C173" s="17">
        <v>2</v>
      </c>
      <c r="D173" s="17">
        <f>57</f>
        <v>57</v>
      </c>
      <c r="E173" s="56">
        <f t="shared" si="14"/>
        <v>17.099999999999998</v>
      </c>
      <c r="F173" s="31">
        <f>200</f>
        <v>200</v>
      </c>
      <c r="G173" s="17">
        <v>440</v>
      </c>
      <c r="H173" s="88">
        <f t="shared" si="13"/>
        <v>788.2</v>
      </c>
      <c r="I173" s="31">
        <v>1</v>
      </c>
      <c r="J173" s="89">
        <f t="shared" si="12"/>
        <v>788.2</v>
      </c>
      <c r="K173" s="98"/>
      <c r="L173" s="31"/>
      <c r="M173" s="99"/>
    </row>
    <row r="174" spans="1:13" ht="45" x14ac:dyDescent="0.25">
      <c r="A174" s="55" t="s">
        <v>103</v>
      </c>
      <c r="B174" s="63" t="s">
        <v>130</v>
      </c>
      <c r="C174" s="17">
        <v>2</v>
      </c>
      <c r="D174" s="17">
        <f>57</f>
        <v>57</v>
      </c>
      <c r="E174" s="56">
        <f t="shared" si="14"/>
        <v>17.099999999999998</v>
      </c>
      <c r="F174" s="31">
        <f>200</f>
        <v>200</v>
      </c>
      <c r="G174" s="17">
        <v>440</v>
      </c>
      <c r="H174" s="88">
        <f t="shared" si="13"/>
        <v>788.2</v>
      </c>
      <c r="I174" s="31">
        <v>1</v>
      </c>
      <c r="J174" s="89">
        <f t="shared" si="12"/>
        <v>788.2</v>
      </c>
      <c r="K174" s="98"/>
      <c r="L174" s="31"/>
      <c r="M174" s="99"/>
    </row>
    <row r="175" spans="1:13" ht="45" x14ac:dyDescent="0.25">
      <c r="A175" s="30" t="s">
        <v>103</v>
      </c>
      <c r="B175" s="57" t="s">
        <v>131</v>
      </c>
      <c r="C175" s="17">
        <v>2</v>
      </c>
      <c r="D175" s="17">
        <f>57</f>
        <v>57</v>
      </c>
      <c r="E175" s="56">
        <f t="shared" si="14"/>
        <v>17.099999999999998</v>
      </c>
      <c r="F175" s="31">
        <f>200</f>
        <v>200</v>
      </c>
      <c r="G175" s="17">
        <v>440</v>
      </c>
      <c r="H175" s="88">
        <f t="shared" si="13"/>
        <v>788.2</v>
      </c>
      <c r="I175" s="31">
        <v>1</v>
      </c>
      <c r="J175" s="89">
        <f t="shared" si="12"/>
        <v>788.2</v>
      </c>
      <c r="K175" s="31"/>
      <c r="L175" s="31"/>
      <c r="M175" s="99"/>
    </row>
    <row r="176" spans="1:13" ht="45" x14ac:dyDescent="0.25">
      <c r="A176" s="125" t="s">
        <v>103</v>
      </c>
      <c r="B176" s="59" t="s">
        <v>132</v>
      </c>
      <c r="C176" s="61">
        <v>3</v>
      </c>
      <c r="D176" s="61">
        <f>57</f>
        <v>57</v>
      </c>
      <c r="E176" s="71">
        <f t="shared" si="14"/>
        <v>17.099999999999998</v>
      </c>
      <c r="F176" s="69">
        <f>200</f>
        <v>200</v>
      </c>
      <c r="G176" s="67">
        <v>440</v>
      </c>
      <c r="H176" s="126">
        <f t="shared" si="13"/>
        <v>1062.3</v>
      </c>
      <c r="I176" s="69">
        <v>1</v>
      </c>
      <c r="J176" s="127">
        <f t="shared" si="12"/>
        <v>1062.3</v>
      </c>
      <c r="K176" s="103"/>
      <c r="L176" s="69"/>
      <c r="M176" s="100"/>
    </row>
    <row r="177" spans="1:13" ht="45" x14ac:dyDescent="0.25">
      <c r="A177" s="55" t="s">
        <v>103</v>
      </c>
      <c r="B177" s="66" t="s">
        <v>132</v>
      </c>
      <c r="C177" s="67">
        <v>3</v>
      </c>
      <c r="D177" s="17">
        <f>57</f>
        <v>57</v>
      </c>
      <c r="E177" s="65">
        <f t="shared" si="14"/>
        <v>17.099999999999998</v>
      </c>
      <c r="F177" s="31">
        <f>200</f>
        <v>200</v>
      </c>
      <c r="G177" s="64">
        <v>440</v>
      </c>
      <c r="H177" s="88">
        <f t="shared" si="13"/>
        <v>1062.3</v>
      </c>
      <c r="I177" s="31">
        <v>1</v>
      </c>
      <c r="J177" s="89">
        <f t="shared" si="12"/>
        <v>1062.3</v>
      </c>
      <c r="K177" s="98"/>
      <c r="L177" s="31"/>
      <c r="M177" s="100"/>
    </row>
    <row r="178" spans="1:13" ht="45" x14ac:dyDescent="0.25">
      <c r="A178" s="55" t="s">
        <v>103</v>
      </c>
      <c r="B178" s="68" t="s">
        <v>133</v>
      </c>
      <c r="C178" s="64">
        <v>3</v>
      </c>
      <c r="D178" s="17">
        <f>57</f>
        <v>57</v>
      </c>
      <c r="E178" s="65">
        <f t="shared" si="14"/>
        <v>17.099999999999998</v>
      </c>
      <c r="F178" s="31">
        <f>200</f>
        <v>200</v>
      </c>
      <c r="G178" s="64">
        <v>440</v>
      </c>
      <c r="H178" s="88">
        <f t="shared" si="13"/>
        <v>1062.3</v>
      </c>
      <c r="I178" s="31">
        <v>1</v>
      </c>
      <c r="J178" s="89">
        <f t="shared" si="12"/>
        <v>1062.3</v>
      </c>
      <c r="K178" s="98"/>
      <c r="L178" s="31"/>
      <c r="M178" s="100"/>
    </row>
    <row r="179" spans="1:13" ht="45" x14ac:dyDescent="0.25">
      <c r="A179" s="55" t="s">
        <v>103</v>
      </c>
      <c r="B179" s="68" t="s">
        <v>134</v>
      </c>
      <c r="C179" s="64">
        <v>3</v>
      </c>
      <c r="D179" s="17">
        <f>57</f>
        <v>57</v>
      </c>
      <c r="E179" s="65">
        <f>D179*0.3</f>
        <v>17.099999999999998</v>
      </c>
      <c r="F179" s="31">
        <f>200</f>
        <v>200</v>
      </c>
      <c r="G179" s="64">
        <v>440</v>
      </c>
      <c r="H179" s="88">
        <f t="shared" si="13"/>
        <v>1062.3</v>
      </c>
      <c r="I179" s="31">
        <v>1</v>
      </c>
      <c r="J179" s="89">
        <f t="shared" si="12"/>
        <v>1062.3</v>
      </c>
      <c r="K179" s="98"/>
      <c r="L179" s="31"/>
      <c r="M179" s="100"/>
    </row>
    <row r="180" spans="1:13" ht="45" x14ac:dyDescent="0.25">
      <c r="A180" s="55" t="s">
        <v>103</v>
      </c>
      <c r="B180" s="68" t="s">
        <v>135</v>
      </c>
      <c r="C180" s="64">
        <v>3</v>
      </c>
      <c r="D180" s="17">
        <f>57</f>
        <v>57</v>
      </c>
      <c r="E180" s="65">
        <f>D180*0.3</f>
        <v>17.099999999999998</v>
      </c>
      <c r="F180" s="31">
        <f>200</f>
        <v>200</v>
      </c>
      <c r="G180" s="64">
        <v>440</v>
      </c>
      <c r="H180" s="88">
        <f t="shared" si="13"/>
        <v>1062.3</v>
      </c>
      <c r="I180" s="31">
        <v>1</v>
      </c>
      <c r="J180" s="89">
        <f t="shared" si="12"/>
        <v>1062.3</v>
      </c>
      <c r="K180" s="98"/>
      <c r="L180" s="31"/>
      <c r="M180" s="100"/>
    </row>
    <row r="181" spans="1:13" ht="45" x14ac:dyDescent="0.25">
      <c r="A181" s="55" t="s">
        <v>103</v>
      </c>
      <c r="B181" s="68" t="s">
        <v>136</v>
      </c>
      <c r="C181" s="64">
        <v>3</v>
      </c>
      <c r="D181" s="17">
        <f>57</f>
        <v>57</v>
      </c>
      <c r="E181" s="65">
        <f>D181*0.3</f>
        <v>17.099999999999998</v>
      </c>
      <c r="F181" s="31">
        <f>200</f>
        <v>200</v>
      </c>
      <c r="G181" s="64">
        <v>440</v>
      </c>
      <c r="H181" s="88">
        <f t="shared" si="13"/>
        <v>1062.3</v>
      </c>
      <c r="I181" s="31">
        <v>1</v>
      </c>
      <c r="J181" s="89">
        <f t="shared" si="12"/>
        <v>1062.3</v>
      </c>
      <c r="K181" s="98"/>
      <c r="L181" s="31"/>
      <c r="M181" s="100"/>
    </row>
    <row r="182" spans="1:13" ht="45" x14ac:dyDescent="0.25">
      <c r="A182" s="55" t="s">
        <v>103</v>
      </c>
      <c r="B182" s="68" t="s">
        <v>137</v>
      </c>
      <c r="C182" s="64">
        <v>3</v>
      </c>
      <c r="D182" s="17">
        <f>57</f>
        <v>57</v>
      </c>
      <c r="E182" s="65">
        <f>D182*0.3</f>
        <v>17.099999999999998</v>
      </c>
      <c r="F182" s="31">
        <f>200</f>
        <v>200</v>
      </c>
      <c r="G182" s="64">
        <v>440</v>
      </c>
      <c r="H182" s="88">
        <f t="shared" si="13"/>
        <v>1062.3</v>
      </c>
      <c r="I182" s="31">
        <v>1</v>
      </c>
      <c r="J182" s="89">
        <f t="shared" si="12"/>
        <v>1062.3</v>
      </c>
      <c r="K182" s="98"/>
      <c r="L182" s="31"/>
      <c r="M182" s="100"/>
    </row>
    <row r="183" spans="1:13" ht="45" x14ac:dyDescent="0.25">
      <c r="A183" s="55" t="s">
        <v>103</v>
      </c>
      <c r="B183" s="85" t="s">
        <v>134</v>
      </c>
      <c r="C183" s="64">
        <v>3</v>
      </c>
      <c r="D183" s="17">
        <f>57</f>
        <v>57</v>
      </c>
      <c r="E183" s="65">
        <f t="shared" ref="E183:E184" si="15">D183*0.3</f>
        <v>17.099999999999998</v>
      </c>
      <c r="F183" s="31">
        <f>200</f>
        <v>200</v>
      </c>
      <c r="G183" s="64">
        <v>440</v>
      </c>
      <c r="H183" s="88">
        <f t="shared" si="13"/>
        <v>1062.3</v>
      </c>
      <c r="I183" s="31">
        <v>3</v>
      </c>
      <c r="J183" s="89">
        <f t="shared" si="12"/>
        <v>3186.8999999999996</v>
      </c>
      <c r="K183" s="98"/>
      <c r="L183" s="31"/>
      <c r="M183" s="100"/>
    </row>
    <row r="184" spans="1:13" ht="45" x14ac:dyDescent="0.25">
      <c r="A184" s="55" t="s">
        <v>103</v>
      </c>
      <c r="B184" s="85" t="s">
        <v>139</v>
      </c>
      <c r="C184" s="64">
        <v>3</v>
      </c>
      <c r="D184" s="64">
        <f>40</f>
        <v>40</v>
      </c>
      <c r="E184" s="65">
        <f t="shared" si="15"/>
        <v>12</v>
      </c>
      <c r="F184" s="64">
        <f>150</f>
        <v>150</v>
      </c>
      <c r="G184" s="64">
        <v>600</v>
      </c>
      <c r="H184" s="88">
        <f t="shared" si="13"/>
        <v>1056</v>
      </c>
      <c r="I184" s="31">
        <v>3</v>
      </c>
      <c r="J184" s="89">
        <f t="shared" si="12"/>
        <v>3168</v>
      </c>
      <c r="K184" s="98"/>
      <c r="L184" s="1"/>
      <c r="M184" s="100"/>
    </row>
    <row r="185" spans="1:13" ht="45" x14ac:dyDescent="0.25">
      <c r="A185" s="55" t="s">
        <v>103</v>
      </c>
      <c r="B185" s="70" t="s">
        <v>138</v>
      </c>
      <c r="C185" s="67">
        <v>3</v>
      </c>
      <c r="D185" s="67">
        <f>57</f>
        <v>57</v>
      </c>
      <c r="E185" s="71">
        <f>D185*0.3</f>
        <v>17.099999999999998</v>
      </c>
      <c r="F185" s="67">
        <f>200</f>
        <v>200</v>
      </c>
      <c r="G185" s="67">
        <v>440</v>
      </c>
      <c r="H185" s="88">
        <f t="shared" si="13"/>
        <v>1062.3</v>
      </c>
      <c r="I185" s="31">
        <v>1</v>
      </c>
      <c r="J185" s="89">
        <f t="shared" si="12"/>
        <v>1062.3</v>
      </c>
      <c r="K185" s="98"/>
      <c r="L185" s="1"/>
      <c r="M185" s="100"/>
    </row>
    <row r="186" spans="1:13" ht="45" x14ac:dyDescent="0.25">
      <c r="A186" s="30" t="s">
        <v>103</v>
      </c>
      <c r="B186" s="19" t="s">
        <v>140</v>
      </c>
      <c r="C186" s="19">
        <v>3</v>
      </c>
      <c r="D186" s="64">
        <f>57</f>
        <v>57</v>
      </c>
      <c r="E186" s="65">
        <f>D186*0.3</f>
        <v>17.099999999999998</v>
      </c>
      <c r="F186" s="64">
        <f>200</f>
        <v>200</v>
      </c>
      <c r="G186" s="64">
        <v>440</v>
      </c>
      <c r="H186" s="88">
        <f t="shared" si="13"/>
        <v>1062.3</v>
      </c>
      <c r="I186" s="31">
        <v>1</v>
      </c>
      <c r="J186" s="89">
        <f t="shared" si="12"/>
        <v>1062.3</v>
      </c>
      <c r="K186" s="31"/>
      <c r="L186" s="1"/>
      <c r="M186" s="100"/>
    </row>
    <row r="187" spans="1:13" ht="45" x14ac:dyDescent="0.25">
      <c r="A187" s="125" t="s">
        <v>103</v>
      </c>
      <c r="B187" s="18" t="s">
        <v>141</v>
      </c>
      <c r="C187" s="61">
        <v>2</v>
      </c>
      <c r="D187" s="67">
        <f>57</f>
        <v>57</v>
      </c>
      <c r="E187" s="62">
        <f t="shared" ref="E187" si="16">D187*0.3</f>
        <v>17.099999999999998</v>
      </c>
      <c r="F187" s="67">
        <f>200</f>
        <v>200</v>
      </c>
      <c r="G187" s="61">
        <v>440</v>
      </c>
      <c r="H187" s="126">
        <f t="shared" si="13"/>
        <v>788.2</v>
      </c>
      <c r="I187" s="69">
        <v>1</v>
      </c>
      <c r="J187" s="127">
        <f t="shared" si="12"/>
        <v>788.2</v>
      </c>
      <c r="K187" s="103"/>
      <c r="L187" s="22"/>
      <c r="M187" s="101"/>
    </row>
    <row r="188" spans="1:13" ht="45" x14ac:dyDescent="0.25">
      <c r="A188" s="55" t="s">
        <v>103</v>
      </c>
      <c r="B188" s="19" t="s">
        <v>142</v>
      </c>
      <c r="C188" s="19">
        <v>3</v>
      </c>
      <c r="D188" s="19">
        <f>35</f>
        <v>35</v>
      </c>
      <c r="E188" s="95">
        <f>D188*0.3</f>
        <v>10.5</v>
      </c>
      <c r="F188" s="19">
        <f>150</f>
        <v>150</v>
      </c>
      <c r="G188" s="64">
        <v>463</v>
      </c>
      <c r="H188" s="88">
        <f t="shared" si="13"/>
        <v>899.5</v>
      </c>
      <c r="I188" s="31">
        <v>1</v>
      </c>
      <c r="J188" s="89">
        <f t="shared" si="12"/>
        <v>899.5</v>
      </c>
      <c r="K188" s="83"/>
      <c r="L188" s="1"/>
      <c r="M188" s="101"/>
    </row>
    <row r="189" spans="1:13" ht="60" x14ac:dyDescent="0.25">
      <c r="A189" s="55" t="s">
        <v>103</v>
      </c>
      <c r="B189" s="86" t="s">
        <v>143</v>
      </c>
      <c r="C189" s="1">
        <v>4</v>
      </c>
      <c r="D189" s="1">
        <f>57</f>
        <v>57</v>
      </c>
      <c r="E189" s="89">
        <f t="shared" ref="E189:E192" si="17">D189*0.3</f>
        <v>17.099999999999998</v>
      </c>
      <c r="F189" s="1">
        <f>200</f>
        <v>200</v>
      </c>
      <c r="G189" s="1">
        <v>440</v>
      </c>
      <c r="H189" s="88">
        <f t="shared" si="13"/>
        <v>1336.4</v>
      </c>
      <c r="I189" s="1">
        <v>2</v>
      </c>
      <c r="J189" s="89">
        <f t="shared" si="12"/>
        <v>2672.8</v>
      </c>
      <c r="K189" s="83"/>
      <c r="L189" s="1"/>
      <c r="M189" s="101"/>
    </row>
    <row r="190" spans="1:13" ht="60" x14ac:dyDescent="0.25">
      <c r="A190" s="55" t="s">
        <v>103</v>
      </c>
      <c r="B190" s="20" t="s">
        <v>144</v>
      </c>
      <c r="C190" s="1">
        <v>4</v>
      </c>
      <c r="D190" s="1">
        <f>57</f>
        <v>57</v>
      </c>
      <c r="E190" s="89">
        <f t="shared" si="17"/>
        <v>17.099999999999998</v>
      </c>
      <c r="F190" s="1">
        <f>200</f>
        <v>200</v>
      </c>
      <c r="G190" s="1">
        <v>440</v>
      </c>
      <c r="H190" s="88">
        <f t="shared" si="13"/>
        <v>1336.4</v>
      </c>
      <c r="I190" s="1">
        <v>2</v>
      </c>
      <c r="J190" s="89">
        <f t="shared" si="12"/>
        <v>2672.8</v>
      </c>
      <c r="K190" s="83"/>
      <c r="L190" s="1"/>
      <c r="M190" s="73"/>
    </row>
    <row r="191" spans="1:13" ht="45" x14ac:dyDescent="0.25">
      <c r="A191" s="55" t="s">
        <v>103</v>
      </c>
      <c r="B191" s="21" t="s">
        <v>146</v>
      </c>
      <c r="C191" s="1">
        <v>4</v>
      </c>
      <c r="D191" s="1">
        <f>57</f>
        <v>57</v>
      </c>
      <c r="E191" s="89">
        <f t="shared" si="17"/>
        <v>17.099999999999998</v>
      </c>
      <c r="F191" s="1">
        <f>200</f>
        <v>200</v>
      </c>
      <c r="G191" s="1">
        <v>440</v>
      </c>
      <c r="H191" s="88">
        <f t="shared" si="13"/>
        <v>1336.4</v>
      </c>
      <c r="I191" s="1">
        <v>2</v>
      </c>
      <c r="J191" s="89">
        <f t="shared" si="12"/>
        <v>2672.8</v>
      </c>
      <c r="K191" s="83"/>
      <c r="L191" s="1"/>
      <c r="M191" s="73"/>
    </row>
    <row r="192" spans="1:13" ht="45" x14ac:dyDescent="0.25">
      <c r="A192" s="55" t="s">
        <v>103</v>
      </c>
      <c r="B192" s="21" t="s">
        <v>145</v>
      </c>
      <c r="C192" s="1">
        <v>4</v>
      </c>
      <c r="D192" s="1">
        <f>57</f>
        <v>57</v>
      </c>
      <c r="E192" s="89">
        <f t="shared" si="17"/>
        <v>17.099999999999998</v>
      </c>
      <c r="F192" s="1">
        <f>200</f>
        <v>200</v>
      </c>
      <c r="G192" s="1">
        <v>500</v>
      </c>
      <c r="H192" s="88">
        <f t="shared" si="13"/>
        <v>1396.4</v>
      </c>
      <c r="I192" s="1">
        <v>2</v>
      </c>
      <c r="J192" s="89">
        <f t="shared" si="12"/>
        <v>2792.8</v>
      </c>
      <c r="K192" s="83"/>
      <c r="L192" s="1"/>
      <c r="M192" s="73"/>
    </row>
    <row r="193" spans="1:13" ht="27.75" customHeight="1" x14ac:dyDescent="0.25">
      <c r="A193" s="74" t="s">
        <v>10</v>
      </c>
      <c r="B193" s="74"/>
      <c r="C193" s="91" t="s">
        <v>11</v>
      </c>
      <c r="D193" s="91" t="s">
        <v>11</v>
      </c>
      <c r="E193" s="91" t="s">
        <v>11</v>
      </c>
      <c r="F193" s="91" t="s">
        <v>11</v>
      </c>
      <c r="G193" s="91" t="s">
        <v>11</v>
      </c>
      <c r="H193" s="128" t="s">
        <v>11</v>
      </c>
      <c r="I193" s="91" t="s">
        <v>11</v>
      </c>
      <c r="J193" s="107">
        <f>SUM(J147:J192)</f>
        <v>55349.700000000026</v>
      </c>
      <c r="K193" s="104">
        <v>39500</v>
      </c>
      <c r="L193" s="107">
        <f>J193-K193</f>
        <v>15849.700000000026</v>
      </c>
      <c r="M193" s="73"/>
    </row>
    <row r="194" spans="1:13" x14ac:dyDescent="0.25">
      <c r="A194" s="75"/>
      <c r="B194" s="76"/>
      <c r="C194" s="77"/>
      <c r="D194" s="77"/>
      <c r="E194" s="77"/>
      <c r="F194" s="77"/>
      <c r="G194" s="77"/>
      <c r="H194" s="77"/>
      <c r="I194" s="77"/>
      <c r="J194" s="76"/>
      <c r="K194" s="78"/>
      <c r="L194" s="108"/>
      <c r="M194" s="24"/>
    </row>
    <row r="195" spans="1:13" ht="15.75" customHeight="1" x14ac:dyDescent="0.25">
      <c r="A195" s="79"/>
      <c r="B195" s="80"/>
      <c r="C195" s="81"/>
      <c r="D195" s="81"/>
      <c r="E195" s="81"/>
      <c r="F195" s="81"/>
      <c r="G195" s="81"/>
      <c r="H195" s="81"/>
      <c r="I195" s="81"/>
      <c r="J195" s="80"/>
      <c r="K195" s="82"/>
      <c r="L195" s="109"/>
      <c r="M195" s="24"/>
    </row>
    <row r="196" spans="1:13" x14ac:dyDescent="0.25">
      <c r="A196" s="134"/>
      <c r="B196" s="22"/>
      <c r="C196" s="22"/>
      <c r="D196" s="135" t="s">
        <v>9</v>
      </c>
      <c r="E196" s="136"/>
      <c r="F196" s="136"/>
      <c r="G196" s="136"/>
      <c r="H196" s="137"/>
      <c r="I196" s="134" t="s">
        <v>0</v>
      </c>
      <c r="J196" s="134" t="s">
        <v>5</v>
      </c>
      <c r="K196" s="135" t="s">
        <v>12</v>
      </c>
      <c r="L196" s="134" t="s">
        <v>4</v>
      </c>
      <c r="M196" s="7"/>
    </row>
    <row r="197" spans="1:13" ht="90" x14ac:dyDescent="0.25">
      <c r="A197" s="130"/>
      <c r="B197" s="1" t="s">
        <v>22</v>
      </c>
      <c r="C197" s="1" t="s">
        <v>7</v>
      </c>
      <c r="D197" s="1" t="s">
        <v>2</v>
      </c>
      <c r="E197" s="1" t="s">
        <v>13</v>
      </c>
      <c r="F197" s="1" t="s">
        <v>3</v>
      </c>
      <c r="G197" s="1" t="s">
        <v>6</v>
      </c>
      <c r="H197" s="1" t="s">
        <v>8</v>
      </c>
      <c r="I197" s="130"/>
      <c r="J197" s="130"/>
      <c r="K197" s="131"/>
      <c r="L197" s="130"/>
      <c r="M197" s="7"/>
    </row>
    <row r="198" spans="1:13" x14ac:dyDescent="0.25">
      <c r="A198" s="13">
        <v>1</v>
      </c>
      <c r="B198" s="13">
        <v>2</v>
      </c>
      <c r="C198" s="13">
        <v>3</v>
      </c>
      <c r="D198" s="13">
        <v>4</v>
      </c>
      <c r="E198" s="13">
        <v>5</v>
      </c>
      <c r="F198" s="13">
        <v>6</v>
      </c>
      <c r="G198" s="13" t="s">
        <v>158</v>
      </c>
      <c r="H198" s="13" t="s">
        <v>159</v>
      </c>
      <c r="I198" s="8">
        <v>9</v>
      </c>
      <c r="J198" s="13" t="s">
        <v>15</v>
      </c>
      <c r="K198" s="14">
        <v>11</v>
      </c>
      <c r="L198" s="13" t="s">
        <v>16</v>
      </c>
      <c r="M198" s="7"/>
    </row>
    <row r="199" spans="1:13" x14ac:dyDescent="0.25">
      <c r="A199" s="1" t="s">
        <v>147</v>
      </c>
      <c r="B199" s="31" t="s">
        <v>148</v>
      </c>
      <c r="C199" s="31">
        <v>4</v>
      </c>
      <c r="D199" s="31">
        <v>57</v>
      </c>
      <c r="E199" s="31">
        <v>17</v>
      </c>
      <c r="F199" s="31">
        <v>200</v>
      </c>
      <c r="G199" s="1">
        <v>400</v>
      </c>
      <c r="H199" s="88">
        <f t="shared" ref="H199:H207" si="18">(D199+E199)*C199+F199*(C199-1)+G199</f>
        <v>1296</v>
      </c>
      <c r="I199" s="1">
        <v>2</v>
      </c>
      <c r="J199" s="1">
        <f>I199*H199</f>
        <v>2592</v>
      </c>
      <c r="K199" s="83"/>
      <c r="L199" s="1"/>
      <c r="M199" s="23"/>
    </row>
    <row r="200" spans="1:13" ht="30" x14ac:dyDescent="0.25">
      <c r="A200" s="1" t="s">
        <v>147</v>
      </c>
      <c r="B200" s="31" t="s">
        <v>149</v>
      </c>
      <c r="C200" s="31">
        <v>4</v>
      </c>
      <c r="D200" s="31">
        <v>57</v>
      </c>
      <c r="E200" s="31">
        <v>17</v>
      </c>
      <c r="F200" s="31">
        <v>200</v>
      </c>
      <c r="G200" s="1">
        <v>400</v>
      </c>
      <c r="H200" s="88">
        <f t="shared" si="18"/>
        <v>1296</v>
      </c>
      <c r="I200" s="1">
        <v>1</v>
      </c>
      <c r="J200" s="1">
        <f t="shared" ref="J200:J207" si="19">I200*H200</f>
        <v>1296</v>
      </c>
      <c r="K200" s="83"/>
      <c r="L200" s="1"/>
      <c r="M200" s="23"/>
    </row>
    <row r="201" spans="1:13" ht="30" x14ac:dyDescent="0.25">
      <c r="A201" s="1" t="s">
        <v>147</v>
      </c>
      <c r="B201" s="31" t="s">
        <v>156</v>
      </c>
      <c r="C201" s="31">
        <v>4</v>
      </c>
      <c r="D201" s="31">
        <v>57</v>
      </c>
      <c r="E201" s="31">
        <v>17</v>
      </c>
      <c r="F201" s="31">
        <v>200</v>
      </c>
      <c r="G201" s="1">
        <v>400</v>
      </c>
      <c r="H201" s="88">
        <f t="shared" si="18"/>
        <v>1296</v>
      </c>
      <c r="I201" s="1">
        <v>1</v>
      </c>
      <c r="J201" s="1">
        <f t="shared" si="19"/>
        <v>1296</v>
      </c>
      <c r="K201" s="83"/>
      <c r="L201" s="1"/>
      <c r="M201" s="102"/>
    </row>
    <row r="202" spans="1:13" x14ac:dyDescent="0.25">
      <c r="A202" s="1" t="s">
        <v>147</v>
      </c>
      <c r="B202" s="72" t="s">
        <v>150</v>
      </c>
      <c r="C202" s="31">
        <v>4</v>
      </c>
      <c r="D202" s="31">
        <v>57</v>
      </c>
      <c r="E202" s="31">
        <v>17</v>
      </c>
      <c r="F202" s="31">
        <v>200</v>
      </c>
      <c r="G202" s="1">
        <v>400</v>
      </c>
      <c r="H202" s="88">
        <f t="shared" si="18"/>
        <v>1296</v>
      </c>
      <c r="I202" s="1">
        <v>2</v>
      </c>
      <c r="J202" s="1">
        <f t="shared" si="19"/>
        <v>2592</v>
      </c>
      <c r="K202" s="83"/>
      <c r="L202" s="1"/>
      <c r="M202" s="102"/>
    </row>
    <row r="203" spans="1:13" ht="30" x14ac:dyDescent="0.25">
      <c r="A203" s="1" t="s">
        <v>147</v>
      </c>
      <c r="B203" s="31" t="s">
        <v>151</v>
      </c>
      <c r="C203" s="31">
        <v>4</v>
      </c>
      <c r="D203" s="31">
        <v>57</v>
      </c>
      <c r="E203" s="31">
        <v>17</v>
      </c>
      <c r="F203" s="31">
        <v>200</v>
      </c>
      <c r="G203" s="1">
        <v>400</v>
      </c>
      <c r="H203" s="88">
        <f t="shared" si="18"/>
        <v>1296</v>
      </c>
      <c r="I203" s="1">
        <v>1</v>
      </c>
      <c r="J203" s="1">
        <f t="shared" si="19"/>
        <v>1296</v>
      </c>
      <c r="K203" s="83"/>
      <c r="L203" s="1"/>
      <c r="M203" s="23"/>
    </row>
    <row r="204" spans="1:13" ht="30" x14ac:dyDescent="0.25">
      <c r="A204" s="1" t="s">
        <v>147</v>
      </c>
      <c r="B204" s="31" t="s">
        <v>152</v>
      </c>
      <c r="C204" s="31">
        <v>4</v>
      </c>
      <c r="D204" s="31">
        <v>57</v>
      </c>
      <c r="E204" s="31">
        <v>17</v>
      </c>
      <c r="F204" s="31">
        <v>200</v>
      </c>
      <c r="G204" s="1">
        <v>400</v>
      </c>
      <c r="H204" s="88">
        <f t="shared" si="18"/>
        <v>1296</v>
      </c>
      <c r="I204" s="1">
        <v>1</v>
      </c>
      <c r="J204" s="1">
        <f t="shared" si="19"/>
        <v>1296</v>
      </c>
      <c r="K204" s="83"/>
      <c r="L204" s="1"/>
      <c r="M204" s="23"/>
    </row>
    <row r="205" spans="1:13" ht="15" customHeight="1" x14ac:dyDescent="0.25">
      <c r="A205" s="1" t="s">
        <v>147</v>
      </c>
      <c r="B205" s="31" t="s">
        <v>153</v>
      </c>
      <c r="C205" s="31">
        <v>4</v>
      </c>
      <c r="D205" s="31">
        <v>57</v>
      </c>
      <c r="E205" s="31">
        <v>17</v>
      </c>
      <c r="F205" s="31">
        <v>200</v>
      </c>
      <c r="G205" s="1">
        <v>400</v>
      </c>
      <c r="H205" s="88">
        <f t="shared" si="18"/>
        <v>1296</v>
      </c>
      <c r="I205" s="1">
        <v>1</v>
      </c>
      <c r="J205" s="1">
        <f t="shared" si="19"/>
        <v>1296</v>
      </c>
      <c r="K205" s="83"/>
      <c r="L205" s="1"/>
      <c r="M205" s="23"/>
    </row>
    <row r="206" spans="1:13" ht="30" x14ac:dyDescent="0.25">
      <c r="A206" s="1" t="s">
        <v>147</v>
      </c>
      <c r="B206" s="73" t="s">
        <v>154</v>
      </c>
      <c r="C206" s="31">
        <v>4</v>
      </c>
      <c r="D206" s="31">
        <v>57</v>
      </c>
      <c r="E206" s="31">
        <v>17</v>
      </c>
      <c r="F206" s="31">
        <v>200</v>
      </c>
      <c r="G206" s="1">
        <v>400</v>
      </c>
      <c r="H206" s="88">
        <f t="shared" si="18"/>
        <v>1296</v>
      </c>
      <c r="I206" s="1">
        <v>1</v>
      </c>
      <c r="J206" s="1">
        <f t="shared" si="19"/>
        <v>1296</v>
      </c>
      <c r="K206" s="83"/>
      <c r="L206" s="1"/>
      <c r="M206" s="23"/>
    </row>
    <row r="207" spans="1:13" x14ac:dyDescent="0.25">
      <c r="A207" s="1" t="s">
        <v>147</v>
      </c>
      <c r="B207" s="72" t="s">
        <v>155</v>
      </c>
      <c r="C207" s="31">
        <v>4</v>
      </c>
      <c r="D207" s="31">
        <v>57</v>
      </c>
      <c r="E207" s="31">
        <v>17</v>
      </c>
      <c r="F207" s="31">
        <v>200</v>
      </c>
      <c r="G207" s="1">
        <v>400</v>
      </c>
      <c r="H207" s="88">
        <f t="shared" si="18"/>
        <v>1296</v>
      </c>
      <c r="I207" s="1">
        <v>1</v>
      </c>
      <c r="J207" s="1">
        <f t="shared" si="19"/>
        <v>1296</v>
      </c>
      <c r="K207" s="83"/>
      <c r="L207" s="1"/>
      <c r="M207" s="102"/>
    </row>
    <row r="208" spans="1:13" x14ac:dyDescent="0.25">
      <c r="A208" s="26" t="s">
        <v>10</v>
      </c>
      <c r="B208" s="26"/>
      <c r="C208" s="106" t="s">
        <v>11</v>
      </c>
      <c r="D208" s="106" t="s">
        <v>11</v>
      </c>
      <c r="E208" s="106"/>
      <c r="F208" s="106" t="s">
        <v>11</v>
      </c>
      <c r="G208" s="106" t="s">
        <v>11</v>
      </c>
      <c r="H208" s="106" t="s">
        <v>11</v>
      </c>
      <c r="I208" s="106" t="s">
        <v>11</v>
      </c>
      <c r="J208" s="26">
        <f>SUM(J199:J207)</f>
        <v>14256</v>
      </c>
      <c r="K208" s="105">
        <v>0</v>
      </c>
      <c r="L208" s="26">
        <f>J208-K208</f>
        <v>14256</v>
      </c>
      <c r="M208" s="16"/>
    </row>
    <row r="209" spans="1:12" ht="15.75" thickBot="1" x14ac:dyDescent="0.3"/>
    <row r="210" spans="1:12" ht="15.75" thickBot="1" x14ac:dyDescent="0.3">
      <c r="A210" s="121" t="s">
        <v>162</v>
      </c>
      <c r="B210" s="122"/>
      <c r="C210" s="123"/>
      <c r="D210" s="122"/>
      <c r="E210" s="122"/>
      <c r="F210" s="122"/>
      <c r="G210" s="122"/>
      <c r="H210" s="122"/>
      <c r="I210" s="122"/>
      <c r="J210" s="122"/>
      <c r="K210" s="122"/>
      <c r="L210" s="124">
        <f>SUM(L36,L94,L137,L141,L193,L208:L209)</f>
        <v>123197.60000000006</v>
      </c>
    </row>
    <row r="211" spans="1:12" ht="15" customHeight="1" x14ac:dyDescent="0.25">
      <c r="C211" s="6"/>
    </row>
    <row r="212" spans="1:12" x14ac:dyDescent="0.25">
      <c r="A212" s="119" t="s">
        <v>161</v>
      </c>
      <c r="C212" s="6"/>
    </row>
    <row r="213" spans="1:12" x14ac:dyDescent="0.25">
      <c r="C213" s="6"/>
    </row>
    <row r="214" spans="1:12" x14ac:dyDescent="0.25">
      <c r="A214" t="s">
        <v>160</v>
      </c>
      <c r="C214" s="7"/>
    </row>
    <row r="215" spans="1:12" x14ac:dyDescent="0.25">
      <c r="A215" t="s">
        <v>18</v>
      </c>
    </row>
    <row r="216" spans="1:12" x14ac:dyDescent="0.25">
      <c r="A216" t="s">
        <v>17</v>
      </c>
    </row>
  </sheetData>
  <mergeCells count="30">
    <mergeCell ref="A196:A197"/>
    <mergeCell ref="J196:J197"/>
    <mergeCell ref="K196:K197"/>
    <mergeCell ref="L196:L197"/>
    <mergeCell ref="D144:H144"/>
    <mergeCell ref="I144:I145"/>
    <mergeCell ref="J144:J145"/>
    <mergeCell ref="K144:K145"/>
    <mergeCell ref="L144:L145"/>
    <mergeCell ref="D196:H196"/>
    <mergeCell ref="I196:I197"/>
    <mergeCell ref="A144:A145"/>
    <mergeCell ref="L39:L40"/>
    <mergeCell ref="A97:A98"/>
    <mergeCell ref="D97:H97"/>
    <mergeCell ref="I97:I98"/>
    <mergeCell ref="J97:J98"/>
    <mergeCell ref="K97:K98"/>
    <mergeCell ref="L97:L98"/>
    <mergeCell ref="A39:A40"/>
    <mergeCell ref="D39:H39"/>
    <mergeCell ref="I39:I40"/>
    <mergeCell ref="J39:J40"/>
    <mergeCell ref="K39:K40"/>
    <mergeCell ref="A3:A4"/>
    <mergeCell ref="L3:L4"/>
    <mergeCell ref="D3:H3"/>
    <mergeCell ref="K3:K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&amp;CPielikums Nr.1 informatīvajam ziņojumam “Par priekšlikumiem par Latvijas dalības Ekonomiskās sadarbības un attīstības organizācijā nodrošināšanai nepieciešamā finansējuma apmēru”</oddHeader>
    <oddFooter>&amp;CAMzinp1_02052017_OECD; Pielikums informatīvajam ziņojumam “Par priekšlikumiem par Latvijas dalības Ekonomiskās sadarbības un attīstības organizācijā nodrošināšanai nepieciešamā finansējuma apmēru”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activeCell="L9" sqref="L9"/>
    </sheetView>
  </sheetViews>
  <sheetFormatPr defaultRowHeight="15" x14ac:dyDescent="0.25"/>
  <cols>
    <col min="1" max="1" width="22.28515625" customWidth="1"/>
    <col min="2" max="2" width="48.85546875" customWidth="1"/>
    <col min="3" max="3" width="14.5703125" customWidth="1"/>
    <col min="4" max="7" width="16" customWidth="1"/>
    <col min="8" max="8" width="10.42578125" customWidth="1"/>
    <col min="9" max="9" width="14.42578125" customWidth="1"/>
    <col min="10" max="10" width="15.7109375" customWidth="1"/>
    <col min="11" max="11" width="15.5703125" customWidth="1"/>
    <col min="12" max="12" width="16.28515625" customWidth="1"/>
  </cols>
  <sheetData>
    <row r="1" spans="1:12" ht="15.75" x14ac:dyDescent="0.25">
      <c r="B1" s="5" t="s">
        <v>19</v>
      </c>
    </row>
    <row r="3" spans="1:12" ht="21" customHeight="1" x14ac:dyDescent="0.25">
      <c r="A3" s="130" t="s">
        <v>1</v>
      </c>
      <c r="B3" s="1"/>
      <c r="C3" s="1"/>
      <c r="D3" s="131" t="s">
        <v>9</v>
      </c>
      <c r="E3" s="132"/>
      <c r="F3" s="132"/>
      <c r="G3" s="132"/>
      <c r="H3" s="133"/>
      <c r="I3" s="130" t="s">
        <v>0</v>
      </c>
      <c r="J3" s="130" t="s">
        <v>5</v>
      </c>
      <c r="K3" s="130" t="s">
        <v>12</v>
      </c>
      <c r="L3" s="130" t="s">
        <v>4</v>
      </c>
    </row>
    <row r="4" spans="1:12" ht="87" customHeight="1" x14ac:dyDescent="0.25">
      <c r="A4" s="130"/>
      <c r="B4" s="1" t="s">
        <v>22</v>
      </c>
      <c r="C4" s="1" t="s">
        <v>7</v>
      </c>
      <c r="D4" s="1" t="s">
        <v>2</v>
      </c>
      <c r="E4" s="1" t="s">
        <v>13</v>
      </c>
      <c r="F4" s="1" t="s">
        <v>3</v>
      </c>
      <c r="G4" s="1" t="s">
        <v>6</v>
      </c>
      <c r="H4" s="1" t="s">
        <v>8</v>
      </c>
      <c r="I4" s="130"/>
      <c r="J4" s="130"/>
      <c r="K4" s="130"/>
      <c r="L4" s="130"/>
    </row>
    <row r="5" spans="1:12" ht="13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 t="s">
        <v>14</v>
      </c>
      <c r="I5" s="8">
        <v>9</v>
      </c>
      <c r="J5" s="12" t="s">
        <v>15</v>
      </c>
      <c r="K5" s="12">
        <v>11</v>
      </c>
      <c r="L5" s="12" t="s">
        <v>16</v>
      </c>
    </row>
    <row r="6" spans="1:12" ht="30" x14ac:dyDescent="0.25">
      <c r="A6" s="3" t="s">
        <v>23</v>
      </c>
      <c r="B6" s="1" t="s">
        <v>44</v>
      </c>
      <c r="C6" s="9">
        <v>4</v>
      </c>
      <c r="D6" s="8">
        <v>57</v>
      </c>
      <c r="E6" s="8">
        <v>19</v>
      </c>
      <c r="F6" s="8">
        <v>200</v>
      </c>
      <c r="G6" s="8">
        <v>475</v>
      </c>
      <c r="H6" s="8">
        <f t="shared" ref="H6:H8" si="0">(D6+E6)*C6+F6*(C6-1)+G6</f>
        <v>1379</v>
      </c>
      <c r="I6" s="9">
        <v>1</v>
      </c>
      <c r="J6" s="8">
        <f t="shared" ref="J6:J8" si="1">H6*I6</f>
        <v>1379</v>
      </c>
      <c r="K6" s="2"/>
      <c r="L6" s="2"/>
    </row>
    <row r="7" spans="1:12" ht="45" x14ac:dyDescent="0.25">
      <c r="A7" s="3" t="s">
        <v>23</v>
      </c>
      <c r="B7" s="1" t="s">
        <v>45</v>
      </c>
      <c r="C7" s="9">
        <v>7</v>
      </c>
      <c r="D7" s="8">
        <v>57</v>
      </c>
      <c r="E7" s="8">
        <v>19</v>
      </c>
      <c r="F7" s="8">
        <v>200</v>
      </c>
      <c r="G7" s="8">
        <v>475</v>
      </c>
      <c r="H7" s="8">
        <f t="shared" si="0"/>
        <v>2207</v>
      </c>
      <c r="I7" s="9">
        <v>1</v>
      </c>
      <c r="J7" s="8">
        <f t="shared" si="1"/>
        <v>2207</v>
      </c>
      <c r="K7" s="2"/>
      <c r="L7" s="2"/>
    </row>
    <row r="8" spans="1:12" ht="60" x14ac:dyDescent="0.25">
      <c r="A8" s="3" t="s">
        <v>23</v>
      </c>
      <c r="B8" s="1" t="s">
        <v>46</v>
      </c>
      <c r="C8" s="9">
        <v>7</v>
      </c>
      <c r="D8" s="8">
        <v>57</v>
      </c>
      <c r="E8" s="8">
        <v>19</v>
      </c>
      <c r="F8" s="8">
        <v>200</v>
      </c>
      <c r="G8" s="8">
        <v>475</v>
      </c>
      <c r="H8" s="8">
        <f t="shared" si="0"/>
        <v>2207</v>
      </c>
      <c r="I8" s="9">
        <v>1</v>
      </c>
      <c r="J8" s="8">
        <f t="shared" si="1"/>
        <v>2207</v>
      </c>
      <c r="K8" s="2"/>
      <c r="L8" s="2"/>
    </row>
    <row r="9" spans="1:12" x14ac:dyDescent="0.25">
      <c r="A9" s="2" t="s">
        <v>10</v>
      </c>
      <c r="B9" s="3" t="s">
        <v>11</v>
      </c>
      <c r="C9" s="3" t="s">
        <v>11</v>
      </c>
      <c r="D9" s="3" t="s">
        <v>11</v>
      </c>
      <c r="E9" s="3"/>
      <c r="F9" s="3" t="s">
        <v>11</v>
      </c>
      <c r="G9" s="3" t="s">
        <v>11</v>
      </c>
      <c r="H9" s="3" t="s">
        <v>11</v>
      </c>
      <c r="I9" s="3" t="s">
        <v>11</v>
      </c>
      <c r="J9" s="11">
        <f>SUM(J6:J8)</f>
        <v>5793</v>
      </c>
      <c r="K9" s="11">
        <v>0</v>
      </c>
      <c r="L9" s="11">
        <f>J9-K9</f>
        <v>5793</v>
      </c>
    </row>
    <row r="11" spans="1:12" x14ac:dyDescent="0.25">
      <c r="A11" t="s">
        <v>20</v>
      </c>
      <c r="C11" s="6"/>
    </row>
    <row r="12" spans="1:12" x14ac:dyDescent="0.25">
      <c r="A12" t="s">
        <v>18</v>
      </c>
      <c r="C12" s="6"/>
    </row>
    <row r="13" spans="1:12" x14ac:dyDescent="0.25">
      <c r="A13" t="s">
        <v>17</v>
      </c>
      <c r="C13" s="6"/>
    </row>
    <row r="14" spans="1:12" x14ac:dyDescent="0.25">
      <c r="C14" s="6"/>
    </row>
    <row r="15" spans="1:12" x14ac:dyDescent="0.25">
      <c r="C15" s="7"/>
    </row>
  </sheetData>
  <mergeCells count="6">
    <mergeCell ref="L3:L4"/>
    <mergeCell ref="A3:A4"/>
    <mergeCell ref="D3:H3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ZM</vt:lpstr>
      <vt:lpstr>VAAD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Elīna Kobzeva</dc:creator>
  <cp:lastModifiedBy>Diana Putnina</cp:lastModifiedBy>
  <cp:lastPrinted>2017-05-03T08:00:29Z</cp:lastPrinted>
  <dcterms:created xsi:type="dcterms:W3CDTF">2017-04-10T12:47:00Z</dcterms:created>
  <dcterms:modified xsi:type="dcterms:W3CDTF">2017-05-03T08:01:48Z</dcterms:modified>
</cp:coreProperties>
</file>