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e.Bolocko\Desktop\Likumprojekti\Rīkojuma projekts _ papildus inanšu līdzekļi_Marts\170517 GALA variants uz Valsts kanceleju\"/>
    </mc:Choice>
  </mc:AlternateContent>
  <bookViews>
    <workbookView xWindow="0" yWindow="0" windowWidth="28800" windowHeight="12435" activeTab="3"/>
  </bookViews>
  <sheets>
    <sheet name="2014" sheetId="4" r:id="rId1"/>
    <sheet name="2015_1pusg" sheetId="1" r:id="rId2"/>
    <sheet name="2015_2pusg" sheetId="3" r:id="rId3"/>
    <sheet name="2016" sheetId="5" r:id="rId4"/>
  </sheets>
  <definedNames>
    <definedName name="_xlnm._FilterDatabase" localSheetId="0" hidden="1">'2014'!$B$13:$D$14</definedName>
    <definedName name="_xlnm._FilterDatabase" localSheetId="1" hidden="1">'2015_1pusg'!$B$5:$D$6</definedName>
    <definedName name="_xlnm._FilterDatabase" localSheetId="2" hidden="1">'2015_2pusg'!$B$5:$D$6</definedName>
    <definedName name="_xlnm._FilterDatabase" localSheetId="3" hidden="1">'2016'!$B$5:$D$6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4" i="3" l="1"/>
  <c r="S54" i="3"/>
  <c r="P54" i="3"/>
  <c r="M54" i="3"/>
  <c r="J54" i="3"/>
  <c r="G54" i="3"/>
  <c r="V52" i="1"/>
  <c r="S52" i="1"/>
  <c r="P52" i="1"/>
  <c r="M52" i="1"/>
  <c r="J52" i="1"/>
  <c r="G52" i="1"/>
  <c r="V8" i="5" l="1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7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7" i="5"/>
  <c r="W8" i="5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7" i="3"/>
  <c r="X71" i="3" l="1"/>
  <c r="X63" i="3"/>
  <c r="X35" i="3"/>
  <c r="X94" i="5"/>
  <c r="X54" i="5"/>
  <c r="X15" i="5"/>
  <c r="X100" i="5"/>
  <c r="S104" i="5"/>
  <c r="W104" i="5"/>
  <c r="V104" i="5"/>
  <c r="X97" i="5"/>
  <c r="X85" i="5"/>
  <c r="X81" i="5"/>
  <c r="X62" i="5"/>
  <c r="X36" i="5"/>
  <c r="X10" i="5"/>
  <c r="X103" i="5"/>
  <c r="X99" i="5"/>
  <c r="X98" i="5"/>
  <c r="X95" i="5"/>
  <c r="X93" i="5"/>
  <c r="X92" i="5"/>
  <c r="X91" i="5"/>
  <c r="X88" i="5"/>
  <c r="X87" i="5"/>
  <c r="X86" i="5"/>
  <c r="X84" i="5"/>
  <c r="X82" i="5"/>
  <c r="X80" i="5"/>
  <c r="X78" i="5"/>
  <c r="X75" i="5"/>
  <c r="X72" i="5"/>
  <c r="X70" i="5"/>
  <c r="X69" i="5"/>
  <c r="X67" i="5"/>
  <c r="X64" i="5"/>
  <c r="X63" i="5"/>
  <c r="X60" i="5"/>
  <c r="X56" i="5"/>
  <c r="X52" i="5"/>
  <c r="X48" i="5"/>
  <c r="X46" i="5"/>
  <c r="X42" i="5"/>
  <c r="X40" i="5"/>
  <c r="X34" i="5"/>
  <c r="X32" i="5"/>
  <c r="X30" i="5"/>
  <c r="X28" i="5"/>
  <c r="X25" i="5"/>
  <c r="X23" i="5"/>
  <c r="X22" i="5"/>
  <c r="X20" i="5"/>
  <c r="X17" i="5"/>
  <c r="X14" i="5"/>
  <c r="X11" i="5"/>
  <c r="X9" i="5"/>
  <c r="X102" i="5"/>
  <c r="X89" i="5"/>
  <c r="X77" i="5"/>
  <c r="X66" i="5"/>
  <c r="X50" i="5"/>
  <c r="X39" i="5"/>
  <c r="X37" i="5"/>
  <c r="X19" i="5"/>
  <c r="X76" i="5"/>
  <c r="X74" i="5"/>
  <c r="X71" i="5"/>
  <c r="X68" i="5"/>
  <c r="X65" i="5"/>
  <c r="X61" i="5"/>
  <c r="X59" i="5"/>
  <c r="X57" i="5"/>
  <c r="X55" i="5"/>
  <c r="X53" i="5"/>
  <c r="X51" i="5"/>
  <c r="X49" i="5"/>
  <c r="X47" i="5"/>
  <c r="X45" i="5"/>
  <c r="X44" i="5"/>
  <c r="X43" i="5"/>
  <c r="X41" i="5"/>
  <c r="X35" i="5"/>
  <c r="X33" i="5"/>
  <c r="X31" i="5"/>
  <c r="X29" i="5"/>
  <c r="X27" i="5"/>
  <c r="X24" i="5"/>
  <c r="X21" i="5"/>
  <c r="X18" i="5"/>
  <c r="X16" i="5"/>
  <c r="X13" i="5"/>
  <c r="X12" i="5"/>
  <c r="X101" i="5"/>
  <c r="X96" i="5"/>
  <c r="X90" i="5"/>
  <c r="X83" i="5"/>
  <c r="X79" i="5"/>
  <c r="X73" i="5"/>
  <c r="X58" i="5"/>
  <c r="X38" i="5"/>
  <c r="X26" i="5"/>
  <c r="P104" i="5"/>
  <c r="G104" i="5"/>
  <c r="J104" i="5"/>
  <c r="X44" i="3"/>
  <c r="G87" i="3"/>
  <c r="X78" i="3"/>
  <c r="X67" i="3"/>
  <c r="X54" i="3"/>
  <c r="X40" i="3"/>
  <c r="S87" i="3"/>
  <c r="W87" i="3"/>
  <c r="J87" i="3"/>
  <c r="M87" i="3"/>
  <c r="V87" i="3"/>
  <c r="M104" i="5"/>
  <c r="X8" i="5"/>
  <c r="X7" i="5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" i="1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15" i="4"/>
  <c r="Y7" i="5" l="1"/>
  <c r="Z7" i="5" s="1"/>
  <c r="Y26" i="5"/>
  <c r="Z26" i="5" s="1"/>
  <c r="Y73" i="5"/>
  <c r="Z73" i="5" s="1"/>
  <c r="Y83" i="5"/>
  <c r="Z83" i="5" s="1"/>
  <c r="Y96" i="5"/>
  <c r="Z96" i="5" s="1"/>
  <c r="Y12" i="5"/>
  <c r="Z12" i="5" s="1"/>
  <c r="Y16" i="5"/>
  <c r="Z16" i="5" s="1"/>
  <c r="Y21" i="5"/>
  <c r="Z21" i="5" s="1"/>
  <c r="Y27" i="5"/>
  <c r="Z27" i="5" s="1"/>
  <c r="Y31" i="5"/>
  <c r="Z31" i="5" s="1"/>
  <c r="Y43" i="5"/>
  <c r="Z43" i="5" s="1"/>
  <c r="Y45" i="5"/>
  <c r="Z45" i="5" s="1"/>
  <c r="Y49" i="5"/>
  <c r="Z49" i="5" s="1"/>
  <c r="Y53" i="5"/>
  <c r="Z53" i="5" s="1"/>
  <c r="Y57" i="5"/>
  <c r="Z57" i="5" s="1"/>
  <c r="Y61" i="5"/>
  <c r="Z61" i="5" s="1"/>
  <c r="Y65" i="5"/>
  <c r="Z65" i="5" s="1"/>
  <c r="Y71" i="5"/>
  <c r="Z71" i="5" s="1"/>
  <c r="Y76" i="5"/>
  <c r="Z76" i="5" s="1"/>
  <c r="Y19" i="5"/>
  <c r="Z19" i="5" s="1"/>
  <c r="Y37" i="5"/>
  <c r="Z37" i="5" s="1"/>
  <c r="Y50" i="5"/>
  <c r="Z50" i="5" s="1"/>
  <c r="Y77" i="5"/>
  <c r="Z77" i="5" s="1"/>
  <c r="Y89" i="5"/>
  <c r="Z89" i="5" s="1"/>
  <c r="Y102" i="5"/>
  <c r="Z102" i="5" s="1"/>
  <c r="Y11" i="5"/>
  <c r="Z11" i="5" s="1"/>
  <c r="Y14" i="5"/>
  <c r="Z14" i="5" s="1"/>
  <c r="Y22" i="5"/>
  <c r="Z22" i="5" s="1"/>
  <c r="Y25" i="5"/>
  <c r="Z25" i="5" s="1"/>
  <c r="Y30" i="5"/>
  <c r="Z30" i="5" s="1"/>
  <c r="Y40" i="5"/>
  <c r="Z40" i="5" s="1"/>
  <c r="Y48" i="5"/>
  <c r="Z48" i="5" s="1"/>
  <c r="Y56" i="5"/>
  <c r="Z56" i="5" s="1"/>
  <c r="Y63" i="5"/>
  <c r="Z63" i="5" s="1"/>
  <c r="Y67" i="5"/>
  <c r="Z67" i="5" s="1"/>
  <c r="Y70" i="5"/>
  <c r="Z70" i="5" s="1"/>
  <c r="Y75" i="5"/>
  <c r="Z75" i="5" s="1"/>
  <c r="Y80" i="5"/>
  <c r="Z80" i="5" s="1"/>
  <c r="Y84" i="5"/>
  <c r="Z84" i="5" s="1"/>
  <c r="Y87" i="5"/>
  <c r="Z87" i="5" s="1"/>
  <c r="Y91" i="5"/>
  <c r="Z91" i="5" s="1"/>
  <c r="Y93" i="5"/>
  <c r="Z93" i="5" s="1"/>
  <c r="Y99" i="5"/>
  <c r="Z99" i="5" s="1"/>
  <c r="Y103" i="5"/>
  <c r="Z103" i="5" s="1"/>
  <c r="Y36" i="5"/>
  <c r="Z36" i="5" s="1"/>
  <c r="Y62" i="5"/>
  <c r="Z62" i="5" s="1"/>
  <c r="Y85" i="5"/>
  <c r="Z85" i="5" s="1"/>
  <c r="Y97" i="5"/>
  <c r="Z97" i="5" s="1"/>
  <c r="Y94" i="5"/>
  <c r="Z94" i="5" s="1"/>
  <c r="Y8" i="5"/>
  <c r="Z8" i="5" s="1"/>
  <c r="Y38" i="5"/>
  <c r="Z38" i="5" s="1"/>
  <c r="Y58" i="5"/>
  <c r="Z58" i="5" s="1"/>
  <c r="Y79" i="5"/>
  <c r="Z79" i="5" s="1"/>
  <c r="Y90" i="5"/>
  <c r="Z90" i="5" s="1"/>
  <c r="Y101" i="5"/>
  <c r="Z101" i="5" s="1"/>
  <c r="Y13" i="5"/>
  <c r="Z13" i="5" s="1"/>
  <c r="Y18" i="5"/>
  <c r="Z18" i="5" s="1"/>
  <c r="Y24" i="5"/>
  <c r="Z24" i="5" s="1"/>
  <c r="Y29" i="5"/>
  <c r="Z29" i="5" s="1"/>
  <c r="Y33" i="5"/>
  <c r="Z33" i="5" s="1"/>
  <c r="Y35" i="5"/>
  <c r="Z35" i="5" s="1"/>
  <c r="Y41" i="5"/>
  <c r="Z41" i="5" s="1"/>
  <c r="Y44" i="5"/>
  <c r="Z44" i="5" s="1"/>
  <c r="Y47" i="5"/>
  <c r="Z47" i="5" s="1"/>
  <c r="Y51" i="5"/>
  <c r="Z51" i="5" s="1"/>
  <c r="Y55" i="5"/>
  <c r="Z55" i="5" s="1"/>
  <c r="Y59" i="5"/>
  <c r="Z59" i="5" s="1"/>
  <c r="Y68" i="5"/>
  <c r="Z68" i="5" s="1"/>
  <c r="Y74" i="5"/>
  <c r="Z74" i="5" s="1"/>
  <c r="Y39" i="5"/>
  <c r="Z39" i="5" s="1"/>
  <c r="Y66" i="5"/>
  <c r="Z66" i="5" s="1"/>
  <c r="Y9" i="5"/>
  <c r="Z9" i="5" s="1"/>
  <c r="Y17" i="5"/>
  <c r="Z17" i="5" s="1"/>
  <c r="Y20" i="5"/>
  <c r="Z20" i="5" s="1"/>
  <c r="Y23" i="5"/>
  <c r="Z23" i="5" s="1"/>
  <c r="Y28" i="5"/>
  <c r="Z28" i="5" s="1"/>
  <c r="Y32" i="5"/>
  <c r="Z32" i="5" s="1"/>
  <c r="Y34" i="5"/>
  <c r="Z34" i="5" s="1"/>
  <c r="Y42" i="5"/>
  <c r="Z42" i="5" s="1"/>
  <c r="Y46" i="5"/>
  <c r="Z46" i="5" s="1"/>
  <c r="Y52" i="5"/>
  <c r="Z52" i="5" s="1"/>
  <c r="Y60" i="5"/>
  <c r="Z60" i="5" s="1"/>
  <c r="Y64" i="5"/>
  <c r="Z64" i="5" s="1"/>
  <c r="Y69" i="5"/>
  <c r="Z69" i="5" s="1"/>
  <c r="Y72" i="5"/>
  <c r="Z72" i="5" s="1"/>
  <c r="Y78" i="5"/>
  <c r="Z78" i="5" s="1"/>
  <c r="Y82" i="5"/>
  <c r="Z82" i="5" s="1"/>
  <c r="Y86" i="5"/>
  <c r="Z86" i="5" s="1"/>
  <c r="Y88" i="5"/>
  <c r="Z88" i="5" s="1"/>
  <c r="Y92" i="5"/>
  <c r="Z92" i="5" s="1"/>
  <c r="Y95" i="5"/>
  <c r="Z95" i="5" s="1"/>
  <c r="Y98" i="5"/>
  <c r="Z98" i="5" s="1"/>
  <c r="Y10" i="5"/>
  <c r="Z10" i="5" s="1"/>
  <c r="Y81" i="5"/>
  <c r="Z81" i="5" s="1"/>
  <c r="Y100" i="5"/>
  <c r="Z100" i="5" s="1"/>
  <c r="Y15" i="5"/>
  <c r="Z15" i="5" s="1"/>
  <c r="Y54" i="5"/>
  <c r="Z54" i="5" s="1"/>
  <c r="Y40" i="3"/>
  <c r="Z40" i="3" s="1"/>
  <c r="Y54" i="3"/>
  <c r="Z54" i="3" s="1"/>
  <c r="Y78" i="3"/>
  <c r="Z78" i="3" s="1"/>
  <c r="Y44" i="3"/>
  <c r="Z44" i="3" s="1"/>
  <c r="Y35" i="3"/>
  <c r="Z35" i="3" s="1"/>
  <c r="Y63" i="3"/>
  <c r="Z63" i="3" s="1"/>
  <c r="Y67" i="3"/>
  <c r="Z67" i="3" s="1"/>
  <c r="Y71" i="3"/>
  <c r="Z71" i="3" s="1"/>
  <c r="X38" i="1"/>
  <c r="Y38" i="1" s="1"/>
  <c r="Z38" i="1" s="1"/>
  <c r="X71" i="1"/>
  <c r="Y71" i="1" s="1"/>
  <c r="Z71" i="1" s="1"/>
  <c r="X57" i="1"/>
  <c r="Y57" i="1" s="1"/>
  <c r="Z57" i="1" s="1"/>
  <c r="X34" i="1"/>
  <c r="Y34" i="1" s="1"/>
  <c r="Z34" i="1" s="1"/>
  <c r="W77" i="1"/>
  <c r="X69" i="1"/>
  <c r="Y69" i="1" s="1"/>
  <c r="Z69" i="1" s="1"/>
  <c r="X48" i="1"/>
  <c r="Y48" i="1" s="1"/>
  <c r="Z48" i="1" s="1"/>
  <c r="G77" i="1"/>
  <c r="X104" i="5"/>
  <c r="J77" i="1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15" i="4"/>
  <c r="Z104" i="5" l="1"/>
  <c r="Y104" i="5"/>
  <c r="Z72" i="4"/>
  <c r="W106" i="5" s="1"/>
  <c r="G72" i="4"/>
  <c r="X86" i="3"/>
  <c r="X85" i="3"/>
  <c r="X84" i="3"/>
  <c r="X83" i="3"/>
  <c r="X82" i="3"/>
  <c r="X81" i="3"/>
  <c r="X80" i="3"/>
  <c r="X79" i="3"/>
  <c r="X77" i="3"/>
  <c r="X76" i="3"/>
  <c r="X75" i="3"/>
  <c r="X74" i="3"/>
  <c r="X73" i="3"/>
  <c r="X72" i="3"/>
  <c r="X70" i="3"/>
  <c r="X69" i="3"/>
  <c r="X68" i="3"/>
  <c r="X66" i="3"/>
  <c r="X65" i="3"/>
  <c r="X64" i="3"/>
  <c r="X62" i="3"/>
  <c r="X61" i="3"/>
  <c r="X60" i="3"/>
  <c r="X59" i="3"/>
  <c r="X58" i="3"/>
  <c r="X57" i="3"/>
  <c r="X56" i="3"/>
  <c r="X55" i="3"/>
  <c r="X53" i="3"/>
  <c r="X52" i="3"/>
  <c r="X51" i="3"/>
  <c r="X50" i="3"/>
  <c r="X49" i="3"/>
  <c r="X48" i="3"/>
  <c r="X47" i="3"/>
  <c r="X46" i="3"/>
  <c r="X45" i="3"/>
  <c r="X74" i="1"/>
  <c r="Y74" i="1" s="1"/>
  <c r="Z74" i="1" s="1"/>
  <c r="X47" i="1"/>
  <c r="Y47" i="1" s="1"/>
  <c r="Z47" i="1" s="1"/>
  <c r="X46" i="1"/>
  <c r="Y46" i="1" s="1"/>
  <c r="Z46" i="1" s="1"/>
  <c r="X45" i="1"/>
  <c r="Y45" i="1" s="1"/>
  <c r="Z45" i="1" s="1"/>
  <c r="Y46" i="3" l="1"/>
  <c r="Z46" i="3" s="1"/>
  <c r="Y48" i="3"/>
  <c r="Z48" i="3" s="1"/>
  <c r="Y51" i="3"/>
  <c r="Z51" i="3" s="1"/>
  <c r="Y53" i="3"/>
  <c r="Z53" i="3" s="1"/>
  <c r="Y56" i="3"/>
  <c r="Z56" i="3" s="1"/>
  <c r="Y59" i="3"/>
  <c r="Z59" i="3" s="1"/>
  <c r="Y61" i="3"/>
  <c r="Z61" i="3" s="1"/>
  <c r="Y64" i="3"/>
  <c r="Z64" i="3" s="1"/>
  <c r="Y68" i="3"/>
  <c r="Z68" i="3" s="1"/>
  <c r="Y70" i="3"/>
  <c r="Z70" i="3" s="1"/>
  <c r="Y72" i="3"/>
  <c r="Z72" i="3" s="1"/>
  <c r="Y74" i="3"/>
  <c r="Z74" i="3" s="1"/>
  <c r="Y76" i="3"/>
  <c r="Z76" i="3" s="1"/>
  <c r="Y79" i="3"/>
  <c r="Z79" i="3" s="1"/>
  <c r="Y81" i="3"/>
  <c r="Z81" i="3" s="1"/>
  <c r="Y83" i="3"/>
  <c r="Z83" i="3" s="1"/>
  <c r="Y85" i="3"/>
  <c r="Z85" i="3" s="1"/>
  <c r="Y45" i="3"/>
  <c r="Z45" i="3" s="1"/>
  <c r="Y47" i="3"/>
  <c r="Z47" i="3" s="1"/>
  <c r="Y49" i="3"/>
  <c r="Z49" i="3" s="1"/>
  <c r="Y50" i="3"/>
  <c r="Z50" i="3" s="1"/>
  <c r="Y52" i="3"/>
  <c r="Z52" i="3" s="1"/>
  <c r="Y55" i="3"/>
  <c r="Z55" i="3" s="1"/>
  <c r="Y57" i="3"/>
  <c r="Z57" i="3" s="1"/>
  <c r="Y58" i="3"/>
  <c r="Z58" i="3" s="1"/>
  <c r="Y60" i="3"/>
  <c r="Z60" i="3" s="1"/>
  <c r="Y62" i="3"/>
  <c r="Z62" i="3" s="1"/>
  <c r="Y65" i="3"/>
  <c r="Z65" i="3" s="1"/>
  <c r="Y66" i="3"/>
  <c r="Z66" i="3" s="1"/>
  <c r="Y69" i="3"/>
  <c r="Z69" i="3" s="1"/>
  <c r="Y73" i="3"/>
  <c r="Z73" i="3" s="1"/>
  <c r="Y75" i="3"/>
  <c r="Z75" i="3" s="1"/>
  <c r="Y77" i="3"/>
  <c r="Z77" i="3" s="1"/>
  <c r="Y80" i="3"/>
  <c r="Z80" i="3" s="1"/>
  <c r="Y82" i="3"/>
  <c r="Z82" i="3" s="1"/>
  <c r="Y84" i="3"/>
  <c r="Z84" i="3" s="1"/>
  <c r="Y86" i="3"/>
  <c r="Z86" i="3" s="1"/>
  <c r="X66" i="1"/>
  <c r="Y66" i="1" s="1"/>
  <c r="Z66" i="1" s="1"/>
  <c r="X67" i="1"/>
  <c r="Y67" i="1" s="1"/>
  <c r="Z67" i="1" s="1"/>
  <c r="X68" i="1"/>
  <c r="Y68" i="1" s="1"/>
  <c r="Z68" i="1" s="1"/>
  <c r="X70" i="1"/>
  <c r="Y70" i="1" s="1"/>
  <c r="Z70" i="1" s="1"/>
  <c r="X75" i="1"/>
  <c r="Y75" i="1" s="1"/>
  <c r="Z75" i="1" s="1"/>
  <c r="X76" i="1"/>
  <c r="X43" i="1"/>
  <c r="Y43" i="1" s="1"/>
  <c r="Z43" i="1" s="1"/>
  <c r="X44" i="1"/>
  <c r="Y44" i="1" s="1"/>
  <c r="Z44" i="1" s="1"/>
  <c r="X49" i="1"/>
  <c r="Y49" i="1" s="1"/>
  <c r="Z49" i="1" s="1"/>
  <c r="X50" i="1"/>
  <c r="Y50" i="1" s="1"/>
  <c r="Z50" i="1" s="1"/>
  <c r="X51" i="1"/>
  <c r="Y51" i="1" s="1"/>
  <c r="Z51" i="1" s="1"/>
  <c r="X52" i="1"/>
  <c r="Y52" i="1" s="1"/>
  <c r="Z52" i="1" s="1"/>
  <c r="X53" i="1"/>
  <c r="Y53" i="1" s="1"/>
  <c r="Z53" i="1" s="1"/>
  <c r="X54" i="1"/>
  <c r="Y54" i="1" s="1"/>
  <c r="Z54" i="1" s="1"/>
  <c r="X55" i="1"/>
  <c r="Y55" i="1" s="1"/>
  <c r="Z55" i="1" s="1"/>
  <c r="X56" i="1"/>
  <c r="Y56" i="1" s="1"/>
  <c r="Z56" i="1" s="1"/>
  <c r="X58" i="1"/>
  <c r="Y58" i="1" s="1"/>
  <c r="Z58" i="1" s="1"/>
  <c r="X59" i="1"/>
  <c r="Y59" i="1" s="1"/>
  <c r="Z59" i="1" s="1"/>
  <c r="X60" i="1"/>
  <c r="Y60" i="1" s="1"/>
  <c r="Z60" i="1" s="1"/>
  <c r="X61" i="1"/>
  <c r="Y61" i="1" s="1"/>
  <c r="Z61" i="1" s="1"/>
  <c r="X62" i="1"/>
  <c r="Y62" i="1" s="1"/>
  <c r="Z62" i="1" s="1"/>
  <c r="X63" i="1"/>
  <c r="Y63" i="1" s="1"/>
  <c r="Z63" i="1" s="1"/>
  <c r="X64" i="1"/>
  <c r="Y64" i="1" s="1"/>
  <c r="Z64" i="1" s="1"/>
  <c r="X65" i="1"/>
  <c r="Y65" i="1" s="1"/>
  <c r="Z65" i="1" s="1"/>
  <c r="X72" i="1"/>
  <c r="Y72" i="1" s="1"/>
  <c r="Z72" i="1" s="1"/>
  <c r="X73" i="1"/>
  <c r="Y73" i="1" s="1"/>
  <c r="Z73" i="1" s="1"/>
  <c r="AA68" i="4"/>
  <c r="AA39" i="4"/>
  <c r="AA37" i="4"/>
  <c r="Y76" i="1" l="1"/>
  <c r="Z76" i="1" s="1"/>
  <c r="AB37" i="4"/>
  <c r="AC37" i="4" s="1"/>
  <c r="AB68" i="4"/>
  <c r="AC68" i="4" s="1"/>
  <c r="AB39" i="4"/>
  <c r="AC39" i="4" s="1"/>
  <c r="AA35" i="4"/>
  <c r="AA42" i="4"/>
  <c r="AA44" i="4"/>
  <c r="AA47" i="4"/>
  <c r="AA48" i="4"/>
  <c r="AA49" i="4"/>
  <c r="AA50" i="4"/>
  <c r="AA51" i="4"/>
  <c r="AA53" i="4"/>
  <c r="AA57" i="4"/>
  <c r="AA59" i="4"/>
  <c r="AA62" i="4"/>
  <c r="AA63" i="4"/>
  <c r="AA66" i="4"/>
  <c r="AA36" i="4"/>
  <c r="AA38" i="4"/>
  <c r="AA40" i="4"/>
  <c r="AA41" i="4"/>
  <c r="AA43" i="4"/>
  <c r="AA45" i="4"/>
  <c r="AA46" i="4"/>
  <c r="AA52" i="4"/>
  <c r="AA54" i="4"/>
  <c r="AA55" i="4"/>
  <c r="AA56" i="4"/>
  <c r="AA58" i="4"/>
  <c r="AA60" i="4"/>
  <c r="AA61" i="4"/>
  <c r="AA64" i="4"/>
  <c r="AA65" i="4"/>
  <c r="AA67" i="4"/>
  <c r="AA69" i="4"/>
  <c r="AA70" i="4"/>
  <c r="AA71" i="4"/>
  <c r="X43" i="3"/>
  <c r="X42" i="3"/>
  <c r="X41" i="3"/>
  <c r="X39" i="3"/>
  <c r="X38" i="3"/>
  <c r="X37" i="3"/>
  <c r="X36" i="3"/>
  <c r="X34" i="3"/>
  <c r="X33" i="3"/>
  <c r="X42" i="1"/>
  <c r="Y42" i="1" s="1"/>
  <c r="Z42" i="1" s="1"/>
  <c r="X41" i="1"/>
  <c r="Y41" i="1" s="1"/>
  <c r="Z41" i="1" s="1"/>
  <c r="X40" i="1"/>
  <c r="Y40" i="1" s="1"/>
  <c r="Z40" i="1" s="1"/>
  <c r="X39" i="1"/>
  <c r="Y39" i="1" s="1"/>
  <c r="Z39" i="1" s="1"/>
  <c r="X37" i="1"/>
  <c r="Y37" i="1" s="1"/>
  <c r="Z37" i="1" s="1"/>
  <c r="Y33" i="3" l="1"/>
  <c r="Z33" i="3" s="1"/>
  <c r="Y36" i="3"/>
  <c r="Z36" i="3" s="1"/>
  <c r="Y38" i="3"/>
  <c r="Z38" i="3" s="1"/>
  <c r="Y41" i="3"/>
  <c r="Z41" i="3" s="1"/>
  <c r="Y43" i="3"/>
  <c r="Z43" i="3" s="1"/>
  <c r="Y34" i="3"/>
  <c r="Z34" i="3" s="1"/>
  <c r="Y37" i="3"/>
  <c r="Z37" i="3" s="1"/>
  <c r="Y39" i="3"/>
  <c r="Z39" i="3" s="1"/>
  <c r="Y42" i="3"/>
  <c r="Z42" i="3" s="1"/>
  <c r="AB71" i="4"/>
  <c r="AC71" i="4" s="1"/>
  <c r="AB69" i="4"/>
  <c r="AC69" i="4" s="1"/>
  <c r="AB65" i="4"/>
  <c r="AC65" i="4" s="1"/>
  <c r="AB61" i="4"/>
  <c r="AC61" i="4" s="1"/>
  <c r="AB58" i="4"/>
  <c r="AC58" i="4" s="1"/>
  <c r="AB55" i="4"/>
  <c r="AC55" i="4" s="1"/>
  <c r="AB54" i="4"/>
  <c r="AC54" i="4" s="1"/>
  <c r="AB46" i="4"/>
  <c r="AC46" i="4" s="1"/>
  <c r="AB43" i="4"/>
  <c r="AC43" i="4" s="1"/>
  <c r="AB38" i="4"/>
  <c r="AC38" i="4" s="1"/>
  <c r="AB66" i="4"/>
  <c r="AC66" i="4" s="1"/>
  <c r="AB62" i="4"/>
  <c r="AC62" i="4" s="1"/>
  <c r="AB59" i="4"/>
  <c r="AC59" i="4" s="1"/>
  <c r="AB53" i="4"/>
  <c r="AC53" i="4" s="1"/>
  <c r="AB50" i="4"/>
  <c r="AC50" i="4" s="1"/>
  <c r="AB48" i="4"/>
  <c r="AC48" i="4" s="1"/>
  <c r="AB44" i="4"/>
  <c r="AC44" i="4" s="1"/>
  <c r="AB70" i="4"/>
  <c r="AC70" i="4" s="1"/>
  <c r="AB67" i="4"/>
  <c r="AC67" i="4" s="1"/>
  <c r="AB64" i="4"/>
  <c r="AC64" i="4" s="1"/>
  <c r="AB60" i="4"/>
  <c r="AC60" i="4" s="1"/>
  <c r="AB56" i="4"/>
  <c r="AC56" i="4" s="1"/>
  <c r="AB52" i="4"/>
  <c r="AC52" i="4" s="1"/>
  <c r="AB45" i="4"/>
  <c r="AC45" i="4" s="1"/>
  <c r="AB41" i="4"/>
  <c r="AC41" i="4" s="1"/>
  <c r="AB40" i="4"/>
  <c r="AC40" i="4" s="1"/>
  <c r="AB36" i="4"/>
  <c r="AC36" i="4" s="1"/>
  <c r="AB63" i="4"/>
  <c r="AC63" i="4" s="1"/>
  <c r="AB57" i="4"/>
  <c r="AC57" i="4" s="1"/>
  <c r="AB51" i="4"/>
  <c r="AC51" i="4" s="1"/>
  <c r="AB49" i="4"/>
  <c r="AC49" i="4" s="1"/>
  <c r="AB47" i="4"/>
  <c r="AC47" i="4" s="1"/>
  <c r="AB42" i="4"/>
  <c r="AC42" i="4" s="1"/>
  <c r="AB35" i="4"/>
  <c r="AC35" i="4" s="1"/>
  <c r="X36" i="1"/>
  <c r="Y36" i="1" s="1"/>
  <c r="Z36" i="1" s="1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35" i="1"/>
  <c r="Y35" i="1" s="1"/>
  <c r="Z35" i="1" s="1"/>
  <c r="X33" i="1"/>
  <c r="Y33" i="1" s="1"/>
  <c r="Z33" i="1" s="1"/>
  <c r="X32" i="1"/>
  <c r="Y32" i="1" s="1"/>
  <c r="Z32" i="1" s="1"/>
  <c r="X31" i="1"/>
  <c r="Y31" i="1" s="1"/>
  <c r="Z31" i="1" s="1"/>
  <c r="X30" i="1"/>
  <c r="Y30" i="1" s="1"/>
  <c r="Z30" i="1" s="1"/>
  <c r="X29" i="1"/>
  <c r="Y29" i="1" s="1"/>
  <c r="Z29" i="1" s="1"/>
  <c r="X28" i="1"/>
  <c r="Y28" i="1" s="1"/>
  <c r="Z28" i="1" s="1"/>
  <c r="X27" i="1"/>
  <c r="Y27" i="1" s="1"/>
  <c r="Z27" i="1" s="1"/>
  <c r="X26" i="1"/>
  <c r="Y26" i="1" s="1"/>
  <c r="Z26" i="1" s="1"/>
  <c r="X25" i="1"/>
  <c r="Y25" i="1" s="1"/>
  <c r="Z25" i="1" s="1"/>
  <c r="X24" i="1"/>
  <c r="Y24" i="1" s="1"/>
  <c r="Z24" i="1" s="1"/>
  <c r="X23" i="1"/>
  <c r="Y23" i="1" s="1"/>
  <c r="Z23" i="1" s="1"/>
  <c r="X22" i="1"/>
  <c r="Y22" i="1" s="1"/>
  <c r="Z22" i="1" s="1"/>
  <c r="X21" i="1"/>
  <c r="Y21" i="1" s="1"/>
  <c r="Z21" i="1" s="1"/>
  <c r="X20" i="1"/>
  <c r="Y20" i="1" s="1"/>
  <c r="Z20" i="1" s="1"/>
  <c r="X19" i="1"/>
  <c r="Y19" i="1" s="1"/>
  <c r="Z19" i="1" s="1"/>
  <c r="X18" i="1"/>
  <c r="Y18" i="1" s="1"/>
  <c r="Z18" i="1" s="1"/>
  <c r="X17" i="1"/>
  <c r="Y17" i="1" s="1"/>
  <c r="Z17" i="1" s="1"/>
  <c r="X16" i="1"/>
  <c r="Y16" i="1" s="1"/>
  <c r="Z16" i="1" s="1"/>
  <c r="X15" i="1"/>
  <c r="Y15" i="1" s="1"/>
  <c r="Z15" i="1" s="1"/>
  <c r="X14" i="1"/>
  <c r="Y14" i="1" s="1"/>
  <c r="Z14" i="1" s="1"/>
  <c r="X13" i="1"/>
  <c r="Y13" i="1" s="1"/>
  <c r="Z13" i="1" s="1"/>
  <c r="X12" i="1"/>
  <c r="Y12" i="1" s="1"/>
  <c r="Z12" i="1" s="1"/>
  <c r="X11" i="1"/>
  <c r="Y11" i="1" s="1"/>
  <c r="Z11" i="1" s="1"/>
  <c r="X10" i="1"/>
  <c r="Y10" i="1" s="1"/>
  <c r="Z10" i="1" s="1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Y11" i="3" l="1"/>
  <c r="Z11" i="3" s="1"/>
  <c r="Y13" i="3"/>
  <c r="Z13" i="3" s="1"/>
  <c r="Y15" i="3"/>
  <c r="Z15" i="3" s="1"/>
  <c r="Y17" i="3"/>
  <c r="Z17" i="3" s="1"/>
  <c r="Y19" i="3"/>
  <c r="Z19" i="3" s="1"/>
  <c r="Y20" i="3"/>
  <c r="Z20" i="3" s="1"/>
  <c r="Y24" i="3"/>
  <c r="Z24" i="3" s="1"/>
  <c r="Y26" i="3"/>
  <c r="Z26" i="3" s="1"/>
  <c r="Y28" i="3"/>
  <c r="Z28" i="3" s="1"/>
  <c r="Y30" i="3"/>
  <c r="Z30" i="3" s="1"/>
  <c r="Y32" i="3"/>
  <c r="Z32" i="3" s="1"/>
  <c r="Y10" i="3"/>
  <c r="Z10" i="3" s="1"/>
  <c r="Y12" i="3"/>
  <c r="Z12" i="3" s="1"/>
  <c r="Y14" i="3"/>
  <c r="Z14" i="3" s="1"/>
  <c r="Y16" i="3"/>
  <c r="Z16" i="3" s="1"/>
  <c r="Y18" i="3"/>
  <c r="Z18" i="3" s="1"/>
  <c r="Y21" i="3"/>
  <c r="Z21" i="3" s="1"/>
  <c r="Y22" i="3"/>
  <c r="Z22" i="3" s="1"/>
  <c r="Y23" i="3"/>
  <c r="Z23" i="3" s="1"/>
  <c r="Y25" i="3"/>
  <c r="Z25" i="3" s="1"/>
  <c r="Y27" i="3"/>
  <c r="Z27" i="3" s="1"/>
  <c r="Y29" i="3"/>
  <c r="Z29" i="3" s="1"/>
  <c r="Y31" i="3"/>
  <c r="Z31" i="3" s="1"/>
  <c r="AB16" i="4"/>
  <c r="AC16" i="4" s="1"/>
  <c r="AB18" i="4"/>
  <c r="AC18" i="4" s="1"/>
  <c r="AB21" i="4"/>
  <c r="AC21" i="4" s="1"/>
  <c r="AB24" i="4"/>
  <c r="AC24" i="4" s="1"/>
  <c r="AB26" i="4"/>
  <c r="AC26" i="4" s="1"/>
  <c r="AB28" i="4"/>
  <c r="AC28" i="4" s="1"/>
  <c r="AB30" i="4"/>
  <c r="AC30" i="4" s="1"/>
  <c r="AB32" i="4"/>
  <c r="AC32" i="4" s="1"/>
  <c r="AB33" i="4"/>
  <c r="AC33" i="4" s="1"/>
  <c r="AB34" i="4"/>
  <c r="AC34" i="4" s="1"/>
  <c r="AB17" i="4"/>
  <c r="AC17" i="4" s="1"/>
  <c r="AB19" i="4"/>
  <c r="AC19" i="4" s="1"/>
  <c r="AB20" i="4"/>
  <c r="AC20" i="4" s="1"/>
  <c r="AB22" i="4"/>
  <c r="AC22" i="4" s="1"/>
  <c r="AB23" i="4"/>
  <c r="AC23" i="4" s="1"/>
  <c r="AB25" i="4"/>
  <c r="AC25" i="4" s="1"/>
  <c r="AB27" i="4"/>
  <c r="AC27" i="4" s="1"/>
  <c r="AB29" i="4"/>
  <c r="AC29" i="4" s="1"/>
  <c r="AB31" i="4"/>
  <c r="AC31" i="4" s="1"/>
  <c r="X9" i="3"/>
  <c r="X8" i="3"/>
  <c r="X9" i="1"/>
  <c r="Y9" i="1" s="1"/>
  <c r="Z9" i="1" s="1"/>
  <c r="X8" i="1"/>
  <c r="Y8" i="1" s="1"/>
  <c r="Z8" i="1" s="1"/>
  <c r="Y9" i="3" l="1"/>
  <c r="Z9" i="3" s="1"/>
  <c r="Y8" i="3"/>
  <c r="Z8" i="3" s="1"/>
  <c r="P87" i="3"/>
  <c r="X7" i="3"/>
  <c r="Y72" i="4"/>
  <c r="Y7" i="3" l="1"/>
  <c r="Z7" i="3" s="1"/>
  <c r="X87" i="3"/>
  <c r="V72" i="4"/>
  <c r="S72" i="4"/>
  <c r="P72" i="4"/>
  <c r="J72" i="4"/>
  <c r="V77" i="1"/>
  <c r="S77" i="1"/>
  <c r="P77" i="1"/>
  <c r="Y87" i="3" l="1"/>
  <c r="Z87" i="3"/>
  <c r="X7" i="1"/>
  <c r="M77" i="1"/>
  <c r="M72" i="4"/>
  <c r="AA15" i="4"/>
  <c r="Y7" i="1" l="1"/>
  <c r="Z7" i="1" s="1"/>
  <c r="AB15" i="4"/>
  <c r="AC15" i="4" s="1"/>
  <c r="X77" i="1"/>
  <c r="AA72" i="4"/>
  <c r="X106" i="5" l="1"/>
  <c r="Y77" i="1"/>
  <c r="AB72" i="4"/>
  <c r="Z77" i="1"/>
  <c r="AC72" i="4"/>
  <c r="Y106" i="5" l="1"/>
  <c r="Z106" i="5"/>
</calcChain>
</file>

<file path=xl/sharedStrings.xml><?xml version="1.0" encoding="utf-8"?>
<sst xmlns="http://schemas.openxmlformats.org/spreadsheetml/2006/main" count="1150" uniqueCount="322">
  <si>
    <t>Nr.</t>
  </si>
  <si>
    <t>mēnešalga</t>
  </si>
  <si>
    <t>virsstundas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</si>
  <si>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</si>
  <si>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</si>
  <si>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</si>
  <si>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</si>
  <si>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</si>
  <si>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</si>
  <si>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</si>
  <si>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</si>
  <si>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</si>
  <si>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</si>
  <si>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</si>
  <si>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</si>
  <si>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Vidējais darba stundu skaits gadā</t>
  </si>
  <si>
    <t>virsstundu apmaksa</t>
  </si>
  <si>
    <t>BC</t>
  </si>
  <si>
    <t>CAIN</t>
  </si>
  <si>
    <t>Uzvārds</t>
  </si>
  <si>
    <t>Vārds</t>
  </si>
  <si>
    <t>Ulla</t>
  </si>
  <si>
    <t>Uldis</t>
  </si>
  <si>
    <t xml:space="preserve">Jānis </t>
  </si>
  <si>
    <t xml:space="preserve">Ingus </t>
  </si>
  <si>
    <t xml:space="preserve">Normunds </t>
  </si>
  <si>
    <t>Igors</t>
  </si>
  <si>
    <t xml:space="preserve">Zigmunds </t>
  </si>
  <si>
    <t xml:space="preserve">Raitis </t>
  </si>
  <si>
    <t xml:space="preserve">Ilmārs </t>
  </si>
  <si>
    <t xml:space="preserve">Igors </t>
  </si>
  <si>
    <t xml:space="preserve">Andrejs </t>
  </si>
  <si>
    <t xml:space="preserve">Andris </t>
  </si>
  <si>
    <t xml:space="preserve">Inga </t>
  </si>
  <si>
    <t xml:space="preserve">Eduards </t>
  </si>
  <si>
    <t xml:space="preserve">Andrsi </t>
  </si>
  <si>
    <t xml:space="preserve">Mareks </t>
  </si>
  <si>
    <t xml:space="preserve">Līga </t>
  </si>
  <si>
    <t xml:space="preserve">Aleksandrs </t>
  </si>
  <si>
    <t xml:space="preserve">Artūrs </t>
  </si>
  <si>
    <t xml:space="preserve">Sergejs </t>
  </si>
  <si>
    <t xml:space="preserve">Staņislavs </t>
  </si>
  <si>
    <t xml:space="preserve">Rihards </t>
  </si>
  <si>
    <t xml:space="preserve">Lauris </t>
  </si>
  <si>
    <t xml:space="preserve">Raivis </t>
  </si>
  <si>
    <t xml:space="preserve">Ingars </t>
  </si>
  <si>
    <t>Jurēviča</t>
  </si>
  <si>
    <t>Krakops</t>
  </si>
  <si>
    <t>Pūliņš</t>
  </si>
  <si>
    <t>Miķelsons</t>
  </si>
  <si>
    <t>Trušelis</t>
  </si>
  <si>
    <t>Vinters</t>
  </si>
  <si>
    <t>Voldiņš</t>
  </si>
  <si>
    <t>Burdukevičš</t>
  </si>
  <si>
    <t>Skrastiņš</t>
  </si>
  <si>
    <t>Vancers</t>
  </si>
  <si>
    <t xml:space="preserve">Vilhelms </t>
  </si>
  <si>
    <t>Tatjana</t>
  </si>
  <si>
    <t>Artūrs</t>
  </si>
  <si>
    <t>Ingars</t>
  </si>
  <si>
    <t>Izmailovskis</t>
  </si>
  <si>
    <t>Paeglis</t>
  </si>
  <si>
    <t>Istomins</t>
  </si>
  <si>
    <t>Eglītis</t>
  </si>
  <si>
    <t>Rutkis</t>
  </si>
  <si>
    <t>Meikstuma</t>
  </si>
  <si>
    <t>Petrovs</t>
  </si>
  <si>
    <t>Dricka</t>
  </si>
  <si>
    <t>Rudzītis/Povetkins</t>
  </si>
  <si>
    <t>Vārnis</t>
  </si>
  <si>
    <t>Vītiņš</t>
  </si>
  <si>
    <t>Barkāns</t>
  </si>
  <si>
    <t>Ineta</t>
  </si>
  <si>
    <t xml:space="preserve">Tatjana </t>
  </si>
  <si>
    <t xml:space="preserve">Uldis </t>
  </si>
  <si>
    <t>Ingus</t>
  </si>
  <si>
    <t>Normunds</t>
  </si>
  <si>
    <t>Ilmārs</t>
  </si>
  <si>
    <t>Andris</t>
  </si>
  <si>
    <t>Raivis</t>
  </si>
  <si>
    <t xml:space="preserve"> Uzvārds</t>
  </si>
  <si>
    <t>Lapšina</t>
  </si>
  <si>
    <t>Čuhnovs</t>
  </si>
  <si>
    <t>Rauza</t>
  </si>
  <si>
    <t>Balodis</t>
  </si>
  <si>
    <t>Nika</t>
  </si>
  <si>
    <t xml:space="preserve">Ulla </t>
  </si>
  <si>
    <t xml:space="preserve">Ineta </t>
  </si>
  <si>
    <t>Andrejs</t>
  </si>
  <si>
    <t>Mareks</t>
  </si>
  <si>
    <t>Indriksons</t>
  </si>
  <si>
    <t>Ēriks</t>
  </si>
  <si>
    <t>Lielauza</t>
  </si>
  <si>
    <t>Agnis</t>
  </si>
  <si>
    <t>Artamonovs</t>
  </si>
  <si>
    <t>Andis</t>
  </si>
  <si>
    <t>Edgars</t>
  </si>
  <si>
    <t>Kūms</t>
  </si>
  <si>
    <t>Sandis</t>
  </si>
  <si>
    <t>Kapirovska</t>
  </si>
  <si>
    <t>Mačeks</t>
  </si>
  <si>
    <t>Zīle</t>
  </si>
  <si>
    <t>Ilze</t>
  </si>
  <si>
    <t>Artjuha</t>
  </si>
  <si>
    <t>Lasmane</t>
  </si>
  <si>
    <t>Daina</t>
  </si>
  <si>
    <t>Bergs</t>
  </si>
  <si>
    <t>Grundulis</t>
  </si>
  <si>
    <t>Jānis</t>
  </si>
  <si>
    <t>JelC</t>
  </si>
  <si>
    <t>Vilsons</t>
  </si>
  <si>
    <t>Arvis</t>
  </si>
  <si>
    <t>Šematovičs</t>
  </si>
  <si>
    <t>Vitalijs</t>
  </si>
  <si>
    <t>OC</t>
  </si>
  <si>
    <t>Ivanova</t>
  </si>
  <si>
    <t xml:space="preserve">Aļona </t>
  </si>
  <si>
    <t>Savickis</t>
  </si>
  <si>
    <t xml:space="preserve">Linards </t>
  </si>
  <si>
    <t>Miļausks</t>
  </si>
  <si>
    <t xml:space="preserve">Deniss </t>
  </si>
  <si>
    <t>Aģita</t>
  </si>
  <si>
    <t>Fomenko</t>
  </si>
  <si>
    <t xml:space="preserve">Marina </t>
  </si>
  <si>
    <t>Stūris</t>
  </si>
  <si>
    <t xml:space="preserve">Atis </t>
  </si>
  <si>
    <t>Bite</t>
  </si>
  <si>
    <t xml:space="preserve">Egita </t>
  </si>
  <si>
    <t>Tapeiko</t>
  </si>
  <si>
    <t xml:space="preserve">Vjačeslavs </t>
  </si>
  <si>
    <t>Gorbunova</t>
  </si>
  <si>
    <t xml:space="preserve">Evita </t>
  </si>
  <si>
    <t>Šamanova</t>
  </si>
  <si>
    <t xml:space="preserve">Olga </t>
  </si>
  <si>
    <t>Makejevs</t>
  </si>
  <si>
    <t xml:space="preserve">Vitālijs </t>
  </si>
  <si>
    <t>Keziks</t>
  </si>
  <si>
    <t xml:space="preserve">Jevgenijs </t>
  </si>
  <si>
    <t xml:space="preserve">Agnese </t>
  </si>
  <si>
    <t>Strelča</t>
  </si>
  <si>
    <t xml:space="preserve">Irena </t>
  </si>
  <si>
    <t>Vaščenko</t>
  </si>
  <si>
    <t xml:space="preserve"> Koroza</t>
  </si>
  <si>
    <t xml:space="preserve">Diāna </t>
  </si>
  <si>
    <t>Aulmanis</t>
  </si>
  <si>
    <t>RCC</t>
  </si>
  <si>
    <t>515</t>
  </si>
  <si>
    <t>Āboltiņš</t>
  </si>
  <si>
    <t>Gundars</t>
  </si>
  <si>
    <t>Babiško</t>
  </si>
  <si>
    <t>Balloda</t>
  </si>
  <si>
    <t>Jeļena</t>
  </si>
  <si>
    <t>Bundzēns</t>
  </si>
  <si>
    <t>710</t>
  </si>
  <si>
    <t>Čeme</t>
  </si>
  <si>
    <t>Aleksandra</t>
  </si>
  <si>
    <t>Oksana</t>
  </si>
  <si>
    <t>Dumpe</t>
  </si>
  <si>
    <t>Mihails</t>
  </si>
  <si>
    <t>540</t>
  </si>
  <si>
    <t>Fando</t>
  </si>
  <si>
    <t>Inta</t>
  </si>
  <si>
    <t>Firsova</t>
  </si>
  <si>
    <t>Antoņina</t>
  </si>
  <si>
    <t>Gladuševa</t>
  </si>
  <si>
    <t>Larisa</t>
  </si>
  <si>
    <t>Gorelova</t>
  </si>
  <si>
    <t>Nadežda</t>
  </si>
  <si>
    <t>Jastrebovs</t>
  </si>
  <si>
    <t>Jakovļeva</t>
  </si>
  <si>
    <t>Jekaterina</t>
  </si>
  <si>
    <t>530</t>
  </si>
  <si>
    <t>Jevdokimova</t>
  </si>
  <si>
    <t>Brigita</t>
  </si>
  <si>
    <t>525</t>
  </si>
  <si>
    <t>Jurkēvica</t>
  </si>
  <si>
    <t>Raita</t>
  </si>
  <si>
    <t>Karpova</t>
  </si>
  <si>
    <t>Jūlija</t>
  </si>
  <si>
    <t>Kovaļovs</t>
  </si>
  <si>
    <t>555</t>
  </si>
  <si>
    <t>Kozlova</t>
  </si>
  <si>
    <t>Marija</t>
  </si>
  <si>
    <t>Krilova</t>
  </si>
  <si>
    <t>Nataļja</t>
  </si>
  <si>
    <t>545</t>
  </si>
  <si>
    <t>Lokmanis</t>
  </si>
  <si>
    <t>Dans</t>
  </si>
  <si>
    <t>Lukša</t>
  </si>
  <si>
    <t>Ņemikina</t>
  </si>
  <si>
    <t>Marina</t>
  </si>
  <si>
    <t>Pastva</t>
  </si>
  <si>
    <t>575</t>
  </si>
  <si>
    <t>3</t>
  </si>
  <si>
    <t>0</t>
  </si>
  <si>
    <t>1</t>
  </si>
  <si>
    <t>Rancāns</t>
  </si>
  <si>
    <t>Raimonds</t>
  </si>
  <si>
    <t>Rodionova</t>
  </si>
  <si>
    <t>Svetlana</t>
  </si>
  <si>
    <t>Safonova</t>
  </si>
  <si>
    <t>Oļesja</t>
  </si>
  <si>
    <t>Sedjukeviča</t>
  </si>
  <si>
    <t>Tereza</t>
  </si>
  <si>
    <t>Tankovida</t>
  </si>
  <si>
    <t>Travkina</t>
  </si>
  <si>
    <t>Sņežana</t>
  </si>
  <si>
    <t>535</t>
  </si>
  <si>
    <t>Trusova</t>
  </si>
  <si>
    <t>Katerina</t>
  </si>
  <si>
    <t>Vagalis</t>
  </si>
  <si>
    <t>Rihards</t>
  </si>
  <si>
    <t>Verrevs</t>
  </si>
  <si>
    <t>520</t>
  </si>
  <si>
    <t>Viļčinska</t>
  </si>
  <si>
    <t>Irina</t>
  </si>
  <si>
    <t>Žitenko</t>
  </si>
  <si>
    <t>Alla</t>
  </si>
  <si>
    <t>Strahoļiste</t>
  </si>
  <si>
    <t>Virlans</t>
  </si>
  <si>
    <t>Vladimirs</t>
  </si>
  <si>
    <t>655</t>
  </si>
  <si>
    <t>Ahtirčenko</t>
  </si>
  <si>
    <t>Edvīns</t>
  </si>
  <si>
    <t>Antonija</t>
  </si>
  <si>
    <t>Liene</t>
  </si>
  <si>
    <t>Bazanovs</t>
  </si>
  <si>
    <t>Pāvels</t>
  </si>
  <si>
    <t>Fjodorovs</t>
  </si>
  <si>
    <t>Vjačeslavs</t>
  </si>
  <si>
    <t>Guseva</t>
  </si>
  <si>
    <t>Valentīna</t>
  </si>
  <si>
    <t>Hatamcova</t>
  </si>
  <si>
    <t>Ramona</t>
  </si>
  <si>
    <t>Viktors</t>
  </si>
  <si>
    <t>Līcis</t>
  </si>
  <si>
    <t>835</t>
  </si>
  <si>
    <t>Ļaļenko-Jančuka</t>
  </si>
  <si>
    <t>Matjušenoks</t>
  </si>
  <si>
    <t>Miezis</t>
  </si>
  <si>
    <t>Kaspars</t>
  </si>
  <si>
    <t>Pēcis</t>
  </si>
  <si>
    <t>Mārtiņš</t>
  </si>
  <si>
    <t>Rečs</t>
  </si>
  <si>
    <t>Vidvuds</t>
  </si>
  <si>
    <t>Sakne</t>
  </si>
  <si>
    <t>Benita</t>
  </si>
  <si>
    <t>Samčuka</t>
  </si>
  <si>
    <t>Viktorija</t>
  </si>
  <si>
    <t>Smagars</t>
  </si>
  <si>
    <t>Oskars</t>
  </si>
  <si>
    <t>Strodāne</t>
  </si>
  <si>
    <t>Monta</t>
  </si>
  <si>
    <t>Špiļevaja</t>
  </si>
  <si>
    <t>Albīna</t>
  </si>
  <si>
    <t>Špiļevojs</t>
  </si>
  <si>
    <t>Jevgēnijs</t>
  </si>
  <si>
    <t>Tambovcevs</t>
  </si>
  <si>
    <t>Konstantins</t>
  </si>
  <si>
    <t>Viļumsons</t>
  </si>
  <si>
    <t>Matīss</t>
  </si>
  <si>
    <t>Viša</t>
  </si>
  <si>
    <t>Laura</t>
  </si>
  <si>
    <t>Cvetkova-Jākobsone</t>
  </si>
  <si>
    <t>Dolgiļeviča</t>
  </si>
  <si>
    <t>Goremikins</t>
  </si>
  <si>
    <t>Deniss</t>
  </si>
  <si>
    <t>675</t>
  </si>
  <si>
    <t>Kuzmickis</t>
  </si>
  <si>
    <t>Laimonis</t>
  </si>
  <si>
    <t>740</t>
  </si>
  <si>
    <t>Šmits</t>
  </si>
  <si>
    <t>Vladova</t>
  </si>
  <si>
    <t>Inna</t>
  </si>
  <si>
    <t>635</t>
  </si>
  <si>
    <t>Gromovs</t>
  </si>
  <si>
    <t>Emīls</t>
  </si>
  <si>
    <t>Zvejnieks</t>
  </si>
  <si>
    <t>Kevrelis</t>
  </si>
  <si>
    <t>Eliass</t>
  </si>
  <si>
    <t>Minalto</t>
  </si>
  <si>
    <t>Nalivaiko</t>
  </si>
  <si>
    <t>Pormalis</t>
  </si>
  <si>
    <t>Didzis</t>
  </si>
  <si>
    <t>Rakuls</t>
  </si>
  <si>
    <t>Siliņš</t>
  </si>
  <si>
    <t>Rolands</t>
  </si>
  <si>
    <t>Silmanis</t>
  </si>
  <si>
    <t>Everts</t>
  </si>
  <si>
    <t>KOPSAVILKUMS</t>
  </si>
  <si>
    <t>Apmaksa</t>
  </si>
  <si>
    <t>EKK 1210</t>
  </si>
  <si>
    <t>Kopā</t>
  </si>
  <si>
    <t>EKK 1142</t>
  </si>
  <si>
    <t>Struktūrvienība</t>
  </si>
  <si>
    <t>KOPĀ</t>
  </si>
  <si>
    <t>Kļaviņa</t>
  </si>
  <si>
    <t>Virsstundu skaits</t>
  </si>
  <si>
    <t>Ikners</t>
  </si>
  <si>
    <t>Ivanovs</t>
  </si>
  <si>
    <t>Šamins</t>
  </si>
  <si>
    <t>Ritters</t>
  </si>
  <si>
    <t>Ždanova (Zalkovska)</t>
  </si>
  <si>
    <t>Jurgelāne</t>
  </si>
  <si>
    <t>Nataša</t>
  </si>
  <si>
    <t xml:space="preserve">Stabiņgaite </t>
  </si>
  <si>
    <t>"Par finansējuma pārdali Tieslietu ministrijai</t>
  </si>
  <si>
    <t xml:space="preserve"> no valsts budžeta resora "74. Gadskārtējā valsts budžeta </t>
  </si>
  <si>
    <t xml:space="preserve">izpildes procesā pārdalāmais finansējums" programmas </t>
  </si>
  <si>
    <t xml:space="preserve">07.00.00 "Tiesu spriedumu izpilde"" sākotnējās ietekmes </t>
  </si>
  <si>
    <t xml:space="preserve"> novērtējuma ziņojumam (anotācijai)</t>
  </si>
  <si>
    <t>2. pielikums Ministru kabineta rīkojuma projekta</t>
  </si>
  <si>
    <t>Virsstundu aprēķins 2014. gadā (no 16. jūnija)</t>
  </si>
  <si>
    <t>Virsstundu aprēķins 2015. gada 1. pusgadā</t>
  </si>
  <si>
    <t>Virsstundu aprēķins 2015. gada 2. pusgadā</t>
  </si>
  <si>
    <t>Mališeva 67290267</t>
  </si>
  <si>
    <t xml:space="preserve">Inesa.Maliseva@ievp.gov.lv </t>
  </si>
  <si>
    <t>Iesniedzējs:</t>
  </si>
  <si>
    <t>tieslietu ministrs</t>
  </si>
  <si>
    <t>Dzintars Rasnačs</t>
  </si>
  <si>
    <t>615</t>
  </si>
  <si>
    <t xml:space="preserve">Virsstundu aprēķins 2016. gadā (līdz 15.06.)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</si>
</sst>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4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0" fontId="2" fillId="2" borderId="1" xfId="0" applyFont="1" applyFill="1" applyBorder="1"/>
    <xf numFmtId="0" fontId="5" fillId="0" borderId="0" xfId="0" applyFont="1" applyAlignment="1">
      <alignment horizontal="center" wrapText="1"/>
    </xf>
    <xf numFmtId="0" fontId="1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2" fillId="0" borderId="9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9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0" borderId="1" xfId="0" applyFont="1" applyFill="1" applyBorder="1"/>
    <xf numFmtId="0" fontId="12" fillId="0" borderId="1" xfId="0" applyFont="1" applyBorder="1"/>
    <xf numFmtId="0" fontId="11" fillId="0" borderId="0" xfId="0" applyFont="1"/>
    <xf numFmtId="0" fontId="11" fillId="5" borderId="0" xfId="0" applyFont="1" applyFill="1"/>
    <xf numFmtId="0" fontId="11" fillId="4" borderId="0" xfId="0" applyFont="1" applyFill="1"/>
    <xf numFmtId="49" fontId="11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/>
    <xf numFmtId="49" fontId="9" fillId="2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1" fillId="2" borderId="0" xfId="0" applyFont="1" applyFill="1"/>
    <xf numFmtId="0" fontId="12" fillId="5" borderId="1" xfId="0" applyFont="1" applyFill="1" applyBorder="1"/>
    <xf numFmtId="49" fontId="8" fillId="2" borderId="1" xfId="0" applyNumberFormat="1" applyFont="1" applyFill="1" applyBorder="1" applyAlignment="1">
      <alignment horizontal="left"/>
    </xf>
    <xf numFmtId="0" fontId="11" fillId="6" borderId="0" xfId="0" applyFont="1" applyFill="1"/>
    <xf numFmtId="4" fontId="12" fillId="5" borderId="1" xfId="0" applyNumberFormat="1" applyFont="1" applyFill="1" applyBorder="1"/>
    <xf numFmtId="0" fontId="2" fillId="0" borderId="9" xfId="0" applyFont="1" applyBorder="1" applyAlignment="1">
      <alignment textRotation="90"/>
    </xf>
    <xf numFmtId="49" fontId="12" fillId="0" borderId="9" xfId="0" applyNumberFormat="1" applyFont="1" applyBorder="1" applyAlignment="1">
      <alignment horizontal="right"/>
    </xf>
    <xf numFmtId="49" fontId="12" fillId="2" borderId="9" xfId="0" applyNumberFormat="1" applyFont="1" applyFill="1" applyBorder="1" applyAlignment="1">
      <alignment horizontal="right"/>
    </xf>
    <xf numFmtId="0" fontId="12" fillId="2" borderId="9" xfId="0" applyFont="1" applyFill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2" fillId="0" borderId="0" xfId="0" applyNumberFormat="1" applyFont="1"/>
    <xf numFmtId="4" fontId="13" fillId="0" borderId="0" xfId="0" applyNumberFormat="1" applyFont="1"/>
    <xf numFmtId="0" fontId="2" fillId="3" borderId="1" xfId="0" applyFont="1" applyFill="1" applyBorder="1" applyAlignment="1">
      <alignment textRotation="90"/>
    </xf>
    <xf numFmtId="2" fontId="2" fillId="3" borderId="1" xfId="0" applyNumberFormat="1" applyFont="1" applyFill="1" applyBorder="1"/>
    <xf numFmtId="0" fontId="7" fillId="0" borderId="0" xfId="0" applyFont="1"/>
    <xf numFmtId="4" fontId="7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49" fontId="1" fillId="2" borderId="1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/>
    </xf>
    <xf numFmtId="2" fontId="7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0" fontId="8" fillId="2" borderId="1" xfId="0" applyFont="1" applyFill="1" applyBorder="1" applyAlignment="1">
      <alignment horizontal="left"/>
    </xf>
    <xf numFmtId="4" fontId="2" fillId="2" borderId="0" xfId="0" applyNumberFormat="1" applyFont="1" applyFill="1"/>
    <xf numFmtId="4" fontId="2" fillId="0" borderId="0" xfId="0" applyNumberFormat="1" applyFont="1"/>
    <xf numFmtId="4" fontId="14" fillId="0" borderId="0" xfId="0" applyNumberFormat="1" applyFont="1"/>
    <xf numFmtId="4" fontId="1" fillId="2" borderId="0" xfId="0" applyNumberFormat="1" applyFont="1" applyFill="1"/>
    <xf numFmtId="4" fontId="1" fillId="0" borderId="0" xfId="0" applyNumberFormat="1" applyFont="1"/>
    <xf numFmtId="4" fontId="0" fillId="0" borderId="0" xfId="0" applyNumberFormat="1"/>
    <xf numFmtId="49" fontId="2" fillId="0" borderId="1" xfId="0" applyNumberFormat="1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2" fillId="5" borderId="1" xfId="0" applyFont="1" applyFill="1" applyBorder="1"/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right"/>
    </xf>
    <xf numFmtId="0" fontId="12" fillId="0" borderId="1" xfId="0" applyFont="1" applyFill="1" applyBorder="1"/>
    <xf numFmtId="49" fontId="9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9" fillId="0" borderId="1" xfId="0" applyFont="1" applyFill="1" applyBorder="1" applyAlignment="1"/>
    <xf numFmtId="49" fontId="9" fillId="0" borderId="1" xfId="0" applyNumberFormat="1" applyFont="1" applyFill="1" applyBorder="1" applyAlignment="1"/>
    <xf numFmtId="0" fontId="12" fillId="0" borderId="1" xfId="0" applyFont="1" applyFill="1" applyBorder="1" applyAlignment="1"/>
    <xf numFmtId="2" fontId="2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left"/>
    </xf>
    <xf numFmtId="4" fontId="15" fillId="0" borderId="1" xfId="0" applyNumberFormat="1" applyFont="1" applyFill="1" applyBorder="1"/>
    <xf numFmtId="0" fontId="8" fillId="0" borderId="0" xfId="0" applyFont="1" applyFill="1"/>
    <xf numFmtId="3" fontId="9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4" fontId="12" fillId="0" borderId="1" xfId="0" applyNumberFormat="1" applyFont="1" applyFill="1" applyBorder="1"/>
    <xf numFmtId="0" fontId="2" fillId="3" borderId="2" xfId="0" applyFont="1" applyFill="1" applyBorder="1" applyAlignment="1">
      <alignment textRotation="90"/>
    </xf>
    <xf numFmtId="2" fontId="2" fillId="3" borderId="2" xfId="0" applyNumberFormat="1" applyFont="1" applyFill="1" applyBorder="1"/>
    <xf numFmtId="0" fontId="7" fillId="0" borderId="18" xfId="0" applyFont="1" applyBorder="1" applyAlignment="1">
      <alignment horizontal="center" vertical="center"/>
    </xf>
    <xf numFmtId="0" fontId="7" fillId="0" borderId="4" xfId="0" applyFont="1" applyBorder="1"/>
    <xf numFmtId="4" fontId="7" fillId="0" borderId="18" xfId="0" applyNumberFormat="1" applyFont="1" applyBorder="1"/>
    <xf numFmtId="0" fontId="15" fillId="0" borderId="4" xfId="0" applyFont="1" applyFill="1" applyBorder="1"/>
    <xf numFmtId="4" fontId="15" fillId="0" borderId="18" xfId="0" applyNumberFormat="1" applyFont="1" applyFill="1" applyBorder="1"/>
    <xf numFmtId="0" fontId="7" fillId="0" borderId="10" xfId="0" applyFont="1" applyBorder="1"/>
    <xf numFmtId="4" fontId="7" fillId="0" borderId="11" xfId="0" applyNumberFormat="1" applyFont="1" applyBorder="1"/>
    <xf numFmtId="4" fontId="7" fillId="0" borderId="19" xfId="0" applyNumberFormat="1" applyFont="1" applyBorder="1"/>
    <xf numFmtId="0" fontId="7" fillId="0" borderId="7" xfId="0" applyFont="1" applyBorder="1"/>
    <xf numFmtId="4" fontId="7" fillId="0" borderId="8" xfId="0" applyNumberFormat="1" applyFont="1" applyBorder="1"/>
    <xf numFmtId="4" fontId="7" fillId="0" borderId="20" xfId="0" applyNumberFormat="1" applyFont="1" applyBorder="1"/>
    <xf numFmtId="164" fontId="4" fillId="0" borderId="21" xfId="0" applyNumberFormat="1" applyFont="1" applyBorder="1"/>
    <xf numFmtId="4" fontId="4" fillId="0" borderId="22" xfId="0" applyNumberFormat="1" applyFont="1" applyBorder="1"/>
    <xf numFmtId="4" fontId="4" fillId="0" borderId="23" xfId="0" applyNumberFormat="1" applyFont="1" applyBorder="1"/>
    <xf numFmtId="164" fontId="7" fillId="0" borderId="4" xfId="0" applyNumberFormat="1" applyFont="1" applyBorder="1"/>
    <xf numFmtId="164" fontId="15" fillId="0" borderId="4" xfId="0" applyNumberFormat="1" applyFont="1" applyFill="1" applyBorder="1"/>
    <xf numFmtId="164" fontId="7" fillId="0" borderId="10" xfId="0" applyNumberFormat="1" applyFont="1" applyBorder="1"/>
    <xf numFmtId="2" fontId="7" fillId="0" borderId="18" xfId="0" applyNumberFormat="1" applyFont="1" applyBorder="1"/>
    <xf numFmtId="2" fontId="7" fillId="0" borderId="11" xfId="0" applyNumberFormat="1" applyFont="1" applyBorder="1"/>
    <xf numFmtId="0" fontId="7" fillId="0" borderId="11" xfId="0" applyFont="1" applyBorder="1"/>
    <xf numFmtId="2" fontId="7" fillId="0" borderId="19" xfId="0" applyNumberFormat="1" applyFont="1" applyBorder="1"/>
    <xf numFmtId="0" fontId="16" fillId="3" borderId="0" xfId="0" applyFont="1" applyFill="1" applyAlignment="1">
      <alignment horizontal="center"/>
    </xf>
    <xf numFmtId="164" fontId="16" fillId="3" borderId="0" xfId="0" applyNumberFormat="1" applyFont="1" applyFill="1"/>
    <xf numFmtId="4" fontId="16" fillId="3" borderId="0" xfId="0" applyNumberFormat="1" applyFont="1" applyFill="1"/>
    <xf numFmtId="0" fontId="7" fillId="0" borderId="0" xfId="1" applyFont="1"/>
    <xf numFmtId="0" fontId="17" fillId="0" borderId="0" xfId="1"/>
    <xf numFmtId="0" fontId="18" fillId="0" borderId="0" xfId="1" applyFont="1"/>
    <xf numFmtId="0" fontId="18" fillId="0" borderId="0" xfId="0" applyFont="1"/>
    <xf numFmtId="0" fontId="1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opLeftCell="A49" zoomScaleNormal="100" zoomScalePageLayoutView="85" workbookViewId="0">
      <selection activeCell="A9" sqref="A9:Y9"/>
    </sheetView>
  </sheetViews>
  <sheetFormatPr defaultColWidth="9.140625" defaultRowHeight="15" x14ac:dyDescent="0.25"/>
  <cols>
    <col min="1" max="1" width="4.140625" style="1" bestFit="1" customWidth="1"/>
    <col min="2" max="3" width="19.85546875" style="1" customWidth="1"/>
    <col min="4" max="4" width="12.5703125" style="1" customWidth="1"/>
    <col min="5" max="5" width="5.7109375" style="3" bestFit="1" customWidth="1"/>
    <col min="6" max="6" width="2.85546875" style="3" customWidth="1"/>
    <col min="7" max="7" width="6.140625" style="3" customWidth="1"/>
    <col min="8" max="8" width="3.7109375" style="3" bestFit="1" customWidth="1"/>
    <col min="9" max="9" width="2.42578125" style="3" customWidth="1"/>
    <col min="10" max="10" width="7.140625" style="3" customWidth="1"/>
    <col min="11" max="11" width="3.7109375" style="3" bestFit="1" customWidth="1"/>
    <col min="12" max="12" width="3.7109375" style="3" customWidth="1"/>
    <col min="13" max="13" width="7.140625" style="3" customWidth="1"/>
    <col min="14" max="14" width="3.7109375" style="3" bestFit="1" customWidth="1"/>
    <col min="15" max="15" width="2.85546875" style="3" customWidth="1"/>
    <col min="16" max="16" width="7.140625" style="3" customWidth="1"/>
    <col min="17" max="17" width="6" style="3" customWidth="1"/>
    <col min="18" max="18" width="4.28515625" style="3" customWidth="1"/>
    <col min="19" max="19" width="7.7109375" style="3" customWidth="1"/>
    <col min="20" max="20" width="7.42578125" style="3" bestFit="1" customWidth="1"/>
    <col min="21" max="21" width="3.28515625" style="3" customWidth="1"/>
    <col min="22" max="22" width="7.42578125" style="1" customWidth="1"/>
    <col min="23" max="23" width="7.42578125" style="3" bestFit="1" customWidth="1"/>
    <col min="24" max="24" width="3.28515625" style="3" customWidth="1"/>
    <col min="25" max="25" width="7.42578125" style="1" customWidth="1"/>
    <col min="26" max="28" width="8.85546875" style="1"/>
    <col min="29" max="29" width="8.85546875" style="56"/>
    <col min="30" max="39" width="8.85546875" style="1"/>
    <col min="40" max="40" width="4.7109375" style="1" customWidth="1"/>
    <col min="41" max="16384" width="9.140625" style="1"/>
  </cols>
  <sheetData>
    <row r="1" spans="1:29" ht="15.75" x14ac:dyDescent="0.25">
      <c r="X1" s="135" t="s">
        <v>311</v>
      </c>
      <c r="Y1" s="134"/>
      <c r="Z1" s="134"/>
      <c r="AA1" s="134"/>
      <c r="AB1" s="134"/>
      <c r="AC1" s="134"/>
    </row>
    <row r="2" spans="1:29" ht="15.75" x14ac:dyDescent="0.25">
      <c r="X2" s="135" t="s">
        <v>306</v>
      </c>
      <c r="Y2" s="134"/>
      <c r="Z2" s="134"/>
      <c r="AA2" s="134"/>
      <c r="AB2" s="134"/>
      <c r="AC2" s="134"/>
    </row>
    <row r="3" spans="1:29" ht="15.75" x14ac:dyDescent="0.25">
      <c r="X3" s="135" t="s">
        <v>307</v>
      </c>
      <c r="Y3" s="134"/>
      <c r="Z3" s="134"/>
      <c r="AA3" s="134"/>
      <c r="AB3" s="134"/>
      <c r="AC3" s="134"/>
    </row>
    <row r="4" spans="1:29" ht="15.75" x14ac:dyDescent="0.25">
      <c r="X4" s="135" t="s">
        <v>308</v>
      </c>
      <c r="Y4" s="134"/>
      <c r="Z4" s="134"/>
      <c r="AA4" s="134"/>
      <c r="AB4" s="134"/>
      <c r="AC4" s="134"/>
    </row>
    <row r="5" spans="1:29" ht="15.75" x14ac:dyDescent="0.25">
      <c r="X5" s="135" t="s">
        <v>309</v>
      </c>
      <c r="Y5" s="134"/>
      <c r="Z5" s="134"/>
      <c r="AA5" s="134"/>
      <c r="AB5" s="134"/>
      <c r="AC5" s="134"/>
    </row>
    <row r="6" spans="1:29" ht="15.75" x14ac:dyDescent="0.25">
      <c r="X6" s="135" t="s">
        <v>310</v>
      </c>
      <c r="Y6" s="134"/>
      <c r="Z6" s="134"/>
      <c r="AA6" s="134"/>
      <c r="AB6" s="134"/>
      <c r="AC6" s="134"/>
    </row>
    <row r="7" spans="1:29" x14ac:dyDescent="0.25">
      <c r="X7" s="133"/>
      <c r="Y7" s="134"/>
      <c r="Z7" s="134"/>
      <c r="AA7" s="134"/>
      <c r="AB7" s="134"/>
      <c r="AC7" s="134"/>
    </row>
    <row r="8" spans="1:29" x14ac:dyDescent="0.25">
      <c r="X8" s="133"/>
      <c r="Y8" s="134"/>
      <c r="Z8" s="134"/>
      <c r="AA8" s="134"/>
      <c r="AB8" s="134"/>
      <c r="AC8" s="134"/>
    </row>
    <row r="9" spans="1:29" ht="15.75" x14ac:dyDescent="0.25">
      <c r="A9" s="137" t="s">
        <v>312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1" spans="1:29" ht="29.25" customHeight="1" thickBot="1" x14ac:dyDescent="0.3">
      <c r="A11" s="147" t="s">
        <v>15</v>
      </c>
      <c r="B11" s="147"/>
      <c r="C11" s="50"/>
      <c r="D11" s="8"/>
    </row>
    <row r="12" spans="1:29" ht="15.75" thickBot="1" x14ac:dyDescent="0.3">
      <c r="B12" s="59">
        <v>165.5</v>
      </c>
      <c r="Z12" s="148" t="s">
        <v>289</v>
      </c>
      <c r="AA12" s="149"/>
      <c r="AB12" s="149"/>
      <c r="AC12" s="150"/>
    </row>
    <row r="13" spans="1:29" x14ac:dyDescent="0.25">
      <c r="A13" s="140" t="s">
        <v>0</v>
      </c>
      <c r="B13" s="140" t="s">
        <v>19</v>
      </c>
      <c r="C13" s="140" t="s">
        <v>20</v>
      </c>
      <c r="D13" s="143" t="s">
        <v>294</v>
      </c>
      <c r="E13" s="141" t="s">
        <v>8</v>
      </c>
      <c r="F13" s="142"/>
      <c r="G13" s="142"/>
      <c r="H13" s="138" t="s">
        <v>9</v>
      </c>
      <c r="I13" s="139"/>
      <c r="J13" s="139"/>
      <c r="K13" s="138" t="s">
        <v>10</v>
      </c>
      <c r="L13" s="139"/>
      <c r="M13" s="139"/>
      <c r="N13" s="138" t="s">
        <v>11</v>
      </c>
      <c r="O13" s="139"/>
      <c r="P13" s="139"/>
      <c r="Q13" s="138" t="s">
        <v>12</v>
      </c>
      <c r="R13" s="139"/>
      <c r="S13" s="139"/>
      <c r="T13" s="138" t="s">
        <v>13</v>
      </c>
      <c r="U13" s="139"/>
      <c r="V13" s="139"/>
      <c r="W13" s="138" t="s">
        <v>14</v>
      </c>
      <c r="X13" s="139"/>
      <c r="Y13" s="139"/>
      <c r="Z13" s="151" t="s">
        <v>297</v>
      </c>
      <c r="AA13" s="145" t="s">
        <v>290</v>
      </c>
      <c r="AB13" s="145"/>
      <c r="AC13" s="146"/>
    </row>
    <row r="14" spans="1:29" ht="72.75" x14ac:dyDescent="0.25">
      <c r="A14" s="140"/>
      <c r="B14" s="140"/>
      <c r="C14" s="140"/>
      <c r="D14" s="144"/>
      <c r="E14" s="42" t="s">
        <v>1</v>
      </c>
      <c r="F14" s="5" t="s">
        <v>2</v>
      </c>
      <c r="G14" s="54" t="s">
        <v>16</v>
      </c>
      <c r="H14" s="4" t="s">
        <v>1</v>
      </c>
      <c r="I14" s="5" t="s">
        <v>2</v>
      </c>
      <c r="J14" s="54" t="s">
        <v>16</v>
      </c>
      <c r="K14" s="4" t="s">
        <v>1</v>
      </c>
      <c r="L14" s="5" t="s">
        <v>2</v>
      </c>
      <c r="M14" s="54" t="s">
        <v>16</v>
      </c>
      <c r="N14" s="4" t="s">
        <v>1</v>
      </c>
      <c r="O14" s="5" t="s">
        <v>2</v>
      </c>
      <c r="P14" s="54" t="s">
        <v>16</v>
      </c>
      <c r="Q14" s="4" t="s">
        <v>1</v>
      </c>
      <c r="R14" s="5" t="s">
        <v>2</v>
      </c>
      <c r="S14" s="54" t="s">
        <v>16</v>
      </c>
      <c r="T14" s="4" t="s">
        <v>1</v>
      </c>
      <c r="U14" s="5" t="s">
        <v>2</v>
      </c>
      <c r="V14" s="54" t="s">
        <v>16</v>
      </c>
      <c r="W14" s="4" t="s">
        <v>1</v>
      </c>
      <c r="X14" s="5" t="s">
        <v>2</v>
      </c>
      <c r="Y14" s="107" t="s">
        <v>16</v>
      </c>
      <c r="Z14" s="152"/>
      <c r="AA14" s="81" t="s">
        <v>293</v>
      </c>
      <c r="AB14" s="81" t="s">
        <v>291</v>
      </c>
      <c r="AC14" s="109" t="s">
        <v>292</v>
      </c>
    </row>
    <row r="15" spans="1:29" x14ac:dyDescent="0.25">
      <c r="A15" s="51">
        <v>1</v>
      </c>
      <c r="B15" s="46" t="s">
        <v>81</v>
      </c>
      <c r="C15" s="46" t="s">
        <v>21</v>
      </c>
      <c r="D15" s="46" t="s">
        <v>17</v>
      </c>
      <c r="E15" s="6">
        <v>535</v>
      </c>
      <c r="F15" s="6">
        <v>0</v>
      </c>
      <c r="G15" s="55">
        <f t="shared" ref="G15:G38" si="0">ROUND(ROUND(E15/$B$12,3)*2*F15,2)</f>
        <v>0</v>
      </c>
      <c r="H15" s="6">
        <v>535</v>
      </c>
      <c r="I15" s="6">
        <v>0</v>
      </c>
      <c r="J15" s="55">
        <f t="shared" ref="J15:J38" si="1">ROUND(ROUND(H15/$B$12,3)*2*I15,2)</f>
        <v>0</v>
      </c>
      <c r="K15" s="6">
        <v>535</v>
      </c>
      <c r="L15" s="6">
        <v>7.5</v>
      </c>
      <c r="M15" s="55">
        <f t="shared" ref="M15:M38" si="2">ROUND(ROUND(K15/$B$12,3)*2*L15,2)</f>
        <v>48.5</v>
      </c>
      <c r="N15" s="6">
        <v>535</v>
      </c>
      <c r="O15" s="6">
        <v>6</v>
      </c>
      <c r="P15" s="55">
        <f t="shared" ref="P15:P38" si="3">ROUND(ROUND(N15/$B$12,3)*2*O15,2)</f>
        <v>38.799999999999997</v>
      </c>
      <c r="Q15" s="6">
        <v>535</v>
      </c>
      <c r="R15" s="6">
        <v>11.5</v>
      </c>
      <c r="S15" s="55">
        <f t="shared" ref="S15:S38" si="4">ROUND(ROUND(Q15/$B$12,3)*2*R15,2)</f>
        <v>74.36</v>
      </c>
      <c r="T15" s="6">
        <v>535</v>
      </c>
      <c r="U15" s="6">
        <v>7.5</v>
      </c>
      <c r="V15" s="55">
        <f t="shared" ref="V15:V38" si="5">ROUND(ROUND(T15/$B$12,3)*2*U15,2)</f>
        <v>48.5</v>
      </c>
      <c r="W15" s="6">
        <v>535</v>
      </c>
      <c r="X15" s="6">
        <v>9.5</v>
      </c>
      <c r="Y15" s="108">
        <f t="shared" ref="Y15:Y38" si="6">ROUND(ROUND(W15/$B$12,3)*2*X15,2)</f>
        <v>61.43</v>
      </c>
      <c r="Z15" s="123">
        <f t="shared" ref="Z15:Z38" si="7">F15+I15+L15+O15+R15+U15+X15</f>
        <v>42</v>
      </c>
      <c r="AA15" s="63">
        <f t="shared" ref="AA15:AA38" si="8">G15+J15+M15+P15+S15+V15+Y15</f>
        <v>271.58999999999997</v>
      </c>
      <c r="AB15" s="64">
        <f>ROUND(AA15*0.2359,2)</f>
        <v>64.069999999999993</v>
      </c>
      <c r="AC15" s="126">
        <f>AA15+AB15</f>
        <v>335.65999999999997</v>
      </c>
    </row>
    <row r="16" spans="1:29" s="14" customFormat="1" x14ac:dyDescent="0.25">
      <c r="A16" s="58">
        <v>2</v>
      </c>
      <c r="B16" s="13" t="s">
        <v>61</v>
      </c>
      <c r="C16" s="13" t="s">
        <v>23</v>
      </c>
      <c r="D16" s="13" t="s">
        <v>18</v>
      </c>
      <c r="E16" s="19">
        <v>545</v>
      </c>
      <c r="F16" s="19"/>
      <c r="G16" s="55">
        <f t="shared" si="0"/>
        <v>0</v>
      </c>
      <c r="H16" s="19">
        <v>545</v>
      </c>
      <c r="I16" s="19"/>
      <c r="J16" s="55">
        <f t="shared" si="1"/>
        <v>0</v>
      </c>
      <c r="K16" s="19">
        <v>545</v>
      </c>
      <c r="L16" s="19"/>
      <c r="M16" s="55">
        <f t="shared" si="2"/>
        <v>0</v>
      </c>
      <c r="N16" s="19">
        <v>545</v>
      </c>
      <c r="O16" s="19"/>
      <c r="P16" s="55">
        <f t="shared" si="3"/>
        <v>0</v>
      </c>
      <c r="Q16" s="19">
        <v>545</v>
      </c>
      <c r="R16" s="19">
        <v>4</v>
      </c>
      <c r="S16" s="55">
        <f t="shared" si="4"/>
        <v>26.34</v>
      </c>
      <c r="T16" s="19">
        <v>545</v>
      </c>
      <c r="U16" s="19">
        <v>3</v>
      </c>
      <c r="V16" s="55">
        <f t="shared" si="5"/>
        <v>19.760000000000002</v>
      </c>
      <c r="W16" s="19">
        <v>545</v>
      </c>
      <c r="X16" s="19">
        <v>1</v>
      </c>
      <c r="Y16" s="108">
        <f t="shared" si="6"/>
        <v>6.59</v>
      </c>
      <c r="Z16" s="123">
        <f t="shared" si="7"/>
        <v>8</v>
      </c>
      <c r="AA16" s="63">
        <f t="shared" si="8"/>
        <v>52.69</v>
      </c>
      <c r="AB16" s="64">
        <f t="shared" ref="AB16:AB65" si="9">ROUND(AA16*0.2359,2)</f>
        <v>12.43</v>
      </c>
      <c r="AC16" s="126">
        <f t="shared" ref="AC16:AC65" si="10">AA16+AB16</f>
        <v>65.12</v>
      </c>
    </row>
    <row r="17" spans="1:29" s="14" customFormat="1" x14ac:dyDescent="0.25">
      <c r="A17" s="80">
        <v>3</v>
      </c>
      <c r="B17" s="13" t="s">
        <v>298</v>
      </c>
      <c r="C17" s="13" t="s">
        <v>24</v>
      </c>
      <c r="D17" s="13" t="s">
        <v>18</v>
      </c>
      <c r="E17" s="19">
        <v>530</v>
      </c>
      <c r="F17" s="19"/>
      <c r="G17" s="55">
        <f t="shared" si="0"/>
        <v>0</v>
      </c>
      <c r="H17" s="19">
        <v>530</v>
      </c>
      <c r="I17" s="24">
        <v>6</v>
      </c>
      <c r="J17" s="55">
        <f t="shared" si="1"/>
        <v>38.42</v>
      </c>
      <c r="K17" s="19">
        <v>530</v>
      </c>
      <c r="L17" s="19">
        <v>6</v>
      </c>
      <c r="M17" s="55">
        <f t="shared" si="2"/>
        <v>38.42</v>
      </c>
      <c r="N17" s="19">
        <v>530</v>
      </c>
      <c r="O17" s="19">
        <v>3</v>
      </c>
      <c r="P17" s="55">
        <f t="shared" si="3"/>
        <v>19.21</v>
      </c>
      <c r="Q17" s="19">
        <v>530</v>
      </c>
      <c r="R17" s="19">
        <v>4</v>
      </c>
      <c r="S17" s="55">
        <f t="shared" si="4"/>
        <v>25.62</v>
      </c>
      <c r="T17" s="19">
        <v>530</v>
      </c>
      <c r="U17" s="19">
        <v>3</v>
      </c>
      <c r="V17" s="55">
        <f t="shared" si="5"/>
        <v>19.21</v>
      </c>
      <c r="W17" s="19">
        <v>530</v>
      </c>
      <c r="X17" s="19">
        <v>4</v>
      </c>
      <c r="Y17" s="108">
        <f t="shared" si="6"/>
        <v>25.62</v>
      </c>
      <c r="Z17" s="123">
        <f t="shared" si="7"/>
        <v>26</v>
      </c>
      <c r="AA17" s="63">
        <f t="shared" si="8"/>
        <v>166.50000000000003</v>
      </c>
      <c r="AB17" s="64">
        <f t="shared" si="9"/>
        <v>39.28</v>
      </c>
      <c r="AC17" s="126">
        <f t="shared" si="10"/>
        <v>205.78000000000003</v>
      </c>
    </row>
    <row r="18" spans="1:29" s="14" customFormat="1" x14ac:dyDescent="0.25">
      <c r="A18" s="80">
        <v>4</v>
      </c>
      <c r="B18" s="13" t="s">
        <v>62</v>
      </c>
      <c r="C18" s="13" t="s">
        <v>25</v>
      </c>
      <c r="D18" s="13" t="s">
        <v>18</v>
      </c>
      <c r="E18" s="19">
        <v>545</v>
      </c>
      <c r="F18" s="19"/>
      <c r="G18" s="55">
        <f t="shared" si="0"/>
        <v>0</v>
      </c>
      <c r="H18" s="19">
        <v>545</v>
      </c>
      <c r="I18" s="19"/>
      <c r="J18" s="55">
        <f t="shared" si="1"/>
        <v>0</v>
      </c>
      <c r="K18" s="19">
        <v>545</v>
      </c>
      <c r="L18" s="19"/>
      <c r="M18" s="55">
        <f t="shared" si="2"/>
        <v>0</v>
      </c>
      <c r="N18" s="19">
        <v>545</v>
      </c>
      <c r="O18" s="19">
        <v>3</v>
      </c>
      <c r="P18" s="55">
        <f t="shared" si="3"/>
        <v>19.760000000000002</v>
      </c>
      <c r="Q18" s="19">
        <v>545</v>
      </c>
      <c r="R18" s="19">
        <v>4</v>
      </c>
      <c r="S18" s="55">
        <f t="shared" si="4"/>
        <v>26.34</v>
      </c>
      <c r="T18" s="19">
        <v>545</v>
      </c>
      <c r="U18" s="19"/>
      <c r="V18" s="55">
        <f t="shared" si="5"/>
        <v>0</v>
      </c>
      <c r="W18" s="19">
        <v>545</v>
      </c>
      <c r="X18" s="19">
        <v>7</v>
      </c>
      <c r="Y18" s="108">
        <f t="shared" si="6"/>
        <v>46.1</v>
      </c>
      <c r="Z18" s="123">
        <f t="shared" si="7"/>
        <v>14</v>
      </c>
      <c r="AA18" s="63">
        <f t="shared" si="8"/>
        <v>92.2</v>
      </c>
      <c r="AB18" s="64">
        <f t="shared" si="9"/>
        <v>21.75</v>
      </c>
      <c r="AC18" s="126">
        <f t="shared" si="10"/>
        <v>113.95</v>
      </c>
    </row>
    <row r="19" spans="1:29" s="14" customFormat="1" x14ac:dyDescent="0.25">
      <c r="A19" s="80">
        <v>5</v>
      </c>
      <c r="B19" s="13" t="s">
        <v>83</v>
      </c>
      <c r="C19" s="13" t="s">
        <v>26</v>
      </c>
      <c r="D19" s="13" t="s">
        <v>18</v>
      </c>
      <c r="E19" s="19">
        <v>520</v>
      </c>
      <c r="F19" s="19"/>
      <c r="G19" s="55">
        <f t="shared" si="0"/>
        <v>0</v>
      </c>
      <c r="H19" s="19">
        <v>520</v>
      </c>
      <c r="I19" s="19"/>
      <c r="J19" s="55">
        <f t="shared" si="1"/>
        <v>0</v>
      </c>
      <c r="K19" s="19">
        <v>520</v>
      </c>
      <c r="L19" s="19"/>
      <c r="M19" s="55">
        <f t="shared" si="2"/>
        <v>0</v>
      </c>
      <c r="N19" s="19">
        <v>520</v>
      </c>
      <c r="O19" s="19"/>
      <c r="P19" s="55">
        <f t="shared" si="3"/>
        <v>0</v>
      </c>
      <c r="Q19" s="19">
        <v>520</v>
      </c>
      <c r="R19" s="19">
        <v>4</v>
      </c>
      <c r="S19" s="55">
        <f t="shared" si="4"/>
        <v>25.14</v>
      </c>
      <c r="T19" s="19">
        <v>520</v>
      </c>
      <c r="U19" s="19"/>
      <c r="V19" s="55">
        <f t="shared" si="5"/>
        <v>0</v>
      </c>
      <c r="W19" s="19">
        <v>520</v>
      </c>
      <c r="X19" s="19">
        <v>4</v>
      </c>
      <c r="Y19" s="108">
        <f t="shared" si="6"/>
        <v>25.14</v>
      </c>
      <c r="Z19" s="123">
        <f t="shared" si="7"/>
        <v>8</v>
      </c>
      <c r="AA19" s="63">
        <f t="shared" si="8"/>
        <v>50.28</v>
      </c>
      <c r="AB19" s="64">
        <f t="shared" si="9"/>
        <v>11.86</v>
      </c>
      <c r="AC19" s="126">
        <f t="shared" si="10"/>
        <v>62.14</v>
      </c>
    </row>
    <row r="20" spans="1:29" s="14" customFormat="1" x14ac:dyDescent="0.25">
      <c r="A20" s="80">
        <v>6</v>
      </c>
      <c r="B20" s="13" t="s">
        <v>84</v>
      </c>
      <c r="C20" s="13" t="s">
        <v>28</v>
      </c>
      <c r="D20" s="13" t="s">
        <v>18</v>
      </c>
      <c r="E20" s="96">
        <v>524.09</v>
      </c>
      <c r="F20" s="19"/>
      <c r="G20" s="55">
        <f t="shared" si="0"/>
        <v>0</v>
      </c>
      <c r="H20" s="19">
        <v>525</v>
      </c>
      <c r="I20" s="19"/>
      <c r="J20" s="55">
        <f t="shared" si="1"/>
        <v>0</v>
      </c>
      <c r="K20" s="19">
        <v>525</v>
      </c>
      <c r="L20" s="19"/>
      <c r="M20" s="55">
        <f t="shared" si="2"/>
        <v>0</v>
      </c>
      <c r="N20" s="19">
        <v>525</v>
      </c>
      <c r="O20" s="19"/>
      <c r="P20" s="55">
        <f t="shared" si="3"/>
        <v>0</v>
      </c>
      <c r="Q20" s="19">
        <v>525</v>
      </c>
      <c r="R20" s="19"/>
      <c r="S20" s="55">
        <f t="shared" si="4"/>
        <v>0</v>
      </c>
      <c r="T20" s="19">
        <v>525</v>
      </c>
      <c r="U20" s="19"/>
      <c r="V20" s="55">
        <f t="shared" si="5"/>
        <v>0</v>
      </c>
      <c r="W20" s="19">
        <v>525</v>
      </c>
      <c r="X20" s="19">
        <v>3</v>
      </c>
      <c r="Y20" s="108">
        <f t="shared" si="6"/>
        <v>19.03</v>
      </c>
      <c r="Z20" s="123">
        <f t="shared" si="7"/>
        <v>3</v>
      </c>
      <c r="AA20" s="63">
        <f t="shared" si="8"/>
        <v>19.03</v>
      </c>
      <c r="AB20" s="64">
        <f t="shared" si="9"/>
        <v>4.49</v>
      </c>
      <c r="AC20" s="126">
        <f t="shared" si="10"/>
        <v>23.520000000000003</v>
      </c>
    </row>
    <row r="21" spans="1:29" s="14" customFormat="1" x14ac:dyDescent="0.25">
      <c r="A21" s="80">
        <v>7</v>
      </c>
      <c r="B21" s="13" t="s">
        <v>85</v>
      </c>
      <c r="C21" s="13" t="s">
        <v>31</v>
      </c>
      <c r="D21" s="13" t="s">
        <v>18</v>
      </c>
      <c r="E21" s="19">
        <v>535</v>
      </c>
      <c r="F21" s="19"/>
      <c r="G21" s="55">
        <f t="shared" si="0"/>
        <v>0</v>
      </c>
      <c r="H21" s="19">
        <v>535</v>
      </c>
      <c r="I21" s="19"/>
      <c r="J21" s="55">
        <f t="shared" si="1"/>
        <v>0</v>
      </c>
      <c r="K21" s="19">
        <v>535</v>
      </c>
      <c r="L21" s="19"/>
      <c r="M21" s="55">
        <f t="shared" si="2"/>
        <v>0</v>
      </c>
      <c r="N21" s="19">
        <v>535</v>
      </c>
      <c r="O21" s="19"/>
      <c r="P21" s="55">
        <f t="shared" si="3"/>
        <v>0</v>
      </c>
      <c r="Q21" s="19">
        <v>535</v>
      </c>
      <c r="R21" s="19"/>
      <c r="S21" s="55">
        <f t="shared" si="4"/>
        <v>0</v>
      </c>
      <c r="T21" s="19">
        <v>535</v>
      </c>
      <c r="U21" s="19">
        <v>9</v>
      </c>
      <c r="V21" s="55">
        <f t="shared" si="5"/>
        <v>58.19</v>
      </c>
      <c r="W21" s="19">
        <v>535</v>
      </c>
      <c r="X21" s="19">
        <v>6</v>
      </c>
      <c r="Y21" s="108">
        <f t="shared" si="6"/>
        <v>38.799999999999997</v>
      </c>
      <c r="Z21" s="123">
        <f t="shared" si="7"/>
        <v>15</v>
      </c>
      <c r="AA21" s="63">
        <f t="shared" si="8"/>
        <v>96.99</v>
      </c>
      <c r="AB21" s="64">
        <f t="shared" si="9"/>
        <v>22.88</v>
      </c>
      <c r="AC21" s="126">
        <f t="shared" si="10"/>
        <v>119.86999999999999</v>
      </c>
    </row>
    <row r="22" spans="1:29" s="14" customFormat="1" x14ac:dyDescent="0.25">
      <c r="A22" s="80">
        <v>8</v>
      </c>
      <c r="B22" s="13" t="s">
        <v>48</v>
      </c>
      <c r="C22" s="13" t="s">
        <v>32</v>
      </c>
      <c r="D22" s="13" t="s">
        <v>18</v>
      </c>
      <c r="E22" s="19">
        <v>520</v>
      </c>
      <c r="F22" s="19"/>
      <c r="G22" s="55">
        <f t="shared" si="0"/>
        <v>0</v>
      </c>
      <c r="H22" s="19">
        <v>520</v>
      </c>
      <c r="I22" s="24">
        <v>3</v>
      </c>
      <c r="J22" s="55">
        <f t="shared" si="1"/>
        <v>18.850000000000001</v>
      </c>
      <c r="K22" s="19">
        <v>520</v>
      </c>
      <c r="L22" s="19">
        <v>3</v>
      </c>
      <c r="M22" s="55">
        <f t="shared" si="2"/>
        <v>18.850000000000001</v>
      </c>
      <c r="N22" s="19">
        <v>520</v>
      </c>
      <c r="O22" s="19">
        <v>3</v>
      </c>
      <c r="P22" s="55">
        <f t="shared" si="3"/>
        <v>18.850000000000001</v>
      </c>
      <c r="Q22" s="96">
        <v>524.23</v>
      </c>
      <c r="R22" s="19"/>
      <c r="S22" s="55">
        <f t="shared" si="4"/>
        <v>0</v>
      </c>
      <c r="T22" s="19">
        <v>525</v>
      </c>
      <c r="U22" s="19"/>
      <c r="V22" s="55">
        <f t="shared" si="5"/>
        <v>0</v>
      </c>
      <c r="W22" s="19">
        <v>525</v>
      </c>
      <c r="X22" s="19"/>
      <c r="Y22" s="108">
        <f t="shared" si="6"/>
        <v>0</v>
      </c>
      <c r="Z22" s="123">
        <f t="shared" si="7"/>
        <v>9</v>
      </c>
      <c r="AA22" s="63">
        <f t="shared" si="8"/>
        <v>56.550000000000004</v>
      </c>
      <c r="AB22" s="64">
        <f t="shared" si="9"/>
        <v>13.34</v>
      </c>
      <c r="AC22" s="126">
        <f t="shared" si="10"/>
        <v>69.89</v>
      </c>
    </row>
    <row r="23" spans="1:29" s="14" customFormat="1" x14ac:dyDescent="0.25">
      <c r="A23" s="80">
        <v>9</v>
      </c>
      <c r="B23" s="13" t="s">
        <v>66</v>
      </c>
      <c r="C23" s="13" t="s">
        <v>34</v>
      </c>
      <c r="D23" s="13" t="s">
        <v>18</v>
      </c>
      <c r="E23" s="19">
        <v>550</v>
      </c>
      <c r="F23" s="19"/>
      <c r="G23" s="55">
        <f t="shared" si="0"/>
        <v>0</v>
      </c>
      <c r="H23" s="19">
        <v>550</v>
      </c>
      <c r="I23" s="19"/>
      <c r="J23" s="55">
        <f t="shared" si="1"/>
        <v>0</v>
      </c>
      <c r="K23" s="19">
        <v>550</v>
      </c>
      <c r="L23" s="19"/>
      <c r="M23" s="55">
        <f t="shared" si="2"/>
        <v>0</v>
      </c>
      <c r="N23" s="19">
        <v>550</v>
      </c>
      <c r="O23" s="19"/>
      <c r="P23" s="55">
        <f t="shared" si="3"/>
        <v>0</v>
      </c>
      <c r="Q23" s="19">
        <v>550</v>
      </c>
      <c r="R23" s="19">
        <v>4</v>
      </c>
      <c r="S23" s="55">
        <f t="shared" si="4"/>
        <v>26.58</v>
      </c>
      <c r="T23" s="19">
        <v>550</v>
      </c>
      <c r="U23" s="19">
        <v>3</v>
      </c>
      <c r="V23" s="55">
        <f t="shared" si="5"/>
        <v>19.940000000000001</v>
      </c>
      <c r="W23" s="19">
        <v>550</v>
      </c>
      <c r="X23" s="19">
        <v>1.5</v>
      </c>
      <c r="Y23" s="108">
        <f t="shared" si="6"/>
        <v>9.9700000000000006</v>
      </c>
      <c r="Z23" s="123">
        <f t="shared" si="7"/>
        <v>8.5</v>
      </c>
      <c r="AA23" s="63">
        <f t="shared" si="8"/>
        <v>56.489999999999995</v>
      </c>
      <c r="AB23" s="64">
        <f t="shared" si="9"/>
        <v>13.33</v>
      </c>
      <c r="AC23" s="126">
        <f t="shared" si="10"/>
        <v>69.819999999999993</v>
      </c>
    </row>
    <row r="24" spans="1:29" s="14" customFormat="1" x14ac:dyDescent="0.25">
      <c r="A24" s="80">
        <v>10</v>
      </c>
      <c r="B24" s="13" t="s">
        <v>49</v>
      </c>
      <c r="C24" s="13" t="s">
        <v>23</v>
      </c>
      <c r="D24" s="13" t="s">
        <v>18</v>
      </c>
      <c r="E24" s="19">
        <v>535</v>
      </c>
      <c r="F24" s="19"/>
      <c r="G24" s="55">
        <f t="shared" si="0"/>
        <v>0</v>
      </c>
      <c r="H24" s="19">
        <v>535</v>
      </c>
      <c r="I24" s="19"/>
      <c r="J24" s="55">
        <f t="shared" si="1"/>
        <v>0</v>
      </c>
      <c r="K24" s="19">
        <v>535</v>
      </c>
      <c r="L24" s="19"/>
      <c r="M24" s="55">
        <f t="shared" si="2"/>
        <v>0</v>
      </c>
      <c r="N24" s="19">
        <v>535</v>
      </c>
      <c r="O24" s="19"/>
      <c r="P24" s="55">
        <f t="shared" si="3"/>
        <v>0</v>
      </c>
      <c r="Q24" s="19">
        <v>535</v>
      </c>
      <c r="R24" s="19">
        <v>4</v>
      </c>
      <c r="S24" s="55">
        <f t="shared" si="4"/>
        <v>25.86</v>
      </c>
      <c r="T24" s="19">
        <v>535</v>
      </c>
      <c r="U24" s="19"/>
      <c r="V24" s="55">
        <f t="shared" si="5"/>
        <v>0</v>
      </c>
      <c r="W24" s="19">
        <v>535</v>
      </c>
      <c r="X24" s="19">
        <v>3</v>
      </c>
      <c r="Y24" s="108">
        <f t="shared" si="6"/>
        <v>19.399999999999999</v>
      </c>
      <c r="Z24" s="123">
        <f t="shared" si="7"/>
        <v>7</v>
      </c>
      <c r="AA24" s="63">
        <f t="shared" si="8"/>
        <v>45.26</v>
      </c>
      <c r="AB24" s="64">
        <f t="shared" si="9"/>
        <v>10.68</v>
      </c>
      <c r="AC24" s="126">
        <f t="shared" si="10"/>
        <v>55.94</v>
      </c>
    </row>
    <row r="25" spans="1:29" s="14" customFormat="1" x14ac:dyDescent="0.25">
      <c r="A25" s="80">
        <v>11</v>
      </c>
      <c r="B25" s="13" t="s">
        <v>50</v>
      </c>
      <c r="C25" s="13" t="s">
        <v>35</v>
      </c>
      <c r="D25" s="13" t="s">
        <v>18</v>
      </c>
      <c r="E25" s="19">
        <v>520</v>
      </c>
      <c r="F25" s="19"/>
      <c r="G25" s="55">
        <f t="shared" si="0"/>
        <v>0</v>
      </c>
      <c r="H25" s="19">
        <v>520</v>
      </c>
      <c r="I25" s="19"/>
      <c r="J25" s="55">
        <f t="shared" si="1"/>
        <v>0</v>
      </c>
      <c r="K25" s="19">
        <v>520</v>
      </c>
      <c r="L25" s="19"/>
      <c r="M25" s="55">
        <f t="shared" si="2"/>
        <v>0</v>
      </c>
      <c r="N25" s="19">
        <v>520</v>
      </c>
      <c r="O25" s="19"/>
      <c r="P25" s="55">
        <f t="shared" si="3"/>
        <v>0</v>
      </c>
      <c r="Q25" s="19">
        <v>520</v>
      </c>
      <c r="R25" s="19"/>
      <c r="S25" s="55">
        <f t="shared" si="4"/>
        <v>0</v>
      </c>
      <c r="T25" s="19">
        <v>520</v>
      </c>
      <c r="U25" s="19">
        <v>3</v>
      </c>
      <c r="V25" s="55">
        <f t="shared" si="5"/>
        <v>18.850000000000001</v>
      </c>
      <c r="W25" s="19">
        <v>520</v>
      </c>
      <c r="X25" s="19"/>
      <c r="Y25" s="108">
        <f t="shared" si="6"/>
        <v>0</v>
      </c>
      <c r="Z25" s="123">
        <f t="shared" si="7"/>
        <v>3</v>
      </c>
      <c r="AA25" s="63">
        <f t="shared" si="8"/>
        <v>18.850000000000001</v>
      </c>
      <c r="AB25" s="64">
        <f t="shared" si="9"/>
        <v>4.45</v>
      </c>
      <c r="AC25" s="126">
        <f t="shared" si="10"/>
        <v>23.3</v>
      </c>
    </row>
    <row r="26" spans="1:29" s="14" customFormat="1" x14ac:dyDescent="0.25">
      <c r="A26" s="80">
        <v>12</v>
      </c>
      <c r="B26" s="13" t="s">
        <v>51</v>
      </c>
      <c r="C26" s="13" t="s">
        <v>36</v>
      </c>
      <c r="D26" s="13" t="s">
        <v>18</v>
      </c>
      <c r="E26" s="19">
        <v>530</v>
      </c>
      <c r="F26" s="19"/>
      <c r="G26" s="55">
        <f t="shared" si="0"/>
        <v>0</v>
      </c>
      <c r="H26" s="19">
        <v>531.36</v>
      </c>
      <c r="I26" s="19"/>
      <c r="J26" s="55">
        <f t="shared" si="1"/>
        <v>0</v>
      </c>
      <c r="K26" s="19">
        <v>535</v>
      </c>
      <c r="L26" s="19"/>
      <c r="M26" s="55">
        <f t="shared" si="2"/>
        <v>0</v>
      </c>
      <c r="N26" s="19">
        <v>535</v>
      </c>
      <c r="O26" s="19"/>
      <c r="P26" s="55">
        <f t="shared" si="3"/>
        <v>0</v>
      </c>
      <c r="Q26" s="19">
        <v>535</v>
      </c>
      <c r="R26" s="19">
        <v>2</v>
      </c>
      <c r="S26" s="55">
        <f t="shared" si="4"/>
        <v>12.93</v>
      </c>
      <c r="T26" s="19">
        <v>535</v>
      </c>
      <c r="U26" s="19"/>
      <c r="V26" s="55">
        <f t="shared" si="5"/>
        <v>0</v>
      </c>
      <c r="W26" s="19">
        <v>535</v>
      </c>
      <c r="X26" s="19">
        <v>3</v>
      </c>
      <c r="Y26" s="108">
        <f t="shared" si="6"/>
        <v>19.399999999999999</v>
      </c>
      <c r="Z26" s="123">
        <f t="shared" si="7"/>
        <v>5</v>
      </c>
      <c r="AA26" s="63">
        <f t="shared" si="8"/>
        <v>32.33</v>
      </c>
      <c r="AB26" s="64">
        <f t="shared" si="9"/>
        <v>7.63</v>
      </c>
      <c r="AC26" s="126">
        <f t="shared" si="10"/>
        <v>39.96</v>
      </c>
    </row>
    <row r="27" spans="1:29" s="14" customFormat="1" x14ac:dyDescent="0.25">
      <c r="A27" s="80">
        <v>13</v>
      </c>
      <c r="B27" s="13" t="s">
        <v>67</v>
      </c>
      <c r="C27" s="13" t="s">
        <v>37</v>
      </c>
      <c r="D27" s="13" t="s">
        <v>18</v>
      </c>
      <c r="E27" s="19">
        <v>545</v>
      </c>
      <c r="F27" s="19">
        <v>5</v>
      </c>
      <c r="G27" s="55">
        <f t="shared" si="0"/>
        <v>32.93</v>
      </c>
      <c r="H27" s="19">
        <v>545</v>
      </c>
      <c r="I27" s="19">
        <v>7.5</v>
      </c>
      <c r="J27" s="55">
        <f t="shared" si="1"/>
        <v>49.4</v>
      </c>
      <c r="K27" s="19">
        <v>550</v>
      </c>
      <c r="L27" s="19">
        <v>7</v>
      </c>
      <c r="M27" s="55">
        <f t="shared" si="2"/>
        <v>46.52</v>
      </c>
      <c r="N27" s="19">
        <v>550</v>
      </c>
      <c r="O27" s="19">
        <v>4</v>
      </c>
      <c r="P27" s="55">
        <f t="shared" si="3"/>
        <v>26.58</v>
      </c>
      <c r="Q27" s="19">
        <v>550</v>
      </c>
      <c r="R27" s="19">
        <v>10.5</v>
      </c>
      <c r="S27" s="55">
        <f t="shared" si="4"/>
        <v>69.78</v>
      </c>
      <c r="T27" s="19">
        <v>550</v>
      </c>
      <c r="U27" s="19"/>
      <c r="V27" s="55">
        <f t="shared" si="5"/>
        <v>0</v>
      </c>
      <c r="W27" s="19">
        <v>550</v>
      </c>
      <c r="X27" s="19">
        <v>9</v>
      </c>
      <c r="Y27" s="108">
        <f t="shared" si="6"/>
        <v>59.81</v>
      </c>
      <c r="Z27" s="123">
        <f t="shared" si="7"/>
        <v>43</v>
      </c>
      <c r="AA27" s="63">
        <f t="shared" si="8"/>
        <v>285.02</v>
      </c>
      <c r="AB27" s="64">
        <f t="shared" si="9"/>
        <v>67.239999999999995</v>
      </c>
      <c r="AC27" s="126">
        <f t="shared" si="10"/>
        <v>352.26</v>
      </c>
    </row>
    <row r="28" spans="1:29" s="14" customFormat="1" x14ac:dyDescent="0.25">
      <c r="A28" s="80">
        <v>14</v>
      </c>
      <c r="B28" s="16" t="s">
        <v>68</v>
      </c>
      <c r="C28" s="16" t="s">
        <v>38</v>
      </c>
      <c r="D28" s="13" t="s">
        <v>18</v>
      </c>
      <c r="E28" s="19">
        <v>545</v>
      </c>
      <c r="F28" s="19"/>
      <c r="G28" s="55">
        <f t="shared" si="0"/>
        <v>0</v>
      </c>
      <c r="H28" s="19">
        <v>545</v>
      </c>
      <c r="I28" s="19">
        <v>15</v>
      </c>
      <c r="J28" s="55">
        <f t="shared" si="1"/>
        <v>98.79</v>
      </c>
      <c r="K28" s="19">
        <v>545</v>
      </c>
      <c r="L28" s="19">
        <v>21</v>
      </c>
      <c r="M28" s="55">
        <f t="shared" si="2"/>
        <v>138.31</v>
      </c>
      <c r="N28" s="19">
        <v>545</v>
      </c>
      <c r="O28" s="19">
        <v>18</v>
      </c>
      <c r="P28" s="55">
        <f t="shared" si="3"/>
        <v>118.55</v>
      </c>
      <c r="Q28" s="19">
        <v>545</v>
      </c>
      <c r="R28" s="19">
        <v>3</v>
      </c>
      <c r="S28" s="55">
        <f t="shared" si="4"/>
        <v>19.760000000000002</v>
      </c>
      <c r="T28" s="19">
        <v>550</v>
      </c>
      <c r="U28" s="19">
        <v>9</v>
      </c>
      <c r="V28" s="55">
        <f t="shared" si="5"/>
        <v>59.81</v>
      </c>
      <c r="W28" s="19">
        <v>550</v>
      </c>
      <c r="X28" s="19"/>
      <c r="Y28" s="108">
        <f t="shared" si="6"/>
        <v>0</v>
      </c>
      <c r="Z28" s="123">
        <f t="shared" si="7"/>
        <v>66</v>
      </c>
      <c r="AA28" s="63">
        <f t="shared" si="8"/>
        <v>435.22</v>
      </c>
      <c r="AB28" s="64">
        <f t="shared" si="9"/>
        <v>102.67</v>
      </c>
      <c r="AC28" s="126">
        <f t="shared" si="10"/>
        <v>537.89</v>
      </c>
    </row>
    <row r="29" spans="1:29" s="14" customFormat="1" x14ac:dyDescent="0.25">
      <c r="A29" s="80">
        <v>15</v>
      </c>
      <c r="B29" s="13" t="s">
        <v>69</v>
      </c>
      <c r="C29" s="13" t="s">
        <v>39</v>
      </c>
      <c r="D29" s="13" t="s">
        <v>18</v>
      </c>
      <c r="E29" s="20"/>
      <c r="F29" s="19"/>
      <c r="G29" s="55">
        <f t="shared" si="0"/>
        <v>0</v>
      </c>
      <c r="H29" s="19">
        <v>515</v>
      </c>
      <c r="I29" s="19">
        <v>5.5</v>
      </c>
      <c r="J29" s="55">
        <f t="shared" si="1"/>
        <v>34.229999999999997</v>
      </c>
      <c r="K29" s="19">
        <v>515</v>
      </c>
      <c r="L29" s="19">
        <v>15</v>
      </c>
      <c r="M29" s="55">
        <f t="shared" si="2"/>
        <v>93.36</v>
      </c>
      <c r="N29" s="19">
        <v>515</v>
      </c>
      <c r="O29" s="19">
        <v>3</v>
      </c>
      <c r="P29" s="55">
        <f t="shared" si="3"/>
        <v>18.670000000000002</v>
      </c>
      <c r="Q29" s="19">
        <v>515</v>
      </c>
      <c r="R29" s="19">
        <v>12</v>
      </c>
      <c r="S29" s="55">
        <f t="shared" si="4"/>
        <v>74.69</v>
      </c>
      <c r="T29" s="19">
        <v>515</v>
      </c>
      <c r="U29" s="19">
        <v>11.5</v>
      </c>
      <c r="V29" s="55">
        <f t="shared" si="5"/>
        <v>71.58</v>
      </c>
      <c r="W29" s="19">
        <v>515</v>
      </c>
      <c r="X29" s="19">
        <v>10.5</v>
      </c>
      <c r="Y29" s="108">
        <f t="shared" si="6"/>
        <v>65.349999999999994</v>
      </c>
      <c r="Z29" s="123">
        <f t="shared" si="7"/>
        <v>57.5</v>
      </c>
      <c r="AA29" s="63">
        <f t="shared" si="8"/>
        <v>357.88</v>
      </c>
      <c r="AB29" s="64">
        <f t="shared" si="9"/>
        <v>84.42</v>
      </c>
      <c r="AC29" s="126">
        <f t="shared" si="10"/>
        <v>442.3</v>
      </c>
    </row>
    <row r="30" spans="1:29" s="14" customFormat="1" x14ac:dyDescent="0.25">
      <c r="A30" s="80">
        <v>16</v>
      </c>
      <c r="B30" s="13" t="s">
        <v>52</v>
      </c>
      <c r="C30" s="13" t="s">
        <v>40</v>
      </c>
      <c r="D30" s="13" t="s">
        <v>18</v>
      </c>
      <c r="E30" s="20">
        <v>515</v>
      </c>
      <c r="F30" s="19">
        <v>9</v>
      </c>
      <c r="G30" s="55">
        <f t="shared" si="0"/>
        <v>56.02</v>
      </c>
      <c r="H30" s="19">
        <v>515</v>
      </c>
      <c r="I30" s="19">
        <v>14.5</v>
      </c>
      <c r="J30" s="55">
        <f t="shared" si="1"/>
        <v>90.25</v>
      </c>
      <c r="K30" s="19">
        <v>515</v>
      </c>
      <c r="L30" s="19">
        <v>19.5</v>
      </c>
      <c r="M30" s="55">
        <f t="shared" si="2"/>
        <v>121.37</v>
      </c>
      <c r="N30" s="19">
        <v>515</v>
      </c>
      <c r="O30" s="19">
        <v>6</v>
      </c>
      <c r="P30" s="55">
        <f t="shared" si="3"/>
        <v>37.340000000000003</v>
      </c>
      <c r="Q30" s="19">
        <v>515</v>
      </c>
      <c r="R30" s="19">
        <v>6</v>
      </c>
      <c r="S30" s="55">
        <f t="shared" si="4"/>
        <v>37.340000000000003</v>
      </c>
      <c r="T30" s="19">
        <v>515</v>
      </c>
      <c r="U30" s="19">
        <v>4.5</v>
      </c>
      <c r="V30" s="55">
        <f t="shared" si="5"/>
        <v>28.01</v>
      </c>
      <c r="W30" s="19">
        <v>515</v>
      </c>
      <c r="X30" s="19"/>
      <c r="Y30" s="108">
        <f t="shared" si="6"/>
        <v>0</v>
      </c>
      <c r="Z30" s="123">
        <f t="shared" si="7"/>
        <v>59.5</v>
      </c>
      <c r="AA30" s="63">
        <f t="shared" si="8"/>
        <v>370.33000000000004</v>
      </c>
      <c r="AB30" s="64">
        <f t="shared" si="9"/>
        <v>87.36</v>
      </c>
      <c r="AC30" s="126">
        <f t="shared" si="10"/>
        <v>457.69000000000005</v>
      </c>
    </row>
    <row r="31" spans="1:29" s="14" customFormat="1" x14ac:dyDescent="0.25">
      <c r="A31" s="80">
        <v>17</v>
      </c>
      <c r="B31" s="13" t="s">
        <v>53</v>
      </c>
      <c r="C31" s="13" t="s">
        <v>41</v>
      </c>
      <c r="D31" s="13" t="s">
        <v>18</v>
      </c>
      <c r="E31" s="20"/>
      <c r="F31" s="19"/>
      <c r="G31" s="55">
        <f t="shared" si="0"/>
        <v>0</v>
      </c>
      <c r="H31" s="19"/>
      <c r="I31" s="19"/>
      <c r="J31" s="55">
        <f t="shared" si="1"/>
        <v>0</v>
      </c>
      <c r="K31" s="19"/>
      <c r="L31" s="19"/>
      <c r="M31" s="55">
        <f t="shared" si="2"/>
        <v>0</v>
      </c>
      <c r="N31" s="19"/>
      <c r="O31" s="19"/>
      <c r="P31" s="55">
        <f t="shared" si="3"/>
        <v>0</v>
      </c>
      <c r="Q31" s="19"/>
      <c r="R31" s="19"/>
      <c r="S31" s="55">
        <f t="shared" si="4"/>
        <v>0</v>
      </c>
      <c r="T31" s="19">
        <v>515</v>
      </c>
      <c r="U31" s="19">
        <v>14</v>
      </c>
      <c r="V31" s="55">
        <f t="shared" si="5"/>
        <v>87.14</v>
      </c>
      <c r="W31" s="19">
        <v>515</v>
      </c>
      <c r="X31" s="19">
        <v>17.5</v>
      </c>
      <c r="Y31" s="108">
        <f t="shared" si="6"/>
        <v>108.92</v>
      </c>
      <c r="Z31" s="123">
        <f t="shared" si="7"/>
        <v>31.5</v>
      </c>
      <c r="AA31" s="63">
        <f t="shared" si="8"/>
        <v>196.06</v>
      </c>
      <c r="AB31" s="64">
        <f t="shared" si="9"/>
        <v>46.25</v>
      </c>
      <c r="AC31" s="126">
        <f t="shared" si="10"/>
        <v>242.31</v>
      </c>
    </row>
    <row r="32" spans="1:29" s="14" customFormat="1" x14ac:dyDescent="0.25">
      <c r="A32" s="80">
        <v>18</v>
      </c>
      <c r="B32" s="13" t="s">
        <v>70</v>
      </c>
      <c r="C32" s="13" t="s">
        <v>42</v>
      </c>
      <c r="D32" s="13" t="s">
        <v>18</v>
      </c>
      <c r="E32" s="20">
        <v>515</v>
      </c>
      <c r="F32" s="19">
        <v>1.5</v>
      </c>
      <c r="G32" s="55">
        <f t="shared" si="0"/>
        <v>9.34</v>
      </c>
      <c r="H32" s="19">
        <v>515</v>
      </c>
      <c r="I32" s="19">
        <v>7.5</v>
      </c>
      <c r="J32" s="55">
        <f t="shared" si="1"/>
        <v>46.68</v>
      </c>
      <c r="K32" s="19">
        <v>520</v>
      </c>
      <c r="L32" s="19">
        <v>22.5</v>
      </c>
      <c r="M32" s="55">
        <f t="shared" si="2"/>
        <v>141.38999999999999</v>
      </c>
      <c r="N32" s="19">
        <v>520</v>
      </c>
      <c r="O32" s="19">
        <v>4.5</v>
      </c>
      <c r="P32" s="55">
        <f t="shared" si="3"/>
        <v>28.28</v>
      </c>
      <c r="Q32" s="19">
        <v>520</v>
      </c>
      <c r="R32" s="19">
        <v>7.5</v>
      </c>
      <c r="S32" s="55">
        <f t="shared" si="4"/>
        <v>47.13</v>
      </c>
      <c r="T32" s="19">
        <v>520</v>
      </c>
      <c r="U32" s="19">
        <v>6</v>
      </c>
      <c r="V32" s="55">
        <f t="shared" si="5"/>
        <v>37.700000000000003</v>
      </c>
      <c r="W32" s="19">
        <v>520</v>
      </c>
      <c r="X32" s="19">
        <v>18</v>
      </c>
      <c r="Y32" s="108">
        <f t="shared" si="6"/>
        <v>113.11</v>
      </c>
      <c r="Z32" s="123">
        <f t="shared" si="7"/>
        <v>67.5</v>
      </c>
      <c r="AA32" s="63">
        <f t="shared" si="8"/>
        <v>423.63</v>
      </c>
      <c r="AB32" s="64">
        <f t="shared" si="9"/>
        <v>99.93</v>
      </c>
      <c r="AC32" s="126">
        <f t="shared" si="10"/>
        <v>523.55999999999995</v>
      </c>
    </row>
    <row r="33" spans="1:29" x14ac:dyDescent="0.25">
      <c r="A33" s="80">
        <v>19</v>
      </c>
      <c r="B33" s="2" t="s">
        <v>55</v>
      </c>
      <c r="C33" s="2" t="s">
        <v>44</v>
      </c>
      <c r="D33" s="13" t="s">
        <v>18</v>
      </c>
      <c r="E33" s="17"/>
      <c r="F33" s="6"/>
      <c r="G33" s="55">
        <f t="shared" si="0"/>
        <v>0</v>
      </c>
      <c r="H33" s="6"/>
      <c r="I33" s="6"/>
      <c r="J33" s="55">
        <f t="shared" si="1"/>
        <v>0</v>
      </c>
      <c r="K33" s="6"/>
      <c r="L33" s="6"/>
      <c r="M33" s="55">
        <f t="shared" si="2"/>
        <v>0</v>
      </c>
      <c r="N33" s="6"/>
      <c r="O33" s="6"/>
      <c r="P33" s="55">
        <f t="shared" si="3"/>
        <v>0</v>
      </c>
      <c r="Q33" s="6"/>
      <c r="R33" s="6"/>
      <c r="S33" s="55">
        <f t="shared" si="4"/>
        <v>0</v>
      </c>
      <c r="T33" s="6">
        <v>515</v>
      </c>
      <c r="U33" s="6">
        <v>14</v>
      </c>
      <c r="V33" s="55">
        <f t="shared" si="5"/>
        <v>87.14</v>
      </c>
      <c r="W33" s="6">
        <v>515</v>
      </c>
      <c r="X33" s="6">
        <v>20.5</v>
      </c>
      <c r="Y33" s="108">
        <f t="shared" si="6"/>
        <v>127.59</v>
      </c>
      <c r="Z33" s="123">
        <f t="shared" si="7"/>
        <v>34.5</v>
      </c>
      <c r="AA33" s="63">
        <f t="shared" si="8"/>
        <v>214.73000000000002</v>
      </c>
      <c r="AB33" s="64">
        <f t="shared" si="9"/>
        <v>50.65</v>
      </c>
      <c r="AC33" s="126">
        <f t="shared" si="10"/>
        <v>265.38</v>
      </c>
    </row>
    <row r="34" spans="1:29" x14ac:dyDescent="0.25">
      <c r="A34" s="80">
        <v>20</v>
      </c>
      <c r="B34" s="2" t="s">
        <v>299</v>
      </c>
      <c r="C34" s="2" t="s">
        <v>45</v>
      </c>
      <c r="D34" s="13" t="s">
        <v>18</v>
      </c>
      <c r="E34" s="17"/>
      <c r="F34" s="6"/>
      <c r="G34" s="55">
        <f t="shared" si="0"/>
        <v>0</v>
      </c>
      <c r="H34" s="6"/>
      <c r="I34" s="6"/>
      <c r="J34" s="55">
        <f t="shared" si="1"/>
        <v>0</v>
      </c>
      <c r="K34" s="6"/>
      <c r="L34" s="6"/>
      <c r="M34" s="55">
        <f t="shared" si="2"/>
        <v>0</v>
      </c>
      <c r="N34" s="6"/>
      <c r="O34" s="6"/>
      <c r="P34" s="55">
        <f t="shared" si="3"/>
        <v>0</v>
      </c>
      <c r="Q34" s="6"/>
      <c r="R34" s="6"/>
      <c r="S34" s="55">
        <f t="shared" si="4"/>
        <v>0</v>
      </c>
      <c r="T34" s="6"/>
      <c r="U34" s="6"/>
      <c r="V34" s="55">
        <f t="shared" si="5"/>
        <v>0</v>
      </c>
      <c r="W34" s="6">
        <v>535</v>
      </c>
      <c r="X34" s="6">
        <v>12</v>
      </c>
      <c r="Y34" s="108">
        <f t="shared" si="6"/>
        <v>77.59</v>
      </c>
      <c r="Z34" s="123">
        <f t="shared" si="7"/>
        <v>12</v>
      </c>
      <c r="AA34" s="63">
        <f t="shared" si="8"/>
        <v>77.59</v>
      </c>
      <c r="AB34" s="64">
        <f t="shared" si="9"/>
        <v>18.3</v>
      </c>
      <c r="AC34" s="126">
        <f t="shared" si="10"/>
        <v>95.89</v>
      </c>
    </row>
    <row r="35" spans="1:29" s="26" customFormat="1" x14ac:dyDescent="0.25">
      <c r="A35" s="80">
        <v>21</v>
      </c>
      <c r="B35" s="29" t="s">
        <v>144</v>
      </c>
      <c r="C35" s="29" t="s">
        <v>108</v>
      </c>
      <c r="D35" s="29" t="s">
        <v>145</v>
      </c>
      <c r="E35" s="43" t="s">
        <v>146</v>
      </c>
      <c r="F35" s="25">
        <v>4.5</v>
      </c>
      <c r="G35" s="55">
        <f t="shared" si="0"/>
        <v>28.01</v>
      </c>
      <c r="H35" s="31">
        <v>515</v>
      </c>
      <c r="I35" s="25">
        <v>11.5</v>
      </c>
      <c r="J35" s="55">
        <f t="shared" si="1"/>
        <v>71.58</v>
      </c>
      <c r="K35" s="31">
        <v>515</v>
      </c>
      <c r="L35" s="25">
        <v>10.5</v>
      </c>
      <c r="M35" s="55">
        <f t="shared" si="2"/>
        <v>65.349999999999994</v>
      </c>
      <c r="N35" s="30">
        <v>515</v>
      </c>
      <c r="O35" s="25">
        <v>11</v>
      </c>
      <c r="P35" s="55">
        <f t="shared" si="3"/>
        <v>68.459999999999994</v>
      </c>
      <c r="Q35" s="31">
        <v>515</v>
      </c>
      <c r="R35" s="25">
        <v>11.5</v>
      </c>
      <c r="S35" s="55">
        <f t="shared" si="4"/>
        <v>71.58</v>
      </c>
      <c r="T35" s="31">
        <v>515</v>
      </c>
      <c r="U35" s="25">
        <v>9.5</v>
      </c>
      <c r="V35" s="55">
        <f t="shared" si="5"/>
        <v>59.13</v>
      </c>
      <c r="W35" s="31">
        <v>515</v>
      </c>
      <c r="X35" s="25">
        <v>3.5</v>
      </c>
      <c r="Y35" s="108">
        <f t="shared" si="6"/>
        <v>21.78</v>
      </c>
      <c r="Z35" s="123">
        <f t="shared" si="7"/>
        <v>62</v>
      </c>
      <c r="AA35" s="63">
        <f t="shared" si="8"/>
        <v>385.89</v>
      </c>
      <c r="AB35" s="64">
        <f t="shared" si="9"/>
        <v>91.03</v>
      </c>
      <c r="AC35" s="126">
        <f t="shared" si="10"/>
        <v>476.91999999999996</v>
      </c>
    </row>
    <row r="36" spans="1:29" s="26" customFormat="1" x14ac:dyDescent="0.25">
      <c r="A36" s="80">
        <v>22</v>
      </c>
      <c r="B36" s="29" t="s">
        <v>147</v>
      </c>
      <c r="C36" s="29" t="s">
        <v>148</v>
      </c>
      <c r="D36" s="29" t="s">
        <v>145</v>
      </c>
      <c r="E36" s="43">
        <v>520</v>
      </c>
      <c r="F36" s="25">
        <v>4.5</v>
      </c>
      <c r="G36" s="55">
        <f t="shared" si="0"/>
        <v>28.28</v>
      </c>
      <c r="H36" s="31">
        <v>520</v>
      </c>
      <c r="I36" s="25">
        <v>0.5</v>
      </c>
      <c r="J36" s="55">
        <f t="shared" si="1"/>
        <v>3.14</v>
      </c>
      <c r="K36" s="31">
        <v>520</v>
      </c>
      <c r="L36" s="25">
        <v>10.5</v>
      </c>
      <c r="M36" s="55">
        <f t="shared" si="2"/>
        <v>65.98</v>
      </c>
      <c r="N36" s="30">
        <v>520</v>
      </c>
      <c r="O36" s="25">
        <v>11</v>
      </c>
      <c r="P36" s="55">
        <f t="shared" si="3"/>
        <v>69.12</v>
      </c>
      <c r="Q36" s="31">
        <v>520</v>
      </c>
      <c r="R36" s="25">
        <v>11.5</v>
      </c>
      <c r="S36" s="55">
        <f t="shared" si="4"/>
        <v>72.27</v>
      </c>
      <c r="T36" s="31">
        <v>535</v>
      </c>
      <c r="U36" s="25">
        <v>9.5</v>
      </c>
      <c r="V36" s="55">
        <f t="shared" si="5"/>
        <v>61.43</v>
      </c>
      <c r="W36" s="31">
        <v>535</v>
      </c>
      <c r="X36" s="25">
        <v>7</v>
      </c>
      <c r="Y36" s="108">
        <f t="shared" si="6"/>
        <v>45.26</v>
      </c>
      <c r="Z36" s="123">
        <f t="shared" si="7"/>
        <v>54.5</v>
      </c>
      <c r="AA36" s="63">
        <f t="shared" si="8"/>
        <v>345.48</v>
      </c>
      <c r="AB36" s="64">
        <f t="shared" si="9"/>
        <v>81.5</v>
      </c>
      <c r="AC36" s="126">
        <f t="shared" si="10"/>
        <v>426.98</v>
      </c>
    </row>
    <row r="37" spans="1:29" s="26" customFormat="1" x14ac:dyDescent="0.25">
      <c r="A37" s="80">
        <v>23</v>
      </c>
      <c r="B37" s="32" t="s">
        <v>149</v>
      </c>
      <c r="C37" s="32" t="s">
        <v>88</v>
      </c>
      <c r="D37" s="29" t="s">
        <v>145</v>
      </c>
      <c r="E37" s="44"/>
      <c r="F37" s="34"/>
      <c r="G37" s="55">
        <f t="shared" si="0"/>
        <v>0</v>
      </c>
      <c r="H37" s="35"/>
      <c r="I37" s="34"/>
      <c r="J37" s="55">
        <f t="shared" si="1"/>
        <v>0</v>
      </c>
      <c r="K37" s="35"/>
      <c r="L37" s="34"/>
      <c r="M37" s="55">
        <f t="shared" si="2"/>
        <v>0</v>
      </c>
      <c r="N37" s="33"/>
      <c r="O37" s="34"/>
      <c r="P37" s="55">
        <f t="shared" si="3"/>
        <v>0</v>
      </c>
      <c r="Q37" s="35"/>
      <c r="R37" s="34"/>
      <c r="S37" s="55">
        <f t="shared" si="4"/>
        <v>0</v>
      </c>
      <c r="T37" s="31">
        <v>515</v>
      </c>
      <c r="U37" s="25">
        <v>9.5</v>
      </c>
      <c r="V37" s="55">
        <f t="shared" si="5"/>
        <v>59.13</v>
      </c>
      <c r="W37" s="31"/>
      <c r="X37" s="25"/>
      <c r="Y37" s="108">
        <f t="shared" si="6"/>
        <v>0</v>
      </c>
      <c r="Z37" s="123">
        <f t="shared" si="7"/>
        <v>9.5</v>
      </c>
      <c r="AA37" s="63">
        <f t="shared" si="8"/>
        <v>59.13</v>
      </c>
      <c r="AB37" s="64">
        <f t="shared" si="9"/>
        <v>13.95</v>
      </c>
      <c r="AC37" s="126">
        <f t="shared" si="10"/>
        <v>73.08</v>
      </c>
    </row>
    <row r="38" spans="1:29" s="26" customFormat="1" x14ac:dyDescent="0.25">
      <c r="A38" s="80">
        <v>24</v>
      </c>
      <c r="B38" s="29" t="s">
        <v>150</v>
      </c>
      <c r="C38" s="29" t="s">
        <v>151</v>
      </c>
      <c r="D38" s="29" t="s">
        <v>145</v>
      </c>
      <c r="E38" s="43">
        <v>515</v>
      </c>
      <c r="F38" s="25">
        <v>4.5</v>
      </c>
      <c r="G38" s="55">
        <f t="shared" si="0"/>
        <v>28.01</v>
      </c>
      <c r="H38" s="31">
        <v>515</v>
      </c>
      <c r="I38" s="25">
        <v>11.5</v>
      </c>
      <c r="J38" s="55">
        <f t="shared" si="1"/>
        <v>71.58</v>
      </c>
      <c r="K38" s="31">
        <v>515</v>
      </c>
      <c r="L38" s="25">
        <v>10</v>
      </c>
      <c r="M38" s="55">
        <f t="shared" si="2"/>
        <v>62.24</v>
      </c>
      <c r="N38" s="30">
        <v>515</v>
      </c>
      <c r="O38" s="25">
        <v>7.5</v>
      </c>
      <c r="P38" s="55">
        <f t="shared" si="3"/>
        <v>46.68</v>
      </c>
      <c r="Q38" s="31">
        <v>515</v>
      </c>
      <c r="R38" s="25">
        <v>9</v>
      </c>
      <c r="S38" s="55">
        <f t="shared" si="4"/>
        <v>56.02</v>
      </c>
      <c r="T38" s="31">
        <v>515</v>
      </c>
      <c r="U38" s="25">
        <v>9.5</v>
      </c>
      <c r="V38" s="55">
        <f t="shared" si="5"/>
        <v>59.13</v>
      </c>
      <c r="W38" s="31">
        <v>515</v>
      </c>
      <c r="X38" s="25">
        <v>2.5</v>
      </c>
      <c r="Y38" s="108">
        <f t="shared" si="6"/>
        <v>15.56</v>
      </c>
      <c r="Z38" s="123">
        <f t="shared" si="7"/>
        <v>54.5</v>
      </c>
      <c r="AA38" s="63">
        <f t="shared" si="8"/>
        <v>339.22</v>
      </c>
      <c r="AB38" s="64">
        <f t="shared" si="9"/>
        <v>80.02</v>
      </c>
      <c r="AC38" s="126">
        <f t="shared" si="10"/>
        <v>419.24</v>
      </c>
    </row>
    <row r="39" spans="1:29" s="26" customFormat="1" x14ac:dyDescent="0.25">
      <c r="A39" s="80">
        <v>25</v>
      </c>
      <c r="B39" s="29" t="s">
        <v>152</v>
      </c>
      <c r="C39" s="29" t="s">
        <v>22</v>
      </c>
      <c r="D39" s="29" t="s">
        <v>145</v>
      </c>
      <c r="E39" s="43"/>
      <c r="F39" s="25"/>
      <c r="G39" s="55">
        <f t="shared" ref="G39:G64" si="11">ROUND(ROUND(E39/$B$12,3)*2*F39,2)</f>
        <v>0</v>
      </c>
      <c r="H39" s="31"/>
      <c r="I39" s="25"/>
      <c r="J39" s="55">
        <f t="shared" ref="J39:J64" si="12">ROUND(ROUND(H39/$B$12,3)*2*I39,2)</f>
        <v>0</v>
      </c>
      <c r="K39" s="31"/>
      <c r="L39" s="25"/>
      <c r="M39" s="55">
        <f t="shared" ref="M39:M64" si="13">ROUND(ROUND(K39/$B$12,3)*2*L39,2)</f>
        <v>0</v>
      </c>
      <c r="N39" s="30"/>
      <c r="O39" s="25"/>
      <c r="P39" s="55">
        <f t="shared" ref="P39:P64" si="14">ROUND(ROUND(N39/$B$12,3)*2*O39,2)</f>
        <v>0</v>
      </c>
      <c r="Q39" s="31"/>
      <c r="R39" s="25"/>
      <c r="S39" s="55">
        <f t="shared" ref="S39:S64" si="15">ROUND(ROUND(Q39/$B$12,3)*2*R39,2)</f>
        <v>0</v>
      </c>
      <c r="T39" s="31"/>
      <c r="U39" s="25"/>
      <c r="V39" s="55">
        <f t="shared" ref="V39:V64" si="16">ROUND(ROUND(T39/$B$12,3)*2*U39,2)</f>
        <v>0</v>
      </c>
      <c r="W39" s="31" t="s">
        <v>153</v>
      </c>
      <c r="X39" s="25">
        <v>2</v>
      </c>
      <c r="Y39" s="108">
        <f t="shared" ref="Y39:Y64" si="17">ROUND(ROUND(W39/$B$12,3)*2*X39,2)</f>
        <v>17.16</v>
      </c>
      <c r="Z39" s="123">
        <f t="shared" ref="Z39:Z64" si="18">F39+I39+L39+O39+R39+U39+X39</f>
        <v>2</v>
      </c>
      <c r="AA39" s="63">
        <f t="shared" ref="AA39:AA64" si="19">G39+J39+M39+P39+S39+V39+Y39</f>
        <v>17.16</v>
      </c>
      <c r="AB39" s="64">
        <f t="shared" si="9"/>
        <v>4.05</v>
      </c>
      <c r="AC39" s="126">
        <f t="shared" si="10"/>
        <v>21.21</v>
      </c>
    </row>
    <row r="40" spans="1:29" s="26" customFormat="1" x14ac:dyDescent="0.25">
      <c r="A40" s="80">
        <v>26</v>
      </c>
      <c r="B40" s="32" t="s">
        <v>154</v>
      </c>
      <c r="C40" s="32" t="s">
        <v>155</v>
      </c>
      <c r="D40" s="29" t="s">
        <v>145</v>
      </c>
      <c r="E40" s="44"/>
      <c r="F40" s="34"/>
      <c r="G40" s="55">
        <f t="shared" si="11"/>
        <v>0</v>
      </c>
      <c r="H40" s="35"/>
      <c r="I40" s="34"/>
      <c r="J40" s="55">
        <f t="shared" si="12"/>
        <v>0</v>
      </c>
      <c r="K40" s="35"/>
      <c r="L40" s="34"/>
      <c r="M40" s="55">
        <f t="shared" si="13"/>
        <v>0</v>
      </c>
      <c r="N40" s="33"/>
      <c r="O40" s="34"/>
      <c r="P40" s="55">
        <f t="shared" si="14"/>
        <v>0</v>
      </c>
      <c r="Q40" s="31">
        <v>525</v>
      </c>
      <c r="R40" s="25">
        <v>2.5</v>
      </c>
      <c r="S40" s="55">
        <f t="shared" si="15"/>
        <v>15.86</v>
      </c>
      <c r="T40" s="31">
        <v>525</v>
      </c>
      <c r="U40" s="25">
        <v>7.5</v>
      </c>
      <c r="V40" s="55">
        <f t="shared" si="16"/>
        <v>47.58</v>
      </c>
      <c r="W40" s="31"/>
      <c r="X40" s="25"/>
      <c r="Y40" s="108">
        <f t="shared" si="17"/>
        <v>0</v>
      </c>
      <c r="Z40" s="123">
        <f t="shared" si="18"/>
        <v>10</v>
      </c>
      <c r="AA40" s="63">
        <f t="shared" si="19"/>
        <v>63.44</v>
      </c>
      <c r="AB40" s="64">
        <f t="shared" si="9"/>
        <v>14.97</v>
      </c>
      <c r="AC40" s="126">
        <f t="shared" si="10"/>
        <v>78.41</v>
      </c>
    </row>
    <row r="41" spans="1:29" s="26" customFormat="1" x14ac:dyDescent="0.25">
      <c r="A41" s="80">
        <v>27</v>
      </c>
      <c r="B41" s="29" t="s">
        <v>157</v>
      </c>
      <c r="C41" s="29" t="s">
        <v>158</v>
      </c>
      <c r="D41" s="29" t="s">
        <v>145</v>
      </c>
      <c r="E41" s="43" t="s">
        <v>159</v>
      </c>
      <c r="F41" s="25">
        <v>4.5</v>
      </c>
      <c r="G41" s="55">
        <f t="shared" si="11"/>
        <v>29.37</v>
      </c>
      <c r="H41" s="31" t="s">
        <v>159</v>
      </c>
      <c r="I41" s="25">
        <v>11.5</v>
      </c>
      <c r="J41" s="55">
        <f t="shared" si="12"/>
        <v>75.05</v>
      </c>
      <c r="K41" s="31" t="s">
        <v>159</v>
      </c>
      <c r="L41" s="25">
        <v>3</v>
      </c>
      <c r="M41" s="55">
        <f t="shared" si="13"/>
        <v>19.579999999999998</v>
      </c>
      <c r="N41" s="30" t="s">
        <v>159</v>
      </c>
      <c r="O41" s="25">
        <v>11</v>
      </c>
      <c r="P41" s="55">
        <f t="shared" si="14"/>
        <v>71.790000000000006</v>
      </c>
      <c r="Q41" s="31">
        <v>540</v>
      </c>
      <c r="R41" s="25">
        <v>11.5</v>
      </c>
      <c r="S41" s="55">
        <f t="shared" si="15"/>
        <v>75.05</v>
      </c>
      <c r="T41" s="31">
        <v>540</v>
      </c>
      <c r="U41" s="25">
        <v>5.5</v>
      </c>
      <c r="V41" s="55">
        <f t="shared" si="16"/>
        <v>35.89</v>
      </c>
      <c r="W41" s="31">
        <v>540</v>
      </c>
      <c r="X41" s="25">
        <v>9.5</v>
      </c>
      <c r="Y41" s="108">
        <f t="shared" si="17"/>
        <v>62</v>
      </c>
      <c r="Z41" s="123">
        <f t="shared" si="18"/>
        <v>56.5</v>
      </c>
      <c r="AA41" s="63">
        <f t="shared" si="19"/>
        <v>368.73</v>
      </c>
      <c r="AB41" s="64">
        <f t="shared" si="9"/>
        <v>86.98</v>
      </c>
      <c r="AC41" s="126">
        <f t="shared" si="10"/>
        <v>455.71000000000004</v>
      </c>
    </row>
    <row r="42" spans="1:29" s="26" customFormat="1" x14ac:dyDescent="0.25">
      <c r="A42" s="80">
        <v>28</v>
      </c>
      <c r="B42" s="29" t="s">
        <v>160</v>
      </c>
      <c r="C42" s="29" t="s">
        <v>161</v>
      </c>
      <c r="D42" s="29" t="s">
        <v>145</v>
      </c>
      <c r="E42" s="43">
        <v>525</v>
      </c>
      <c r="F42" s="25">
        <v>2.5</v>
      </c>
      <c r="G42" s="55">
        <f t="shared" si="11"/>
        <v>15.86</v>
      </c>
      <c r="H42" s="31">
        <v>525</v>
      </c>
      <c r="I42" s="25">
        <v>4.5</v>
      </c>
      <c r="J42" s="55">
        <f t="shared" si="12"/>
        <v>28.55</v>
      </c>
      <c r="K42" s="31">
        <v>525</v>
      </c>
      <c r="L42" s="25">
        <v>10.5</v>
      </c>
      <c r="M42" s="55">
        <f t="shared" si="13"/>
        <v>66.61</v>
      </c>
      <c r="N42" s="30">
        <v>525</v>
      </c>
      <c r="O42" s="25">
        <v>11</v>
      </c>
      <c r="P42" s="55">
        <f t="shared" si="14"/>
        <v>69.78</v>
      </c>
      <c r="Q42" s="31">
        <v>525</v>
      </c>
      <c r="R42" s="25">
        <v>11.5</v>
      </c>
      <c r="S42" s="55">
        <f t="shared" si="15"/>
        <v>72.959999999999994</v>
      </c>
      <c r="T42" s="31">
        <v>525</v>
      </c>
      <c r="U42" s="25">
        <v>9.5</v>
      </c>
      <c r="V42" s="55">
        <f t="shared" si="16"/>
        <v>60.27</v>
      </c>
      <c r="W42" s="31">
        <v>525</v>
      </c>
      <c r="X42" s="25">
        <v>6</v>
      </c>
      <c r="Y42" s="108">
        <f t="shared" si="17"/>
        <v>38.06</v>
      </c>
      <c r="Z42" s="123">
        <f t="shared" si="18"/>
        <v>55.5</v>
      </c>
      <c r="AA42" s="63">
        <f t="shared" si="19"/>
        <v>352.09</v>
      </c>
      <c r="AB42" s="64">
        <f t="shared" si="9"/>
        <v>83.06</v>
      </c>
      <c r="AC42" s="126">
        <f t="shared" si="10"/>
        <v>435.15</v>
      </c>
    </row>
    <row r="43" spans="1:29" s="26" customFormat="1" x14ac:dyDescent="0.25">
      <c r="A43" s="80">
        <v>29</v>
      </c>
      <c r="B43" s="29" t="s">
        <v>162</v>
      </c>
      <c r="C43" s="29" t="s">
        <v>163</v>
      </c>
      <c r="D43" s="29" t="s">
        <v>145</v>
      </c>
      <c r="E43" s="43">
        <v>565</v>
      </c>
      <c r="F43" s="25">
        <v>4.5</v>
      </c>
      <c r="G43" s="55">
        <f t="shared" si="11"/>
        <v>30.73</v>
      </c>
      <c r="H43" s="31">
        <v>565</v>
      </c>
      <c r="I43" s="25">
        <v>11.5</v>
      </c>
      <c r="J43" s="55">
        <f t="shared" si="12"/>
        <v>78.52</v>
      </c>
      <c r="K43" s="31">
        <v>565</v>
      </c>
      <c r="L43" s="25">
        <v>0.5</v>
      </c>
      <c r="M43" s="55">
        <f t="shared" si="13"/>
        <v>3.41</v>
      </c>
      <c r="N43" s="30">
        <v>565</v>
      </c>
      <c r="O43" s="25">
        <v>8.5</v>
      </c>
      <c r="P43" s="55">
        <f t="shared" si="14"/>
        <v>58.04</v>
      </c>
      <c r="Q43" s="31">
        <v>565</v>
      </c>
      <c r="R43" s="25">
        <v>11.5</v>
      </c>
      <c r="S43" s="55">
        <f t="shared" si="15"/>
        <v>78.52</v>
      </c>
      <c r="T43" s="31">
        <v>565</v>
      </c>
      <c r="U43" s="25">
        <v>9.5</v>
      </c>
      <c r="V43" s="55">
        <f t="shared" si="16"/>
        <v>64.87</v>
      </c>
      <c r="W43" s="31">
        <v>565</v>
      </c>
      <c r="X43" s="25">
        <v>3.5</v>
      </c>
      <c r="Y43" s="108">
        <f t="shared" si="17"/>
        <v>23.9</v>
      </c>
      <c r="Z43" s="123">
        <f t="shared" si="18"/>
        <v>49.5</v>
      </c>
      <c r="AA43" s="63">
        <f t="shared" si="19"/>
        <v>337.98999999999995</v>
      </c>
      <c r="AB43" s="64">
        <f t="shared" si="9"/>
        <v>79.73</v>
      </c>
      <c r="AC43" s="126">
        <f t="shared" si="10"/>
        <v>417.71999999999997</v>
      </c>
    </row>
    <row r="44" spans="1:29" s="26" customFormat="1" x14ac:dyDescent="0.25">
      <c r="A44" s="80">
        <v>30</v>
      </c>
      <c r="B44" s="29" t="s">
        <v>164</v>
      </c>
      <c r="C44" s="29" t="s">
        <v>165</v>
      </c>
      <c r="D44" s="29" t="s">
        <v>145</v>
      </c>
      <c r="E44" s="43">
        <v>560</v>
      </c>
      <c r="F44" s="25">
        <v>4.5</v>
      </c>
      <c r="G44" s="55">
        <f t="shared" si="11"/>
        <v>30.46</v>
      </c>
      <c r="H44" s="31">
        <v>560</v>
      </c>
      <c r="I44" s="25">
        <v>2</v>
      </c>
      <c r="J44" s="55">
        <f t="shared" si="12"/>
        <v>13.54</v>
      </c>
      <c r="K44" s="31">
        <v>560</v>
      </c>
      <c r="L44" s="25">
        <v>5</v>
      </c>
      <c r="M44" s="55">
        <f t="shared" si="13"/>
        <v>33.840000000000003</v>
      </c>
      <c r="N44" s="30">
        <v>560</v>
      </c>
      <c r="O44" s="25">
        <v>3.5</v>
      </c>
      <c r="P44" s="55">
        <f t="shared" si="14"/>
        <v>23.69</v>
      </c>
      <c r="Q44" s="31">
        <v>560</v>
      </c>
      <c r="R44" s="25">
        <v>7.5</v>
      </c>
      <c r="S44" s="55">
        <f t="shared" si="15"/>
        <v>50.76</v>
      </c>
      <c r="T44" s="31">
        <v>560</v>
      </c>
      <c r="U44" s="25">
        <v>9.5</v>
      </c>
      <c r="V44" s="55">
        <f t="shared" si="16"/>
        <v>64.3</v>
      </c>
      <c r="W44" s="31">
        <v>560</v>
      </c>
      <c r="X44" s="25">
        <v>9.5</v>
      </c>
      <c r="Y44" s="108">
        <f t="shared" si="17"/>
        <v>64.3</v>
      </c>
      <c r="Z44" s="123">
        <f t="shared" si="18"/>
        <v>41.5</v>
      </c>
      <c r="AA44" s="63">
        <f t="shared" si="19"/>
        <v>280.89</v>
      </c>
      <c r="AB44" s="64">
        <f t="shared" si="9"/>
        <v>66.260000000000005</v>
      </c>
      <c r="AC44" s="126">
        <f t="shared" si="10"/>
        <v>347.15</v>
      </c>
    </row>
    <row r="45" spans="1:29" s="26" customFormat="1" x14ac:dyDescent="0.25">
      <c r="A45" s="80">
        <v>31</v>
      </c>
      <c r="B45" s="29" t="s">
        <v>166</v>
      </c>
      <c r="C45" s="29" t="s">
        <v>167</v>
      </c>
      <c r="D45" s="29" t="s">
        <v>145</v>
      </c>
      <c r="E45" s="43">
        <v>515</v>
      </c>
      <c r="F45" s="25">
        <v>4.5</v>
      </c>
      <c r="G45" s="55">
        <f t="shared" si="11"/>
        <v>28.01</v>
      </c>
      <c r="H45" s="31">
        <v>515</v>
      </c>
      <c r="I45" s="25">
        <v>11.5</v>
      </c>
      <c r="J45" s="55">
        <f t="shared" si="12"/>
        <v>71.58</v>
      </c>
      <c r="K45" s="31">
        <v>515</v>
      </c>
      <c r="L45" s="25">
        <v>10.5</v>
      </c>
      <c r="M45" s="55">
        <f t="shared" si="13"/>
        <v>65.349999999999994</v>
      </c>
      <c r="N45" s="30">
        <v>515</v>
      </c>
      <c r="O45" s="25">
        <v>5</v>
      </c>
      <c r="P45" s="55">
        <f t="shared" si="14"/>
        <v>31.12</v>
      </c>
      <c r="Q45" s="31">
        <v>515</v>
      </c>
      <c r="R45" s="25">
        <v>0</v>
      </c>
      <c r="S45" s="55">
        <f t="shared" si="15"/>
        <v>0</v>
      </c>
      <c r="T45" s="31">
        <v>515</v>
      </c>
      <c r="U45" s="25">
        <v>8.5</v>
      </c>
      <c r="V45" s="55">
        <f t="shared" si="16"/>
        <v>52.9</v>
      </c>
      <c r="W45" s="31"/>
      <c r="X45" s="25"/>
      <c r="Y45" s="108">
        <f t="shared" si="17"/>
        <v>0</v>
      </c>
      <c r="Z45" s="123">
        <f t="shared" si="18"/>
        <v>40</v>
      </c>
      <c r="AA45" s="63">
        <f t="shared" si="19"/>
        <v>248.96</v>
      </c>
      <c r="AB45" s="64">
        <f t="shared" si="9"/>
        <v>58.73</v>
      </c>
      <c r="AC45" s="126">
        <f t="shared" si="10"/>
        <v>307.69</v>
      </c>
    </row>
    <row r="46" spans="1:29" s="26" customFormat="1" x14ac:dyDescent="0.25">
      <c r="A46" s="80">
        <v>32</v>
      </c>
      <c r="B46" s="29" t="s">
        <v>168</v>
      </c>
      <c r="C46" s="29" t="s">
        <v>89</v>
      </c>
      <c r="D46" s="29" t="s">
        <v>145</v>
      </c>
      <c r="E46" s="43">
        <v>515</v>
      </c>
      <c r="F46" s="25">
        <v>4.5</v>
      </c>
      <c r="G46" s="55">
        <f t="shared" si="11"/>
        <v>28.01</v>
      </c>
      <c r="H46" s="31">
        <v>515</v>
      </c>
      <c r="I46" s="25">
        <v>11.5</v>
      </c>
      <c r="J46" s="55">
        <f t="shared" si="12"/>
        <v>71.58</v>
      </c>
      <c r="K46" s="31">
        <v>515</v>
      </c>
      <c r="L46" s="25">
        <v>10.5</v>
      </c>
      <c r="M46" s="55">
        <f t="shared" si="13"/>
        <v>65.349999999999994</v>
      </c>
      <c r="N46" s="30">
        <v>515</v>
      </c>
      <c r="O46" s="25">
        <v>11</v>
      </c>
      <c r="P46" s="55">
        <f t="shared" si="14"/>
        <v>68.459999999999994</v>
      </c>
      <c r="Q46" s="31">
        <v>515</v>
      </c>
      <c r="R46" s="25">
        <v>11.5</v>
      </c>
      <c r="S46" s="55">
        <f t="shared" si="15"/>
        <v>71.58</v>
      </c>
      <c r="T46" s="31">
        <v>515</v>
      </c>
      <c r="U46" s="25">
        <v>6</v>
      </c>
      <c r="V46" s="55">
        <f t="shared" si="16"/>
        <v>37.340000000000003</v>
      </c>
      <c r="W46" s="31">
        <v>515</v>
      </c>
      <c r="X46" s="25">
        <v>9.5</v>
      </c>
      <c r="Y46" s="108">
        <f t="shared" si="17"/>
        <v>59.13</v>
      </c>
      <c r="Z46" s="123">
        <f t="shared" si="18"/>
        <v>64.5</v>
      </c>
      <c r="AA46" s="63">
        <f t="shared" si="19"/>
        <v>401.44999999999993</v>
      </c>
      <c r="AB46" s="64">
        <f t="shared" si="9"/>
        <v>94.7</v>
      </c>
      <c r="AC46" s="126">
        <f t="shared" si="10"/>
        <v>496.14999999999992</v>
      </c>
    </row>
    <row r="47" spans="1:29" s="26" customFormat="1" x14ac:dyDescent="0.25">
      <c r="A47" s="80">
        <v>33</v>
      </c>
      <c r="B47" s="32" t="s">
        <v>169</v>
      </c>
      <c r="C47" s="32" t="s">
        <v>170</v>
      </c>
      <c r="D47" s="29" t="s">
        <v>145</v>
      </c>
      <c r="E47" s="43"/>
      <c r="F47" s="25"/>
      <c r="G47" s="55">
        <f t="shared" si="11"/>
        <v>0</v>
      </c>
      <c r="H47" s="31"/>
      <c r="I47" s="25"/>
      <c r="J47" s="55">
        <f t="shared" si="12"/>
        <v>0</v>
      </c>
      <c r="K47" s="31"/>
      <c r="L47" s="25"/>
      <c r="M47" s="55">
        <f t="shared" si="13"/>
        <v>0</v>
      </c>
      <c r="N47" s="30"/>
      <c r="O47" s="25"/>
      <c r="P47" s="55">
        <f t="shared" si="14"/>
        <v>0</v>
      </c>
      <c r="Q47" s="31"/>
      <c r="R47" s="25"/>
      <c r="S47" s="55">
        <f t="shared" si="15"/>
        <v>0</v>
      </c>
      <c r="T47" s="31" t="s">
        <v>171</v>
      </c>
      <c r="U47" s="25">
        <v>9.5</v>
      </c>
      <c r="V47" s="55">
        <f t="shared" si="16"/>
        <v>60.84</v>
      </c>
      <c r="W47" s="31" t="s">
        <v>171</v>
      </c>
      <c r="X47" s="25">
        <v>9.5</v>
      </c>
      <c r="Y47" s="108">
        <f t="shared" si="17"/>
        <v>60.84</v>
      </c>
      <c r="Z47" s="123">
        <f t="shared" si="18"/>
        <v>19</v>
      </c>
      <c r="AA47" s="63">
        <f t="shared" si="19"/>
        <v>121.68</v>
      </c>
      <c r="AB47" s="64">
        <f t="shared" si="9"/>
        <v>28.7</v>
      </c>
      <c r="AC47" s="126">
        <f t="shared" si="10"/>
        <v>150.38</v>
      </c>
    </row>
    <row r="48" spans="1:29" s="26" customFormat="1" x14ac:dyDescent="0.25">
      <c r="A48" s="80">
        <v>34</v>
      </c>
      <c r="B48" s="32" t="s">
        <v>172</v>
      </c>
      <c r="C48" s="32" t="s">
        <v>173</v>
      </c>
      <c r="D48" s="29" t="s">
        <v>145</v>
      </c>
      <c r="E48" s="43"/>
      <c r="F48" s="25"/>
      <c r="G48" s="55">
        <f t="shared" si="11"/>
        <v>0</v>
      </c>
      <c r="H48" s="31"/>
      <c r="I48" s="25"/>
      <c r="J48" s="55">
        <f t="shared" si="12"/>
        <v>0</v>
      </c>
      <c r="K48" s="31"/>
      <c r="L48" s="25"/>
      <c r="M48" s="55">
        <f t="shared" si="13"/>
        <v>0</v>
      </c>
      <c r="N48" s="30" t="s">
        <v>174</v>
      </c>
      <c r="O48" s="25">
        <v>1</v>
      </c>
      <c r="P48" s="55">
        <f t="shared" si="14"/>
        <v>6.34</v>
      </c>
      <c r="Q48" s="31" t="s">
        <v>174</v>
      </c>
      <c r="R48" s="25">
        <v>11.5</v>
      </c>
      <c r="S48" s="55">
        <f t="shared" si="15"/>
        <v>72.959999999999994</v>
      </c>
      <c r="T48" s="31" t="s">
        <v>174</v>
      </c>
      <c r="U48" s="25">
        <v>9.5</v>
      </c>
      <c r="V48" s="55">
        <f t="shared" si="16"/>
        <v>60.27</v>
      </c>
      <c r="W48" s="31" t="s">
        <v>174</v>
      </c>
      <c r="X48" s="25">
        <v>5.5</v>
      </c>
      <c r="Y48" s="108">
        <f t="shared" si="17"/>
        <v>34.89</v>
      </c>
      <c r="Z48" s="123">
        <f t="shared" si="18"/>
        <v>27.5</v>
      </c>
      <c r="AA48" s="63">
        <f t="shared" si="19"/>
        <v>174.45999999999998</v>
      </c>
      <c r="AB48" s="64">
        <f t="shared" si="9"/>
        <v>41.16</v>
      </c>
      <c r="AC48" s="126">
        <f t="shared" si="10"/>
        <v>215.61999999999998</v>
      </c>
    </row>
    <row r="49" spans="1:29" s="26" customFormat="1" x14ac:dyDescent="0.25">
      <c r="A49" s="80">
        <v>35</v>
      </c>
      <c r="B49" s="32" t="s">
        <v>175</v>
      </c>
      <c r="C49" s="32" t="s">
        <v>176</v>
      </c>
      <c r="D49" s="29" t="s">
        <v>145</v>
      </c>
      <c r="E49" s="44"/>
      <c r="F49" s="34"/>
      <c r="G49" s="55">
        <f t="shared" si="11"/>
        <v>0</v>
      </c>
      <c r="H49" s="35"/>
      <c r="I49" s="34"/>
      <c r="J49" s="55">
        <f t="shared" si="12"/>
        <v>0</v>
      </c>
      <c r="K49" s="35"/>
      <c r="L49" s="34"/>
      <c r="M49" s="55">
        <f t="shared" si="13"/>
        <v>0</v>
      </c>
      <c r="N49" s="30">
        <v>525</v>
      </c>
      <c r="O49" s="25">
        <v>4</v>
      </c>
      <c r="P49" s="55">
        <f t="shared" si="14"/>
        <v>25.38</v>
      </c>
      <c r="Q49" s="31">
        <v>525</v>
      </c>
      <c r="R49" s="25">
        <v>10</v>
      </c>
      <c r="S49" s="55">
        <f t="shared" si="15"/>
        <v>63.44</v>
      </c>
      <c r="T49" s="31">
        <v>525</v>
      </c>
      <c r="U49" s="25">
        <v>9.5</v>
      </c>
      <c r="V49" s="55">
        <f t="shared" si="16"/>
        <v>60.27</v>
      </c>
      <c r="W49" s="31">
        <v>525</v>
      </c>
      <c r="X49" s="25">
        <v>7</v>
      </c>
      <c r="Y49" s="108">
        <f t="shared" si="17"/>
        <v>44.41</v>
      </c>
      <c r="Z49" s="123">
        <f t="shared" si="18"/>
        <v>30.5</v>
      </c>
      <c r="AA49" s="63">
        <f t="shared" si="19"/>
        <v>193.5</v>
      </c>
      <c r="AB49" s="64">
        <f t="shared" si="9"/>
        <v>45.65</v>
      </c>
      <c r="AC49" s="126">
        <f t="shared" si="10"/>
        <v>239.15</v>
      </c>
    </row>
    <row r="50" spans="1:29" s="26" customFormat="1" x14ac:dyDescent="0.25">
      <c r="A50" s="80">
        <v>36</v>
      </c>
      <c r="B50" s="29" t="s">
        <v>177</v>
      </c>
      <c r="C50" s="29" t="s">
        <v>178</v>
      </c>
      <c r="D50" s="29" t="s">
        <v>145</v>
      </c>
      <c r="E50" s="43">
        <v>515</v>
      </c>
      <c r="F50" s="25">
        <v>4.5</v>
      </c>
      <c r="G50" s="55">
        <f t="shared" si="11"/>
        <v>28.01</v>
      </c>
      <c r="H50" s="31">
        <v>515</v>
      </c>
      <c r="I50" s="25">
        <v>11.5</v>
      </c>
      <c r="J50" s="55">
        <f t="shared" si="12"/>
        <v>71.58</v>
      </c>
      <c r="K50" s="31">
        <v>515</v>
      </c>
      <c r="L50" s="25">
        <v>10.5</v>
      </c>
      <c r="M50" s="55">
        <f t="shared" si="13"/>
        <v>65.349999999999994</v>
      </c>
      <c r="N50" s="30">
        <v>515</v>
      </c>
      <c r="O50" s="25">
        <v>11</v>
      </c>
      <c r="P50" s="55">
        <f t="shared" si="14"/>
        <v>68.459999999999994</v>
      </c>
      <c r="Q50" s="31">
        <v>515</v>
      </c>
      <c r="R50" s="25">
        <v>11.5</v>
      </c>
      <c r="S50" s="55">
        <f t="shared" si="15"/>
        <v>71.58</v>
      </c>
      <c r="T50" s="31">
        <v>515</v>
      </c>
      <c r="U50" s="25">
        <v>1</v>
      </c>
      <c r="V50" s="55">
        <f t="shared" si="16"/>
        <v>6.22</v>
      </c>
      <c r="W50" s="31">
        <v>515</v>
      </c>
      <c r="X50" s="25">
        <v>7</v>
      </c>
      <c r="Y50" s="108">
        <f t="shared" si="17"/>
        <v>43.57</v>
      </c>
      <c r="Z50" s="123">
        <f t="shared" si="18"/>
        <v>57</v>
      </c>
      <c r="AA50" s="63">
        <f t="shared" si="19"/>
        <v>354.77</v>
      </c>
      <c r="AB50" s="64">
        <f t="shared" si="9"/>
        <v>83.69</v>
      </c>
      <c r="AC50" s="126">
        <f t="shared" si="10"/>
        <v>438.46</v>
      </c>
    </row>
    <row r="51" spans="1:29" s="26" customFormat="1" x14ac:dyDescent="0.25">
      <c r="A51" s="80">
        <v>37</v>
      </c>
      <c r="B51" s="29" t="s">
        <v>181</v>
      </c>
      <c r="C51" s="29" t="s">
        <v>182</v>
      </c>
      <c r="D51" s="29" t="s">
        <v>145</v>
      </c>
      <c r="E51" s="43">
        <v>545</v>
      </c>
      <c r="F51" s="25">
        <v>4.5</v>
      </c>
      <c r="G51" s="55">
        <f t="shared" si="11"/>
        <v>29.64</v>
      </c>
      <c r="H51" s="31">
        <v>545</v>
      </c>
      <c r="I51" s="25">
        <v>11.5</v>
      </c>
      <c r="J51" s="55">
        <f t="shared" si="12"/>
        <v>75.739999999999995</v>
      </c>
      <c r="K51" s="31">
        <v>545</v>
      </c>
      <c r="L51" s="25">
        <v>10.5</v>
      </c>
      <c r="M51" s="55">
        <f t="shared" si="13"/>
        <v>69.150000000000006</v>
      </c>
      <c r="N51" s="30">
        <v>545</v>
      </c>
      <c r="O51" s="25">
        <v>11</v>
      </c>
      <c r="P51" s="55">
        <f t="shared" si="14"/>
        <v>72.45</v>
      </c>
      <c r="Q51" s="31">
        <v>545</v>
      </c>
      <c r="R51" s="25">
        <v>11.5</v>
      </c>
      <c r="S51" s="55">
        <f t="shared" si="15"/>
        <v>75.739999999999995</v>
      </c>
      <c r="T51" s="31">
        <v>545</v>
      </c>
      <c r="U51" s="25">
        <v>9.5</v>
      </c>
      <c r="V51" s="55">
        <f t="shared" si="16"/>
        <v>62.57</v>
      </c>
      <c r="W51" s="31">
        <v>545</v>
      </c>
      <c r="X51" s="25">
        <v>2.5</v>
      </c>
      <c r="Y51" s="108">
        <f t="shared" si="17"/>
        <v>16.47</v>
      </c>
      <c r="Z51" s="123">
        <f t="shared" si="18"/>
        <v>61</v>
      </c>
      <c r="AA51" s="63">
        <f t="shared" si="19"/>
        <v>401.76</v>
      </c>
      <c r="AB51" s="64">
        <f t="shared" si="9"/>
        <v>94.78</v>
      </c>
      <c r="AC51" s="126">
        <f t="shared" si="10"/>
        <v>496.53999999999996</v>
      </c>
    </row>
    <row r="52" spans="1:29" s="26" customFormat="1" x14ac:dyDescent="0.25">
      <c r="A52" s="80">
        <v>38</v>
      </c>
      <c r="B52" s="32" t="s">
        <v>183</v>
      </c>
      <c r="C52" s="32" t="s">
        <v>184</v>
      </c>
      <c r="D52" s="29" t="s">
        <v>145</v>
      </c>
      <c r="E52" s="44" t="s">
        <v>185</v>
      </c>
      <c r="F52" s="34">
        <v>0</v>
      </c>
      <c r="G52" s="55">
        <f t="shared" si="11"/>
        <v>0</v>
      </c>
      <c r="H52" s="35" t="s">
        <v>185</v>
      </c>
      <c r="I52" s="34">
        <v>7.5</v>
      </c>
      <c r="J52" s="55">
        <f t="shared" si="12"/>
        <v>49.4</v>
      </c>
      <c r="K52" s="35" t="s">
        <v>185</v>
      </c>
      <c r="L52" s="34">
        <v>10.5</v>
      </c>
      <c r="M52" s="55">
        <f t="shared" si="13"/>
        <v>69.150000000000006</v>
      </c>
      <c r="N52" s="33" t="s">
        <v>185</v>
      </c>
      <c r="O52" s="34">
        <v>11</v>
      </c>
      <c r="P52" s="55">
        <f t="shared" si="14"/>
        <v>72.45</v>
      </c>
      <c r="Q52" s="31">
        <v>530</v>
      </c>
      <c r="R52" s="25">
        <v>11.5</v>
      </c>
      <c r="S52" s="55">
        <f t="shared" si="15"/>
        <v>73.650000000000006</v>
      </c>
      <c r="T52" s="31">
        <v>530</v>
      </c>
      <c r="U52" s="25">
        <v>9.5</v>
      </c>
      <c r="V52" s="55">
        <f t="shared" si="16"/>
        <v>60.84</v>
      </c>
      <c r="W52" s="31">
        <v>530</v>
      </c>
      <c r="X52" s="25">
        <v>9.5</v>
      </c>
      <c r="Y52" s="108">
        <f t="shared" si="17"/>
        <v>60.84</v>
      </c>
      <c r="Z52" s="123">
        <f t="shared" si="18"/>
        <v>59.5</v>
      </c>
      <c r="AA52" s="63">
        <f t="shared" si="19"/>
        <v>386.33000000000004</v>
      </c>
      <c r="AB52" s="64">
        <f t="shared" si="9"/>
        <v>91.14</v>
      </c>
      <c r="AC52" s="126">
        <f t="shared" si="10"/>
        <v>477.47</v>
      </c>
    </row>
    <row r="53" spans="1:29" s="26" customFormat="1" x14ac:dyDescent="0.25">
      <c r="A53" s="80">
        <v>39</v>
      </c>
      <c r="B53" s="32" t="s">
        <v>186</v>
      </c>
      <c r="C53" s="32" t="s">
        <v>187</v>
      </c>
      <c r="D53" s="29" t="s">
        <v>145</v>
      </c>
      <c r="E53" s="44" t="s">
        <v>159</v>
      </c>
      <c r="F53" s="34">
        <v>2.5</v>
      </c>
      <c r="G53" s="55">
        <f t="shared" si="11"/>
        <v>16.32</v>
      </c>
      <c r="H53" s="35" t="s">
        <v>159</v>
      </c>
      <c r="I53" s="34">
        <v>0</v>
      </c>
      <c r="J53" s="55">
        <f t="shared" si="12"/>
        <v>0</v>
      </c>
      <c r="K53" s="35" t="s">
        <v>159</v>
      </c>
      <c r="L53" s="34">
        <v>10</v>
      </c>
      <c r="M53" s="55">
        <f t="shared" si="13"/>
        <v>65.260000000000005</v>
      </c>
      <c r="N53" s="30">
        <v>540</v>
      </c>
      <c r="O53" s="25">
        <v>11</v>
      </c>
      <c r="P53" s="55">
        <f t="shared" si="14"/>
        <v>71.790000000000006</v>
      </c>
      <c r="Q53" s="31">
        <v>540</v>
      </c>
      <c r="R53" s="25">
        <v>11.5</v>
      </c>
      <c r="S53" s="55">
        <f t="shared" si="15"/>
        <v>75.05</v>
      </c>
      <c r="T53" s="31">
        <v>540</v>
      </c>
      <c r="U53" s="25">
        <v>9.5</v>
      </c>
      <c r="V53" s="55">
        <f t="shared" si="16"/>
        <v>62</v>
      </c>
      <c r="W53" s="31" t="s">
        <v>159</v>
      </c>
      <c r="X53" s="25">
        <v>0</v>
      </c>
      <c r="Y53" s="108">
        <f t="shared" si="17"/>
        <v>0</v>
      </c>
      <c r="Z53" s="123">
        <f t="shared" si="18"/>
        <v>44.5</v>
      </c>
      <c r="AA53" s="63">
        <f t="shared" si="19"/>
        <v>290.42</v>
      </c>
      <c r="AB53" s="64">
        <f t="shared" si="9"/>
        <v>68.510000000000005</v>
      </c>
      <c r="AC53" s="126">
        <f t="shared" si="10"/>
        <v>358.93</v>
      </c>
    </row>
    <row r="54" spans="1:29" s="26" customFormat="1" x14ac:dyDescent="0.25">
      <c r="A54" s="80">
        <v>40</v>
      </c>
      <c r="B54" s="32" t="s">
        <v>188</v>
      </c>
      <c r="C54" s="32" t="s">
        <v>26</v>
      </c>
      <c r="D54" s="29" t="s">
        <v>145</v>
      </c>
      <c r="E54" s="44"/>
      <c r="F54" s="34"/>
      <c r="G54" s="55">
        <f t="shared" si="11"/>
        <v>0</v>
      </c>
      <c r="H54" s="31">
        <v>515</v>
      </c>
      <c r="I54" s="25">
        <v>11.5</v>
      </c>
      <c r="J54" s="55">
        <f t="shared" si="12"/>
        <v>71.58</v>
      </c>
      <c r="K54" s="31">
        <v>515</v>
      </c>
      <c r="L54" s="25">
        <v>10.5</v>
      </c>
      <c r="M54" s="55">
        <f t="shared" si="13"/>
        <v>65.349999999999994</v>
      </c>
      <c r="N54" s="30">
        <v>515</v>
      </c>
      <c r="O54" s="25">
        <v>11</v>
      </c>
      <c r="P54" s="55">
        <f t="shared" si="14"/>
        <v>68.459999999999994</v>
      </c>
      <c r="Q54" s="31">
        <v>515</v>
      </c>
      <c r="R54" s="25">
        <v>11.5</v>
      </c>
      <c r="S54" s="55">
        <f t="shared" si="15"/>
        <v>71.58</v>
      </c>
      <c r="T54" s="31">
        <v>515</v>
      </c>
      <c r="U54" s="25">
        <v>9.5</v>
      </c>
      <c r="V54" s="55">
        <f t="shared" si="16"/>
        <v>59.13</v>
      </c>
      <c r="W54" s="31"/>
      <c r="X54" s="25"/>
      <c r="Y54" s="108">
        <f t="shared" si="17"/>
        <v>0</v>
      </c>
      <c r="Z54" s="123">
        <f t="shared" si="18"/>
        <v>54</v>
      </c>
      <c r="AA54" s="63">
        <f t="shared" si="19"/>
        <v>336.09999999999997</v>
      </c>
      <c r="AB54" s="64">
        <f t="shared" si="9"/>
        <v>79.290000000000006</v>
      </c>
      <c r="AC54" s="126">
        <f t="shared" si="10"/>
        <v>415.39</v>
      </c>
    </row>
    <row r="55" spans="1:29" s="26" customFormat="1" x14ac:dyDescent="0.25">
      <c r="A55" s="80">
        <v>41</v>
      </c>
      <c r="B55" s="32" t="s">
        <v>189</v>
      </c>
      <c r="C55" s="32" t="s">
        <v>190</v>
      </c>
      <c r="D55" s="29" t="s">
        <v>145</v>
      </c>
      <c r="E55" s="44"/>
      <c r="F55" s="34"/>
      <c r="G55" s="55">
        <f t="shared" si="11"/>
        <v>0</v>
      </c>
      <c r="H55" s="35"/>
      <c r="I55" s="34"/>
      <c r="J55" s="55">
        <f t="shared" si="12"/>
        <v>0</v>
      </c>
      <c r="K55" s="35"/>
      <c r="L55" s="34"/>
      <c r="M55" s="55">
        <f t="shared" si="13"/>
        <v>0</v>
      </c>
      <c r="N55" s="30">
        <v>525</v>
      </c>
      <c r="O55" s="25">
        <v>11</v>
      </c>
      <c r="P55" s="55">
        <f t="shared" si="14"/>
        <v>69.78</v>
      </c>
      <c r="Q55" s="31">
        <v>530</v>
      </c>
      <c r="R55" s="25">
        <v>11.5</v>
      </c>
      <c r="S55" s="55">
        <f t="shared" si="15"/>
        <v>73.650000000000006</v>
      </c>
      <c r="T55" s="31">
        <v>530</v>
      </c>
      <c r="U55" s="25">
        <v>9.5</v>
      </c>
      <c r="V55" s="55">
        <f t="shared" si="16"/>
        <v>60.84</v>
      </c>
      <c r="W55" s="31">
        <v>530</v>
      </c>
      <c r="X55" s="25">
        <v>9.5</v>
      </c>
      <c r="Y55" s="108">
        <f t="shared" si="17"/>
        <v>60.84</v>
      </c>
      <c r="Z55" s="123">
        <f t="shared" si="18"/>
        <v>41.5</v>
      </c>
      <c r="AA55" s="63">
        <f t="shared" si="19"/>
        <v>265.11</v>
      </c>
      <c r="AB55" s="64">
        <f t="shared" si="9"/>
        <v>62.54</v>
      </c>
      <c r="AC55" s="126">
        <f t="shared" si="10"/>
        <v>327.65000000000003</v>
      </c>
    </row>
    <row r="56" spans="1:29" s="26" customFormat="1" x14ac:dyDescent="0.25">
      <c r="A56" s="80">
        <v>42</v>
      </c>
      <c r="B56" s="32" t="s">
        <v>191</v>
      </c>
      <c r="C56" s="32" t="s">
        <v>91</v>
      </c>
      <c r="D56" s="29" t="s">
        <v>145</v>
      </c>
      <c r="E56" s="44" t="s">
        <v>192</v>
      </c>
      <c r="F56" s="34">
        <v>1.5</v>
      </c>
      <c r="G56" s="55">
        <f t="shared" si="11"/>
        <v>10.42</v>
      </c>
      <c r="H56" s="35" t="s">
        <v>192</v>
      </c>
      <c r="I56" s="33" t="s">
        <v>193</v>
      </c>
      <c r="J56" s="55">
        <f t="shared" si="12"/>
        <v>20.84</v>
      </c>
      <c r="K56" s="35" t="s">
        <v>192</v>
      </c>
      <c r="L56" s="33" t="s">
        <v>194</v>
      </c>
      <c r="M56" s="55">
        <f t="shared" si="13"/>
        <v>0</v>
      </c>
      <c r="N56" s="33" t="s">
        <v>192</v>
      </c>
      <c r="O56" s="25">
        <v>3</v>
      </c>
      <c r="P56" s="55">
        <f t="shared" si="14"/>
        <v>20.84</v>
      </c>
      <c r="Q56" s="31" t="s">
        <v>192</v>
      </c>
      <c r="R56" s="33" t="s">
        <v>195</v>
      </c>
      <c r="S56" s="55">
        <f t="shared" si="15"/>
        <v>6.95</v>
      </c>
      <c r="T56" s="33"/>
      <c r="U56" s="25"/>
      <c r="V56" s="55">
        <f t="shared" si="16"/>
        <v>0</v>
      </c>
      <c r="W56" s="33"/>
      <c r="X56" s="25"/>
      <c r="Y56" s="108">
        <f t="shared" si="17"/>
        <v>0</v>
      </c>
      <c r="Z56" s="123">
        <f t="shared" si="18"/>
        <v>8.5</v>
      </c>
      <c r="AA56" s="63">
        <f t="shared" si="19"/>
        <v>59.05</v>
      </c>
      <c r="AB56" s="64">
        <f t="shared" si="9"/>
        <v>13.93</v>
      </c>
      <c r="AC56" s="126">
        <f t="shared" si="10"/>
        <v>72.97999999999999</v>
      </c>
    </row>
    <row r="57" spans="1:29" s="26" customFormat="1" x14ac:dyDescent="0.25">
      <c r="A57" s="80">
        <v>43</v>
      </c>
      <c r="B57" s="29" t="s">
        <v>196</v>
      </c>
      <c r="C57" s="29" t="s">
        <v>197</v>
      </c>
      <c r="D57" s="29" t="s">
        <v>145</v>
      </c>
      <c r="E57" s="43" t="s">
        <v>180</v>
      </c>
      <c r="F57" s="25">
        <v>4.5</v>
      </c>
      <c r="G57" s="55">
        <f t="shared" si="11"/>
        <v>30.18</v>
      </c>
      <c r="H57" s="31" t="s">
        <v>180</v>
      </c>
      <c r="I57" s="25">
        <v>11.5</v>
      </c>
      <c r="J57" s="55">
        <f t="shared" si="12"/>
        <v>77.12</v>
      </c>
      <c r="K57" s="31" t="s">
        <v>180</v>
      </c>
      <c r="L57" s="25">
        <v>10.5</v>
      </c>
      <c r="M57" s="55">
        <f t="shared" si="13"/>
        <v>70.41</v>
      </c>
      <c r="N57" s="30" t="s">
        <v>180</v>
      </c>
      <c r="O57" s="25">
        <v>3.5</v>
      </c>
      <c r="P57" s="55">
        <f t="shared" si="14"/>
        <v>23.47</v>
      </c>
      <c r="Q57" s="31">
        <v>555</v>
      </c>
      <c r="R57" s="25">
        <v>11.5</v>
      </c>
      <c r="S57" s="55">
        <f t="shared" si="15"/>
        <v>77.12</v>
      </c>
      <c r="T57" s="31">
        <v>555</v>
      </c>
      <c r="U57" s="25">
        <v>9.5</v>
      </c>
      <c r="V57" s="55">
        <f t="shared" si="16"/>
        <v>63.71</v>
      </c>
      <c r="W57" s="31">
        <v>555</v>
      </c>
      <c r="X57" s="25">
        <v>9.5</v>
      </c>
      <c r="Y57" s="108">
        <f t="shared" si="17"/>
        <v>63.71</v>
      </c>
      <c r="Z57" s="123">
        <f t="shared" si="18"/>
        <v>60.5</v>
      </c>
      <c r="AA57" s="63">
        <f t="shared" si="19"/>
        <v>405.71999999999997</v>
      </c>
      <c r="AB57" s="64">
        <f t="shared" si="9"/>
        <v>95.71</v>
      </c>
      <c r="AC57" s="126">
        <f t="shared" si="10"/>
        <v>501.42999999999995</v>
      </c>
    </row>
    <row r="58" spans="1:29" s="26" customFormat="1" x14ac:dyDescent="0.25">
      <c r="A58" s="80">
        <v>44</v>
      </c>
      <c r="B58" s="29" t="s">
        <v>198</v>
      </c>
      <c r="C58" s="29" t="s">
        <v>199</v>
      </c>
      <c r="D58" s="29" t="s">
        <v>145</v>
      </c>
      <c r="E58" s="43">
        <v>545</v>
      </c>
      <c r="F58" s="25">
        <v>4.5</v>
      </c>
      <c r="G58" s="55">
        <f t="shared" si="11"/>
        <v>29.64</v>
      </c>
      <c r="H58" s="31">
        <v>545</v>
      </c>
      <c r="I58" s="25">
        <v>2</v>
      </c>
      <c r="J58" s="55">
        <f t="shared" si="12"/>
        <v>13.17</v>
      </c>
      <c r="K58" s="31">
        <v>545</v>
      </c>
      <c r="L58" s="25">
        <v>7</v>
      </c>
      <c r="M58" s="55">
        <f t="shared" si="13"/>
        <v>46.1</v>
      </c>
      <c r="N58" s="30">
        <v>545</v>
      </c>
      <c r="O58" s="25">
        <v>11</v>
      </c>
      <c r="P58" s="55">
        <f t="shared" si="14"/>
        <v>72.45</v>
      </c>
      <c r="Q58" s="31">
        <v>545</v>
      </c>
      <c r="R58" s="25">
        <v>11.5</v>
      </c>
      <c r="S58" s="55">
        <f t="shared" si="15"/>
        <v>75.739999999999995</v>
      </c>
      <c r="T58" s="31">
        <v>545</v>
      </c>
      <c r="U58" s="25">
        <v>4</v>
      </c>
      <c r="V58" s="55">
        <f t="shared" si="16"/>
        <v>26.34</v>
      </c>
      <c r="W58" s="31">
        <v>545</v>
      </c>
      <c r="X58" s="25">
        <v>3</v>
      </c>
      <c r="Y58" s="108">
        <f t="shared" si="17"/>
        <v>19.760000000000002</v>
      </c>
      <c r="Z58" s="123">
        <f t="shared" si="18"/>
        <v>43</v>
      </c>
      <c r="AA58" s="63">
        <f t="shared" si="19"/>
        <v>283.2</v>
      </c>
      <c r="AB58" s="64">
        <f t="shared" si="9"/>
        <v>66.81</v>
      </c>
      <c r="AC58" s="126">
        <f t="shared" si="10"/>
        <v>350.01</v>
      </c>
    </row>
    <row r="59" spans="1:29" s="26" customFormat="1" x14ac:dyDescent="0.25">
      <c r="A59" s="80">
        <v>45</v>
      </c>
      <c r="B59" s="29" t="s">
        <v>200</v>
      </c>
      <c r="C59" s="29" t="s">
        <v>201</v>
      </c>
      <c r="D59" s="29" t="s">
        <v>145</v>
      </c>
      <c r="E59" s="43">
        <v>515</v>
      </c>
      <c r="F59" s="25">
        <v>4.5</v>
      </c>
      <c r="G59" s="55">
        <f t="shared" si="11"/>
        <v>28.01</v>
      </c>
      <c r="H59" s="31">
        <v>515</v>
      </c>
      <c r="I59" s="25">
        <v>9.5</v>
      </c>
      <c r="J59" s="55">
        <f t="shared" si="12"/>
        <v>59.13</v>
      </c>
      <c r="K59" s="31">
        <v>515</v>
      </c>
      <c r="L59" s="25">
        <v>10.5</v>
      </c>
      <c r="M59" s="55">
        <f t="shared" si="13"/>
        <v>65.349999999999994</v>
      </c>
      <c r="N59" s="30">
        <v>515</v>
      </c>
      <c r="O59" s="25">
        <v>11</v>
      </c>
      <c r="P59" s="55">
        <f t="shared" si="14"/>
        <v>68.459999999999994</v>
      </c>
      <c r="Q59" s="31">
        <v>515</v>
      </c>
      <c r="R59" s="25">
        <v>9.5</v>
      </c>
      <c r="S59" s="55">
        <f t="shared" si="15"/>
        <v>59.13</v>
      </c>
      <c r="T59" s="31">
        <v>515</v>
      </c>
      <c r="U59" s="25">
        <v>7.5</v>
      </c>
      <c r="V59" s="55">
        <f t="shared" si="16"/>
        <v>46.68</v>
      </c>
      <c r="W59" s="31">
        <v>515</v>
      </c>
      <c r="X59" s="25">
        <v>2.5</v>
      </c>
      <c r="Y59" s="108">
        <f t="shared" si="17"/>
        <v>15.56</v>
      </c>
      <c r="Z59" s="123">
        <f t="shared" si="18"/>
        <v>55</v>
      </c>
      <c r="AA59" s="63">
        <f t="shared" si="19"/>
        <v>342.32</v>
      </c>
      <c r="AB59" s="64">
        <f t="shared" si="9"/>
        <v>80.75</v>
      </c>
      <c r="AC59" s="126">
        <f t="shared" si="10"/>
        <v>423.07</v>
      </c>
    </row>
    <row r="60" spans="1:29" s="26" customFormat="1" x14ac:dyDescent="0.25">
      <c r="A60" s="80">
        <v>46</v>
      </c>
      <c r="B60" s="29" t="s">
        <v>202</v>
      </c>
      <c r="C60" s="29" t="s">
        <v>203</v>
      </c>
      <c r="D60" s="29" t="s">
        <v>145</v>
      </c>
      <c r="E60" s="43">
        <v>525</v>
      </c>
      <c r="F60" s="25">
        <v>4.5</v>
      </c>
      <c r="G60" s="55">
        <f t="shared" si="11"/>
        <v>28.55</v>
      </c>
      <c r="H60" s="31">
        <v>525</v>
      </c>
      <c r="I60" s="25">
        <v>11.5</v>
      </c>
      <c r="J60" s="55">
        <f t="shared" si="12"/>
        <v>72.959999999999994</v>
      </c>
      <c r="K60" s="31">
        <v>525</v>
      </c>
      <c r="L60" s="25">
        <v>7.5</v>
      </c>
      <c r="M60" s="55">
        <f t="shared" si="13"/>
        <v>47.58</v>
      </c>
      <c r="N60" s="30">
        <v>525</v>
      </c>
      <c r="O60" s="25">
        <v>11</v>
      </c>
      <c r="P60" s="55">
        <f t="shared" si="14"/>
        <v>69.78</v>
      </c>
      <c r="Q60" s="31">
        <v>525</v>
      </c>
      <c r="R60" s="25">
        <v>11.5</v>
      </c>
      <c r="S60" s="55">
        <f t="shared" si="15"/>
        <v>72.959999999999994</v>
      </c>
      <c r="T60" s="31">
        <v>530</v>
      </c>
      <c r="U60" s="25">
        <v>6.5</v>
      </c>
      <c r="V60" s="55">
        <f t="shared" si="16"/>
        <v>41.63</v>
      </c>
      <c r="W60" s="31">
        <v>530</v>
      </c>
      <c r="X60" s="25">
        <v>9.5</v>
      </c>
      <c r="Y60" s="108">
        <f t="shared" si="17"/>
        <v>60.84</v>
      </c>
      <c r="Z60" s="123">
        <f t="shared" si="18"/>
        <v>62</v>
      </c>
      <c r="AA60" s="63">
        <f t="shared" si="19"/>
        <v>394.29999999999995</v>
      </c>
      <c r="AB60" s="64">
        <f t="shared" si="9"/>
        <v>93.02</v>
      </c>
      <c r="AC60" s="126">
        <f t="shared" si="10"/>
        <v>487.31999999999994</v>
      </c>
    </row>
    <row r="61" spans="1:29" s="26" customFormat="1" x14ac:dyDescent="0.25">
      <c r="A61" s="80">
        <v>47</v>
      </c>
      <c r="B61" s="29" t="s">
        <v>204</v>
      </c>
      <c r="C61" s="29" t="s">
        <v>155</v>
      </c>
      <c r="D61" s="29" t="s">
        <v>145</v>
      </c>
      <c r="E61" s="43">
        <v>515</v>
      </c>
      <c r="F61" s="25">
        <v>4.5</v>
      </c>
      <c r="G61" s="55">
        <f t="shared" si="11"/>
        <v>28.01</v>
      </c>
      <c r="H61" s="31">
        <v>515</v>
      </c>
      <c r="I61" s="25">
        <v>11.5</v>
      </c>
      <c r="J61" s="55">
        <f t="shared" si="12"/>
        <v>71.58</v>
      </c>
      <c r="K61" s="31">
        <v>515</v>
      </c>
      <c r="L61" s="25">
        <v>10.5</v>
      </c>
      <c r="M61" s="55">
        <f t="shared" si="13"/>
        <v>65.349999999999994</v>
      </c>
      <c r="N61" s="30">
        <v>520</v>
      </c>
      <c r="O61" s="25">
        <v>11</v>
      </c>
      <c r="P61" s="55">
        <f t="shared" si="14"/>
        <v>69.12</v>
      </c>
      <c r="Q61" s="31">
        <v>520</v>
      </c>
      <c r="R61" s="25">
        <v>7.5</v>
      </c>
      <c r="S61" s="55">
        <f t="shared" si="15"/>
        <v>47.13</v>
      </c>
      <c r="T61" s="31">
        <v>520</v>
      </c>
      <c r="U61" s="25">
        <v>9.5</v>
      </c>
      <c r="V61" s="55">
        <f t="shared" si="16"/>
        <v>59.7</v>
      </c>
      <c r="W61" s="31">
        <v>520</v>
      </c>
      <c r="X61" s="25">
        <v>9.5</v>
      </c>
      <c r="Y61" s="108">
        <f t="shared" si="17"/>
        <v>59.7</v>
      </c>
      <c r="Z61" s="123">
        <f t="shared" si="18"/>
        <v>64</v>
      </c>
      <c r="AA61" s="63">
        <f t="shared" si="19"/>
        <v>400.59</v>
      </c>
      <c r="AB61" s="64">
        <f t="shared" si="9"/>
        <v>94.5</v>
      </c>
      <c r="AC61" s="126">
        <f t="shared" si="10"/>
        <v>495.09</v>
      </c>
    </row>
    <row r="62" spans="1:29" s="26" customFormat="1" x14ac:dyDescent="0.25">
      <c r="A62" s="80">
        <v>48</v>
      </c>
      <c r="B62" s="32" t="s">
        <v>205</v>
      </c>
      <c r="C62" s="32" t="s">
        <v>206</v>
      </c>
      <c r="D62" s="29" t="s">
        <v>145</v>
      </c>
      <c r="E62" s="44" t="s">
        <v>207</v>
      </c>
      <c r="F62" s="34">
        <v>4.5</v>
      </c>
      <c r="G62" s="55">
        <f t="shared" si="11"/>
        <v>29.1</v>
      </c>
      <c r="H62" s="35" t="s">
        <v>207</v>
      </c>
      <c r="I62" s="34">
        <v>11.5</v>
      </c>
      <c r="J62" s="55">
        <f t="shared" si="12"/>
        <v>74.36</v>
      </c>
      <c r="K62" s="35" t="s">
        <v>207</v>
      </c>
      <c r="L62" s="34">
        <v>3</v>
      </c>
      <c r="M62" s="55">
        <f t="shared" si="13"/>
        <v>19.399999999999999</v>
      </c>
      <c r="N62" s="33" t="s">
        <v>207</v>
      </c>
      <c r="O62" s="34">
        <v>11</v>
      </c>
      <c r="P62" s="55">
        <f t="shared" si="14"/>
        <v>71.13</v>
      </c>
      <c r="Q62" s="31">
        <v>535</v>
      </c>
      <c r="R62" s="25">
        <v>11.5</v>
      </c>
      <c r="S62" s="55">
        <f t="shared" si="15"/>
        <v>74.36</v>
      </c>
      <c r="T62" s="31">
        <v>535</v>
      </c>
      <c r="U62" s="25">
        <v>9.5</v>
      </c>
      <c r="V62" s="55">
        <f t="shared" si="16"/>
        <v>61.43</v>
      </c>
      <c r="W62" s="31"/>
      <c r="X62" s="25"/>
      <c r="Y62" s="108">
        <f t="shared" si="17"/>
        <v>0</v>
      </c>
      <c r="Z62" s="123">
        <f t="shared" si="18"/>
        <v>51</v>
      </c>
      <c r="AA62" s="63">
        <f t="shared" si="19"/>
        <v>329.78000000000003</v>
      </c>
      <c r="AB62" s="64">
        <f t="shared" si="9"/>
        <v>77.8</v>
      </c>
      <c r="AC62" s="126">
        <f t="shared" si="10"/>
        <v>407.58000000000004</v>
      </c>
    </row>
    <row r="63" spans="1:29" s="26" customFormat="1" x14ac:dyDescent="0.25">
      <c r="A63" s="80">
        <v>49</v>
      </c>
      <c r="B63" s="29" t="s">
        <v>208</v>
      </c>
      <c r="C63" s="29" t="s">
        <v>209</v>
      </c>
      <c r="D63" s="29" t="s">
        <v>145</v>
      </c>
      <c r="E63" s="43">
        <v>520</v>
      </c>
      <c r="F63" s="25">
        <v>4.5</v>
      </c>
      <c r="G63" s="55">
        <f t="shared" si="11"/>
        <v>28.28</v>
      </c>
      <c r="H63" s="31">
        <v>520</v>
      </c>
      <c r="I63" s="25">
        <v>2</v>
      </c>
      <c r="J63" s="55">
        <f t="shared" si="12"/>
        <v>12.57</v>
      </c>
      <c r="K63" s="31">
        <v>520</v>
      </c>
      <c r="L63" s="25">
        <v>9</v>
      </c>
      <c r="M63" s="55">
        <f t="shared" si="13"/>
        <v>56.56</v>
      </c>
      <c r="N63" s="30">
        <v>520</v>
      </c>
      <c r="O63" s="25">
        <v>11</v>
      </c>
      <c r="P63" s="55">
        <f t="shared" si="14"/>
        <v>69.12</v>
      </c>
      <c r="Q63" s="31">
        <v>520</v>
      </c>
      <c r="R63" s="25">
        <v>4</v>
      </c>
      <c r="S63" s="55">
        <f t="shared" si="15"/>
        <v>25.14</v>
      </c>
      <c r="T63" s="31">
        <v>520</v>
      </c>
      <c r="U63" s="25">
        <v>9.5</v>
      </c>
      <c r="V63" s="55">
        <f t="shared" si="16"/>
        <v>59.7</v>
      </c>
      <c r="W63" s="31">
        <v>520</v>
      </c>
      <c r="X63" s="25">
        <v>9.5</v>
      </c>
      <c r="Y63" s="108">
        <f t="shared" si="17"/>
        <v>59.7</v>
      </c>
      <c r="Z63" s="123">
        <f t="shared" si="18"/>
        <v>49.5</v>
      </c>
      <c r="AA63" s="63">
        <f t="shared" si="19"/>
        <v>311.07</v>
      </c>
      <c r="AB63" s="64">
        <f t="shared" si="9"/>
        <v>73.38</v>
      </c>
      <c r="AC63" s="126">
        <f t="shared" si="10"/>
        <v>384.45</v>
      </c>
    </row>
    <row r="64" spans="1:29" s="26" customFormat="1" x14ac:dyDescent="0.25">
      <c r="A64" s="80">
        <v>50</v>
      </c>
      <c r="B64" s="32" t="s">
        <v>210</v>
      </c>
      <c r="C64" s="32" t="s">
        <v>211</v>
      </c>
      <c r="D64" s="29" t="s">
        <v>145</v>
      </c>
      <c r="E64" s="44"/>
      <c r="F64" s="34"/>
      <c r="G64" s="55">
        <f t="shared" si="11"/>
        <v>0</v>
      </c>
      <c r="H64" s="35"/>
      <c r="I64" s="34"/>
      <c r="J64" s="55">
        <f t="shared" si="12"/>
        <v>0</v>
      </c>
      <c r="K64" s="35"/>
      <c r="L64" s="34"/>
      <c r="M64" s="55">
        <f t="shared" si="13"/>
        <v>0</v>
      </c>
      <c r="N64" s="33"/>
      <c r="O64" s="34"/>
      <c r="P64" s="55">
        <f t="shared" si="14"/>
        <v>0</v>
      </c>
      <c r="Q64" s="35"/>
      <c r="R64" s="34"/>
      <c r="S64" s="55">
        <f t="shared" si="15"/>
        <v>0</v>
      </c>
      <c r="T64" s="31">
        <v>515</v>
      </c>
      <c r="U64" s="25">
        <v>7.5</v>
      </c>
      <c r="V64" s="55">
        <f t="shared" si="16"/>
        <v>46.68</v>
      </c>
      <c r="W64" s="31">
        <v>515</v>
      </c>
      <c r="X64" s="25">
        <v>0</v>
      </c>
      <c r="Y64" s="108">
        <f t="shared" si="17"/>
        <v>0</v>
      </c>
      <c r="Z64" s="123">
        <f t="shared" si="18"/>
        <v>7.5</v>
      </c>
      <c r="AA64" s="63">
        <f t="shared" si="19"/>
        <v>46.68</v>
      </c>
      <c r="AB64" s="64">
        <f t="shared" si="9"/>
        <v>11.01</v>
      </c>
      <c r="AC64" s="126">
        <f t="shared" si="10"/>
        <v>57.69</v>
      </c>
    </row>
    <row r="65" spans="1:29" s="26" customFormat="1" x14ac:dyDescent="0.25">
      <c r="A65" s="80">
        <v>51</v>
      </c>
      <c r="B65" s="36" t="s">
        <v>212</v>
      </c>
      <c r="C65" s="36" t="s">
        <v>58</v>
      </c>
      <c r="D65" s="29" t="s">
        <v>145</v>
      </c>
      <c r="E65" s="44"/>
      <c r="F65" s="34"/>
      <c r="G65" s="55">
        <f t="shared" ref="G65:G71" si="20">ROUND(ROUND(E65/$B$12,3)*2*F65,2)</f>
        <v>0</v>
      </c>
      <c r="H65" s="35"/>
      <c r="I65" s="34"/>
      <c r="J65" s="55">
        <f t="shared" ref="J65:J71" si="21">ROUND(ROUND(H65/$B$12,3)*2*I65,2)</f>
        <v>0</v>
      </c>
      <c r="K65" s="35"/>
      <c r="L65" s="34"/>
      <c r="M65" s="55">
        <f t="shared" ref="M65:M71" si="22">ROUND(ROUND(K65/$B$12,3)*2*L65,2)</f>
        <v>0</v>
      </c>
      <c r="N65" s="33"/>
      <c r="O65" s="34"/>
      <c r="P65" s="55">
        <f t="shared" ref="P65:P71" si="23">ROUND(ROUND(N65/$B$12,3)*2*O65,2)</f>
        <v>0</v>
      </c>
      <c r="Q65" s="35" t="s">
        <v>213</v>
      </c>
      <c r="R65" s="34">
        <v>11.5</v>
      </c>
      <c r="S65" s="55">
        <f t="shared" ref="S65:S71" si="24">ROUND(ROUND(Q65/$B$12,3)*2*R65,2)</f>
        <v>72.27</v>
      </c>
      <c r="T65" s="31" t="s">
        <v>213</v>
      </c>
      <c r="U65" s="25">
        <v>5.5</v>
      </c>
      <c r="V65" s="55">
        <f t="shared" ref="V65:V71" si="25">ROUND(ROUND(T65/$B$12,3)*2*U65,2)</f>
        <v>34.56</v>
      </c>
      <c r="W65" s="31" t="s">
        <v>213</v>
      </c>
      <c r="X65" s="25">
        <v>9.5</v>
      </c>
      <c r="Y65" s="108">
        <f t="shared" ref="Y65:Y71" si="26">ROUND(ROUND(W65/$B$12,3)*2*X65,2)</f>
        <v>59.7</v>
      </c>
      <c r="Z65" s="123">
        <f t="shared" ref="Z65:Z71" si="27">F65+I65+L65+O65+R65+U65+X65</f>
        <v>26.5</v>
      </c>
      <c r="AA65" s="63">
        <f t="shared" ref="AA65:AA71" si="28">G65+J65+M65+P65+S65+V65+Y65</f>
        <v>166.53</v>
      </c>
      <c r="AB65" s="64">
        <f t="shared" si="9"/>
        <v>39.28</v>
      </c>
      <c r="AC65" s="126">
        <f t="shared" si="10"/>
        <v>205.81</v>
      </c>
    </row>
    <row r="66" spans="1:29" s="26" customFormat="1" x14ac:dyDescent="0.25">
      <c r="A66" s="80">
        <v>52</v>
      </c>
      <c r="B66" s="29" t="s">
        <v>214</v>
      </c>
      <c r="C66" s="29" t="s">
        <v>215</v>
      </c>
      <c r="D66" s="29" t="s">
        <v>145</v>
      </c>
      <c r="E66" s="43">
        <v>515</v>
      </c>
      <c r="F66" s="25">
        <v>2</v>
      </c>
      <c r="G66" s="55">
        <f t="shared" si="20"/>
        <v>12.45</v>
      </c>
      <c r="H66" s="31">
        <v>515</v>
      </c>
      <c r="I66" s="25">
        <v>11.5</v>
      </c>
      <c r="J66" s="55">
        <f t="shared" si="21"/>
        <v>71.58</v>
      </c>
      <c r="K66" s="31">
        <v>515</v>
      </c>
      <c r="L66" s="25">
        <v>10.5</v>
      </c>
      <c r="M66" s="55">
        <f t="shared" si="22"/>
        <v>65.349999999999994</v>
      </c>
      <c r="N66" s="30">
        <v>515</v>
      </c>
      <c r="O66" s="25">
        <v>8.5</v>
      </c>
      <c r="P66" s="55">
        <f t="shared" si="23"/>
        <v>52.9</v>
      </c>
      <c r="Q66" s="31">
        <v>520</v>
      </c>
      <c r="R66" s="25">
        <v>5</v>
      </c>
      <c r="S66" s="55">
        <f t="shared" si="24"/>
        <v>31.42</v>
      </c>
      <c r="T66" s="31">
        <v>520</v>
      </c>
      <c r="U66" s="25">
        <v>9.5</v>
      </c>
      <c r="V66" s="55">
        <f t="shared" si="25"/>
        <v>59.7</v>
      </c>
      <c r="W66" s="31">
        <v>520</v>
      </c>
      <c r="X66" s="25">
        <v>9.5</v>
      </c>
      <c r="Y66" s="108">
        <f t="shared" si="26"/>
        <v>59.7</v>
      </c>
      <c r="Z66" s="123">
        <f t="shared" si="27"/>
        <v>56.5</v>
      </c>
      <c r="AA66" s="63">
        <f t="shared" si="28"/>
        <v>353.09999999999997</v>
      </c>
      <c r="AB66" s="64">
        <f t="shared" ref="AB66:AB71" si="29">ROUND(AA66*0.2359,2)</f>
        <v>83.3</v>
      </c>
      <c r="AC66" s="126">
        <f t="shared" ref="AC66:AC71" si="30">AA66+AB66</f>
        <v>436.4</v>
      </c>
    </row>
    <row r="67" spans="1:29" s="26" customFormat="1" x14ac:dyDescent="0.25">
      <c r="A67" s="80">
        <v>53</v>
      </c>
      <c r="B67" s="29" t="s">
        <v>216</v>
      </c>
      <c r="C67" s="29" t="s">
        <v>217</v>
      </c>
      <c r="D67" s="29" t="s">
        <v>145</v>
      </c>
      <c r="E67" s="45">
        <v>530</v>
      </c>
      <c r="F67" s="34">
        <v>4.5</v>
      </c>
      <c r="G67" s="55">
        <f t="shared" si="20"/>
        <v>28.82</v>
      </c>
      <c r="H67" s="34">
        <v>530</v>
      </c>
      <c r="I67" s="34">
        <v>7</v>
      </c>
      <c r="J67" s="55">
        <f t="shared" si="21"/>
        <v>44.83</v>
      </c>
      <c r="K67" s="34">
        <v>530</v>
      </c>
      <c r="L67" s="34">
        <v>0</v>
      </c>
      <c r="M67" s="55">
        <f t="shared" si="22"/>
        <v>0</v>
      </c>
      <c r="N67" s="34">
        <v>530</v>
      </c>
      <c r="O67" s="34">
        <v>8</v>
      </c>
      <c r="P67" s="55">
        <f t="shared" si="23"/>
        <v>51.23</v>
      </c>
      <c r="Q67" s="31">
        <v>530</v>
      </c>
      <c r="R67" s="25">
        <v>11.5</v>
      </c>
      <c r="S67" s="55">
        <f t="shared" si="24"/>
        <v>73.650000000000006</v>
      </c>
      <c r="T67" s="31">
        <v>530</v>
      </c>
      <c r="U67" s="25">
        <v>7</v>
      </c>
      <c r="V67" s="55">
        <f t="shared" si="25"/>
        <v>44.83</v>
      </c>
      <c r="W67" s="25"/>
      <c r="X67" s="25"/>
      <c r="Y67" s="108">
        <f t="shared" si="26"/>
        <v>0</v>
      </c>
      <c r="Z67" s="123">
        <f t="shared" si="27"/>
        <v>38</v>
      </c>
      <c r="AA67" s="63">
        <f t="shared" si="28"/>
        <v>243.36</v>
      </c>
      <c r="AB67" s="64">
        <f t="shared" si="29"/>
        <v>57.41</v>
      </c>
      <c r="AC67" s="126">
        <f t="shared" si="30"/>
        <v>300.77</v>
      </c>
    </row>
    <row r="68" spans="1:29" s="37" customFormat="1" x14ac:dyDescent="0.25">
      <c r="A68" s="80">
        <v>54</v>
      </c>
      <c r="B68" s="39" t="s">
        <v>230</v>
      </c>
      <c r="C68" s="39" t="s">
        <v>231</v>
      </c>
      <c r="D68" s="39" t="s">
        <v>145</v>
      </c>
      <c r="E68" s="44" t="s">
        <v>185</v>
      </c>
      <c r="F68" s="34">
        <v>4.5</v>
      </c>
      <c r="G68" s="55">
        <f t="shared" si="20"/>
        <v>29.64</v>
      </c>
      <c r="H68" s="35" t="s">
        <v>185</v>
      </c>
      <c r="I68" s="34">
        <v>11.5</v>
      </c>
      <c r="J68" s="55">
        <f t="shared" si="21"/>
        <v>75.739999999999995</v>
      </c>
      <c r="K68" s="35" t="s">
        <v>185</v>
      </c>
      <c r="L68" s="34">
        <v>0.5</v>
      </c>
      <c r="M68" s="55">
        <f t="shared" si="22"/>
        <v>3.29</v>
      </c>
      <c r="N68" s="33" t="s">
        <v>185</v>
      </c>
      <c r="O68" s="34">
        <v>8.5</v>
      </c>
      <c r="P68" s="55">
        <f t="shared" si="23"/>
        <v>55.98</v>
      </c>
      <c r="Q68" s="35" t="s">
        <v>185</v>
      </c>
      <c r="R68" s="34">
        <v>11.5</v>
      </c>
      <c r="S68" s="55">
        <f t="shared" si="24"/>
        <v>75.739999999999995</v>
      </c>
      <c r="T68" s="35" t="s">
        <v>185</v>
      </c>
      <c r="U68" s="34">
        <v>9.5</v>
      </c>
      <c r="V68" s="55">
        <f t="shared" si="25"/>
        <v>62.57</v>
      </c>
      <c r="W68" s="35" t="s">
        <v>185</v>
      </c>
      <c r="X68" s="34">
        <v>9.5</v>
      </c>
      <c r="Y68" s="108">
        <f t="shared" si="26"/>
        <v>62.57</v>
      </c>
      <c r="Z68" s="123">
        <f t="shared" si="27"/>
        <v>55.5</v>
      </c>
      <c r="AA68" s="63">
        <f t="shared" si="28"/>
        <v>365.53</v>
      </c>
      <c r="AB68" s="64">
        <f t="shared" si="29"/>
        <v>86.23</v>
      </c>
      <c r="AC68" s="126">
        <f t="shared" si="30"/>
        <v>451.76</v>
      </c>
    </row>
    <row r="69" spans="1:29" s="26" customFormat="1" x14ac:dyDescent="0.25">
      <c r="A69" s="80">
        <v>55</v>
      </c>
      <c r="B69" s="36" t="s">
        <v>218</v>
      </c>
      <c r="C69" s="36" t="s">
        <v>190</v>
      </c>
      <c r="D69" s="29" t="s">
        <v>145</v>
      </c>
      <c r="E69" s="44" t="s">
        <v>213</v>
      </c>
      <c r="F69" s="34">
        <v>2</v>
      </c>
      <c r="G69" s="55">
        <f t="shared" si="20"/>
        <v>12.57</v>
      </c>
      <c r="H69" s="35" t="s">
        <v>213</v>
      </c>
      <c r="I69" s="34">
        <v>11.5</v>
      </c>
      <c r="J69" s="55">
        <f t="shared" si="21"/>
        <v>72.27</v>
      </c>
      <c r="K69" s="33" t="s">
        <v>213</v>
      </c>
      <c r="L69" s="34">
        <v>10.5</v>
      </c>
      <c r="M69" s="55">
        <f t="shared" si="22"/>
        <v>65.98</v>
      </c>
      <c r="N69" s="33" t="s">
        <v>213</v>
      </c>
      <c r="O69" s="34">
        <v>11</v>
      </c>
      <c r="P69" s="55">
        <f t="shared" si="23"/>
        <v>69.12</v>
      </c>
      <c r="Q69" s="35" t="s">
        <v>213</v>
      </c>
      <c r="R69" s="34">
        <v>0.5</v>
      </c>
      <c r="S69" s="55">
        <f t="shared" si="24"/>
        <v>3.14</v>
      </c>
      <c r="T69" s="35" t="s">
        <v>213</v>
      </c>
      <c r="U69" s="34">
        <v>9.5</v>
      </c>
      <c r="V69" s="55">
        <f t="shared" si="25"/>
        <v>59.7</v>
      </c>
      <c r="W69" s="34"/>
      <c r="X69" s="34"/>
      <c r="Y69" s="108">
        <f t="shared" si="26"/>
        <v>0</v>
      </c>
      <c r="Z69" s="123">
        <f t="shared" si="27"/>
        <v>45</v>
      </c>
      <c r="AA69" s="63">
        <f t="shared" si="28"/>
        <v>282.77999999999997</v>
      </c>
      <c r="AB69" s="64">
        <f t="shared" si="29"/>
        <v>66.709999999999994</v>
      </c>
      <c r="AC69" s="126">
        <f t="shared" si="30"/>
        <v>349.48999999999995</v>
      </c>
    </row>
    <row r="70" spans="1:29" s="26" customFormat="1" x14ac:dyDescent="0.25">
      <c r="A70" s="80">
        <v>56</v>
      </c>
      <c r="B70" s="36" t="s">
        <v>219</v>
      </c>
      <c r="C70" s="36" t="s">
        <v>220</v>
      </c>
      <c r="D70" s="29" t="s">
        <v>145</v>
      </c>
      <c r="E70" s="44" t="s">
        <v>221</v>
      </c>
      <c r="F70" s="34">
        <v>1.5</v>
      </c>
      <c r="G70" s="55">
        <f t="shared" si="20"/>
        <v>11.87</v>
      </c>
      <c r="H70" s="35" t="s">
        <v>221</v>
      </c>
      <c r="I70" s="34">
        <v>0</v>
      </c>
      <c r="J70" s="55">
        <f t="shared" si="21"/>
        <v>0</v>
      </c>
      <c r="K70" s="33" t="s">
        <v>221</v>
      </c>
      <c r="L70" s="34">
        <v>0</v>
      </c>
      <c r="M70" s="55">
        <f t="shared" si="22"/>
        <v>0</v>
      </c>
      <c r="N70" s="33" t="s">
        <v>221</v>
      </c>
      <c r="O70" s="34">
        <v>0.5</v>
      </c>
      <c r="P70" s="55">
        <f t="shared" si="23"/>
        <v>3.96</v>
      </c>
      <c r="Q70" s="34"/>
      <c r="R70" s="34"/>
      <c r="S70" s="55">
        <f t="shared" si="24"/>
        <v>0</v>
      </c>
      <c r="T70" s="34"/>
      <c r="U70" s="34"/>
      <c r="V70" s="55">
        <f t="shared" si="25"/>
        <v>0</v>
      </c>
      <c r="W70" s="34"/>
      <c r="X70" s="34"/>
      <c r="Y70" s="108">
        <f t="shared" si="26"/>
        <v>0</v>
      </c>
      <c r="Z70" s="123">
        <f t="shared" si="27"/>
        <v>2</v>
      </c>
      <c r="AA70" s="63">
        <f t="shared" si="28"/>
        <v>15.829999999999998</v>
      </c>
      <c r="AB70" s="64">
        <f t="shared" si="29"/>
        <v>3.73</v>
      </c>
      <c r="AC70" s="126">
        <f t="shared" si="30"/>
        <v>19.559999999999999</v>
      </c>
    </row>
    <row r="71" spans="1:29" s="26" customFormat="1" ht="15.75" thickBot="1" x14ac:dyDescent="0.3">
      <c r="A71" s="80">
        <v>57</v>
      </c>
      <c r="B71" s="36" t="s">
        <v>216</v>
      </c>
      <c r="C71" s="36" t="s">
        <v>217</v>
      </c>
      <c r="D71" s="29" t="s">
        <v>145</v>
      </c>
      <c r="E71" s="45"/>
      <c r="F71" s="34"/>
      <c r="G71" s="55">
        <f t="shared" si="20"/>
        <v>0</v>
      </c>
      <c r="H71" s="34"/>
      <c r="I71" s="34"/>
      <c r="J71" s="55">
        <f t="shared" si="21"/>
        <v>0</v>
      </c>
      <c r="K71" s="34"/>
      <c r="L71" s="34"/>
      <c r="M71" s="55">
        <f t="shared" si="22"/>
        <v>0</v>
      </c>
      <c r="N71" s="34"/>
      <c r="O71" s="34"/>
      <c r="P71" s="55">
        <f t="shared" si="23"/>
        <v>0</v>
      </c>
      <c r="Q71" s="34"/>
      <c r="R71" s="34"/>
      <c r="S71" s="55">
        <f t="shared" si="24"/>
        <v>0</v>
      </c>
      <c r="T71" s="35" t="s">
        <v>213</v>
      </c>
      <c r="U71" s="34">
        <v>2.5</v>
      </c>
      <c r="V71" s="55">
        <f t="shared" si="25"/>
        <v>15.71</v>
      </c>
      <c r="W71" s="35" t="s">
        <v>213</v>
      </c>
      <c r="X71" s="34">
        <v>9.5</v>
      </c>
      <c r="Y71" s="108">
        <f t="shared" si="26"/>
        <v>59.7</v>
      </c>
      <c r="Z71" s="125">
        <f t="shared" si="27"/>
        <v>12</v>
      </c>
      <c r="AA71" s="127">
        <f t="shared" si="28"/>
        <v>75.41</v>
      </c>
      <c r="AB71" s="128">
        <f t="shared" si="29"/>
        <v>17.79</v>
      </c>
      <c r="AC71" s="129">
        <f t="shared" si="30"/>
        <v>93.199999999999989</v>
      </c>
    </row>
    <row r="72" spans="1:29" ht="15.75" thickBot="1" x14ac:dyDescent="0.3">
      <c r="G72" s="52">
        <f>SUM(G15:G71)</f>
        <v>726.54000000000008</v>
      </c>
      <c r="H72" s="52"/>
      <c r="I72" s="52"/>
      <c r="J72" s="52">
        <f>SUM(J15:J71)</f>
        <v>1796.1899999999998</v>
      </c>
      <c r="K72" s="52"/>
      <c r="L72" s="52"/>
      <c r="M72" s="52">
        <f>SUM(M15:M71)</f>
        <v>1934.0599999999997</v>
      </c>
      <c r="N72" s="52"/>
      <c r="O72" s="52"/>
      <c r="P72" s="52">
        <f>SUM(P15:P71)</f>
        <v>1985.85</v>
      </c>
      <c r="Q72" s="52"/>
      <c r="R72" s="52"/>
      <c r="S72" s="52">
        <f>SUM(S15:S71)</f>
        <v>2328.87</v>
      </c>
      <c r="T72" s="52"/>
      <c r="U72" s="52"/>
      <c r="V72" s="52">
        <f>SUM(V15:V71)</f>
        <v>2333.7199999999998</v>
      </c>
      <c r="W72" s="52"/>
      <c r="X72" s="52"/>
      <c r="Y72" s="52">
        <f>SUM(Y15:Y71)</f>
        <v>2013.8</v>
      </c>
      <c r="Z72" s="120">
        <f>SUM(Z15:Z71)</f>
        <v>2051</v>
      </c>
      <c r="AA72" s="121">
        <f>SUM(AA15:AA71)</f>
        <v>13119.030000000004</v>
      </c>
      <c r="AB72" s="121">
        <f>SUM(AB15:AB71)</f>
        <v>3094.8100000000009</v>
      </c>
      <c r="AC72" s="122">
        <f>SUM(AC15:AC71)</f>
        <v>16213.839999999997</v>
      </c>
    </row>
    <row r="73" spans="1:29" s="53" customFormat="1" ht="12.75" x14ac:dyDescent="0.2">
      <c r="AC73" s="57"/>
    </row>
  </sheetData>
  <mergeCells count="16">
    <mergeCell ref="AA13:AC13"/>
    <mergeCell ref="A11:B11"/>
    <mergeCell ref="W13:Y13"/>
    <mergeCell ref="Z12:AC12"/>
    <mergeCell ref="Z13:Z14"/>
    <mergeCell ref="A9:Y9"/>
    <mergeCell ref="N13:P13"/>
    <mergeCell ref="Q13:S13"/>
    <mergeCell ref="T13:V13"/>
    <mergeCell ref="A13:A14"/>
    <mergeCell ref="B13:B14"/>
    <mergeCell ref="E13:G13"/>
    <mergeCell ref="H13:J13"/>
    <mergeCell ref="K13:M13"/>
    <mergeCell ref="C13:C14"/>
    <mergeCell ref="D13:D14"/>
  </mergeCells>
  <pageMargins left="0.11811023622047245" right="0.11811023622047245" top="1.3385826771653544" bottom="0.35433070866141736" header="0.62992125984251968" footer="0.31496062992125984"/>
  <pageSetup paperSize="9" scale="90" fitToHeight="0" orientation="portrait" r:id="rId1"/>
  <headerFooter>
    <oddHeader>&amp;R&amp;"Times New Roman,Regular"Pielikums Ieslodzījuma vietu  pārvaldes 2016.g.10.augusta rīkojumam NR.195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zoomScaleNormal="100" workbookViewId="0">
      <selection sqref="A1:V1"/>
    </sheetView>
  </sheetViews>
  <sheetFormatPr defaultColWidth="9.140625" defaultRowHeight="15" x14ac:dyDescent="0.25"/>
  <cols>
    <col min="1" max="1" width="5.5703125" style="1" customWidth="1"/>
    <col min="2" max="3" width="19.140625" style="10" customWidth="1"/>
    <col min="4" max="4" width="14.42578125" style="1" customWidth="1"/>
    <col min="5" max="6" width="4.28515625" style="3" customWidth="1"/>
    <col min="7" max="7" width="7.5703125" style="3" customWidth="1"/>
    <col min="8" max="9" width="4.28515625" style="3" customWidth="1"/>
    <col min="10" max="10" width="7.28515625" style="3" customWidth="1"/>
    <col min="11" max="12" width="4.28515625" style="3" customWidth="1"/>
    <col min="13" max="13" width="7.5703125" style="3" customWidth="1"/>
    <col min="14" max="15" width="4.28515625" style="3" customWidth="1"/>
    <col min="16" max="16" width="7.42578125" style="3" customWidth="1"/>
    <col min="17" max="18" width="4.28515625" style="3" customWidth="1"/>
    <col min="19" max="19" width="7.28515625" style="3" customWidth="1"/>
    <col min="20" max="21" width="4.28515625" style="3" customWidth="1"/>
    <col min="22" max="22" width="7.140625" style="1" customWidth="1"/>
    <col min="23" max="26" width="8.85546875" style="56"/>
    <col min="27" max="36" width="8.85546875"/>
    <col min="37" max="37" width="4.7109375" style="1" customWidth="1"/>
    <col min="38" max="16384" width="9.140625" style="1"/>
  </cols>
  <sheetData>
    <row r="1" spans="1:36" ht="15.75" x14ac:dyDescent="0.25">
      <c r="A1" s="137" t="s">
        <v>313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spans="1:36" ht="32.25" customHeight="1" thickBot="1" x14ac:dyDescent="0.3">
      <c r="A3" s="147" t="s">
        <v>15</v>
      </c>
      <c r="B3" s="147"/>
      <c r="C3" s="50"/>
      <c r="D3" s="7"/>
    </row>
    <row r="4" spans="1:36" ht="15.75" thickBot="1" x14ac:dyDescent="0.3">
      <c r="B4" s="60">
        <v>166.17</v>
      </c>
      <c r="W4" s="155" t="s">
        <v>289</v>
      </c>
      <c r="X4" s="156"/>
      <c r="Y4" s="156"/>
      <c r="Z4" s="157"/>
    </row>
    <row r="5" spans="1:36" x14ac:dyDescent="0.25">
      <c r="A5" s="143" t="s">
        <v>0</v>
      </c>
      <c r="B5" s="158" t="s">
        <v>19</v>
      </c>
      <c r="C5" s="158" t="s">
        <v>20</v>
      </c>
      <c r="D5" s="143" t="s">
        <v>294</v>
      </c>
      <c r="E5" s="141" t="s">
        <v>3</v>
      </c>
      <c r="F5" s="142"/>
      <c r="G5" s="142"/>
      <c r="H5" s="138" t="s">
        <v>4</v>
      </c>
      <c r="I5" s="139"/>
      <c r="J5" s="139"/>
      <c r="K5" s="138" t="s">
        <v>5</v>
      </c>
      <c r="L5" s="139"/>
      <c r="M5" s="139"/>
      <c r="N5" s="138" t="s">
        <v>6</v>
      </c>
      <c r="O5" s="139"/>
      <c r="P5" s="139"/>
      <c r="Q5" s="138" t="s">
        <v>7</v>
      </c>
      <c r="R5" s="139"/>
      <c r="S5" s="139"/>
      <c r="T5" s="138" t="s">
        <v>8</v>
      </c>
      <c r="U5" s="139"/>
      <c r="V5" s="139"/>
      <c r="W5" s="151" t="s">
        <v>297</v>
      </c>
      <c r="X5" s="153" t="s">
        <v>290</v>
      </c>
      <c r="Y5" s="153"/>
      <c r="Z5" s="154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2.75" x14ac:dyDescent="0.25">
      <c r="A6" s="144"/>
      <c r="B6" s="158"/>
      <c r="C6" s="158"/>
      <c r="D6" s="144"/>
      <c r="E6" s="42" t="s">
        <v>1</v>
      </c>
      <c r="F6" s="5" t="s">
        <v>2</v>
      </c>
      <c r="G6" s="54" t="s">
        <v>16</v>
      </c>
      <c r="H6" s="4" t="s">
        <v>1</v>
      </c>
      <c r="I6" s="5" t="s">
        <v>2</v>
      </c>
      <c r="J6" s="54" t="s">
        <v>16</v>
      </c>
      <c r="K6" s="4" t="s">
        <v>1</v>
      </c>
      <c r="L6" s="5" t="s">
        <v>2</v>
      </c>
      <c r="M6" s="54" t="s">
        <v>16</v>
      </c>
      <c r="N6" s="4" t="s">
        <v>1</v>
      </c>
      <c r="O6" s="5" t="s">
        <v>2</v>
      </c>
      <c r="P6" s="54" t="s">
        <v>16</v>
      </c>
      <c r="Q6" s="4" t="s">
        <v>1</v>
      </c>
      <c r="R6" s="5" t="s">
        <v>2</v>
      </c>
      <c r="S6" s="54" t="s">
        <v>16</v>
      </c>
      <c r="T6" s="4" t="s">
        <v>1</v>
      </c>
      <c r="U6" s="5" t="s">
        <v>2</v>
      </c>
      <c r="V6" s="107" t="s">
        <v>16</v>
      </c>
      <c r="W6" s="152"/>
      <c r="X6" s="81" t="s">
        <v>293</v>
      </c>
      <c r="Y6" s="81" t="s">
        <v>291</v>
      </c>
      <c r="Z6" s="109" t="s">
        <v>292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51">
        <v>1</v>
      </c>
      <c r="B7" s="9" t="s">
        <v>81</v>
      </c>
      <c r="C7" s="9" t="s">
        <v>21</v>
      </c>
      <c r="D7" s="46" t="s">
        <v>17</v>
      </c>
      <c r="E7" s="19">
        <v>535</v>
      </c>
      <c r="F7" s="19">
        <v>10.5</v>
      </c>
      <c r="G7" s="55">
        <f t="shared" ref="G7:G35" si="0">ROUND(ROUND(E7/$B$4,3)*2*F7,2)</f>
        <v>67.62</v>
      </c>
      <c r="H7" s="19">
        <v>535</v>
      </c>
      <c r="I7" s="19">
        <v>10</v>
      </c>
      <c r="J7" s="55">
        <f t="shared" ref="J7:J35" si="1">ROUND(ROUND(H7/$B$4,3)*2*I7,2)</f>
        <v>64.400000000000006</v>
      </c>
      <c r="K7" s="19">
        <v>535</v>
      </c>
      <c r="L7" s="19">
        <v>11</v>
      </c>
      <c r="M7" s="55">
        <f t="shared" ref="M7:M35" si="2">ROUND(ROUND(K7/$B$4,3)*2*L7,2)</f>
        <v>70.84</v>
      </c>
      <c r="N7" s="19">
        <v>535</v>
      </c>
      <c r="O7" s="19">
        <v>10</v>
      </c>
      <c r="P7" s="55">
        <f t="shared" ref="P7:P35" si="3">ROUND(ROUND(N7/$B$4,3)*2*O7,2)</f>
        <v>64.400000000000006</v>
      </c>
      <c r="Q7" s="19">
        <v>535</v>
      </c>
      <c r="R7" s="19">
        <v>7.5</v>
      </c>
      <c r="S7" s="55">
        <f t="shared" ref="S7:S35" si="4">ROUND(ROUND(Q7/$B$4,3)*2*R7,2)</f>
        <v>48.3</v>
      </c>
      <c r="T7" s="19">
        <v>535</v>
      </c>
      <c r="U7" s="19">
        <v>10</v>
      </c>
      <c r="V7" s="108">
        <f t="shared" ref="V7:V35" si="5">ROUND(ROUND(T7/$B$4,3)*2*U7,2)</f>
        <v>64.400000000000006</v>
      </c>
      <c r="W7" s="123">
        <f t="shared" ref="W7:W35" si="6">F7+I7+L7+O7+R7+U7</f>
        <v>59</v>
      </c>
      <c r="X7" s="65">
        <f t="shared" ref="X7:X35" si="7">G7+J7+M7+P7+S7+V7</f>
        <v>379.96000000000004</v>
      </c>
      <c r="Y7" s="65">
        <f>ROUND(X7*0.2359,2)</f>
        <v>89.63</v>
      </c>
      <c r="Z7" s="111">
        <f>X7+Y7</f>
        <v>469.59000000000003</v>
      </c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58">
        <v>2</v>
      </c>
      <c r="B8" s="47" t="s">
        <v>301</v>
      </c>
      <c r="C8" s="47" t="s">
        <v>56</v>
      </c>
      <c r="D8" s="46" t="s">
        <v>17</v>
      </c>
      <c r="E8" s="92">
        <v>520</v>
      </c>
      <c r="F8" s="92">
        <v>10.5</v>
      </c>
      <c r="G8" s="55">
        <f t="shared" si="0"/>
        <v>65.709999999999994</v>
      </c>
      <c r="H8" s="92">
        <v>520</v>
      </c>
      <c r="I8" s="92">
        <v>10</v>
      </c>
      <c r="J8" s="55">
        <f t="shared" si="1"/>
        <v>62.58</v>
      </c>
      <c r="K8" s="92">
        <v>520</v>
      </c>
      <c r="L8" s="92">
        <v>9.5</v>
      </c>
      <c r="M8" s="55">
        <f t="shared" si="2"/>
        <v>59.45</v>
      </c>
      <c r="N8" s="92">
        <v>520</v>
      </c>
      <c r="O8" s="92">
        <v>10</v>
      </c>
      <c r="P8" s="55">
        <f t="shared" si="3"/>
        <v>62.58</v>
      </c>
      <c r="Q8" s="92">
        <v>520</v>
      </c>
      <c r="R8" s="92">
        <v>0</v>
      </c>
      <c r="S8" s="55">
        <f t="shared" si="4"/>
        <v>0</v>
      </c>
      <c r="T8" s="92">
        <v>520</v>
      </c>
      <c r="U8" s="92">
        <v>0</v>
      </c>
      <c r="V8" s="108">
        <f t="shared" si="5"/>
        <v>0</v>
      </c>
      <c r="W8" s="123">
        <f t="shared" si="6"/>
        <v>40</v>
      </c>
      <c r="X8" s="65">
        <f t="shared" si="7"/>
        <v>250.32</v>
      </c>
      <c r="Y8" s="65">
        <f t="shared" ref="Y8:Y57" si="8">ROUND(X8*0.2359,2)</f>
        <v>59.05</v>
      </c>
      <c r="Z8" s="111">
        <f t="shared" ref="Z8:Z57" si="9">X8+Y8</f>
        <v>309.37</v>
      </c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80">
        <v>3</v>
      </c>
      <c r="B9" s="47" t="s">
        <v>46</v>
      </c>
      <c r="C9" s="47" t="s">
        <v>57</v>
      </c>
      <c r="D9" s="46" t="s">
        <v>17</v>
      </c>
      <c r="E9" s="92">
        <v>565</v>
      </c>
      <c r="F9" s="92">
        <v>9.5</v>
      </c>
      <c r="G9" s="55">
        <f t="shared" si="0"/>
        <v>64.599999999999994</v>
      </c>
      <c r="H9" s="92">
        <v>565</v>
      </c>
      <c r="I9" s="92">
        <v>8.5</v>
      </c>
      <c r="J9" s="55">
        <f t="shared" si="1"/>
        <v>57.8</v>
      </c>
      <c r="K9" s="92">
        <v>565</v>
      </c>
      <c r="L9" s="92">
        <v>11</v>
      </c>
      <c r="M9" s="55">
        <f t="shared" si="2"/>
        <v>74.8</v>
      </c>
      <c r="N9" s="92">
        <v>565</v>
      </c>
      <c r="O9" s="92">
        <v>10</v>
      </c>
      <c r="P9" s="55">
        <f t="shared" si="3"/>
        <v>68</v>
      </c>
      <c r="Q9" s="92">
        <v>565</v>
      </c>
      <c r="R9" s="92">
        <v>9.5</v>
      </c>
      <c r="S9" s="55">
        <f t="shared" si="4"/>
        <v>64.599999999999994</v>
      </c>
      <c r="T9" s="92">
        <v>565</v>
      </c>
      <c r="U9" s="92">
        <v>2.5</v>
      </c>
      <c r="V9" s="108">
        <f t="shared" si="5"/>
        <v>17</v>
      </c>
      <c r="W9" s="123">
        <f t="shared" si="6"/>
        <v>51</v>
      </c>
      <c r="X9" s="65">
        <f t="shared" si="7"/>
        <v>346.79999999999995</v>
      </c>
      <c r="Y9" s="65">
        <f t="shared" si="8"/>
        <v>81.81</v>
      </c>
      <c r="Z9" s="111">
        <f t="shared" si="9"/>
        <v>428.60999999999996</v>
      </c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80">
        <v>4</v>
      </c>
      <c r="B10" s="2" t="s">
        <v>61</v>
      </c>
      <c r="C10" s="2" t="s">
        <v>23</v>
      </c>
      <c r="D10" s="46" t="s">
        <v>18</v>
      </c>
      <c r="E10" s="19">
        <v>545</v>
      </c>
      <c r="F10" s="19">
        <v>1</v>
      </c>
      <c r="G10" s="55">
        <f t="shared" si="0"/>
        <v>6.56</v>
      </c>
      <c r="H10" s="19">
        <v>545</v>
      </c>
      <c r="I10" s="19"/>
      <c r="J10" s="55">
        <f t="shared" si="1"/>
        <v>0</v>
      </c>
      <c r="K10" s="19">
        <v>545</v>
      </c>
      <c r="L10" s="19">
        <v>1</v>
      </c>
      <c r="M10" s="55">
        <f t="shared" si="2"/>
        <v>6.56</v>
      </c>
      <c r="N10" s="19">
        <v>570</v>
      </c>
      <c r="O10" s="19"/>
      <c r="P10" s="55">
        <f t="shared" si="3"/>
        <v>0</v>
      </c>
      <c r="Q10" s="19">
        <v>570</v>
      </c>
      <c r="R10" s="19"/>
      <c r="S10" s="55">
        <f t="shared" si="4"/>
        <v>0</v>
      </c>
      <c r="T10" s="19">
        <v>570</v>
      </c>
      <c r="U10" s="19"/>
      <c r="V10" s="108">
        <f t="shared" si="5"/>
        <v>0</v>
      </c>
      <c r="W10" s="123">
        <f t="shared" si="6"/>
        <v>2</v>
      </c>
      <c r="X10" s="65">
        <f t="shared" si="7"/>
        <v>13.12</v>
      </c>
      <c r="Y10" s="65">
        <f t="shared" si="8"/>
        <v>3.1</v>
      </c>
      <c r="Z10" s="111">
        <f t="shared" si="9"/>
        <v>16.22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80">
        <v>5</v>
      </c>
      <c r="B11" s="2" t="s">
        <v>298</v>
      </c>
      <c r="C11" s="2" t="s">
        <v>24</v>
      </c>
      <c r="D11" s="46" t="s">
        <v>18</v>
      </c>
      <c r="E11" s="19">
        <v>530</v>
      </c>
      <c r="F11" s="19"/>
      <c r="G11" s="55">
        <f t="shared" si="0"/>
        <v>0</v>
      </c>
      <c r="H11" s="19">
        <v>530</v>
      </c>
      <c r="I11" s="19"/>
      <c r="J11" s="55">
        <f t="shared" si="1"/>
        <v>0</v>
      </c>
      <c r="K11" s="19">
        <v>530</v>
      </c>
      <c r="L11" s="19"/>
      <c r="M11" s="55">
        <f t="shared" si="2"/>
        <v>0</v>
      </c>
      <c r="N11" s="19">
        <v>530</v>
      </c>
      <c r="O11" s="19">
        <v>1</v>
      </c>
      <c r="P11" s="55">
        <f t="shared" si="3"/>
        <v>6.38</v>
      </c>
      <c r="Q11" s="19">
        <v>530</v>
      </c>
      <c r="R11" s="19">
        <v>12</v>
      </c>
      <c r="S11" s="55">
        <f t="shared" si="4"/>
        <v>76.56</v>
      </c>
      <c r="T11" s="19">
        <v>530</v>
      </c>
      <c r="U11" s="19"/>
      <c r="V11" s="108">
        <f t="shared" si="5"/>
        <v>0</v>
      </c>
      <c r="W11" s="123">
        <f t="shared" si="6"/>
        <v>13</v>
      </c>
      <c r="X11" s="65">
        <f t="shared" si="7"/>
        <v>82.94</v>
      </c>
      <c r="Y11" s="65">
        <f t="shared" si="8"/>
        <v>19.57</v>
      </c>
      <c r="Z11" s="111">
        <f t="shared" si="9"/>
        <v>102.50999999999999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80">
        <v>6</v>
      </c>
      <c r="B12" s="2" t="s">
        <v>62</v>
      </c>
      <c r="C12" s="2" t="s">
        <v>25</v>
      </c>
      <c r="D12" s="46" t="s">
        <v>18</v>
      </c>
      <c r="E12" s="19">
        <v>547.39</v>
      </c>
      <c r="F12" s="19"/>
      <c r="G12" s="55">
        <f t="shared" si="0"/>
        <v>0</v>
      </c>
      <c r="H12" s="19">
        <v>550</v>
      </c>
      <c r="I12" s="19"/>
      <c r="J12" s="55">
        <f t="shared" si="1"/>
        <v>0</v>
      </c>
      <c r="K12" s="19">
        <v>550</v>
      </c>
      <c r="L12" s="19"/>
      <c r="M12" s="55">
        <f t="shared" si="2"/>
        <v>0</v>
      </c>
      <c r="N12" s="19">
        <v>550</v>
      </c>
      <c r="O12" s="19">
        <v>4</v>
      </c>
      <c r="P12" s="55">
        <f t="shared" si="3"/>
        <v>26.48</v>
      </c>
      <c r="Q12" s="19">
        <v>550</v>
      </c>
      <c r="R12" s="19"/>
      <c r="S12" s="55">
        <f t="shared" si="4"/>
        <v>0</v>
      </c>
      <c r="T12" s="19">
        <v>550</v>
      </c>
      <c r="U12" s="19"/>
      <c r="V12" s="108">
        <f t="shared" si="5"/>
        <v>0</v>
      </c>
      <c r="W12" s="123">
        <f t="shared" si="6"/>
        <v>4</v>
      </c>
      <c r="X12" s="65">
        <f t="shared" si="7"/>
        <v>26.48</v>
      </c>
      <c r="Y12" s="65">
        <f t="shared" si="8"/>
        <v>6.25</v>
      </c>
      <c r="Z12" s="111">
        <f t="shared" si="9"/>
        <v>32.730000000000004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80">
        <v>7</v>
      </c>
      <c r="B13" s="2" t="s">
        <v>83</v>
      </c>
      <c r="C13" s="2" t="s">
        <v>30</v>
      </c>
      <c r="D13" s="46" t="s">
        <v>18</v>
      </c>
      <c r="E13" s="19">
        <v>520</v>
      </c>
      <c r="F13" s="19">
        <v>1</v>
      </c>
      <c r="G13" s="55">
        <f t="shared" si="0"/>
        <v>6.26</v>
      </c>
      <c r="H13" s="19">
        <v>520</v>
      </c>
      <c r="I13" s="19"/>
      <c r="J13" s="55">
        <f t="shared" si="1"/>
        <v>0</v>
      </c>
      <c r="K13" s="19">
        <v>520</v>
      </c>
      <c r="L13" s="19">
        <v>1.5</v>
      </c>
      <c r="M13" s="55">
        <f t="shared" si="2"/>
        <v>9.39</v>
      </c>
      <c r="N13" s="19">
        <v>520</v>
      </c>
      <c r="O13" s="19"/>
      <c r="P13" s="55">
        <f t="shared" si="3"/>
        <v>0</v>
      </c>
      <c r="Q13" s="19">
        <v>520</v>
      </c>
      <c r="R13" s="19"/>
      <c r="S13" s="55">
        <f t="shared" si="4"/>
        <v>0</v>
      </c>
      <c r="T13" s="19">
        <v>520</v>
      </c>
      <c r="U13" s="19"/>
      <c r="V13" s="108">
        <f t="shared" si="5"/>
        <v>0</v>
      </c>
      <c r="W13" s="123">
        <f t="shared" si="6"/>
        <v>2.5</v>
      </c>
      <c r="X13" s="65">
        <f t="shared" si="7"/>
        <v>15.65</v>
      </c>
      <c r="Y13" s="65">
        <f t="shared" si="8"/>
        <v>3.69</v>
      </c>
      <c r="Z13" s="111">
        <f t="shared" si="9"/>
        <v>19.34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80">
        <v>8</v>
      </c>
      <c r="B14" s="2" t="s">
        <v>47</v>
      </c>
      <c r="C14" s="2" t="s">
        <v>27</v>
      </c>
      <c r="D14" s="46" t="s">
        <v>18</v>
      </c>
      <c r="E14" s="19">
        <v>545</v>
      </c>
      <c r="F14" s="19">
        <v>4</v>
      </c>
      <c r="G14" s="55">
        <f t="shared" si="0"/>
        <v>26.24</v>
      </c>
      <c r="H14" s="19">
        <v>545</v>
      </c>
      <c r="I14" s="19">
        <v>3</v>
      </c>
      <c r="J14" s="55">
        <f t="shared" si="1"/>
        <v>19.68</v>
      </c>
      <c r="K14" s="19">
        <v>545</v>
      </c>
      <c r="L14" s="19"/>
      <c r="M14" s="55">
        <f t="shared" si="2"/>
        <v>0</v>
      </c>
      <c r="N14" s="19">
        <v>545</v>
      </c>
      <c r="O14" s="19">
        <v>4</v>
      </c>
      <c r="P14" s="55">
        <f t="shared" si="3"/>
        <v>26.24</v>
      </c>
      <c r="Q14" s="19">
        <v>545</v>
      </c>
      <c r="R14" s="19"/>
      <c r="S14" s="55">
        <f t="shared" si="4"/>
        <v>0</v>
      </c>
      <c r="T14" s="19">
        <v>545</v>
      </c>
      <c r="U14" s="19"/>
      <c r="V14" s="108">
        <f t="shared" si="5"/>
        <v>0</v>
      </c>
      <c r="W14" s="123">
        <f t="shared" si="6"/>
        <v>11</v>
      </c>
      <c r="X14" s="65">
        <f t="shared" si="7"/>
        <v>72.16</v>
      </c>
      <c r="Y14" s="65">
        <f t="shared" si="8"/>
        <v>17.02</v>
      </c>
      <c r="Z14" s="111">
        <f t="shared" si="9"/>
        <v>89.179999999999993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80">
        <v>9</v>
      </c>
      <c r="B15" s="2" t="s">
        <v>84</v>
      </c>
      <c r="C15" s="2" t="s">
        <v>28</v>
      </c>
      <c r="D15" s="46" t="s">
        <v>18</v>
      </c>
      <c r="E15" s="19">
        <v>525</v>
      </c>
      <c r="F15" s="19">
        <v>2.5</v>
      </c>
      <c r="G15" s="55">
        <f t="shared" si="0"/>
        <v>15.8</v>
      </c>
      <c r="H15" s="19">
        <v>525</v>
      </c>
      <c r="I15" s="19">
        <v>3</v>
      </c>
      <c r="J15" s="55">
        <f t="shared" si="1"/>
        <v>18.95</v>
      </c>
      <c r="K15" s="19">
        <v>525</v>
      </c>
      <c r="L15" s="19"/>
      <c r="M15" s="55">
        <f t="shared" si="2"/>
        <v>0</v>
      </c>
      <c r="N15" s="19">
        <v>525</v>
      </c>
      <c r="O15" s="19">
        <v>4</v>
      </c>
      <c r="P15" s="55">
        <f t="shared" si="3"/>
        <v>25.27</v>
      </c>
      <c r="Q15" s="19">
        <v>525</v>
      </c>
      <c r="R15" s="19"/>
      <c r="S15" s="55">
        <f t="shared" si="4"/>
        <v>0</v>
      </c>
      <c r="T15" s="19">
        <v>525</v>
      </c>
      <c r="U15" s="19"/>
      <c r="V15" s="108">
        <f t="shared" si="5"/>
        <v>0</v>
      </c>
      <c r="W15" s="123">
        <f t="shared" si="6"/>
        <v>9.5</v>
      </c>
      <c r="X15" s="65">
        <f t="shared" si="7"/>
        <v>60.019999999999996</v>
      </c>
      <c r="Y15" s="65">
        <f t="shared" si="8"/>
        <v>14.16</v>
      </c>
      <c r="Z15" s="111">
        <f t="shared" si="9"/>
        <v>74.179999999999993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80">
        <v>10</v>
      </c>
      <c r="B16" s="2" t="s">
        <v>63</v>
      </c>
      <c r="C16" s="2" t="s">
        <v>29</v>
      </c>
      <c r="D16" s="46" t="s">
        <v>18</v>
      </c>
      <c r="E16" s="19">
        <v>530</v>
      </c>
      <c r="F16" s="19"/>
      <c r="G16" s="55">
        <f t="shared" si="0"/>
        <v>0</v>
      </c>
      <c r="H16" s="19">
        <v>530</v>
      </c>
      <c r="I16" s="19">
        <v>3</v>
      </c>
      <c r="J16" s="55">
        <f t="shared" si="1"/>
        <v>19.14</v>
      </c>
      <c r="K16" s="19">
        <v>530</v>
      </c>
      <c r="L16" s="19">
        <v>1</v>
      </c>
      <c r="M16" s="55">
        <f t="shared" si="2"/>
        <v>6.38</v>
      </c>
      <c r="N16" s="19">
        <v>530</v>
      </c>
      <c r="O16" s="19"/>
      <c r="P16" s="55">
        <f t="shared" si="3"/>
        <v>0</v>
      </c>
      <c r="Q16" s="19">
        <v>530</v>
      </c>
      <c r="R16" s="19">
        <v>3</v>
      </c>
      <c r="S16" s="55">
        <f t="shared" si="4"/>
        <v>19.14</v>
      </c>
      <c r="T16" s="19">
        <v>530</v>
      </c>
      <c r="U16" s="19"/>
      <c r="V16" s="108">
        <f t="shared" si="5"/>
        <v>0</v>
      </c>
      <c r="W16" s="123">
        <f t="shared" si="6"/>
        <v>7</v>
      </c>
      <c r="X16" s="65">
        <f t="shared" si="7"/>
        <v>44.66</v>
      </c>
      <c r="Y16" s="65">
        <f t="shared" si="8"/>
        <v>10.54</v>
      </c>
      <c r="Z16" s="111">
        <f t="shared" si="9"/>
        <v>55.199999999999996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80">
        <v>11</v>
      </c>
      <c r="B17" s="2" t="s">
        <v>64</v>
      </c>
      <c r="C17" s="2" t="s">
        <v>30</v>
      </c>
      <c r="D17" s="46" t="s">
        <v>18</v>
      </c>
      <c r="E17" s="19">
        <v>550</v>
      </c>
      <c r="F17" s="19"/>
      <c r="G17" s="55">
        <f t="shared" si="0"/>
        <v>0</v>
      </c>
      <c r="H17" s="19">
        <v>550</v>
      </c>
      <c r="I17" s="19">
        <v>3</v>
      </c>
      <c r="J17" s="55">
        <f t="shared" si="1"/>
        <v>19.86</v>
      </c>
      <c r="K17" s="19">
        <v>550</v>
      </c>
      <c r="L17" s="19"/>
      <c r="M17" s="55">
        <f t="shared" si="2"/>
        <v>0</v>
      </c>
      <c r="N17" s="19">
        <v>550</v>
      </c>
      <c r="O17" s="19">
        <v>1</v>
      </c>
      <c r="P17" s="55">
        <f t="shared" si="3"/>
        <v>6.62</v>
      </c>
      <c r="Q17" s="19">
        <v>550</v>
      </c>
      <c r="R17" s="19"/>
      <c r="S17" s="55">
        <f t="shared" si="4"/>
        <v>0</v>
      </c>
      <c r="T17" s="19">
        <v>550</v>
      </c>
      <c r="U17" s="19"/>
      <c r="V17" s="108">
        <f t="shared" si="5"/>
        <v>0</v>
      </c>
      <c r="W17" s="123">
        <f t="shared" si="6"/>
        <v>4</v>
      </c>
      <c r="X17" s="65">
        <f t="shared" si="7"/>
        <v>26.48</v>
      </c>
      <c r="Y17" s="65">
        <f t="shared" si="8"/>
        <v>6.25</v>
      </c>
      <c r="Z17" s="111">
        <f t="shared" si="9"/>
        <v>32.730000000000004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80">
        <v>12</v>
      </c>
      <c r="B18" s="2" t="s">
        <v>85</v>
      </c>
      <c r="C18" s="2" t="s">
        <v>31</v>
      </c>
      <c r="D18" s="46" t="s">
        <v>18</v>
      </c>
      <c r="E18" s="19">
        <v>535</v>
      </c>
      <c r="F18" s="19">
        <v>9</v>
      </c>
      <c r="G18" s="55">
        <f t="shared" si="0"/>
        <v>57.96</v>
      </c>
      <c r="H18" s="19">
        <v>535</v>
      </c>
      <c r="I18" s="19">
        <v>10.5</v>
      </c>
      <c r="J18" s="55">
        <f t="shared" si="1"/>
        <v>67.62</v>
      </c>
      <c r="K18" s="19">
        <v>535</v>
      </c>
      <c r="L18" s="19">
        <v>9</v>
      </c>
      <c r="M18" s="55">
        <f t="shared" si="2"/>
        <v>57.96</v>
      </c>
      <c r="N18" s="19">
        <v>535</v>
      </c>
      <c r="O18" s="19">
        <v>1</v>
      </c>
      <c r="P18" s="55">
        <f t="shared" si="3"/>
        <v>6.44</v>
      </c>
      <c r="Q18" s="19">
        <v>535</v>
      </c>
      <c r="R18" s="19"/>
      <c r="S18" s="55">
        <f t="shared" si="4"/>
        <v>0</v>
      </c>
      <c r="T18" s="19">
        <v>535</v>
      </c>
      <c r="U18" s="19"/>
      <c r="V18" s="108">
        <f t="shared" si="5"/>
        <v>0</v>
      </c>
      <c r="W18" s="123">
        <f t="shared" si="6"/>
        <v>29.5</v>
      </c>
      <c r="X18" s="65">
        <f t="shared" si="7"/>
        <v>189.98000000000002</v>
      </c>
      <c r="Y18" s="65">
        <f t="shared" si="8"/>
        <v>44.82</v>
      </c>
      <c r="Z18" s="111">
        <f t="shared" si="9"/>
        <v>234.8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80">
        <v>13</v>
      </c>
      <c r="B19" s="2" t="s">
        <v>48</v>
      </c>
      <c r="C19" s="2" t="s">
        <v>32</v>
      </c>
      <c r="D19" s="46" t="s">
        <v>18</v>
      </c>
      <c r="E19" s="19">
        <v>525</v>
      </c>
      <c r="F19" s="19">
        <v>6</v>
      </c>
      <c r="G19" s="55">
        <f t="shared" si="0"/>
        <v>37.909999999999997</v>
      </c>
      <c r="H19" s="19">
        <v>525</v>
      </c>
      <c r="I19" s="19">
        <v>4</v>
      </c>
      <c r="J19" s="55">
        <f t="shared" si="1"/>
        <v>25.27</v>
      </c>
      <c r="K19" s="19">
        <v>525</v>
      </c>
      <c r="L19" s="19">
        <v>4</v>
      </c>
      <c r="M19" s="55">
        <f t="shared" si="2"/>
        <v>25.27</v>
      </c>
      <c r="N19" s="19">
        <v>525</v>
      </c>
      <c r="O19" s="19">
        <v>1</v>
      </c>
      <c r="P19" s="55">
        <f t="shared" si="3"/>
        <v>6.32</v>
      </c>
      <c r="Q19" s="19">
        <v>525</v>
      </c>
      <c r="R19" s="19"/>
      <c r="S19" s="55">
        <f t="shared" si="4"/>
        <v>0</v>
      </c>
      <c r="T19" s="19">
        <v>525</v>
      </c>
      <c r="U19" s="19"/>
      <c r="V19" s="108">
        <f t="shared" si="5"/>
        <v>0</v>
      </c>
      <c r="W19" s="123">
        <f t="shared" si="6"/>
        <v>15</v>
      </c>
      <c r="X19" s="65">
        <f t="shared" si="7"/>
        <v>94.769999999999982</v>
      </c>
      <c r="Y19" s="65">
        <f t="shared" si="8"/>
        <v>22.36</v>
      </c>
      <c r="Z19" s="111">
        <f t="shared" si="9"/>
        <v>117.12999999999998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80">
        <v>14</v>
      </c>
      <c r="B20" s="2" t="s">
        <v>65</v>
      </c>
      <c r="C20" s="2" t="s">
        <v>33</v>
      </c>
      <c r="D20" s="46" t="s">
        <v>18</v>
      </c>
      <c r="E20" s="19">
        <v>550</v>
      </c>
      <c r="F20" s="19">
        <v>1</v>
      </c>
      <c r="G20" s="55">
        <f t="shared" si="0"/>
        <v>6.62</v>
      </c>
      <c r="H20" s="19">
        <v>550</v>
      </c>
      <c r="I20" s="19"/>
      <c r="J20" s="55">
        <f t="shared" si="1"/>
        <v>0</v>
      </c>
      <c r="K20" s="19">
        <v>550</v>
      </c>
      <c r="L20" s="19">
        <v>4</v>
      </c>
      <c r="M20" s="55">
        <f t="shared" si="2"/>
        <v>26.48</v>
      </c>
      <c r="N20" s="19">
        <v>550</v>
      </c>
      <c r="O20" s="19"/>
      <c r="P20" s="55">
        <f t="shared" si="3"/>
        <v>0</v>
      </c>
      <c r="Q20" s="19">
        <v>550</v>
      </c>
      <c r="R20" s="19"/>
      <c r="S20" s="55">
        <f t="shared" si="4"/>
        <v>0</v>
      </c>
      <c r="T20" s="19">
        <v>555</v>
      </c>
      <c r="U20" s="19"/>
      <c r="V20" s="108">
        <f t="shared" si="5"/>
        <v>0</v>
      </c>
      <c r="W20" s="123">
        <f t="shared" si="6"/>
        <v>5</v>
      </c>
      <c r="X20" s="65">
        <f t="shared" si="7"/>
        <v>33.1</v>
      </c>
      <c r="Y20" s="65">
        <f t="shared" si="8"/>
        <v>7.81</v>
      </c>
      <c r="Z20" s="111">
        <f t="shared" si="9"/>
        <v>40.910000000000004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80">
        <v>15</v>
      </c>
      <c r="B21" s="2" t="s">
        <v>66</v>
      </c>
      <c r="C21" s="2" t="s">
        <v>34</v>
      </c>
      <c r="D21" s="46" t="s">
        <v>18</v>
      </c>
      <c r="E21" s="19">
        <v>550</v>
      </c>
      <c r="F21" s="19">
        <v>1</v>
      </c>
      <c r="G21" s="55">
        <f t="shared" si="0"/>
        <v>6.62</v>
      </c>
      <c r="H21" s="19">
        <v>550</v>
      </c>
      <c r="I21" s="19">
        <v>3</v>
      </c>
      <c r="J21" s="55">
        <f t="shared" si="1"/>
        <v>19.86</v>
      </c>
      <c r="K21" s="19">
        <v>550</v>
      </c>
      <c r="L21" s="19">
        <v>7</v>
      </c>
      <c r="M21" s="55">
        <f t="shared" si="2"/>
        <v>46.34</v>
      </c>
      <c r="N21" s="19">
        <v>550</v>
      </c>
      <c r="O21" s="19">
        <v>1</v>
      </c>
      <c r="P21" s="55">
        <f t="shared" si="3"/>
        <v>6.62</v>
      </c>
      <c r="Q21" s="19">
        <v>550</v>
      </c>
      <c r="R21" s="19"/>
      <c r="S21" s="55">
        <f t="shared" si="4"/>
        <v>0</v>
      </c>
      <c r="T21" s="19">
        <v>550</v>
      </c>
      <c r="U21" s="19"/>
      <c r="V21" s="108">
        <f t="shared" si="5"/>
        <v>0</v>
      </c>
      <c r="W21" s="123">
        <f t="shared" si="6"/>
        <v>12</v>
      </c>
      <c r="X21" s="65">
        <f t="shared" si="7"/>
        <v>79.440000000000012</v>
      </c>
      <c r="Y21" s="65">
        <f t="shared" si="8"/>
        <v>18.739999999999998</v>
      </c>
      <c r="Z21" s="111">
        <f t="shared" si="9"/>
        <v>98.18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5">
      <c r="A22" s="80">
        <v>16</v>
      </c>
      <c r="B22" s="2" t="s">
        <v>49</v>
      </c>
      <c r="C22" s="2" t="s">
        <v>23</v>
      </c>
      <c r="D22" s="46" t="s">
        <v>18</v>
      </c>
      <c r="E22" s="19">
        <v>535</v>
      </c>
      <c r="F22" s="19">
        <v>4</v>
      </c>
      <c r="G22" s="55">
        <f t="shared" si="0"/>
        <v>25.76</v>
      </c>
      <c r="H22" s="19">
        <v>535</v>
      </c>
      <c r="I22" s="19">
        <v>6</v>
      </c>
      <c r="J22" s="55">
        <f t="shared" si="1"/>
        <v>38.64</v>
      </c>
      <c r="K22" s="19">
        <v>535</v>
      </c>
      <c r="L22" s="19">
        <v>4</v>
      </c>
      <c r="M22" s="55">
        <f t="shared" si="2"/>
        <v>25.76</v>
      </c>
      <c r="N22" s="19">
        <v>538.14</v>
      </c>
      <c r="O22" s="19">
        <v>1</v>
      </c>
      <c r="P22" s="55">
        <f t="shared" si="3"/>
        <v>6.48</v>
      </c>
      <c r="Q22" s="19">
        <v>540</v>
      </c>
      <c r="R22" s="19"/>
      <c r="S22" s="55">
        <f t="shared" si="4"/>
        <v>0</v>
      </c>
      <c r="T22" s="19">
        <v>540</v>
      </c>
      <c r="U22" s="19"/>
      <c r="V22" s="108">
        <f t="shared" si="5"/>
        <v>0</v>
      </c>
      <c r="W22" s="123">
        <f t="shared" si="6"/>
        <v>15</v>
      </c>
      <c r="X22" s="65">
        <f t="shared" si="7"/>
        <v>96.640000000000015</v>
      </c>
      <c r="Y22" s="65">
        <f t="shared" si="8"/>
        <v>22.8</v>
      </c>
      <c r="Z22" s="111">
        <f t="shared" si="9"/>
        <v>119.44000000000001</v>
      </c>
    </row>
    <row r="23" spans="1:36" x14ac:dyDescent="0.25">
      <c r="A23" s="80">
        <v>17</v>
      </c>
      <c r="B23" s="2" t="s">
        <v>50</v>
      </c>
      <c r="C23" s="2" t="s">
        <v>32</v>
      </c>
      <c r="D23" s="46" t="s">
        <v>18</v>
      </c>
      <c r="E23" s="19">
        <v>520</v>
      </c>
      <c r="F23" s="19">
        <v>2.5</v>
      </c>
      <c r="G23" s="55">
        <f t="shared" si="0"/>
        <v>15.65</v>
      </c>
      <c r="H23" s="19">
        <v>520</v>
      </c>
      <c r="I23" s="19"/>
      <c r="J23" s="55">
        <f t="shared" si="1"/>
        <v>0</v>
      </c>
      <c r="K23" s="19">
        <v>522.80999999999995</v>
      </c>
      <c r="L23" s="19">
        <v>1.5</v>
      </c>
      <c r="M23" s="55">
        <f t="shared" si="2"/>
        <v>9.44</v>
      </c>
      <c r="N23" s="19">
        <v>525</v>
      </c>
      <c r="O23" s="19"/>
      <c r="P23" s="55">
        <f t="shared" si="3"/>
        <v>0</v>
      </c>
      <c r="Q23" s="19">
        <v>525</v>
      </c>
      <c r="R23" s="19"/>
      <c r="S23" s="55">
        <f t="shared" si="4"/>
        <v>0</v>
      </c>
      <c r="T23" s="19">
        <v>525</v>
      </c>
      <c r="U23" s="19"/>
      <c r="V23" s="108">
        <f t="shared" si="5"/>
        <v>0</v>
      </c>
      <c r="W23" s="123">
        <f t="shared" si="6"/>
        <v>4</v>
      </c>
      <c r="X23" s="65">
        <f t="shared" si="7"/>
        <v>25.09</v>
      </c>
      <c r="Y23" s="65">
        <f t="shared" si="8"/>
        <v>5.92</v>
      </c>
      <c r="Z23" s="111">
        <f t="shared" si="9"/>
        <v>31.009999999999998</v>
      </c>
    </row>
    <row r="24" spans="1:36" x14ac:dyDescent="0.25">
      <c r="A24" s="80">
        <v>18</v>
      </c>
      <c r="B24" s="2" t="s">
        <v>51</v>
      </c>
      <c r="C24" s="2" t="s">
        <v>36</v>
      </c>
      <c r="D24" s="46" t="s">
        <v>18</v>
      </c>
      <c r="E24" s="19">
        <v>535</v>
      </c>
      <c r="F24" s="19"/>
      <c r="G24" s="55">
        <f t="shared" si="0"/>
        <v>0</v>
      </c>
      <c r="H24" s="19">
        <v>535</v>
      </c>
      <c r="I24" s="19">
        <v>7</v>
      </c>
      <c r="J24" s="55">
        <f t="shared" si="1"/>
        <v>45.08</v>
      </c>
      <c r="K24" s="19">
        <v>535</v>
      </c>
      <c r="L24" s="19">
        <v>3</v>
      </c>
      <c r="M24" s="55">
        <f t="shared" si="2"/>
        <v>19.32</v>
      </c>
      <c r="N24" s="19">
        <v>535</v>
      </c>
      <c r="O24" s="19">
        <v>1</v>
      </c>
      <c r="P24" s="55">
        <f t="shared" si="3"/>
        <v>6.44</v>
      </c>
      <c r="Q24" s="19">
        <v>535</v>
      </c>
      <c r="R24" s="19"/>
      <c r="S24" s="55">
        <f t="shared" si="4"/>
        <v>0</v>
      </c>
      <c r="T24" s="19">
        <v>535</v>
      </c>
      <c r="U24" s="19"/>
      <c r="V24" s="108">
        <f t="shared" si="5"/>
        <v>0</v>
      </c>
      <c r="W24" s="123">
        <f t="shared" si="6"/>
        <v>11</v>
      </c>
      <c r="X24" s="65">
        <f t="shared" si="7"/>
        <v>70.84</v>
      </c>
      <c r="Y24" s="65">
        <f t="shared" si="8"/>
        <v>16.71</v>
      </c>
      <c r="Z24" s="111">
        <f t="shared" si="9"/>
        <v>87.550000000000011</v>
      </c>
    </row>
    <row r="25" spans="1:36" x14ac:dyDescent="0.25">
      <c r="A25" s="80">
        <v>19</v>
      </c>
      <c r="B25" s="2" t="s">
        <v>67</v>
      </c>
      <c r="C25" s="2" t="s">
        <v>37</v>
      </c>
      <c r="D25" s="46" t="s">
        <v>18</v>
      </c>
      <c r="E25" s="19">
        <v>550</v>
      </c>
      <c r="F25" s="19">
        <v>1</v>
      </c>
      <c r="G25" s="55">
        <f t="shared" si="0"/>
        <v>6.62</v>
      </c>
      <c r="H25" s="19">
        <v>550</v>
      </c>
      <c r="I25" s="19"/>
      <c r="J25" s="55">
        <f t="shared" si="1"/>
        <v>0</v>
      </c>
      <c r="K25" s="19">
        <v>550</v>
      </c>
      <c r="L25" s="19">
        <v>4</v>
      </c>
      <c r="M25" s="55">
        <f t="shared" si="2"/>
        <v>26.48</v>
      </c>
      <c r="N25" s="19">
        <v>550</v>
      </c>
      <c r="O25" s="19"/>
      <c r="P25" s="55">
        <f t="shared" si="3"/>
        <v>0</v>
      </c>
      <c r="Q25" s="19">
        <v>550</v>
      </c>
      <c r="R25" s="19">
        <v>1</v>
      </c>
      <c r="S25" s="55">
        <f t="shared" si="4"/>
        <v>6.62</v>
      </c>
      <c r="T25" s="19">
        <v>550</v>
      </c>
      <c r="U25" s="19"/>
      <c r="V25" s="108">
        <f t="shared" si="5"/>
        <v>0</v>
      </c>
      <c r="W25" s="123">
        <f t="shared" si="6"/>
        <v>6</v>
      </c>
      <c r="X25" s="65">
        <f t="shared" si="7"/>
        <v>39.72</v>
      </c>
      <c r="Y25" s="65">
        <f t="shared" si="8"/>
        <v>9.3699999999999992</v>
      </c>
      <c r="Z25" s="111">
        <f t="shared" si="9"/>
        <v>49.089999999999996</v>
      </c>
    </row>
    <row r="26" spans="1:36" x14ac:dyDescent="0.25">
      <c r="A26" s="80">
        <v>20</v>
      </c>
      <c r="B26" s="18" t="s">
        <v>68</v>
      </c>
      <c r="C26" s="18" t="s">
        <v>38</v>
      </c>
      <c r="D26" s="46" t="s">
        <v>18</v>
      </c>
      <c r="E26" s="19">
        <v>550</v>
      </c>
      <c r="F26" s="19">
        <v>5.5</v>
      </c>
      <c r="G26" s="55">
        <f t="shared" si="0"/>
        <v>36.409999999999997</v>
      </c>
      <c r="H26" s="19">
        <v>550</v>
      </c>
      <c r="I26" s="19">
        <v>3</v>
      </c>
      <c r="J26" s="55">
        <f t="shared" si="1"/>
        <v>19.86</v>
      </c>
      <c r="K26" s="19">
        <v>550</v>
      </c>
      <c r="L26" s="19">
        <v>2</v>
      </c>
      <c r="M26" s="55">
        <f t="shared" si="2"/>
        <v>13.24</v>
      </c>
      <c r="N26" s="19">
        <v>550</v>
      </c>
      <c r="O26" s="19">
        <v>1</v>
      </c>
      <c r="P26" s="55">
        <f t="shared" si="3"/>
        <v>6.62</v>
      </c>
      <c r="Q26" s="19">
        <v>550</v>
      </c>
      <c r="R26" s="19"/>
      <c r="S26" s="55">
        <f t="shared" si="4"/>
        <v>0</v>
      </c>
      <c r="T26" s="19">
        <v>550</v>
      </c>
      <c r="U26" s="19"/>
      <c r="V26" s="108">
        <f t="shared" si="5"/>
        <v>0</v>
      </c>
      <c r="W26" s="123">
        <f t="shared" si="6"/>
        <v>11.5</v>
      </c>
      <c r="X26" s="65">
        <f t="shared" si="7"/>
        <v>76.13</v>
      </c>
      <c r="Y26" s="65">
        <f t="shared" si="8"/>
        <v>17.96</v>
      </c>
      <c r="Z26" s="111">
        <f t="shared" si="9"/>
        <v>94.09</v>
      </c>
    </row>
    <row r="27" spans="1:36" x14ac:dyDescent="0.25">
      <c r="A27" s="80">
        <v>21</v>
      </c>
      <c r="B27" s="2" t="s">
        <v>69</v>
      </c>
      <c r="C27" s="2" t="s">
        <v>58</v>
      </c>
      <c r="D27" s="46" t="s">
        <v>18</v>
      </c>
      <c r="E27" s="19">
        <v>515</v>
      </c>
      <c r="F27" s="19">
        <v>12</v>
      </c>
      <c r="G27" s="55">
        <f t="shared" si="0"/>
        <v>74.38</v>
      </c>
      <c r="H27" s="19">
        <v>515</v>
      </c>
      <c r="I27" s="19">
        <v>18</v>
      </c>
      <c r="J27" s="55">
        <f t="shared" si="1"/>
        <v>111.56</v>
      </c>
      <c r="K27" s="19">
        <v>515</v>
      </c>
      <c r="L27" s="19">
        <v>19</v>
      </c>
      <c r="M27" s="55">
        <f t="shared" si="2"/>
        <v>117.76</v>
      </c>
      <c r="N27" s="19">
        <v>515</v>
      </c>
      <c r="O27" s="19">
        <v>1</v>
      </c>
      <c r="P27" s="55">
        <f t="shared" si="3"/>
        <v>6.2</v>
      </c>
      <c r="Q27" s="19">
        <v>515</v>
      </c>
      <c r="R27" s="19">
        <v>4.5</v>
      </c>
      <c r="S27" s="55">
        <f t="shared" si="4"/>
        <v>27.89</v>
      </c>
      <c r="T27" s="19">
        <v>515</v>
      </c>
      <c r="U27" s="19">
        <v>3</v>
      </c>
      <c r="V27" s="108">
        <f t="shared" si="5"/>
        <v>18.59</v>
      </c>
      <c r="W27" s="123">
        <f t="shared" si="6"/>
        <v>57.5</v>
      </c>
      <c r="X27" s="65">
        <f t="shared" si="7"/>
        <v>356.37999999999994</v>
      </c>
      <c r="Y27" s="65">
        <f t="shared" si="8"/>
        <v>84.07</v>
      </c>
      <c r="Z27" s="111">
        <f t="shared" si="9"/>
        <v>440.44999999999993</v>
      </c>
    </row>
    <row r="28" spans="1:36" x14ac:dyDescent="0.25">
      <c r="A28" s="80">
        <v>22</v>
      </c>
      <c r="B28" s="2" t="s">
        <v>52</v>
      </c>
      <c r="C28" s="2" t="s">
        <v>40</v>
      </c>
      <c r="D28" s="46" t="s">
        <v>18</v>
      </c>
      <c r="E28" s="19">
        <v>515</v>
      </c>
      <c r="F28" s="19">
        <v>16.5</v>
      </c>
      <c r="G28" s="55">
        <f t="shared" si="0"/>
        <v>102.27</v>
      </c>
      <c r="H28" s="19">
        <v>515</v>
      </c>
      <c r="I28" s="19">
        <v>21</v>
      </c>
      <c r="J28" s="55">
        <f t="shared" si="1"/>
        <v>130.16</v>
      </c>
      <c r="K28" s="19">
        <v>515</v>
      </c>
      <c r="L28" s="19">
        <v>6</v>
      </c>
      <c r="M28" s="55">
        <f t="shared" si="2"/>
        <v>37.19</v>
      </c>
      <c r="N28" s="19">
        <v>515</v>
      </c>
      <c r="O28" s="19">
        <v>1</v>
      </c>
      <c r="P28" s="55">
        <f t="shared" si="3"/>
        <v>6.2</v>
      </c>
      <c r="Q28" s="19">
        <v>515</v>
      </c>
      <c r="R28" s="19"/>
      <c r="S28" s="55">
        <f t="shared" si="4"/>
        <v>0</v>
      </c>
      <c r="T28" s="19">
        <v>515</v>
      </c>
      <c r="U28" s="19"/>
      <c r="V28" s="108">
        <f t="shared" si="5"/>
        <v>0</v>
      </c>
      <c r="W28" s="123">
        <f t="shared" si="6"/>
        <v>44.5</v>
      </c>
      <c r="X28" s="65">
        <f t="shared" si="7"/>
        <v>275.82</v>
      </c>
      <c r="Y28" s="65">
        <f t="shared" si="8"/>
        <v>65.069999999999993</v>
      </c>
      <c r="Z28" s="111">
        <f t="shared" si="9"/>
        <v>340.89</v>
      </c>
    </row>
    <row r="29" spans="1:36" x14ac:dyDescent="0.25">
      <c r="A29" s="80">
        <v>23</v>
      </c>
      <c r="B29" s="2" t="s">
        <v>53</v>
      </c>
      <c r="C29" s="2" t="s">
        <v>41</v>
      </c>
      <c r="D29" s="46" t="s">
        <v>18</v>
      </c>
      <c r="E29" s="19">
        <v>515</v>
      </c>
      <c r="F29" s="19">
        <v>16</v>
      </c>
      <c r="G29" s="55">
        <f t="shared" si="0"/>
        <v>99.17</v>
      </c>
      <c r="H29" s="19">
        <v>515</v>
      </c>
      <c r="I29" s="19">
        <v>22</v>
      </c>
      <c r="J29" s="55">
        <f t="shared" si="1"/>
        <v>136.36000000000001</v>
      </c>
      <c r="K29" s="19">
        <v>515</v>
      </c>
      <c r="L29" s="19">
        <v>24</v>
      </c>
      <c r="M29" s="55">
        <f t="shared" si="2"/>
        <v>148.75</v>
      </c>
      <c r="N29" s="19">
        <v>515</v>
      </c>
      <c r="O29" s="19">
        <v>22.5</v>
      </c>
      <c r="P29" s="55">
        <f t="shared" si="3"/>
        <v>139.46</v>
      </c>
      <c r="Q29" s="19">
        <v>515</v>
      </c>
      <c r="R29" s="19">
        <v>12</v>
      </c>
      <c r="S29" s="55">
        <f t="shared" si="4"/>
        <v>74.38</v>
      </c>
      <c r="T29" s="19">
        <v>515</v>
      </c>
      <c r="U29" s="19">
        <v>12</v>
      </c>
      <c r="V29" s="108">
        <f t="shared" si="5"/>
        <v>74.38</v>
      </c>
      <c r="W29" s="123">
        <f t="shared" si="6"/>
        <v>108.5</v>
      </c>
      <c r="X29" s="65">
        <f t="shared" si="7"/>
        <v>672.5</v>
      </c>
      <c r="Y29" s="65">
        <f t="shared" si="8"/>
        <v>158.63999999999999</v>
      </c>
      <c r="Z29" s="111">
        <f t="shared" si="9"/>
        <v>831.14</v>
      </c>
    </row>
    <row r="30" spans="1:36" x14ac:dyDescent="0.25">
      <c r="A30" s="80">
        <v>24</v>
      </c>
      <c r="B30" s="2" t="s">
        <v>70</v>
      </c>
      <c r="C30" s="2" t="s">
        <v>42</v>
      </c>
      <c r="D30" s="46" t="s">
        <v>18</v>
      </c>
      <c r="E30" s="19">
        <v>520</v>
      </c>
      <c r="F30" s="19">
        <v>3</v>
      </c>
      <c r="G30" s="55">
        <f t="shared" si="0"/>
        <v>18.77</v>
      </c>
      <c r="H30" s="19">
        <v>520</v>
      </c>
      <c r="I30" s="19">
        <v>3</v>
      </c>
      <c r="J30" s="55">
        <f t="shared" si="1"/>
        <v>18.77</v>
      </c>
      <c r="K30" s="19">
        <v>520</v>
      </c>
      <c r="L30" s="19">
        <v>21</v>
      </c>
      <c r="M30" s="55">
        <f t="shared" si="2"/>
        <v>131.41999999999999</v>
      </c>
      <c r="N30" s="19">
        <v>520</v>
      </c>
      <c r="O30" s="19">
        <v>21</v>
      </c>
      <c r="P30" s="55">
        <f t="shared" si="3"/>
        <v>131.41999999999999</v>
      </c>
      <c r="Q30" s="19">
        <v>520</v>
      </c>
      <c r="R30" s="19">
        <v>9</v>
      </c>
      <c r="S30" s="55">
        <f t="shared" si="4"/>
        <v>56.32</v>
      </c>
      <c r="T30" s="19">
        <v>520</v>
      </c>
      <c r="U30" s="19">
        <v>7.5</v>
      </c>
      <c r="V30" s="108">
        <f t="shared" si="5"/>
        <v>46.94</v>
      </c>
      <c r="W30" s="123">
        <f t="shared" si="6"/>
        <v>64.5</v>
      </c>
      <c r="X30" s="65">
        <f t="shared" si="7"/>
        <v>403.64</v>
      </c>
      <c r="Y30" s="65">
        <f t="shared" si="8"/>
        <v>95.22</v>
      </c>
      <c r="Z30" s="111">
        <f t="shared" si="9"/>
        <v>498.86</v>
      </c>
    </row>
    <row r="31" spans="1:36" x14ac:dyDescent="0.25">
      <c r="A31" s="80">
        <v>25</v>
      </c>
      <c r="B31" s="2" t="s">
        <v>71</v>
      </c>
      <c r="C31" s="2" t="s">
        <v>39</v>
      </c>
      <c r="D31" s="46" t="s">
        <v>18</v>
      </c>
      <c r="E31" s="19"/>
      <c r="F31" s="19"/>
      <c r="G31" s="55">
        <f t="shared" si="0"/>
        <v>0</v>
      </c>
      <c r="H31" s="19"/>
      <c r="I31" s="19"/>
      <c r="J31" s="55">
        <f t="shared" si="1"/>
        <v>0</v>
      </c>
      <c r="K31" s="19"/>
      <c r="L31" s="19"/>
      <c r="M31" s="55">
        <f t="shared" si="2"/>
        <v>0</v>
      </c>
      <c r="N31" s="19"/>
      <c r="O31" s="19"/>
      <c r="P31" s="55">
        <f t="shared" si="3"/>
        <v>0</v>
      </c>
      <c r="Q31" s="19">
        <v>515</v>
      </c>
      <c r="R31" s="19">
        <v>15</v>
      </c>
      <c r="S31" s="55">
        <f t="shared" si="4"/>
        <v>92.97</v>
      </c>
      <c r="T31" s="19">
        <v>515</v>
      </c>
      <c r="U31" s="19">
        <v>9</v>
      </c>
      <c r="V31" s="108">
        <f t="shared" si="5"/>
        <v>55.78</v>
      </c>
      <c r="W31" s="123">
        <f t="shared" si="6"/>
        <v>24</v>
      </c>
      <c r="X31" s="65">
        <f t="shared" si="7"/>
        <v>148.75</v>
      </c>
      <c r="Y31" s="65">
        <f t="shared" si="8"/>
        <v>35.090000000000003</v>
      </c>
      <c r="Z31" s="111">
        <f t="shared" si="9"/>
        <v>183.84</v>
      </c>
    </row>
    <row r="32" spans="1:36" x14ac:dyDescent="0.25">
      <c r="A32" s="80">
        <v>26</v>
      </c>
      <c r="B32" s="2" t="s">
        <v>299</v>
      </c>
      <c r="C32" s="2" t="s">
        <v>59</v>
      </c>
      <c r="D32" s="46" t="s">
        <v>18</v>
      </c>
      <c r="E32" s="19">
        <v>535</v>
      </c>
      <c r="F32" s="19">
        <v>21.5</v>
      </c>
      <c r="G32" s="55">
        <f t="shared" si="0"/>
        <v>138.46</v>
      </c>
      <c r="H32" s="19">
        <v>535</v>
      </c>
      <c r="I32" s="19">
        <v>21</v>
      </c>
      <c r="J32" s="55">
        <f t="shared" si="1"/>
        <v>135.24</v>
      </c>
      <c r="K32" s="19">
        <v>540</v>
      </c>
      <c r="L32" s="19">
        <v>24</v>
      </c>
      <c r="M32" s="55">
        <f t="shared" si="2"/>
        <v>156</v>
      </c>
      <c r="N32" s="19">
        <v>540</v>
      </c>
      <c r="O32" s="19">
        <v>21</v>
      </c>
      <c r="P32" s="55">
        <f t="shared" si="3"/>
        <v>136.5</v>
      </c>
      <c r="Q32" s="19">
        <v>540</v>
      </c>
      <c r="R32" s="19">
        <v>1.5</v>
      </c>
      <c r="S32" s="55">
        <f t="shared" si="4"/>
        <v>9.75</v>
      </c>
      <c r="T32" s="19">
        <v>540</v>
      </c>
      <c r="U32" s="19">
        <v>4.5</v>
      </c>
      <c r="V32" s="108">
        <f t="shared" si="5"/>
        <v>29.25</v>
      </c>
      <c r="W32" s="123">
        <f t="shared" si="6"/>
        <v>93.5</v>
      </c>
      <c r="X32" s="65">
        <f t="shared" si="7"/>
        <v>605.20000000000005</v>
      </c>
      <c r="Y32" s="65">
        <f t="shared" si="8"/>
        <v>142.77000000000001</v>
      </c>
      <c r="Z32" s="111">
        <f t="shared" si="9"/>
        <v>747.97</v>
      </c>
    </row>
    <row r="33" spans="1:37" x14ac:dyDescent="0.25">
      <c r="A33" s="80">
        <v>27</v>
      </c>
      <c r="B33" s="2" t="s">
        <v>54</v>
      </c>
      <c r="C33" s="2" t="s">
        <v>43</v>
      </c>
      <c r="D33" s="46" t="s">
        <v>18</v>
      </c>
      <c r="E33" s="19"/>
      <c r="F33" s="19"/>
      <c r="G33" s="55">
        <f t="shared" si="0"/>
        <v>0</v>
      </c>
      <c r="H33" s="19"/>
      <c r="I33" s="19"/>
      <c r="J33" s="55">
        <f t="shared" si="1"/>
        <v>0</v>
      </c>
      <c r="K33" s="19"/>
      <c r="L33" s="19"/>
      <c r="M33" s="55">
        <f t="shared" si="2"/>
        <v>0</v>
      </c>
      <c r="N33" s="19"/>
      <c r="O33" s="19"/>
      <c r="P33" s="55">
        <f t="shared" si="3"/>
        <v>0</v>
      </c>
      <c r="Q33" s="19">
        <v>515</v>
      </c>
      <c r="R33" s="19">
        <v>15</v>
      </c>
      <c r="S33" s="55">
        <f t="shared" si="4"/>
        <v>92.97</v>
      </c>
      <c r="T33" s="19">
        <v>515</v>
      </c>
      <c r="U33" s="19">
        <v>9</v>
      </c>
      <c r="V33" s="108">
        <f t="shared" si="5"/>
        <v>55.78</v>
      </c>
      <c r="W33" s="123">
        <f t="shared" si="6"/>
        <v>24</v>
      </c>
      <c r="X33" s="65">
        <f t="shared" si="7"/>
        <v>148.75</v>
      </c>
      <c r="Y33" s="65">
        <f t="shared" si="8"/>
        <v>35.090000000000003</v>
      </c>
      <c r="Z33" s="111">
        <f t="shared" si="9"/>
        <v>183.84</v>
      </c>
    </row>
    <row r="34" spans="1:37" x14ac:dyDescent="0.25">
      <c r="A34" s="80">
        <v>28</v>
      </c>
      <c r="B34" s="2" t="s">
        <v>300</v>
      </c>
      <c r="C34" s="2" t="s">
        <v>38</v>
      </c>
      <c r="D34" s="46" t="s">
        <v>18</v>
      </c>
      <c r="E34" s="19"/>
      <c r="F34" s="19"/>
      <c r="G34" s="55">
        <f t="shared" si="0"/>
        <v>0</v>
      </c>
      <c r="H34" s="19"/>
      <c r="I34" s="19"/>
      <c r="J34" s="55">
        <f t="shared" si="1"/>
        <v>0</v>
      </c>
      <c r="K34" s="19"/>
      <c r="L34" s="19"/>
      <c r="M34" s="55">
        <f t="shared" si="2"/>
        <v>0</v>
      </c>
      <c r="N34" s="19"/>
      <c r="O34" s="19"/>
      <c r="P34" s="55">
        <f t="shared" si="3"/>
        <v>0</v>
      </c>
      <c r="Q34" s="19"/>
      <c r="R34" s="19"/>
      <c r="S34" s="55">
        <f t="shared" si="4"/>
        <v>0</v>
      </c>
      <c r="T34" s="19"/>
      <c r="U34" s="19"/>
      <c r="V34" s="108">
        <f t="shared" si="5"/>
        <v>0</v>
      </c>
      <c r="W34" s="123">
        <f t="shared" si="6"/>
        <v>0</v>
      </c>
      <c r="X34" s="65">
        <f t="shared" si="7"/>
        <v>0</v>
      </c>
      <c r="Y34" s="65">
        <f t="shared" si="8"/>
        <v>0</v>
      </c>
      <c r="Z34" s="111">
        <f t="shared" si="9"/>
        <v>0</v>
      </c>
    </row>
    <row r="35" spans="1:37" x14ac:dyDescent="0.25">
      <c r="A35" s="80">
        <v>29</v>
      </c>
      <c r="B35" s="2" t="s">
        <v>55</v>
      </c>
      <c r="C35" s="2" t="s">
        <v>44</v>
      </c>
      <c r="D35" s="46" t="s">
        <v>18</v>
      </c>
      <c r="E35" s="19">
        <v>515</v>
      </c>
      <c r="F35" s="19">
        <v>22.5</v>
      </c>
      <c r="G35" s="55">
        <f t="shared" si="0"/>
        <v>139.46</v>
      </c>
      <c r="H35" s="19">
        <v>515</v>
      </c>
      <c r="I35" s="19">
        <v>21</v>
      </c>
      <c r="J35" s="55">
        <f t="shared" si="1"/>
        <v>130.16</v>
      </c>
      <c r="K35" s="19">
        <v>515</v>
      </c>
      <c r="L35" s="19">
        <v>24</v>
      </c>
      <c r="M35" s="55">
        <f t="shared" si="2"/>
        <v>148.75</v>
      </c>
      <c r="N35" s="19">
        <v>515</v>
      </c>
      <c r="O35" s="19">
        <v>7</v>
      </c>
      <c r="P35" s="55">
        <f t="shared" si="3"/>
        <v>43.39</v>
      </c>
      <c r="Q35" s="19">
        <v>515</v>
      </c>
      <c r="R35" s="19">
        <v>6</v>
      </c>
      <c r="S35" s="55">
        <f t="shared" si="4"/>
        <v>37.19</v>
      </c>
      <c r="T35" s="19">
        <v>515</v>
      </c>
      <c r="U35" s="19">
        <v>3</v>
      </c>
      <c r="V35" s="108">
        <f t="shared" si="5"/>
        <v>18.59</v>
      </c>
      <c r="W35" s="123">
        <f t="shared" si="6"/>
        <v>83.5</v>
      </c>
      <c r="X35" s="65">
        <f t="shared" si="7"/>
        <v>517.54</v>
      </c>
      <c r="Y35" s="65">
        <f t="shared" si="8"/>
        <v>122.09</v>
      </c>
      <c r="Z35" s="111">
        <f t="shared" si="9"/>
        <v>639.63</v>
      </c>
    </row>
    <row r="36" spans="1:37" s="22" customFormat="1" x14ac:dyDescent="0.25">
      <c r="A36" s="80">
        <v>30</v>
      </c>
      <c r="B36" s="48" t="s">
        <v>90</v>
      </c>
      <c r="C36" s="48" t="s">
        <v>91</v>
      </c>
      <c r="D36" s="66" t="s">
        <v>109</v>
      </c>
      <c r="E36" s="82">
        <v>540</v>
      </c>
      <c r="F36" s="82">
        <v>18</v>
      </c>
      <c r="G36" s="55">
        <f t="shared" ref="G36:G56" si="10">ROUND(ROUND(E36/$B$4,3)*2*F36,2)</f>
        <v>117</v>
      </c>
      <c r="H36" s="82">
        <v>540</v>
      </c>
      <c r="I36" s="82">
        <v>20</v>
      </c>
      <c r="J36" s="55">
        <f t="shared" ref="J36:J56" si="11">ROUND(ROUND(H36/$B$4,3)*2*I36,2)</f>
        <v>130</v>
      </c>
      <c r="K36" s="82">
        <v>540</v>
      </c>
      <c r="L36" s="82">
        <v>22</v>
      </c>
      <c r="M36" s="55">
        <f t="shared" ref="M36:M56" si="12">ROUND(ROUND(K36/$B$4,3)*2*L36,2)</f>
        <v>143</v>
      </c>
      <c r="N36" s="82">
        <v>540</v>
      </c>
      <c r="O36" s="82">
        <v>20</v>
      </c>
      <c r="P36" s="55">
        <f t="shared" ref="P36:P56" si="13">ROUND(ROUND(N36/$B$4,3)*2*O36,2)</f>
        <v>130</v>
      </c>
      <c r="Q36" s="82">
        <v>540</v>
      </c>
      <c r="R36" s="82">
        <v>14</v>
      </c>
      <c r="S36" s="55">
        <f t="shared" ref="S36:S56" si="14">ROUND(ROUND(Q36/$B$4,3)*2*R36,2)</f>
        <v>91</v>
      </c>
      <c r="T36" s="82">
        <v>540</v>
      </c>
      <c r="U36" s="82">
        <v>0</v>
      </c>
      <c r="V36" s="108">
        <f t="shared" ref="V36:V56" si="15">ROUND(ROUND(T36/$B$4,3)*2*U36,2)</f>
        <v>0</v>
      </c>
      <c r="W36" s="123">
        <f t="shared" ref="W36:W56" si="16">F36+I36+L36+O36+R36+U36</f>
        <v>94</v>
      </c>
      <c r="X36" s="65">
        <f t="shared" ref="X36:X56" si="17">G36+J36+M36+P36+S36+V36</f>
        <v>611</v>
      </c>
      <c r="Y36" s="65">
        <f t="shared" si="8"/>
        <v>144.13</v>
      </c>
      <c r="Z36" s="111">
        <f t="shared" si="9"/>
        <v>755.13</v>
      </c>
    </row>
    <row r="37" spans="1:37" s="22" customFormat="1" x14ac:dyDescent="0.25">
      <c r="A37" s="80">
        <v>31</v>
      </c>
      <c r="B37" s="48" t="s">
        <v>92</v>
      </c>
      <c r="C37" s="48" t="s">
        <v>93</v>
      </c>
      <c r="D37" s="66" t="s">
        <v>109</v>
      </c>
      <c r="E37" s="82">
        <v>550</v>
      </c>
      <c r="F37" s="82">
        <v>18</v>
      </c>
      <c r="G37" s="55">
        <f t="shared" si="10"/>
        <v>119.16</v>
      </c>
      <c r="H37" s="82">
        <v>550</v>
      </c>
      <c r="I37" s="82">
        <v>19</v>
      </c>
      <c r="J37" s="55">
        <f t="shared" si="11"/>
        <v>125.78</v>
      </c>
      <c r="K37" s="82">
        <v>550</v>
      </c>
      <c r="L37" s="82">
        <v>22</v>
      </c>
      <c r="M37" s="55">
        <f t="shared" si="12"/>
        <v>145.63999999999999</v>
      </c>
      <c r="N37" s="82">
        <v>550</v>
      </c>
      <c r="O37" s="82">
        <v>20</v>
      </c>
      <c r="P37" s="55">
        <f t="shared" si="13"/>
        <v>132.4</v>
      </c>
      <c r="Q37" s="82">
        <v>550</v>
      </c>
      <c r="R37" s="82">
        <v>19</v>
      </c>
      <c r="S37" s="55">
        <f t="shared" si="14"/>
        <v>125.78</v>
      </c>
      <c r="T37" s="82">
        <v>550</v>
      </c>
      <c r="U37" s="82">
        <v>20</v>
      </c>
      <c r="V37" s="108">
        <f t="shared" si="15"/>
        <v>132.4</v>
      </c>
      <c r="W37" s="123">
        <f t="shared" si="16"/>
        <v>118</v>
      </c>
      <c r="X37" s="65">
        <f t="shared" si="17"/>
        <v>781.16</v>
      </c>
      <c r="Y37" s="65">
        <f t="shared" si="8"/>
        <v>184.28</v>
      </c>
      <c r="Z37" s="111">
        <f t="shared" si="9"/>
        <v>965.43999999999994</v>
      </c>
      <c r="AA37" s="23"/>
      <c r="AB37" s="23"/>
      <c r="AC37" s="23"/>
    </row>
    <row r="38" spans="1:37" s="22" customFormat="1" x14ac:dyDescent="0.25">
      <c r="A38" s="80">
        <v>32</v>
      </c>
      <c r="B38" s="48" t="s">
        <v>94</v>
      </c>
      <c r="C38" s="48" t="s">
        <v>88</v>
      </c>
      <c r="D38" s="66" t="s">
        <v>109</v>
      </c>
      <c r="E38" s="82"/>
      <c r="F38" s="82"/>
      <c r="G38" s="55">
        <f t="shared" si="10"/>
        <v>0</v>
      </c>
      <c r="H38" s="82"/>
      <c r="I38" s="82"/>
      <c r="J38" s="55">
        <f t="shared" si="11"/>
        <v>0</v>
      </c>
      <c r="K38" s="82"/>
      <c r="L38" s="82"/>
      <c r="M38" s="55">
        <f t="shared" si="12"/>
        <v>0</v>
      </c>
      <c r="N38" s="82"/>
      <c r="O38" s="82"/>
      <c r="P38" s="55">
        <f t="shared" si="13"/>
        <v>0</v>
      </c>
      <c r="Q38" s="82"/>
      <c r="R38" s="82"/>
      <c r="S38" s="55">
        <f t="shared" si="14"/>
        <v>0</v>
      </c>
      <c r="T38" s="82"/>
      <c r="U38" s="82"/>
      <c r="V38" s="108">
        <f t="shared" si="15"/>
        <v>0</v>
      </c>
      <c r="W38" s="123">
        <f t="shared" si="16"/>
        <v>0</v>
      </c>
      <c r="X38" s="65">
        <f t="shared" si="17"/>
        <v>0</v>
      </c>
      <c r="Y38" s="65">
        <f t="shared" si="8"/>
        <v>0</v>
      </c>
      <c r="Z38" s="111">
        <f t="shared" si="9"/>
        <v>0</v>
      </c>
      <c r="AA38" s="23"/>
      <c r="AB38" s="23"/>
      <c r="AC38" s="23"/>
    </row>
    <row r="39" spans="1:37" s="22" customFormat="1" x14ac:dyDescent="0.25">
      <c r="A39" s="80">
        <v>33</v>
      </c>
      <c r="B39" s="48" t="s">
        <v>99</v>
      </c>
      <c r="C39" s="48" t="s">
        <v>57</v>
      </c>
      <c r="D39" s="66" t="s">
        <v>109</v>
      </c>
      <c r="E39" s="82">
        <v>530</v>
      </c>
      <c r="F39" s="82">
        <v>16</v>
      </c>
      <c r="G39" s="55">
        <f t="shared" si="10"/>
        <v>102.08</v>
      </c>
      <c r="H39" s="82">
        <v>530</v>
      </c>
      <c r="I39" s="82">
        <v>14</v>
      </c>
      <c r="J39" s="55">
        <f t="shared" si="11"/>
        <v>89.32</v>
      </c>
      <c r="K39" s="82">
        <v>530</v>
      </c>
      <c r="L39" s="82">
        <v>16</v>
      </c>
      <c r="M39" s="55">
        <f t="shared" si="12"/>
        <v>102.08</v>
      </c>
      <c r="N39" s="82">
        <v>530</v>
      </c>
      <c r="O39" s="82">
        <v>14</v>
      </c>
      <c r="P39" s="55">
        <f t="shared" si="13"/>
        <v>89.32</v>
      </c>
      <c r="Q39" s="82">
        <v>530</v>
      </c>
      <c r="R39" s="82">
        <v>4</v>
      </c>
      <c r="S39" s="55">
        <f t="shared" si="14"/>
        <v>25.52</v>
      </c>
      <c r="T39" s="82">
        <v>530</v>
      </c>
      <c r="U39" s="82">
        <v>8</v>
      </c>
      <c r="V39" s="108">
        <f t="shared" si="15"/>
        <v>51.04</v>
      </c>
      <c r="W39" s="123">
        <f t="shared" si="16"/>
        <v>72</v>
      </c>
      <c r="X39" s="65">
        <f t="shared" si="17"/>
        <v>459.35999999999996</v>
      </c>
      <c r="Y39" s="65">
        <f t="shared" si="8"/>
        <v>108.36</v>
      </c>
      <c r="Z39" s="111">
        <f t="shared" si="9"/>
        <v>567.71999999999991</v>
      </c>
      <c r="AA39" s="23"/>
      <c r="AB39" s="23"/>
      <c r="AC39" s="23"/>
    </row>
    <row r="40" spans="1:37" s="22" customFormat="1" x14ac:dyDescent="0.25">
      <c r="A40" s="80">
        <v>34</v>
      </c>
      <c r="B40" s="48" t="s">
        <v>100</v>
      </c>
      <c r="C40" s="48" t="s">
        <v>58</v>
      </c>
      <c r="D40" s="66" t="s">
        <v>109</v>
      </c>
      <c r="E40" s="82">
        <v>520</v>
      </c>
      <c r="F40" s="82">
        <v>21</v>
      </c>
      <c r="G40" s="55">
        <f t="shared" si="10"/>
        <v>131.41999999999999</v>
      </c>
      <c r="H40" s="82">
        <v>520</v>
      </c>
      <c r="I40" s="82">
        <v>0</v>
      </c>
      <c r="J40" s="55">
        <f t="shared" si="11"/>
        <v>0</v>
      </c>
      <c r="K40" s="82">
        <v>520</v>
      </c>
      <c r="L40" s="82">
        <v>20</v>
      </c>
      <c r="M40" s="55">
        <f t="shared" si="12"/>
        <v>125.16</v>
      </c>
      <c r="N40" s="82">
        <v>523.33000000000004</v>
      </c>
      <c r="O40" s="82">
        <v>20</v>
      </c>
      <c r="P40" s="55">
        <f t="shared" si="13"/>
        <v>125.96</v>
      </c>
      <c r="Q40" s="82">
        <v>525</v>
      </c>
      <c r="R40" s="82">
        <v>19</v>
      </c>
      <c r="S40" s="55">
        <f t="shared" si="14"/>
        <v>120.04</v>
      </c>
      <c r="T40" s="82">
        <v>525</v>
      </c>
      <c r="U40" s="82">
        <v>18</v>
      </c>
      <c r="V40" s="108">
        <f t="shared" si="15"/>
        <v>113.72</v>
      </c>
      <c r="W40" s="123">
        <f t="shared" si="16"/>
        <v>98</v>
      </c>
      <c r="X40" s="65">
        <f t="shared" si="17"/>
        <v>616.29999999999995</v>
      </c>
      <c r="Y40" s="65">
        <f t="shared" si="8"/>
        <v>145.38999999999999</v>
      </c>
      <c r="Z40" s="111">
        <f t="shared" si="9"/>
        <v>761.68999999999994</v>
      </c>
      <c r="AA40" s="23"/>
      <c r="AB40" s="23"/>
      <c r="AC40" s="23"/>
    </row>
    <row r="41" spans="1:37" s="22" customFormat="1" x14ac:dyDescent="0.25">
      <c r="A41" s="80">
        <v>35</v>
      </c>
      <c r="B41" s="48" t="s">
        <v>101</v>
      </c>
      <c r="C41" s="48" t="s">
        <v>102</v>
      </c>
      <c r="D41" s="66" t="s">
        <v>109</v>
      </c>
      <c r="E41" s="82">
        <v>525</v>
      </c>
      <c r="F41" s="82">
        <v>15</v>
      </c>
      <c r="G41" s="55">
        <f t="shared" si="10"/>
        <v>94.77</v>
      </c>
      <c r="H41" s="82">
        <v>525</v>
      </c>
      <c r="I41" s="82">
        <v>11</v>
      </c>
      <c r="J41" s="55">
        <f t="shared" si="11"/>
        <v>69.5</v>
      </c>
      <c r="K41" s="82">
        <v>525</v>
      </c>
      <c r="L41" s="82">
        <v>14</v>
      </c>
      <c r="M41" s="55">
        <f t="shared" si="12"/>
        <v>88.45</v>
      </c>
      <c r="N41" s="82">
        <v>525</v>
      </c>
      <c r="O41" s="82">
        <v>16</v>
      </c>
      <c r="P41" s="55">
        <f t="shared" si="13"/>
        <v>101.09</v>
      </c>
      <c r="Q41" s="82">
        <v>525</v>
      </c>
      <c r="R41" s="82">
        <v>9</v>
      </c>
      <c r="S41" s="55">
        <f t="shared" si="14"/>
        <v>56.86</v>
      </c>
      <c r="T41" s="82">
        <v>525</v>
      </c>
      <c r="U41" s="82">
        <v>4</v>
      </c>
      <c r="V41" s="108">
        <f t="shared" si="15"/>
        <v>25.27</v>
      </c>
      <c r="W41" s="123">
        <f t="shared" si="16"/>
        <v>69</v>
      </c>
      <c r="X41" s="65">
        <f t="shared" si="17"/>
        <v>435.93999999999994</v>
      </c>
      <c r="Y41" s="65">
        <f t="shared" si="8"/>
        <v>102.84</v>
      </c>
      <c r="Z41" s="111">
        <f t="shared" si="9"/>
        <v>538.78</v>
      </c>
      <c r="AA41" s="23"/>
      <c r="AB41" s="23"/>
      <c r="AC41" s="23"/>
    </row>
    <row r="42" spans="1:37" s="22" customFormat="1" x14ac:dyDescent="0.25">
      <c r="A42" s="80">
        <v>36</v>
      </c>
      <c r="B42" s="48" t="s">
        <v>106</v>
      </c>
      <c r="C42" s="48" t="s">
        <v>95</v>
      </c>
      <c r="D42" s="66" t="s">
        <v>109</v>
      </c>
      <c r="E42" s="82">
        <v>535</v>
      </c>
      <c r="F42" s="82">
        <v>21</v>
      </c>
      <c r="G42" s="55">
        <f t="shared" si="10"/>
        <v>135.24</v>
      </c>
      <c r="H42" s="82">
        <v>535</v>
      </c>
      <c r="I42" s="82">
        <v>20</v>
      </c>
      <c r="J42" s="55">
        <f t="shared" si="11"/>
        <v>128.80000000000001</v>
      </c>
      <c r="K42" s="82">
        <v>535</v>
      </c>
      <c r="L42" s="82">
        <v>22</v>
      </c>
      <c r="M42" s="55">
        <f t="shared" si="12"/>
        <v>141.68</v>
      </c>
      <c r="N42" s="82">
        <v>535</v>
      </c>
      <c r="O42" s="82">
        <v>20</v>
      </c>
      <c r="P42" s="55">
        <f t="shared" si="13"/>
        <v>128.80000000000001</v>
      </c>
      <c r="Q42" s="82">
        <v>535</v>
      </c>
      <c r="R42" s="82">
        <v>19</v>
      </c>
      <c r="S42" s="55">
        <f t="shared" si="14"/>
        <v>122.36</v>
      </c>
      <c r="T42" s="82">
        <v>535</v>
      </c>
      <c r="U42" s="82">
        <v>20</v>
      </c>
      <c r="V42" s="108">
        <f t="shared" si="15"/>
        <v>128.80000000000001</v>
      </c>
      <c r="W42" s="123">
        <f t="shared" si="16"/>
        <v>122</v>
      </c>
      <c r="X42" s="65">
        <f t="shared" si="17"/>
        <v>785.68000000000006</v>
      </c>
      <c r="Y42" s="65">
        <f t="shared" si="8"/>
        <v>185.34</v>
      </c>
      <c r="Z42" s="111">
        <f t="shared" si="9"/>
        <v>971.0200000000001</v>
      </c>
      <c r="AA42" s="23"/>
      <c r="AB42" s="23"/>
      <c r="AC42" s="23"/>
    </row>
    <row r="43" spans="1:37" s="26" customFormat="1" x14ac:dyDescent="0.25">
      <c r="A43" s="80">
        <v>37</v>
      </c>
      <c r="B43" s="36" t="s">
        <v>224</v>
      </c>
      <c r="C43" s="36" t="s">
        <v>225</v>
      </c>
      <c r="D43" s="36" t="s">
        <v>145</v>
      </c>
      <c r="E43" s="101"/>
      <c r="F43" s="84"/>
      <c r="G43" s="55">
        <f t="shared" si="10"/>
        <v>0</v>
      </c>
      <c r="H43" s="103">
        <v>515</v>
      </c>
      <c r="I43" s="84">
        <v>2.5</v>
      </c>
      <c r="J43" s="55">
        <f t="shared" si="11"/>
        <v>15.5</v>
      </c>
      <c r="K43" s="103">
        <v>515</v>
      </c>
      <c r="L43" s="84">
        <v>10</v>
      </c>
      <c r="M43" s="55">
        <f t="shared" si="12"/>
        <v>61.98</v>
      </c>
      <c r="N43" s="103">
        <v>515</v>
      </c>
      <c r="O43" s="84">
        <v>0</v>
      </c>
      <c r="P43" s="55">
        <f t="shared" si="13"/>
        <v>0</v>
      </c>
      <c r="Q43" s="103">
        <v>515</v>
      </c>
      <c r="R43" s="84">
        <v>7.5</v>
      </c>
      <c r="S43" s="55">
        <f t="shared" si="14"/>
        <v>46.49</v>
      </c>
      <c r="T43" s="103">
        <v>515</v>
      </c>
      <c r="U43" s="84">
        <v>6.5</v>
      </c>
      <c r="V43" s="108">
        <f t="shared" si="15"/>
        <v>40.29</v>
      </c>
      <c r="W43" s="123">
        <f t="shared" si="16"/>
        <v>26.5</v>
      </c>
      <c r="X43" s="65">
        <f t="shared" si="17"/>
        <v>164.26</v>
      </c>
      <c r="Y43" s="65">
        <f t="shared" si="8"/>
        <v>38.75</v>
      </c>
      <c r="Z43" s="111">
        <f t="shared" si="9"/>
        <v>203.01</v>
      </c>
    </row>
    <row r="44" spans="1:37" s="26" customFormat="1" x14ac:dyDescent="0.25">
      <c r="A44" s="80">
        <v>38</v>
      </c>
      <c r="B44" s="36" t="s">
        <v>144</v>
      </c>
      <c r="C44" s="36" t="s">
        <v>108</v>
      </c>
      <c r="D44" s="36" t="s">
        <v>145</v>
      </c>
      <c r="E44" s="101">
        <v>515</v>
      </c>
      <c r="F44" s="84">
        <v>10.5</v>
      </c>
      <c r="G44" s="55">
        <f t="shared" si="10"/>
        <v>65.08</v>
      </c>
      <c r="H44" s="103">
        <v>515</v>
      </c>
      <c r="I44" s="84">
        <v>10</v>
      </c>
      <c r="J44" s="55">
        <f t="shared" si="11"/>
        <v>61.98</v>
      </c>
      <c r="K44" s="103">
        <v>515</v>
      </c>
      <c r="L44" s="84">
        <v>11</v>
      </c>
      <c r="M44" s="55">
        <f t="shared" si="12"/>
        <v>68.180000000000007</v>
      </c>
      <c r="N44" s="103">
        <v>515</v>
      </c>
      <c r="O44" s="84">
        <v>9</v>
      </c>
      <c r="P44" s="55">
        <f t="shared" si="13"/>
        <v>55.78</v>
      </c>
      <c r="Q44" s="103">
        <v>515</v>
      </c>
      <c r="R44" s="84">
        <v>9.5</v>
      </c>
      <c r="S44" s="55">
        <f t="shared" si="14"/>
        <v>58.88</v>
      </c>
      <c r="T44" s="103">
        <v>515</v>
      </c>
      <c r="U44" s="84">
        <v>10</v>
      </c>
      <c r="V44" s="108">
        <f t="shared" si="15"/>
        <v>61.98</v>
      </c>
      <c r="W44" s="123">
        <f t="shared" si="16"/>
        <v>60</v>
      </c>
      <c r="X44" s="65">
        <f t="shared" si="17"/>
        <v>371.88000000000005</v>
      </c>
      <c r="Y44" s="65">
        <f t="shared" si="8"/>
        <v>87.73</v>
      </c>
      <c r="Z44" s="111">
        <f t="shared" si="9"/>
        <v>459.61000000000007</v>
      </c>
    </row>
    <row r="45" spans="1:37" s="26" customFormat="1" x14ac:dyDescent="0.25">
      <c r="A45" s="80">
        <v>39</v>
      </c>
      <c r="B45" s="36" t="s">
        <v>147</v>
      </c>
      <c r="C45" s="36" t="s">
        <v>148</v>
      </c>
      <c r="D45" s="36" t="s">
        <v>145</v>
      </c>
      <c r="E45" s="101">
        <v>535</v>
      </c>
      <c r="F45" s="84">
        <v>10.5</v>
      </c>
      <c r="G45" s="55">
        <f t="shared" si="10"/>
        <v>67.62</v>
      </c>
      <c r="H45" s="103">
        <v>535</v>
      </c>
      <c r="I45" s="84">
        <v>9.5</v>
      </c>
      <c r="J45" s="55">
        <f t="shared" si="11"/>
        <v>61.18</v>
      </c>
      <c r="K45" s="103">
        <v>535</v>
      </c>
      <c r="L45" s="84">
        <v>7.5</v>
      </c>
      <c r="M45" s="55">
        <f t="shared" si="12"/>
        <v>48.3</v>
      </c>
      <c r="N45" s="103"/>
      <c r="O45" s="84"/>
      <c r="P45" s="55">
        <f t="shared" si="13"/>
        <v>0</v>
      </c>
      <c r="Q45" s="103"/>
      <c r="R45" s="84"/>
      <c r="S45" s="55">
        <f t="shared" si="14"/>
        <v>0</v>
      </c>
      <c r="T45" s="103"/>
      <c r="U45" s="84"/>
      <c r="V45" s="108">
        <f t="shared" si="15"/>
        <v>0</v>
      </c>
      <c r="W45" s="123">
        <f t="shared" si="16"/>
        <v>27.5</v>
      </c>
      <c r="X45" s="65">
        <f t="shared" si="17"/>
        <v>177.10000000000002</v>
      </c>
      <c r="Y45" s="65">
        <f t="shared" si="8"/>
        <v>41.78</v>
      </c>
      <c r="Z45" s="111">
        <f t="shared" si="9"/>
        <v>218.88000000000002</v>
      </c>
    </row>
    <row r="46" spans="1:37" s="40" customFormat="1" x14ac:dyDescent="0.25">
      <c r="A46" s="80">
        <v>40</v>
      </c>
      <c r="B46" s="36" t="s">
        <v>150</v>
      </c>
      <c r="C46" s="36" t="s">
        <v>151</v>
      </c>
      <c r="D46" s="36" t="s">
        <v>145</v>
      </c>
      <c r="E46" s="101">
        <v>515</v>
      </c>
      <c r="F46" s="84">
        <v>4</v>
      </c>
      <c r="G46" s="55">
        <f t="shared" si="10"/>
        <v>24.79</v>
      </c>
      <c r="H46" s="103">
        <v>515</v>
      </c>
      <c r="I46" s="84">
        <v>10</v>
      </c>
      <c r="J46" s="55">
        <f t="shared" si="11"/>
        <v>61.98</v>
      </c>
      <c r="K46" s="103">
        <v>515</v>
      </c>
      <c r="L46" s="84">
        <v>10</v>
      </c>
      <c r="M46" s="55">
        <f t="shared" si="12"/>
        <v>61.98</v>
      </c>
      <c r="N46" s="103">
        <v>515</v>
      </c>
      <c r="O46" s="84">
        <v>10</v>
      </c>
      <c r="P46" s="55">
        <f t="shared" si="13"/>
        <v>61.98</v>
      </c>
      <c r="Q46" s="103">
        <v>515</v>
      </c>
      <c r="R46" s="84">
        <v>8.5</v>
      </c>
      <c r="S46" s="55">
        <f t="shared" si="14"/>
        <v>52.68</v>
      </c>
      <c r="T46" s="103">
        <v>515</v>
      </c>
      <c r="U46" s="84">
        <v>4.5</v>
      </c>
      <c r="V46" s="108">
        <f t="shared" si="15"/>
        <v>27.89</v>
      </c>
      <c r="W46" s="123">
        <f t="shared" si="16"/>
        <v>47</v>
      </c>
      <c r="X46" s="65">
        <f t="shared" si="17"/>
        <v>291.29999999999995</v>
      </c>
      <c r="Y46" s="65">
        <f t="shared" si="8"/>
        <v>68.72</v>
      </c>
      <c r="Z46" s="111">
        <f t="shared" si="9"/>
        <v>360.02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s="40" customFormat="1" x14ac:dyDescent="0.25">
      <c r="A47" s="80">
        <v>41</v>
      </c>
      <c r="B47" s="36" t="s">
        <v>226</v>
      </c>
      <c r="C47" s="36" t="s">
        <v>227</v>
      </c>
      <c r="D47" s="36" t="s">
        <v>145</v>
      </c>
      <c r="E47" s="101"/>
      <c r="F47" s="84"/>
      <c r="G47" s="55">
        <f t="shared" si="10"/>
        <v>0</v>
      </c>
      <c r="H47" s="103"/>
      <c r="I47" s="84"/>
      <c r="J47" s="55">
        <f t="shared" si="11"/>
        <v>0</v>
      </c>
      <c r="K47" s="103"/>
      <c r="L47" s="84"/>
      <c r="M47" s="55">
        <f t="shared" si="12"/>
        <v>0</v>
      </c>
      <c r="N47" s="103"/>
      <c r="O47" s="84"/>
      <c r="P47" s="55">
        <f t="shared" si="13"/>
        <v>0</v>
      </c>
      <c r="Q47" s="103"/>
      <c r="R47" s="84"/>
      <c r="S47" s="55">
        <f t="shared" si="14"/>
        <v>0</v>
      </c>
      <c r="T47" s="103">
        <v>515</v>
      </c>
      <c r="U47" s="84">
        <v>10</v>
      </c>
      <c r="V47" s="108">
        <f t="shared" si="15"/>
        <v>61.98</v>
      </c>
      <c r="W47" s="123">
        <f t="shared" si="16"/>
        <v>10</v>
      </c>
      <c r="X47" s="65">
        <f t="shared" si="17"/>
        <v>61.98</v>
      </c>
      <c r="Y47" s="65">
        <f t="shared" si="8"/>
        <v>14.62</v>
      </c>
      <c r="Z47" s="111">
        <f t="shared" si="9"/>
        <v>76.599999999999994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s="26" customFormat="1" x14ac:dyDescent="0.25">
      <c r="A48" s="80">
        <v>42</v>
      </c>
      <c r="B48" s="36" t="s">
        <v>157</v>
      </c>
      <c r="C48" s="36" t="s">
        <v>158</v>
      </c>
      <c r="D48" s="36" t="s">
        <v>145</v>
      </c>
      <c r="E48" s="101">
        <v>540</v>
      </c>
      <c r="F48" s="84">
        <v>7</v>
      </c>
      <c r="G48" s="55">
        <f t="shared" si="10"/>
        <v>45.5</v>
      </c>
      <c r="H48" s="103">
        <v>540</v>
      </c>
      <c r="I48" s="84">
        <v>5</v>
      </c>
      <c r="J48" s="55">
        <f t="shared" si="11"/>
        <v>32.5</v>
      </c>
      <c r="K48" s="19"/>
      <c r="L48" s="84"/>
      <c r="M48" s="55">
        <f t="shared" si="12"/>
        <v>0</v>
      </c>
      <c r="N48" s="103"/>
      <c r="O48" s="84"/>
      <c r="P48" s="55">
        <f t="shared" si="13"/>
        <v>0</v>
      </c>
      <c r="Q48" s="103"/>
      <c r="R48" s="84"/>
      <c r="S48" s="55">
        <f t="shared" si="14"/>
        <v>0</v>
      </c>
      <c r="T48" s="103"/>
      <c r="U48" s="84"/>
      <c r="V48" s="108">
        <f t="shared" si="15"/>
        <v>0</v>
      </c>
      <c r="W48" s="123">
        <f t="shared" si="16"/>
        <v>12</v>
      </c>
      <c r="X48" s="65">
        <f t="shared" si="17"/>
        <v>78</v>
      </c>
      <c r="Y48" s="65">
        <f t="shared" si="8"/>
        <v>18.399999999999999</v>
      </c>
      <c r="Z48" s="111">
        <f t="shared" si="9"/>
        <v>96.4</v>
      </c>
    </row>
    <row r="49" spans="1:26" s="26" customFormat="1" x14ac:dyDescent="0.25">
      <c r="A49" s="80">
        <v>43</v>
      </c>
      <c r="B49" s="36" t="s">
        <v>160</v>
      </c>
      <c r="C49" s="36" t="s">
        <v>161</v>
      </c>
      <c r="D49" s="36" t="s">
        <v>145</v>
      </c>
      <c r="E49" s="101">
        <v>525</v>
      </c>
      <c r="F49" s="84">
        <v>10.5</v>
      </c>
      <c r="G49" s="55">
        <f t="shared" si="10"/>
        <v>66.34</v>
      </c>
      <c r="H49" s="103">
        <v>525</v>
      </c>
      <c r="I49" s="84">
        <v>10</v>
      </c>
      <c r="J49" s="55">
        <f t="shared" si="11"/>
        <v>63.18</v>
      </c>
      <c r="K49" s="103">
        <v>525</v>
      </c>
      <c r="L49" s="84">
        <v>11</v>
      </c>
      <c r="M49" s="55">
        <f t="shared" si="12"/>
        <v>69.5</v>
      </c>
      <c r="N49" s="103">
        <v>525</v>
      </c>
      <c r="O49" s="84">
        <v>10</v>
      </c>
      <c r="P49" s="55">
        <f t="shared" si="13"/>
        <v>63.18</v>
      </c>
      <c r="Q49" s="103">
        <v>525</v>
      </c>
      <c r="R49" s="84">
        <v>9.5</v>
      </c>
      <c r="S49" s="55">
        <f t="shared" si="14"/>
        <v>60.02</v>
      </c>
      <c r="T49" s="103">
        <v>525</v>
      </c>
      <c r="U49" s="84">
        <v>10</v>
      </c>
      <c r="V49" s="108">
        <f t="shared" si="15"/>
        <v>63.18</v>
      </c>
      <c r="W49" s="123">
        <f t="shared" si="16"/>
        <v>61</v>
      </c>
      <c r="X49" s="65">
        <f t="shared" si="17"/>
        <v>385.4</v>
      </c>
      <c r="Y49" s="65">
        <f t="shared" si="8"/>
        <v>90.92</v>
      </c>
      <c r="Z49" s="111">
        <f t="shared" si="9"/>
        <v>476.32</v>
      </c>
    </row>
    <row r="50" spans="1:26" s="26" customFormat="1" x14ac:dyDescent="0.25">
      <c r="A50" s="80">
        <v>44</v>
      </c>
      <c r="B50" s="36" t="s">
        <v>162</v>
      </c>
      <c r="C50" s="36" t="s">
        <v>163</v>
      </c>
      <c r="D50" s="36" t="s">
        <v>145</v>
      </c>
      <c r="E50" s="101">
        <v>565</v>
      </c>
      <c r="F50" s="84">
        <v>5</v>
      </c>
      <c r="G50" s="55">
        <f t="shared" si="10"/>
        <v>34</v>
      </c>
      <c r="H50" s="103">
        <v>565</v>
      </c>
      <c r="I50" s="84">
        <v>10</v>
      </c>
      <c r="J50" s="55">
        <f t="shared" si="11"/>
        <v>68</v>
      </c>
      <c r="K50" s="103">
        <v>565</v>
      </c>
      <c r="L50" s="84">
        <v>11</v>
      </c>
      <c r="M50" s="55">
        <f t="shared" si="12"/>
        <v>74.8</v>
      </c>
      <c r="N50" s="103">
        <v>565</v>
      </c>
      <c r="O50" s="84">
        <v>10</v>
      </c>
      <c r="P50" s="55">
        <f t="shared" si="13"/>
        <v>68</v>
      </c>
      <c r="Q50" s="103">
        <v>565</v>
      </c>
      <c r="R50" s="84">
        <v>9.5</v>
      </c>
      <c r="S50" s="55">
        <f t="shared" si="14"/>
        <v>64.599999999999994</v>
      </c>
      <c r="T50" s="103">
        <v>565</v>
      </c>
      <c r="U50" s="84">
        <v>10</v>
      </c>
      <c r="V50" s="108">
        <f t="shared" si="15"/>
        <v>68</v>
      </c>
      <c r="W50" s="123">
        <f t="shared" si="16"/>
        <v>55.5</v>
      </c>
      <c r="X50" s="65">
        <f t="shared" si="17"/>
        <v>377.4</v>
      </c>
      <c r="Y50" s="65">
        <f t="shared" si="8"/>
        <v>89.03</v>
      </c>
      <c r="Z50" s="111">
        <f t="shared" si="9"/>
        <v>466.42999999999995</v>
      </c>
    </row>
    <row r="51" spans="1:26" s="26" customFormat="1" x14ac:dyDescent="0.25">
      <c r="A51" s="80">
        <v>45</v>
      </c>
      <c r="B51" s="36" t="s">
        <v>164</v>
      </c>
      <c r="C51" s="36" t="s">
        <v>165</v>
      </c>
      <c r="D51" s="36" t="s">
        <v>145</v>
      </c>
      <c r="E51" s="101">
        <v>560</v>
      </c>
      <c r="F51" s="84">
        <v>10.5</v>
      </c>
      <c r="G51" s="55">
        <f t="shared" si="10"/>
        <v>70.77</v>
      </c>
      <c r="H51" s="103">
        <v>560</v>
      </c>
      <c r="I51" s="84">
        <v>10</v>
      </c>
      <c r="J51" s="55">
        <f t="shared" si="11"/>
        <v>67.400000000000006</v>
      </c>
      <c r="K51" s="103">
        <v>560</v>
      </c>
      <c r="L51" s="84">
        <v>11</v>
      </c>
      <c r="M51" s="55">
        <f t="shared" si="12"/>
        <v>74.14</v>
      </c>
      <c r="N51" s="103">
        <v>560</v>
      </c>
      <c r="O51" s="84">
        <v>10</v>
      </c>
      <c r="P51" s="55">
        <f t="shared" si="13"/>
        <v>67.400000000000006</v>
      </c>
      <c r="Q51" s="103">
        <v>560</v>
      </c>
      <c r="R51" s="84">
        <v>5.5</v>
      </c>
      <c r="S51" s="55">
        <f t="shared" si="14"/>
        <v>37.07</v>
      </c>
      <c r="T51" s="103">
        <v>560</v>
      </c>
      <c r="U51" s="84">
        <v>9.5</v>
      </c>
      <c r="V51" s="108">
        <f t="shared" si="15"/>
        <v>64.03</v>
      </c>
      <c r="W51" s="123">
        <f t="shared" si="16"/>
        <v>56.5</v>
      </c>
      <c r="X51" s="65">
        <f t="shared" si="17"/>
        <v>380.81000000000006</v>
      </c>
      <c r="Y51" s="65">
        <f t="shared" si="8"/>
        <v>89.83</v>
      </c>
      <c r="Z51" s="111">
        <f t="shared" si="9"/>
        <v>470.64000000000004</v>
      </c>
    </row>
    <row r="52" spans="1:26" s="99" customFormat="1" x14ac:dyDescent="0.25">
      <c r="A52" s="80">
        <v>46</v>
      </c>
      <c r="B52" s="97" t="s">
        <v>275</v>
      </c>
      <c r="C52" s="97" t="s">
        <v>276</v>
      </c>
      <c r="D52" s="97" t="s">
        <v>145</v>
      </c>
      <c r="E52" s="100"/>
      <c r="F52" s="24"/>
      <c r="G52" s="55">
        <f t="shared" si="10"/>
        <v>0</v>
      </c>
      <c r="H52" s="83"/>
      <c r="I52" s="24"/>
      <c r="J52" s="55">
        <f t="shared" si="11"/>
        <v>0</v>
      </c>
      <c r="K52" s="83">
        <v>515</v>
      </c>
      <c r="L52" s="24">
        <v>10</v>
      </c>
      <c r="M52" s="55">
        <f t="shared" si="12"/>
        <v>61.98</v>
      </c>
      <c r="N52" s="83">
        <v>515</v>
      </c>
      <c r="O52" s="24">
        <v>0</v>
      </c>
      <c r="P52" s="55">
        <f t="shared" si="13"/>
        <v>0</v>
      </c>
      <c r="Q52" s="83">
        <v>515</v>
      </c>
      <c r="R52" s="24">
        <v>7.5</v>
      </c>
      <c r="S52" s="55">
        <f t="shared" si="14"/>
        <v>46.49</v>
      </c>
      <c r="T52" s="83">
        <v>515</v>
      </c>
      <c r="U52" s="24">
        <v>6.5</v>
      </c>
      <c r="V52" s="108">
        <f t="shared" si="15"/>
        <v>40.29</v>
      </c>
      <c r="W52" s="124">
        <f t="shared" si="16"/>
        <v>24</v>
      </c>
      <c r="X52" s="98">
        <f t="shared" si="17"/>
        <v>148.76</v>
      </c>
      <c r="Y52" s="98">
        <f t="shared" si="8"/>
        <v>35.090000000000003</v>
      </c>
      <c r="Z52" s="113">
        <f t="shared" si="9"/>
        <v>183.85</v>
      </c>
    </row>
    <row r="53" spans="1:26" s="37" customFormat="1" x14ac:dyDescent="0.25">
      <c r="A53" s="80">
        <v>47</v>
      </c>
      <c r="B53" s="61" t="s">
        <v>230</v>
      </c>
      <c r="C53" s="61" t="s">
        <v>231</v>
      </c>
      <c r="D53" s="36" t="s">
        <v>145</v>
      </c>
      <c r="E53" s="101">
        <v>545</v>
      </c>
      <c r="F53" s="84">
        <v>10.5</v>
      </c>
      <c r="G53" s="55">
        <f t="shared" si="10"/>
        <v>68.88</v>
      </c>
      <c r="H53" s="103" t="s">
        <v>185</v>
      </c>
      <c r="I53" s="84">
        <v>10</v>
      </c>
      <c r="J53" s="55">
        <f t="shared" si="11"/>
        <v>65.599999999999994</v>
      </c>
      <c r="K53" s="103" t="s">
        <v>185</v>
      </c>
      <c r="L53" s="84">
        <v>11</v>
      </c>
      <c r="M53" s="55">
        <f t="shared" si="12"/>
        <v>72.16</v>
      </c>
      <c r="N53" s="103" t="s">
        <v>185</v>
      </c>
      <c r="O53" s="84">
        <v>3</v>
      </c>
      <c r="P53" s="55">
        <f t="shared" si="13"/>
        <v>19.68</v>
      </c>
      <c r="Q53" s="103" t="s">
        <v>185</v>
      </c>
      <c r="R53" s="84">
        <v>9.5</v>
      </c>
      <c r="S53" s="55">
        <f t="shared" si="14"/>
        <v>62.32</v>
      </c>
      <c r="T53" s="103" t="s">
        <v>185</v>
      </c>
      <c r="U53" s="84">
        <v>10</v>
      </c>
      <c r="V53" s="108">
        <f t="shared" si="15"/>
        <v>65.599999999999994</v>
      </c>
      <c r="W53" s="123">
        <f t="shared" si="16"/>
        <v>54</v>
      </c>
      <c r="X53" s="65">
        <f t="shared" si="17"/>
        <v>354.24</v>
      </c>
      <c r="Y53" s="65">
        <f t="shared" si="8"/>
        <v>83.57</v>
      </c>
      <c r="Z53" s="111">
        <f t="shared" si="9"/>
        <v>437.81</v>
      </c>
    </row>
    <row r="54" spans="1:26" s="26" customFormat="1" x14ac:dyDescent="0.25">
      <c r="A54" s="80">
        <v>48</v>
      </c>
      <c r="B54" s="36" t="s">
        <v>169</v>
      </c>
      <c r="C54" s="36" t="s">
        <v>170</v>
      </c>
      <c r="D54" s="36" t="s">
        <v>145</v>
      </c>
      <c r="E54" s="101">
        <v>530</v>
      </c>
      <c r="F54" s="84">
        <v>6.5</v>
      </c>
      <c r="G54" s="55">
        <f t="shared" si="10"/>
        <v>41.47</v>
      </c>
      <c r="H54" s="103">
        <v>530</v>
      </c>
      <c r="I54" s="84">
        <v>10</v>
      </c>
      <c r="J54" s="55">
        <f t="shared" si="11"/>
        <v>63.8</v>
      </c>
      <c r="K54" s="103">
        <v>530</v>
      </c>
      <c r="L54" s="84">
        <v>11</v>
      </c>
      <c r="M54" s="55">
        <f t="shared" si="12"/>
        <v>70.180000000000007</v>
      </c>
      <c r="N54" s="103">
        <v>530</v>
      </c>
      <c r="O54" s="84">
        <v>3</v>
      </c>
      <c r="P54" s="55">
        <f t="shared" si="13"/>
        <v>19.14</v>
      </c>
      <c r="Q54" s="103">
        <v>530</v>
      </c>
      <c r="R54" s="84">
        <v>9.5</v>
      </c>
      <c r="S54" s="55">
        <f t="shared" si="14"/>
        <v>60.61</v>
      </c>
      <c r="T54" s="103">
        <v>530</v>
      </c>
      <c r="U54" s="84">
        <v>6</v>
      </c>
      <c r="V54" s="108">
        <f t="shared" si="15"/>
        <v>38.28</v>
      </c>
      <c r="W54" s="123">
        <f t="shared" si="16"/>
        <v>46</v>
      </c>
      <c r="X54" s="65">
        <f t="shared" si="17"/>
        <v>293.48</v>
      </c>
      <c r="Y54" s="65">
        <f t="shared" si="8"/>
        <v>69.23</v>
      </c>
      <c r="Z54" s="111">
        <f t="shared" si="9"/>
        <v>362.71000000000004</v>
      </c>
    </row>
    <row r="55" spans="1:26" s="26" customFormat="1" x14ac:dyDescent="0.25">
      <c r="A55" s="80">
        <v>49</v>
      </c>
      <c r="B55" s="36" t="s">
        <v>168</v>
      </c>
      <c r="C55" s="36" t="s">
        <v>89</v>
      </c>
      <c r="D55" s="36" t="s">
        <v>145</v>
      </c>
      <c r="E55" s="101">
        <v>515</v>
      </c>
      <c r="F55" s="84">
        <v>10.5</v>
      </c>
      <c r="G55" s="55">
        <f t="shared" si="10"/>
        <v>65.08</v>
      </c>
      <c r="H55" s="103">
        <v>515</v>
      </c>
      <c r="I55" s="84">
        <v>10</v>
      </c>
      <c r="J55" s="55">
        <f t="shared" si="11"/>
        <v>61.98</v>
      </c>
      <c r="K55" s="103">
        <v>515</v>
      </c>
      <c r="L55" s="84">
        <v>11</v>
      </c>
      <c r="M55" s="55">
        <f t="shared" si="12"/>
        <v>68.180000000000007</v>
      </c>
      <c r="N55" s="103">
        <v>515</v>
      </c>
      <c r="O55" s="84">
        <v>1</v>
      </c>
      <c r="P55" s="55">
        <f t="shared" si="13"/>
        <v>6.2</v>
      </c>
      <c r="Q55" s="103"/>
      <c r="R55" s="84"/>
      <c r="S55" s="55">
        <f t="shared" si="14"/>
        <v>0</v>
      </c>
      <c r="T55" s="103"/>
      <c r="U55" s="84"/>
      <c r="V55" s="108">
        <f t="shared" si="15"/>
        <v>0</v>
      </c>
      <c r="W55" s="123">
        <f t="shared" si="16"/>
        <v>32.5</v>
      </c>
      <c r="X55" s="65">
        <f t="shared" si="17"/>
        <v>201.44</v>
      </c>
      <c r="Y55" s="65">
        <f t="shared" si="8"/>
        <v>47.52</v>
      </c>
      <c r="Z55" s="111">
        <f t="shared" si="9"/>
        <v>248.96</v>
      </c>
    </row>
    <row r="56" spans="1:26" s="26" customFormat="1" x14ac:dyDescent="0.25">
      <c r="A56" s="80">
        <v>50</v>
      </c>
      <c r="B56" s="36" t="s">
        <v>172</v>
      </c>
      <c r="C56" s="36" t="s">
        <v>173</v>
      </c>
      <c r="D56" s="36" t="s">
        <v>145</v>
      </c>
      <c r="E56" s="101">
        <v>525</v>
      </c>
      <c r="F56" s="84">
        <v>7</v>
      </c>
      <c r="G56" s="55">
        <f t="shared" si="10"/>
        <v>44.23</v>
      </c>
      <c r="H56" s="103">
        <v>525</v>
      </c>
      <c r="I56" s="84">
        <v>3.5</v>
      </c>
      <c r="J56" s="55">
        <f t="shared" si="11"/>
        <v>22.11</v>
      </c>
      <c r="K56" s="103">
        <v>525</v>
      </c>
      <c r="L56" s="84">
        <v>10</v>
      </c>
      <c r="M56" s="55">
        <f t="shared" si="12"/>
        <v>63.18</v>
      </c>
      <c r="N56" s="103">
        <v>525</v>
      </c>
      <c r="O56" s="84">
        <v>6</v>
      </c>
      <c r="P56" s="55">
        <f t="shared" si="13"/>
        <v>37.909999999999997</v>
      </c>
      <c r="Q56" s="103">
        <v>525</v>
      </c>
      <c r="R56" s="84">
        <v>9.5</v>
      </c>
      <c r="S56" s="55">
        <f t="shared" si="14"/>
        <v>60.02</v>
      </c>
      <c r="T56" s="103">
        <v>525</v>
      </c>
      <c r="U56" s="84">
        <v>10</v>
      </c>
      <c r="V56" s="108">
        <f t="shared" si="15"/>
        <v>63.18</v>
      </c>
      <c r="W56" s="123">
        <f t="shared" si="16"/>
        <v>46</v>
      </c>
      <c r="X56" s="65">
        <f t="shared" si="17"/>
        <v>290.63</v>
      </c>
      <c r="Y56" s="65">
        <f t="shared" si="8"/>
        <v>68.56</v>
      </c>
      <c r="Z56" s="111">
        <f t="shared" si="9"/>
        <v>359.19</v>
      </c>
    </row>
    <row r="57" spans="1:26" s="26" customFormat="1" x14ac:dyDescent="0.25">
      <c r="A57" s="80">
        <v>51</v>
      </c>
      <c r="B57" s="36" t="s">
        <v>175</v>
      </c>
      <c r="C57" s="36" t="s">
        <v>176</v>
      </c>
      <c r="D57" s="36" t="s">
        <v>145</v>
      </c>
      <c r="E57" s="101">
        <v>525</v>
      </c>
      <c r="F57" s="84">
        <v>21</v>
      </c>
      <c r="G57" s="55">
        <f t="shared" ref="G57:G76" si="18">ROUND(ROUND(E57/$B$4,3)*2*F57,2)</f>
        <v>132.68</v>
      </c>
      <c r="H57" s="103">
        <v>525</v>
      </c>
      <c r="I57" s="84">
        <v>7.5</v>
      </c>
      <c r="J57" s="55">
        <f t="shared" ref="J57:J76" si="19">ROUND(ROUND(H57/$B$4,3)*2*I57,2)</f>
        <v>47.39</v>
      </c>
      <c r="K57" s="103"/>
      <c r="L57" s="84"/>
      <c r="M57" s="55">
        <f t="shared" ref="M57:M76" si="20">ROUND(ROUND(K57/$B$4,3)*2*L57,2)</f>
        <v>0</v>
      </c>
      <c r="N57" s="103"/>
      <c r="O57" s="84"/>
      <c r="P57" s="55">
        <f t="shared" ref="P57:P76" si="21">ROUND(ROUND(N57/$B$4,3)*2*O57,2)</f>
        <v>0</v>
      </c>
      <c r="Q57" s="103"/>
      <c r="R57" s="84"/>
      <c r="S57" s="55">
        <f t="shared" ref="S57:S76" si="22">ROUND(ROUND(Q57/$B$4,3)*2*R57,2)</f>
        <v>0</v>
      </c>
      <c r="T57" s="103"/>
      <c r="U57" s="84"/>
      <c r="V57" s="108">
        <f t="shared" ref="V57:V76" si="23">ROUND(ROUND(T57/$B$4,3)*2*U57,2)</f>
        <v>0</v>
      </c>
      <c r="W57" s="123">
        <f t="shared" ref="W57:W76" si="24">F57+I57+L57+O57+R57+U57</f>
        <v>28.5</v>
      </c>
      <c r="X57" s="65">
        <f t="shared" ref="X57:X76" si="25">G57+J57+M57+P57+S57+V57</f>
        <v>180.07</v>
      </c>
      <c r="Y57" s="65">
        <f t="shared" si="8"/>
        <v>42.48</v>
      </c>
      <c r="Z57" s="111">
        <f t="shared" si="9"/>
        <v>222.54999999999998</v>
      </c>
    </row>
    <row r="58" spans="1:26" s="26" customFormat="1" x14ac:dyDescent="0.25">
      <c r="A58" s="80">
        <v>52</v>
      </c>
      <c r="B58" s="36" t="s">
        <v>177</v>
      </c>
      <c r="C58" s="36" t="s">
        <v>178</v>
      </c>
      <c r="D58" s="36" t="s">
        <v>145</v>
      </c>
      <c r="E58" s="101">
        <v>515</v>
      </c>
      <c r="F58" s="84">
        <v>10.5</v>
      </c>
      <c r="G58" s="55">
        <f t="shared" si="18"/>
        <v>65.08</v>
      </c>
      <c r="H58" s="103">
        <v>515</v>
      </c>
      <c r="I58" s="84">
        <v>10</v>
      </c>
      <c r="J58" s="55">
        <f t="shared" si="19"/>
        <v>61.98</v>
      </c>
      <c r="K58" s="103">
        <v>515</v>
      </c>
      <c r="L58" s="84">
        <v>11</v>
      </c>
      <c r="M58" s="55">
        <f t="shared" si="20"/>
        <v>68.180000000000007</v>
      </c>
      <c r="N58" s="103">
        <v>515</v>
      </c>
      <c r="O58" s="84">
        <v>1</v>
      </c>
      <c r="P58" s="55">
        <f t="shared" si="21"/>
        <v>6.2</v>
      </c>
      <c r="Q58" s="103"/>
      <c r="R58" s="84"/>
      <c r="S58" s="55">
        <f t="shared" si="22"/>
        <v>0</v>
      </c>
      <c r="T58" s="103"/>
      <c r="U58" s="84"/>
      <c r="V58" s="108">
        <f t="shared" si="23"/>
        <v>0</v>
      </c>
      <c r="W58" s="123">
        <f t="shared" si="24"/>
        <v>32.5</v>
      </c>
      <c r="X58" s="65">
        <f t="shared" si="25"/>
        <v>201.44</v>
      </c>
      <c r="Y58" s="65">
        <f t="shared" ref="Y58:Y76" si="26">ROUND(X58*0.2359,2)</f>
        <v>47.52</v>
      </c>
      <c r="Z58" s="111">
        <f t="shared" ref="Z58:Z76" si="27">X58+Y58</f>
        <v>248.96</v>
      </c>
    </row>
    <row r="59" spans="1:26" s="26" customFormat="1" x14ac:dyDescent="0.25">
      <c r="A59" s="80">
        <v>53</v>
      </c>
      <c r="B59" s="36" t="s">
        <v>181</v>
      </c>
      <c r="C59" s="36" t="s">
        <v>182</v>
      </c>
      <c r="D59" s="36" t="s">
        <v>145</v>
      </c>
      <c r="E59" s="101">
        <v>545</v>
      </c>
      <c r="F59" s="84">
        <v>5</v>
      </c>
      <c r="G59" s="55">
        <f t="shared" si="18"/>
        <v>32.799999999999997</v>
      </c>
      <c r="H59" s="103">
        <v>545</v>
      </c>
      <c r="I59" s="84">
        <v>10</v>
      </c>
      <c r="J59" s="55">
        <f t="shared" si="19"/>
        <v>65.599999999999994</v>
      </c>
      <c r="K59" s="103">
        <v>545</v>
      </c>
      <c r="L59" s="84">
        <v>11</v>
      </c>
      <c r="M59" s="55">
        <f t="shared" si="20"/>
        <v>72.16</v>
      </c>
      <c r="N59" s="103">
        <v>545</v>
      </c>
      <c r="O59" s="84">
        <v>10</v>
      </c>
      <c r="P59" s="55">
        <f t="shared" si="21"/>
        <v>65.599999999999994</v>
      </c>
      <c r="Q59" s="103">
        <v>545</v>
      </c>
      <c r="R59" s="84">
        <v>7</v>
      </c>
      <c r="S59" s="55">
        <f t="shared" si="22"/>
        <v>45.92</v>
      </c>
      <c r="T59" s="103">
        <v>545</v>
      </c>
      <c r="U59" s="84">
        <v>7</v>
      </c>
      <c r="V59" s="108">
        <f t="shared" si="23"/>
        <v>45.92</v>
      </c>
      <c r="W59" s="123">
        <f t="shared" si="24"/>
        <v>50</v>
      </c>
      <c r="X59" s="65">
        <f t="shared" si="25"/>
        <v>328</v>
      </c>
      <c r="Y59" s="65">
        <f t="shared" si="26"/>
        <v>77.38</v>
      </c>
      <c r="Z59" s="111">
        <f t="shared" si="27"/>
        <v>405.38</v>
      </c>
    </row>
    <row r="60" spans="1:26" s="26" customFormat="1" x14ac:dyDescent="0.25">
      <c r="A60" s="80">
        <v>54</v>
      </c>
      <c r="B60" s="36" t="s">
        <v>183</v>
      </c>
      <c r="C60" s="36" t="s">
        <v>184</v>
      </c>
      <c r="D60" s="36" t="s">
        <v>145</v>
      </c>
      <c r="E60" s="101">
        <v>535</v>
      </c>
      <c r="F60" s="84">
        <v>10.5</v>
      </c>
      <c r="G60" s="55">
        <f t="shared" si="18"/>
        <v>67.62</v>
      </c>
      <c r="H60" s="103">
        <v>535</v>
      </c>
      <c r="I60" s="84">
        <v>10</v>
      </c>
      <c r="J60" s="55">
        <f t="shared" si="19"/>
        <v>64.400000000000006</v>
      </c>
      <c r="K60" s="103">
        <v>535</v>
      </c>
      <c r="L60" s="84">
        <v>11</v>
      </c>
      <c r="M60" s="55">
        <f t="shared" si="20"/>
        <v>70.84</v>
      </c>
      <c r="N60" s="103">
        <v>535</v>
      </c>
      <c r="O60" s="84">
        <v>10</v>
      </c>
      <c r="P60" s="55">
        <f t="shared" si="21"/>
        <v>64.400000000000006</v>
      </c>
      <c r="Q60" s="103">
        <v>535</v>
      </c>
      <c r="R60" s="84">
        <v>9.5</v>
      </c>
      <c r="S60" s="55">
        <f t="shared" si="22"/>
        <v>61.18</v>
      </c>
      <c r="T60" s="103">
        <v>535</v>
      </c>
      <c r="U60" s="84">
        <v>3.5</v>
      </c>
      <c r="V60" s="108">
        <f t="shared" si="23"/>
        <v>22.54</v>
      </c>
      <c r="W60" s="123">
        <f t="shared" si="24"/>
        <v>54.5</v>
      </c>
      <c r="X60" s="65">
        <f t="shared" si="25"/>
        <v>350.98</v>
      </c>
      <c r="Y60" s="65">
        <f t="shared" si="26"/>
        <v>82.8</v>
      </c>
      <c r="Z60" s="111">
        <f t="shared" si="27"/>
        <v>433.78000000000003</v>
      </c>
    </row>
    <row r="61" spans="1:26" s="26" customFormat="1" x14ac:dyDescent="0.25">
      <c r="A61" s="80">
        <v>55</v>
      </c>
      <c r="B61" s="36" t="s">
        <v>237</v>
      </c>
      <c r="C61" s="36" t="s">
        <v>217</v>
      </c>
      <c r="D61" s="36" t="s">
        <v>145</v>
      </c>
      <c r="E61" s="101"/>
      <c r="F61" s="84"/>
      <c r="G61" s="55">
        <f t="shared" si="18"/>
        <v>0</v>
      </c>
      <c r="H61" s="103"/>
      <c r="I61" s="84"/>
      <c r="J61" s="55">
        <f t="shared" si="19"/>
        <v>0</v>
      </c>
      <c r="K61" s="103"/>
      <c r="L61" s="84"/>
      <c r="M61" s="55">
        <f t="shared" si="20"/>
        <v>0</v>
      </c>
      <c r="N61" s="103"/>
      <c r="O61" s="84"/>
      <c r="P61" s="55">
        <f t="shared" si="21"/>
        <v>0</v>
      </c>
      <c r="Q61" s="103">
        <v>515</v>
      </c>
      <c r="R61" s="84">
        <v>8.5</v>
      </c>
      <c r="S61" s="55">
        <f t="shared" si="22"/>
        <v>52.68</v>
      </c>
      <c r="T61" s="103">
        <v>515</v>
      </c>
      <c r="U61" s="84">
        <v>10</v>
      </c>
      <c r="V61" s="108">
        <f t="shared" si="23"/>
        <v>61.98</v>
      </c>
      <c r="W61" s="123">
        <f t="shared" si="24"/>
        <v>18.5</v>
      </c>
      <c r="X61" s="65">
        <f t="shared" si="25"/>
        <v>114.66</v>
      </c>
      <c r="Y61" s="65">
        <f t="shared" si="26"/>
        <v>27.05</v>
      </c>
      <c r="Z61" s="111">
        <f t="shared" si="27"/>
        <v>141.71</v>
      </c>
    </row>
    <row r="62" spans="1:26" s="26" customFormat="1" x14ac:dyDescent="0.25">
      <c r="A62" s="80">
        <v>56</v>
      </c>
      <c r="B62" s="36" t="s">
        <v>189</v>
      </c>
      <c r="C62" s="36" t="s">
        <v>190</v>
      </c>
      <c r="D62" s="36" t="s">
        <v>145</v>
      </c>
      <c r="E62" s="101">
        <v>530</v>
      </c>
      <c r="F62" s="84">
        <v>10.5</v>
      </c>
      <c r="G62" s="55">
        <f t="shared" si="18"/>
        <v>66.989999999999995</v>
      </c>
      <c r="H62" s="103">
        <v>530</v>
      </c>
      <c r="I62" s="84">
        <v>10</v>
      </c>
      <c r="J62" s="55">
        <f t="shared" si="19"/>
        <v>63.8</v>
      </c>
      <c r="K62" s="103">
        <v>530</v>
      </c>
      <c r="L62" s="84">
        <v>11</v>
      </c>
      <c r="M62" s="55">
        <f t="shared" si="20"/>
        <v>70.180000000000007</v>
      </c>
      <c r="N62" s="103">
        <v>530</v>
      </c>
      <c r="O62" s="84">
        <v>6</v>
      </c>
      <c r="P62" s="55">
        <f t="shared" si="21"/>
        <v>38.28</v>
      </c>
      <c r="Q62" s="103">
        <v>530</v>
      </c>
      <c r="R62" s="84">
        <v>9.5</v>
      </c>
      <c r="S62" s="55">
        <f t="shared" si="22"/>
        <v>60.61</v>
      </c>
      <c r="T62" s="103">
        <v>530</v>
      </c>
      <c r="U62" s="84">
        <v>2</v>
      </c>
      <c r="V62" s="108">
        <f t="shared" si="23"/>
        <v>12.76</v>
      </c>
      <c r="W62" s="123">
        <f t="shared" si="24"/>
        <v>49</v>
      </c>
      <c r="X62" s="65">
        <f t="shared" si="25"/>
        <v>312.62</v>
      </c>
      <c r="Y62" s="65">
        <f t="shared" si="26"/>
        <v>73.75</v>
      </c>
      <c r="Z62" s="111">
        <f t="shared" si="27"/>
        <v>386.37</v>
      </c>
    </row>
    <row r="63" spans="1:26" s="26" customFormat="1" x14ac:dyDescent="0.25">
      <c r="A63" s="80">
        <v>57</v>
      </c>
      <c r="B63" s="36" t="s">
        <v>196</v>
      </c>
      <c r="C63" s="36" t="s">
        <v>197</v>
      </c>
      <c r="D63" s="36" t="s">
        <v>145</v>
      </c>
      <c r="E63" s="101">
        <v>560</v>
      </c>
      <c r="F63" s="84">
        <v>6</v>
      </c>
      <c r="G63" s="55">
        <f t="shared" si="18"/>
        <v>40.44</v>
      </c>
      <c r="H63" s="103">
        <v>560</v>
      </c>
      <c r="I63" s="84">
        <v>10</v>
      </c>
      <c r="J63" s="55">
        <f t="shared" si="19"/>
        <v>67.400000000000006</v>
      </c>
      <c r="K63" s="103">
        <v>560</v>
      </c>
      <c r="L63" s="84">
        <v>11</v>
      </c>
      <c r="M63" s="55">
        <f t="shared" si="20"/>
        <v>74.14</v>
      </c>
      <c r="N63" s="103">
        <v>560</v>
      </c>
      <c r="O63" s="84">
        <v>10</v>
      </c>
      <c r="P63" s="55">
        <f t="shared" si="21"/>
        <v>67.400000000000006</v>
      </c>
      <c r="Q63" s="103">
        <v>560</v>
      </c>
      <c r="R63" s="84">
        <v>5.5</v>
      </c>
      <c r="S63" s="55">
        <f t="shared" si="22"/>
        <v>37.07</v>
      </c>
      <c r="T63" s="103">
        <v>560</v>
      </c>
      <c r="U63" s="84">
        <v>10</v>
      </c>
      <c r="V63" s="108">
        <f t="shared" si="23"/>
        <v>67.400000000000006</v>
      </c>
      <c r="W63" s="123">
        <f t="shared" si="24"/>
        <v>52.5</v>
      </c>
      <c r="X63" s="65">
        <f t="shared" si="25"/>
        <v>353.85</v>
      </c>
      <c r="Y63" s="65">
        <f t="shared" si="26"/>
        <v>83.47</v>
      </c>
      <c r="Z63" s="111">
        <f t="shared" si="27"/>
        <v>437.32000000000005</v>
      </c>
    </row>
    <row r="64" spans="1:26" s="26" customFormat="1" x14ac:dyDescent="0.25">
      <c r="A64" s="80">
        <v>58</v>
      </c>
      <c r="B64" s="36" t="s">
        <v>198</v>
      </c>
      <c r="C64" s="36" t="s">
        <v>199</v>
      </c>
      <c r="D64" s="36" t="s">
        <v>145</v>
      </c>
      <c r="E64" s="101">
        <v>545</v>
      </c>
      <c r="F64" s="84">
        <v>10.5</v>
      </c>
      <c r="G64" s="55">
        <f t="shared" si="18"/>
        <v>68.88</v>
      </c>
      <c r="H64" s="103">
        <v>545</v>
      </c>
      <c r="I64" s="84">
        <v>10</v>
      </c>
      <c r="J64" s="55">
        <f t="shared" si="19"/>
        <v>65.599999999999994</v>
      </c>
      <c r="K64" s="103">
        <v>545</v>
      </c>
      <c r="L64" s="84">
        <v>11</v>
      </c>
      <c r="M64" s="55">
        <f t="shared" si="20"/>
        <v>72.16</v>
      </c>
      <c r="N64" s="103">
        <v>545</v>
      </c>
      <c r="O64" s="84">
        <v>8.5</v>
      </c>
      <c r="P64" s="55">
        <f t="shared" si="21"/>
        <v>55.76</v>
      </c>
      <c r="Q64" s="103">
        <v>545</v>
      </c>
      <c r="R64" s="84">
        <v>4.5</v>
      </c>
      <c r="S64" s="55">
        <f t="shared" si="22"/>
        <v>29.52</v>
      </c>
      <c r="T64" s="103">
        <v>545</v>
      </c>
      <c r="U64" s="84">
        <v>10</v>
      </c>
      <c r="V64" s="108">
        <f t="shared" si="23"/>
        <v>65.599999999999994</v>
      </c>
      <c r="W64" s="123">
        <f t="shared" si="24"/>
        <v>54.5</v>
      </c>
      <c r="X64" s="65">
        <f t="shared" si="25"/>
        <v>357.52</v>
      </c>
      <c r="Y64" s="65">
        <f t="shared" si="26"/>
        <v>84.34</v>
      </c>
      <c r="Z64" s="111">
        <f t="shared" si="27"/>
        <v>441.86</v>
      </c>
    </row>
    <row r="65" spans="1:36" s="26" customFormat="1" x14ac:dyDescent="0.25">
      <c r="A65" s="80">
        <v>59</v>
      </c>
      <c r="B65" s="36" t="s">
        <v>200</v>
      </c>
      <c r="C65" s="36" t="s">
        <v>201</v>
      </c>
      <c r="D65" s="36" t="s">
        <v>145</v>
      </c>
      <c r="E65" s="101">
        <v>515</v>
      </c>
      <c r="F65" s="84">
        <v>7</v>
      </c>
      <c r="G65" s="55">
        <f t="shared" si="18"/>
        <v>43.39</v>
      </c>
      <c r="H65" s="103">
        <v>515</v>
      </c>
      <c r="I65" s="84">
        <v>10</v>
      </c>
      <c r="J65" s="55">
        <f t="shared" si="19"/>
        <v>61.98</v>
      </c>
      <c r="K65" s="103">
        <v>515</v>
      </c>
      <c r="L65" s="84">
        <v>6</v>
      </c>
      <c r="M65" s="55">
        <f t="shared" si="20"/>
        <v>37.19</v>
      </c>
      <c r="N65" s="103">
        <v>515</v>
      </c>
      <c r="O65" s="84">
        <v>10</v>
      </c>
      <c r="P65" s="55">
        <f t="shared" si="21"/>
        <v>61.98</v>
      </c>
      <c r="Q65" s="103">
        <v>515</v>
      </c>
      <c r="R65" s="84">
        <v>0.5</v>
      </c>
      <c r="S65" s="55">
        <f t="shared" si="22"/>
        <v>3.1</v>
      </c>
      <c r="T65" s="103"/>
      <c r="U65" s="103"/>
      <c r="V65" s="108">
        <f t="shared" si="23"/>
        <v>0</v>
      </c>
      <c r="W65" s="123">
        <f t="shared" si="24"/>
        <v>33.5</v>
      </c>
      <c r="X65" s="65">
        <f t="shared" si="25"/>
        <v>207.64</v>
      </c>
      <c r="Y65" s="65">
        <f t="shared" si="26"/>
        <v>48.98</v>
      </c>
      <c r="Z65" s="111">
        <f t="shared" si="27"/>
        <v>256.62</v>
      </c>
    </row>
    <row r="66" spans="1:36" s="26" customFormat="1" x14ac:dyDescent="0.25">
      <c r="A66" s="80">
        <v>60</v>
      </c>
      <c r="B66" s="36" t="s">
        <v>245</v>
      </c>
      <c r="C66" s="36" t="s">
        <v>246</v>
      </c>
      <c r="D66" s="36" t="s">
        <v>145</v>
      </c>
      <c r="E66" s="101">
        <v>520</v>
      </c>
      <c r="F66" s="84">
        <v>1.5</v>
      </c>
      <c r="G66" s="55">
        <f t="shared" si="18"/>
        <v>9.39</v>
      </c>
      <c r="H66" s="103">
        <v>520</v>
      </c>
      <c r="I66" s="84">
        <v>5</v>
      </c>
      <c r="J66" s="55">
        <f t="shared" si="19"/>
        <v>31.29</v>
      </c>
      <c r="K66" s="103">
        <v>520</v>
      </c>
      <c r="L66" s="84">
        <v>10.5</v>
      </c>
      <c r="M66" s="55">
        <f t="shared" si="20"/>
        <v>65.709999999999994</v>
      </c>
      <c r="N66" s="103">
        <v>520</v>
      </c>
      <c r="O66" s="84">
        <v>10</v>
      </c>
      <c r="P66" s="55">
        <f t="shared" si="21"/>
        <v>62.58</v>
      </c>
      <c r="Q66" s="103">
        <v>520</v>
      </c>
      <c r="R66" s="84">
        <v>9.5</v>
      </c>
      <c r="S66" s="55">
        <f t="shared" si="22"/>
        <v>59.45</v>
      </c>
      <c r="T66" s="103">
        <v>520</v>
      </c>
      <c r="U66" s="84">
        <v>10</v>
      </c>
      <c r="V66" s="108">
        <f t="shared" si="23"/>
        <v>62.58</v>
      </c>
      <c r="W66" s="123">
        <f t="shared" si="24"/>
        <v>46.5</v>
      </c>
      <c r="X66" s="65">
        <f t="shared" si="25"/>
        <v>290.99999999999994</v>
      </c>
      <c r="Y66" s="65">
        <f t="shared" si="26"/>
        <v>68.650000000000006</v>
      </c>
      <c r="Z66" s="111">
        <f t="shared" si="27"/>
        <v>359.65</v>
      </c>
    </row>
    <row r="67" spans="1:36" s="26" customFormat="1" x14ac:dyDescent="0.25">
      <c r="A67" s="80">
        <v>61</v>
      </c>
      <c r="B67" s="36" t="s">
        <v>202</v>
      </c>
      <c r="C67" s="36" t="s">
        <v>203</v>
      </c>
      <c r="D67" s="36" t="s">
        <v>145</v>
      </c>
      <c r="E67" s="101">
        <v>530</v>
      </c>
      <c r="F67" s="84">
        <v>6.5</v>
      </c>
      <c r="G67" s="55">
        <f t="shared" si="18"/>
        <v>41.47</v>
      </c>
      <c r="H67" s="103">
        <v>530</v>
      </c>
      <c r="I67" s="84">
        <v>10</v>
      </c>
      <c r="J67" s="55">
        <f t="shared" si="19"/>
        <v>63.8</v>
      </c>
      <c r="K67" s="103">
        <v>530</v>
      </c>
      <c r="L67" s="84">
        <v>11</v>
      </c>
      <c r="M67" s="55">
        <f t="shared" si="20"/>
        <v>70.180000000000007</v>
      </c>
      <c r="N67" s="103">
        <v>530</v>
      </c>
      <c r="O67" s="84">
        <v>1</v>
      </c>
      <c r="P67" s="55">
        <f t="shared" si="21"/>
        <v>6.38</v>
      </c>
      <c r="Q67" s="103">
        <v>530</v>
      </c>
      <c r="R67" s="84">
        <v>6.5</v>
      </c>
      <c r="S67" s="55">
        <f t="shared" si="22"/>
        <v>41.47</v>
      </c>
      <c r="T67" s="103">
        <v>530</v>
      </c>
      <c r="U67" s="84">
        <v>2</v>
      </c>
      <c r="V67" s="108">
        <f t="shared" si="23"/>
        <v>12.76</v>
      </c>
      <c r="W67" s="123">
        <f t="shared" si="24"/>
        <v>37</v>
      </c>
      <c r="X67" s="65">
        <f t="shared" si="25"/>
        <v>236.05999999999997</v>
      </c>
      <c r="Y67" s="65">
        <f t="shared" si="26"/>
        <v>55.69</v>
      </c>
      <c r="Z67" s="111">
        <f t="shared" si="27"/>
        <v>291.75</v>
      </c>
    </row>
    <row r="68" spans="1:36" s="26" customFormat="1" x14ac:dyDescent="0.25">
      <c r="A68" s="80">
        <v>62</v>
      </c>
      <c r="B68" s="36" t="s">
        <v>204</v>
      </c>
      <c r="C68" s="36" t="s">
        <v>155</v>
      </c>
      <c r="D68" s="36" t="s">
        <v>145</v>
      </c>
      <c r="E68" s="101">
        <v>520</v>
      </c>
      <c r="F68" s="84">
        <v>10</v>
      </c>
      <c r="G68" s="55">
        <f t="shared" si="18"/>
        <v>62.58</v>
      </c>
      <c r="H68" s="103">
        <v>520</v>
      </c>
      <c r="I68" s="84">
        <v>6.5</v>
      </c>
      <c r="J68" s="55">
        <f t="shared" si="19"/>
        <v>40.68</v>
      </c>
      <c r="K68" s="103">
        <v>520</v>
      </c>
      <c r="L68" s="84">
        <v>11</v>
      </c>
      <c r="M68" s="55">
        <f t="shared" si="20"/>
        <v>68.84</v>
      </c>
      <c r="N68" s="103">
        <v>520</v>
      </c>
      <c r="O68" s="84">
        <v>3</v>
      </c>
      <c r="P68" s="55">
        <f t="shared" si="21"/>
        <v>18.77</v>
      </c>
      <c r="Q68" s="103">
        <v>520</v>
      </c>
      <c r="R68" s="84">
        <v>9.5</v>
      </c>
      <c r="S68" s="55">
        <f t="shared" si="22"/>
        <v>59.45</v>
      </c>
      <c r="T68" s="103">
        <v>520</v>
      </c>
      <c r="U68" s="84">
        <v>2</v>
      </c>
      <c r="V68" s="108">
        <f t="shared" si="23"/>
        <v>12.52</v>
      </c>
      <c r="W68" s="123">
        <f t="shared" si="24"/>
        <v>42</v>
      </c>
      <c r="X68" s="65">
        <f t="shared" si="25"/>
        <v>262.83999999999997</v>
      </c>
      <c r="Y68" s="65">
        <f t="shared" si="26"/>
        <v>62</v>
      </c>
      <c r="Z68" s="111">
        <f t="shared" si="27"/>
        <v>324.83999999999997</v>
      </c>
    </row>
    <row r="69" spans="1:36" s="26" customFormat="1" x14ac:dyDescent="0.25">
      <c r="A69" s="80">
        <v>63</v>
      </c>
      <c r="B69" s="36" t="s">
        <v>208</v>
      </c>
      <c r="C69" s="36" t="s">
        <v>209</v>
      </c>
      <c r="D69" s="36" t="s">
        <v>145</v>
      </c>
      <c r="E69" s="101">
        <v>520</v>
      </c>
      <c r="F69" s="84">
        <v>10.5</v>
      </c>
      <c r="G69" s="55">
        <f t="shared" si="18"/>
        <v>65.709999999999994</v>
      </c>
      <c r="H69" s="19"/>
      <c r="I69" s="84"/>
      <c r="J69" s="55">
        <f t="shared" si="19"/>
        <v>0</v>
      </c>
      <c r="K69" s="19"/>
      <c r="L69" s="84"/>
      <c r="M69" s="55">
        <f t="shared" si="20"/>
        <v>0</v>
      </c>
      <c r="N69" s="103"/>
      <c r="O69" s="84"/>
      <c r="P69" s="55">
        <f t="shared" si="21"/>
        <v>0</v>
      </c>
      <c r="Q69" s="103"/>
      <c r="R69" s="84"/>
      <c r="S69" s="55">
        <f t="shared" si="22"/>
        <v>0</v>
      </c>
      <c r="T69" s="103"/>
      <c r="U69" s="84"/>
      <c r="V69" s="108">
        <f t="shared" si="23"/>
        <v>0</v>
      </c>
      <c r="W69" s="123">
        <f t="shared" si="24"/>
        <v>10.5</v>
      </c>
      <c r="X69" s="65">
        <f t="shared" si="25"/>
        <v>65.709999999999994</v>
      </c>
      <c r="Y69" s="65">
        <f t="shared" si="26"/>
        <v>15.5</v>
      </c>
      <c r="Z69" s="111">
        <f t="shared" si="27"/>
        <v>81.209999999999994</v>
      </c>
    </row>
    <row r="70" spans="1:36" s="26" customFormat="1" x14ac:dyDescent="0.25">
      <c r="A70" s="80">
        <v>64</v>
      </c>
      <c r="B70" s="36" t="s">
        <v>210</v>
      </c>
      <c r="C70" s="36" t="s">
        <v>211</v>
      </c>
      <c r="D70" s="36" t="s">
        <v>145</v>
      </c>
      <c r="E70" s="101">
        <v>515</v>
      </c>
      <c r="F70" s="84">
        <v>9</v>
      </c>
      <c r="G70" s="55">
        <f t="shared" si="18"/>
        <v>55.78</v>
      </c>
      <c r="H70" s="103">
        <v>515</v>
      </c>
      <c r="I70" s="84">
        <v>5.5</v>
      </c>
      <c r="J70" s="55">
        <f t="shared" si="19"/>
        <v>34.090000000000003</v>
      </c>
      <c r="K70" s="103">
        <v>515</v>
      </c>
      <c r="L70" s="84">
        <v>2</v>
      </c>
      <c r="M70" s="55">
        <f t="shared" si="20"/>
        <v>12.4</v>
      </c>
      <c r="N70" s="103">
        <v>515</v>
      </c>
      <c r="O70" s="84">
        <v>10</v>
      </c>
      <c r="P70" s="55">
        <f t="shared" si="21"/>
        <v>61.98</v>
      </c>
      <c r="Q70" s="103">
        <v>515</v>
      </c>
      <c r="R70" s="84">
        <v>9.5</v>
      </c>
      <c r="S70" s="55">
        <f t="shared" si="22"/>
        <v>58.88</v>
      </c>
      <c r="T70" s="103"/>
      <c r="U70" s="84"/>
      <c r="V70" s="108">
        <f t="shared" si="23"/>
        <v>0</v>
      </c>
      <c r="W70" s="123">
        <f t="shared" si="24"/>
        <v>36</v>
      </c>
      <c r="X70" s="65">
        <f t="shared" si="25"/>
        <v>223.13</v>
      </c>
      <c r="Y70" s="65">
        <f t="shared" si="26"/>
        <v>52.64</v>
      </c>
      <c r="Z70" s="111">
        <f t="shared" si="27"/>
        <v>275.77</v>
      </c>
    </row>
    <row r="71" spans="1:36" s="26" customFormat="1" x14ac:dyDescent="0.25">
      <c r="A71" s="80">
        <v>65</v>
      </c>
      <c r="B71" s="36" t="s">
        <v>212</v>
      </c>
      <c r="C71" s="36" t="s">
        <v>58</v>
      </c>
      <c r="D71" s="36" t="s">
        <v>145</v>
      </c>
      <c r="E71" s="101">
        <v>520</v>
      </c>
      <c r="F71" s="84">
        <v>8.5</v>
      </c>
      <c r="G71" s="55">
        <f t="shared" si="18"/>
        <v>53.19</v>
      </c>
      <c r="H71" s="103">
        <v>520</v>
      </c>
      <c r="I71" s="84">
        <v>3</v>
      </c>
      <c r="J71" s="55">
        <f t="shared" si="19"/>
        <v>18.77</v>
      </c>
      <c r="K71" s="103"/>
      <c r="L71" s="84"/>
      <c r="M71" s="55">
        <f t="shared" si="20"/>
        <v>0</v>
      </c>
      <c r="N71" s="103"/>
      <c r="O71" s="84"/>
      <c r="P71" s="55">
        <f t="shared" si="21"/>
        <v>0</v>
      </c>
      <c r="Q71" s="106"/>
      <c r="R71" s="84"/>
      <c r="S71" s="55">
        <f t="shared" si="22"/>
        <v>0</v>
      </c>
      <c r="T71" s="103"/>
      <c r="U71" s="84"/>
      <c r="V71" s="108">
        <f t="shared" si="23"/>
        <v>0</v>
      </c>
      <c r="W71" s="123">
        <f t="shared" si="24"/>
        <v>11.5</v>
      </c>
      <c r="X71" s="65">
        <f t="shared" si="25"/>
        <v>71.959999999999994</v>
      </c>
      <c r="Y71" s="65">
        <f t="shared" si="26"/>
        <v>16.98</v>
      </c>
      <c r="Z71" s="111">
        <f t="shared" si="27"/>
        <v>88.94</v>
      </c>
    </row>
    <row r="72" spans="1:36" s="26" customFormat="1" x14ac:dyDescent="0.25">
      <c r="A72" s="80">
        <v>66</v>
      </c>
      <c r="B72" s="36" t="s">
        <v>214</v>
      </c>
      <c r="C72" s="36" t="s">
        <v>215</v>
      </c>
      <c r="D72" s="36" t="s">
        <v>145</v>
      </c>
      <c r="E72" s="101">
        <v>520</v>
      </c>
      <c r="F72" s="84">
        <v>10.5</v>
      </c>
      <c r="G72" s="55">
        <f t="shared" si="18"/>
        <v>65.709999999999994</v>
      </c>
      <c r="H72" s="103">
        <v>520</v>
      </c>
      <c r="I72" s="84">
        <v>4.5</v>
      </c>
      <c r="J72" s="55">
        <f t="shared" si="19"/>
        <v>28.16</v>
      </c>
      <c r="K72" s="103">
        <v>520</v>
      </c>
      <c r="L72" s="84">
        <v>6</v>
      </c>
      <c r="M72" s="55">
        <f t="shared" si="20"/>
        <v>37.549999999999997</v>
      </c>
      <c r="N72" s="103">
        <v>520</v>
      </c>
      <c r="O72" s="84">
        <v>10</v>
      </c>
      <c r="P72" s="55">
        <f t="shared" si="21"/>
        <v>62.58</v>
      </c>
      <c r="Q72" s="103">
        <v>520</v>
      </c>
      <c r="R72" s="84">
        <v>9</v>
      </c>
      <c r="S72" s="55">
        <f t="shared" si="22"/>
        <v>56.32</v>
      </c>
      <c r="T72" s="103">
        <v>520</v>
      </c>
      <c r="U72" s="84">
        <v>6</v>
      </c>
      <c r="V72" s="108">
        <f t="shared" si="23"/>
        <v>37.549999999999997</v>
      </c>
      <c r="W72" s="123">
        <f t="shared" si="24"/>
        <v>46</v>
      </c>
      <c r="X72" s="65">
        <f t="shared" si="25"/>
        <v>287.87</v>
      </c>
      <c r="Y72" s="65">
        <f t="shared" si="26"/>
        <v>67.91</v>
      </c>
      <c r="Z72" s="111">
        <f t="shared" si="27"/>
        <v>355.78</v>
      </c>
    </row>
    <row r="73" spans="1:36" s="26" customFormat="1" x14ac:dyDescent="0.25">
      <c r="A73" s="80">
        <v>67</v>
      </c>
      <c r="B73" s="36" t="s">
        <v>261</v>
      </c>
      <c r="C73" s="36" t="s">
        <v>262</v>
      </c>
      <c r="D73" s="36" t="s">
        <v>145</v>
      </c>
      <c r="E73" s="101">
        <v>515</v>
      </c>
      <c r="F73" s="84">
        <v>7.5</v>
      </c>
      <c r="G73" s="55">
        <f t="shared" si="18"/>
        <v>46.49</v>
      </c>
      <c r="H73" s="103">
        <v>515</v>
      </c>
      <c r="I73" s="84">
        <v>11</v>
      </c>
      <c r="J73" s="55">
        <f t="shared" si="19"/>
        <v>68.180000000000007</v>
      </c>
      <c r="K73" s="103">
        <v>515</v>
      </c>
      <c r="L73" s="84">
        <v>2</v>
      </c>
      <c r="M73" s="55">
        <f t="shared" si="20"/>
        <v>12.4</v>
      </c>
      <c r="N73" s="103">
        <v>515</v>
      </c>
      <c r="O73" s="84">
        <v>10</v>
      </c>
      <c r="P73" s="55">
        <f t="shared" si="21"/>
        <v>61.98</v>
      </c>
      <c r="Q73" s="103">
        <v>515</v>
      </c>
      <c r="R73" s="84">
        <v>2.5</v>
      </c>
      <c r="S73" s="55">
        <f t="shared" si="22"/>
        <v>15.5</v>
      </c>
      <c r="T73" s="103">
        <v>515</v>
      </c>
      <c r="U73" s="84">
        <v>3.5</v>
      </c>
      <c r="V73" s="108">
        <f t="shared" si="23"/>
        <v>21.69</v>
      </c>
      <c r="W73" s="123">
        <f t="shared" si="24"/>
        <v>36.5</v>
      </c>
      <c r="X73" s="65">
        <f t="shared" si="25"/>
        <v>226.24</v>
      </c>
      <c r="Y73" s="65">
        <f t="shared" si="26"/>
        <v>53.37</v>
      </c>
      <c r="Z73" s="111">
        <f t="shared" si="27"/>
        <v>279.61</v>
      </c>
    </row>
    <row r="74" spans="1:36" s="26" customFormat="1" x14ac:dyDescent="0.25">
      <c r="A74" s="80">
        <v>68</v>
      </c>
      <c r="B74" s="36" t="s">
        <v>277</v>
      </c>
      <c r="C74" s="36" t="s">
        <v>96</v>
      </c>
      <c r="D74" s="36" t="s">
        <v>145</v>
      </c>
      <c r="E74" s="102"/>
      <c r="F74" s="84"/>
      <c r="G74" s="55">
        <f t="shared" si="18"/>
        <v>0</v>
      </c>
      <c r="H74" s="104"/>
      <c r="I74" s="84"/>
      <c r="J74" s="55">
        <f t="shared" si="19"/>
        <v>0</v>
      </c>
      <c r="K74" s="105"/>
      <c r="L74" s="84"/>
      <c r="M74" s="55">
        <f t="shared" si="20"/>
        <v>0</v>
      </c>
      <c r="N74" s="104"/>
      <c r="O74" s="84"/>
      <c r="P74" s="55">
        <f t="shared" si="21"/>
        <v>0</v>
      </c>
      <c r="Q74" s="84"/>
      <c r="R74" s="84"/>
      <c r="S74" s="55">
        <f t="shared" si="22"/>
        <v>0</v>
      </c>
      <c r="T74" s="103">
        <v>520</v>
      </c>
      <c r="U74" s="84">
        <v>9</v>
      </c>
      <c r="V74" s="108">
        <f t="shared" si="23"/>
        <v>56.32</v>
      </c>
      <c r="W74" s="123">
        <f t="shared" si="24"/>
        <v>9</v>
      </c>
      <c r="X74" s="65">
        <f t="shared" si="25"/>
        <v>56.32</v>
      </c>
      <c r="Y74" s="65">
        <f t="shared" si="26"/>
        <v>13.29</v>
      </c>
      <c r="Z74" s="111">
        <f t="shared" si="27"/>
        <v>69.61</v>
      </c>
    </row>
    <row r="75" spans="1:36" s="26" customFormat="1" x14ac:dyDescent="0.25">
      <c r="A75" s="80">
        <v>69</v>
      </c>
      <c r="B75" s="36" t="s">
        <v>216</v>
      </c>
      <c r="C75" s="36" t="s">
        <v>217</v>
      </c>
      <c r="D75" s="36" t="s">
        <v>145</v>
      </c>
      <c r="E75" s="101">
        <v>535</v>
      </c>
      <c r="F75" s="84">
        <v>10.5</v>
      </c>
      <c r="G75" s="55">
        <f t="shared" si="18"/>
        <v>67.62</v>
      </c>
      <c r="H75" s="103">
        <v>535</v>
      </c>
      <c r="I75" s="84">
        <v>10</v>
      </c>
      <c r="J75" s="55">
        <f t="shared" si="19"/>
        <v>64.400000000000006</v>
      </c>
      <c r="K75" s="103">
        <v>535</v>
      </c>
      <c r="L75" s="84">
        <v>11</v>
      </c>
      <c r="M75" s="55">
        <f t="shared" si="20"/>
        <v>70.84</v>
      </c>
      <c r="N75" s="103">
        <v>535</v>
      </c>
      <c r="O75" s="84">
        <v>6.5</v>
      </c>
      <c r="P75" s="55">
        <f t="shared" si="21"/>
        <v>41.86</v>
      </c>
      <c r="Q75" s="103">
        <v>535</v>
      </c>
      <c r="R75" s="84">
        <v>9.5</v>
      </c>
      <c r="S75" s="55">
        <f t="shared" si="22"/>
        <v>61.18</v>
      </c>
      <c r="T75" s="103">
        <v>535</v>
      </c>
      <c r="U75" s="84">
        <v>10</v>
      </c>
      <c r="V75" s="108">
        <f t="shared" si="23"/>
        <v>64.400000000000006</v>
      </c>
      <c r="W75" s="123">
        <f t="shared" si="24"/>
        <v>57.5</v>
      </c>
      <c r="X75" s="65">
        <f t="shared" si="25"/>
        <v>370.30000000000007</v>
      </c>
      <c r="Y75" s="65">
        <f t="shared" si="26"/>
        <v>87.35</v>
      </c>
      <c r="Z75" s="111">
        <f t="shared" si="27"/>
        <v>457.65000000000009</v>
      </c>
    </row>
    <row r="76" spans="1:36" s="26" customFormat="1" ht="15.75" thickBot="1" x14ac:dyDescent="0.3">
      <c r="A76" s="80">
        <v>70</v>
      </c>
      <c r="B76" s="2" t="s">
        <v>152</v>
      </c>
      <c r="C76" s="2" t="s">
        <v>22</v>
      </c>
      <c r="D76" s="36" t="s">
        <v>145</v>
      </c>
      <c r="E76" s="102">
        <v>710</v>
      </c>
      <c r="F76" s="84">
        <v>4.5</v>
      </c>
      <c r="G76" s="55">
        <f t="shared" si="18"/>
        <v>38.46</v>
      </c>
      <c r="H76" s="102">
        <v>710</v>
      </c>
      <c r="I76" s="84">
        <v>10</v>
      </c>
      <c r="J76" s="55">
        <f t="shared" si="19"/>
        <v>85.46</v>
      </c>
      <c r="K76" s="102">
        <v>710</v>
      </c>
      <c r="L76" s="84">
        <v>11</v>
      </c>
      <c r="M76" s="55">
        <f t="shared" si="20"/>
        <v>94.01</v>
      </c>
      <c r="N76" s="102">
        <v>710</v>
      </c>
      <c r="O76" s="84">
        <v>8</v>
      </c>
      <c r="P76" s="55">
        <f t="shared" si="21"/>
        <v>68.37</v>
      </c>
      <c r="Q76" s="102">
        <v>710</v>
      </c>
      <c r="R76" s="84">
        <v>0</v>
      </c>
      <c r="S76" s="55">
        <f t="shared" si="22"/>
        <v>0</v>
      </c>
      <c r="T76" s="102">
        <v>710</v>
      </c>
      <c r="U76" s="84">
        <v>0</v>
      </c>
      <c r="V76" s="108">
        <f t="shared" si="23"/>
        <v>0</v>
      </c>
      <c r="W76" s="125">
        <f t="shared" si="24"/>
        <v>33.5</v>
      </c>
      <c r="X76" s="115">
        <f t="shared" si="25"/>
        <v>286.3</v>
      </c>
      <c r="Y76" s="115">
        <f t="shared" si="26"/>
        <v>67.540000000000006</v>
      </c>
      <c r="Z76" s="116">
        <f t="shared" si="27"/>
        <v>353.84000000000003</v>
      </c>
    </row>
    <row r="77" spans="1:36" s="71" customFormat="1" ht="15.75" thickBot="1" x14ac:dyDescent="0.3">
      <c r="B77" s="70"/>
      <c r="C77" s="70"/>
      <c r="E77" s="68"/>
      <c r="F77" s="68"/>
      <c r="G77" s="68">
        <f>SUM(G7:G76)</f>
        <v>3336.559999999999</v>
      </c>
      <c r="H77" s="68"/>
      <c r="I77" s="68"/>
      <c r="J77" s="68">
        <f>SUM(J7:J76)</f>
        <v>3262.5800000000004</v>
      </c>
      <c r="K77" s="68"/>
      <c r="L77" s="68"/>
      <c r="M77" s="68">
        <f>SUM(M7:M76)</f>
        <v>3654.93</v>
      </c>
      <c r="N77" s="68"/>
      <c r="O77" s="68"/>
      <c r="P77" s="68">
        <f>SUM(P7:P76)</f>
        <v>2639.0200000000009</v>
      </c>
      <c r="Q77" s="68"/>
      <c r="R77" s="68"/>
      <c r="S77" s="68">
        <f>SUM(S7:S76)</f>
        <v>2339.7599999999993</v>
      </c>
      <c r="T77" s="68"/>
      <c r="U77" s="68"/>
      <c r="V77" s="68">
        <f>SUM(V7:V76)</f>
        <v>1970.6599999999999</v>
      </c>
      <c r="W77" s="120">
        <f>SUM(W7:W76)</f>
        <v>2683</v>
      </c>
      <c r="X77" s="121">
        <f>SUM(X7:X76)</f>
        <v>17203.509999999995</v>
      </c>
      <c r="Y77" s="121">
        <f>SUM(Y7:Y76)</f>
        <v>4058.38</v>
      </c>
      <c r="Z77" s="122">
        <f>SUM(Z7:Z76)</f>
        <v>21261.889999999996</v>
      </c>
      <c r="AA77" s="72"/>
      <c r="AB77" s="72"/>
      <c r="AC77" s="72"/>
      <c r="AD77" s="72"/>
      <c r="AE77" s="72"/>
      <c r="AF77" s="72"/>
      <c r="AG77" s="72"/>
      <c r="AH77" s="72"/>
      <c r="AI77" s="72"/>
      <c r="AJ77" s="72"/>
    </row>
    <row r="78" spans="1:36" s="68" customFormat="1" ht="12.75" x14ac:dyDescent="0.2">
      <c r="B78" s="67"/>
      <c r="C78" s="67"/>
      <c r="W78" s="57"/>
      <c r="X78" s="57"/>
      <c r="Y78" s="57"/>
      <c r="Z78" s="57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</sheetData>
  <mergeCells count="15">
    <mergeCell ref="A1:V1"/>
    <mergeCell ref="A3:B3"/>
    <mergeCell ref="A5:A6"/>
    <mergeCell ref="B5:B6"/>
    <mergeCell ref="E5:G5"/>
    <mergeCell ref="H5:J5"/>
    <mergeCell ref="C5:C6"/>
    <mergeCell ref="D5:D6"/>
    <mergeCell ref="X5:Z5"/>
    <mergeCell ref="W4:Z4"/>
    <mergeCell ref="W5:W6"/>
    <mergeCell ref="K5:M5"/>
    <mergeCell ref="N5:P5"/>
    <mergeCell ref="Q5:S5"/>
    <mergeCell ref="T5:V5"/>
  </mergeCells>
  <pageMargins left="0.11811023622047245" right="0.11811023622047245" top="0.74803149606299213" bottom="0.35433070866141736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zoomScaleNormal="100" workbookViewId="0">
      <selection sqref="A1:V1"/>
    </sheetView>
  </sheetViews>
  <sheetFormatPr defaultColWidth="9.140625" defaultRowHeight="15" x14ac:dyDescent="0.25"/>
  <cols>
    <col min="1" max="1" width="5.5703125" style="1" customWidth="1"/>
    <col min="2" max="2" width="19.7109375" style="1" customWidth="1"/>
    <col min="3" max="3" width="20.5703125" style="1" bestFit="1" customWidth="1"/>
    <col min="4" max="4" width="14.42578125" style="1" customWidth="1"/>
    <col min="5" max="6" width="4.28515625" style="3" customWidth="1"/>
    <col min="7" max="7" width="6.85546875" style="3" customWidth="1"/>
    <col min="8" max="9" width="4.28515625" style="3" customWidth="1"/>
    <col min="10" max="10" width="6.85546875" style="3" customWidth="1"/>
    <col min="11" max="12" width="4.28515625" style="3" customWidth="1"/>
    <col min="13" max="13" width="7" style="3" customWidth="1"/>
    <col min="14" max="15" width="4.28515625" style="3" customWidth="1"/>
    <col min="16" max="16" width="7.140625" style="3" customWidth="1"/>
    <col min="17" max="18" width="4.28515625" style="3" customWidth="1"/>
    <col min="19" max="19" width="7.42578125" style="3" customWidth="1"/>
    <col min="20" max="21" width="4.28515625" style="3" customWidth="1"/>
    <col min="22" max="22" width="6.85546875" style="1" customWidth="1"/>
    <col min="23" max="26" width="8.85546875" style="56"/>
    <col min="27" max="36" width="8.85546875"/>
    <col min="37" max="37" width="4.7109375" style="1" customWidth="1"/>
    <col min="38" max="16384" width="9.140625" style="1"/>
  </cols>
  <sheetData>
    <row r="1" spans="1:36" ht="15.75" x14ac:dyDescent="0.25">
      <c r="A1" s="137" t="s">
        <v>314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spans="1:36" ht="31.5" customHeight="1" thickBot="1" x14ac:dyDescent="0.3">
      <c r="A3" s="147" t="s">
        <v>15</v>
      </c>
      <c r="B3" s="147"/>
      <c r="C3" s="50"/>
      <c r="D3" s="7"/>
    </row>
    <row r="4" spans="1:36" ht="15.75" thickBot="1" x14ac:dyDescent="0.3">
      <c r="B4" s="59">
        <v>166.17</v>
      </c>
      <c r="W4" s="159" t="s">
        <v>289</v>
      </c>
      <c r="X4" s="160"/>
      <c r="Y4" s="160"/>
      <c r="Z4" s="161"/>
    </row>
    <row r="5" spans="1:36" x14ac:dyDescent="0.25">
      <c r="A5" s="140" t="s">
        <v>0</v>
      </c>
      <c r="B5" s="140" t="s">
        <v>19</v>
      </c>
      <c r="C5" s="140" t="s">
        <v>20</v>
      </c>
      <c r="D5" s="143" t="s">
        <v>294</v>
      </c>
      <c r="E5" s="141" t="s">
        <v>9</v>
      </c>
      <c r="F5" s="142"/>
      <c r="G5" s="142"/>
      <c r="H5" s="138" t="s">
        <v>10</v>
      </c>
      <c r="I5" s="139"/>
      <c r="J5" s="139"/>
      <c r="K5" s="138" t="s">
        <v>11</v>
      </c>
      <c r="L5" s="139"/>
      <c r="M5" s="139"/>
      <c r="N5" s="138" t="s">
        <v>12</v>
      </c>
      <c r="O5" s="139"/>
      <c r="P5" s="139"/>
      <c r="Q5" s="138" t="s">
        <v>13</v>
      </c>
      <c r="R5" s="139"/>
      <c r="S5" s="139"/>
      <c r="T5" s="138" t="s">
        <v>14</v>
      </c>
      <c r="U5" s="139"/>
      <c r="V5" s="139"/>
      <c r="W5" s="151" t="s">
        <v>297</v>
      </c>
      <c r="X5" s="153" t="s">
        <v>290</v>
      </c>
      <c r="Y5" s="153"/>
      <c r="Z5" s="154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2.75" x14ac:dyDescent="0.25">
      <c r="A6" s="140"/>
      <c r="B6" s="140"/>
      <c r="C6" s="140"/>
      <c r="D6" s="144"/>
      <c r="E6" s="42" t="s">
        <v>1</v>
      </c>
      <c r="F6" s="5" t="s">
        <v>2</v>
      </c>
      <c r="G6" s="54" t="s">
        <v>16</v>
      </c>
      <c r="H6" s="4" t="s">
        <v>1</v>
      </c>
      <c r="I6" s="5" t="s">
        <v>2</v>
      </c>
      <c r="J6" s="54" t="s">
        <v>16</v>
      </c>
      <c r="K6" s="4" t="s">
        <v>1</v>
      </c>
      <c r="L6" s="5" t="s">
        <v>2</v>
      </c>
      <c r="M6" s="54" t="s">
        <v>16</v>
      </c>
      <c r="N6" s="4" t="s">
        <v>1</v>
      </c>
      <c r="O6" s="5" t="s">
        <v>2</v>
      </c>
      <c r="P6" s="54" t="s">
        <v>16</v>
      </c>
      <c r="Q6" s="4" t="s">
        <v>1</v>
      </c>
      <c r="R6" s="5" t="s">
        <v>2</v>
      </c>
      <c r="S6" s="54" t="s">
        <v>16</v>
      </c>
      <c r="T6" s="4" t="s">
        <v>1</v>
      </c>
      <c r="U6" s="5" t="s">
        <v>2</v>
      </c>
      <c r="V6" s="107" t="s">
        <v>16</v>
      </c>
      <c r="W6" s="152"/>
      <c r="X6" s="81" t="s">
        <v>293</v>
      </c>
      <c r="Y6" s="81" t="s">
        <v>291</v>
      </c>
      <c r="Z6" s="109" t="s">
        <v>292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2">
        <v>1</v>
      </c>
      <c r="B7" s="2" t="s">
        <v>81</v>
      </c>
      <c r="C7" s="2" t="s">
        <v>21</v>
      </c>
      <c r="D7" s="46" t="s">
        <v>17</v>
      </c>
      <c r="E7" s="6">
        <v>570</v>
      </c>
      <c r="F7" s="6">
        <v>9</v>
      </c>
      <c r="G7" s="55">
        <f t="shared" ref="G7:G33" si="0">ROUND(ROUND(E7/$B$4,3)*2*F7,2)</f>
        <v>61.74</v>
      </c>
      <c r="H7" s="6">
        <v>570</v>
      </c>
      <c r="I7" s="6">
        <v>0</v>
      </c>
      <c r="J7" s="55">
        <f t="shared" ref="J7:J33" si="1">ROUND(ROUND(H7/$B$4,3)*2*I7,2)</f>
        <v>0</v>
      </c>
      <c r="K7" s="6">
        <v>570</v>
      </c>
      <c r="L7" s="6">
        <v>9</v>
      </c>
      <c r="M7" s="55">
        <f t="shared" ref="M7:M33" si="2">ROUND(ROUND(K7/$B$4,3)*2*L7,2)</f>
        <v>61.74</v>
      </c>
      <c r="N7" s="6">
        <v>570</v>
      </c>
      <c r="O7" s="6">
        <v>11</v>
      </c>
      <c r="P7" s="55">
        <f t="shared" ref="P7:P33" si="3">ROUND(ROUND(N7/$B$4,3)*2*O7,2)</f>
        <v>75.459999999999994</v>
      </c>
      <c r="Q7" s="6">
        <v>570</v>
      </c>
      <c r="R7" s="6">
        <v>10</v>
      </c>
      <c r="S7" s="55">
        <f t="shared" ref="S7:S33" si="4">ROUND(ROUND(Q7/$B$4,3)*2*R7,2)</f>
        <v>68.599999999999994</v>
      </c>
      <c r="T7" s="6">
        <v>570</v>
      </c>
      <c r="U7" s="6">
        <v>10</v>
      </c>
      <c r="V7" s="108">
        <f t="shared" ref="V7:V33" si="5">ROUND(ROUND(T7/$B$4,3)*2*U7,2)</f>
        <v>68.599999999999994</v>
      </c>
      <c r="W7" s="110">
        <f t="shared" ref="W7:W33" si="6">F7+I7+L7+O7+R7+U7</f>
        <v>49</v>
      </c>
      <c r="X7" s="65">
        <f t="shared" ref="X7:X33" si="7">G7+J7+M7+P7+S7+V7</f>
        <v>336.14</v>
      </c>
      <c r="Y7" s="65">
        <f>ROUND(X7*0.2359,2)</f>
        <v>79.3</v>
      </c>
      <c r="Z7" s="111">
        <f>X7+Y7</f>
        <v>415.44</v>
      </c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2">
        <v>2</v>
      </c>
      <c r="B8" s="2" t="s">
        <v>296</v>
      </c>
      <c r="C8" s="2" t="s">
        <v>72</v>
      </c>
      <c r="D8" s="46" t="s">
        <v>17</v>
      </c>
      <c r="E8" s="6"/>
      <c r="F8" s="6"/>
      <c r="G8" s="55">
        <f t="shared" si="0"/>
        <v>0</v>
      </c>
      <c r="H8" s="6"/>
      <c r="I8" s="6"/>
      <c r="J8" s="55">
        <f t="shared" si="1"/>
        <v>0</v>
      </c>
      <c r="K8" s="6">
        <v>505</v>
      </c>
      <c r="L8" s="6">
        <v>9</v>
      </c>
      <c r="M8" s="55">
        <f t="shared" si="2"/>
        <v>54.7</v>
      </c>
      <c r="N8" s="6">
        <v>505</v>
      </c>
      <c r="O8" s="6">
        <v>11</v>
      </c>
      <c r="P8" s="55">
        <f t="shared" si="3"/>
        <v>66.86</v>
      </c>
      <c r="Q8" s="6">
        <v>505</v>
      </c>
      <c r="R8" s="6">
        <v>10</v>
      </c>
      <c r="S8" s="55">
        <f t="shared" si="4"/>
        <v>60.78</v>
      </c>
      <c r="T8" s="6">
        <v>505</v>
      </c>
      <c r="U8" s="6">
        <v>10</v>
      </c>
      <c r="V8" s="108">
        <f t="shared" si="5"/>
        <v>60.78</v>
      </c>
      <c r="W8" s="110">
        <f t="shared" si="6"/>
        <v>40</v>
      </c>
      <c r="X8" s="65">
        <f t="shared" si="7"/>
        <v>243.12</v>
      </c>
      <c r="Y8" s="65">
        <f t="shared" ref="Y8:Y58" si="8">ROUND(X8*0.2359,2)</f>
        <v>57.35</v>
      </c>
      <c r="Z8" s="111">
        <f t="shared" ref="Z8:Z58" si="9">X8+Y8</f>
        <v>300.47000000000003</v>
      </c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2">
        <v>3</v>
      </c>
      <c r="B9" s="2" t="s">
        <v>46</v>
      </c>
      <c r="C9" s="2" t="s">
        <v>73</v>
      </c>
      <c r="D9" s="46" t="s">
        <v>17</v>
      </c>
      <c r="E9" s="6">
        <v>565</v>
      </c>
      <c r="F9" s="6">
        <v>10</v>
      </c>
      <c r="G9" s="55">
        <f t="shared" si="0"/>
        <v>68</v>
      </c>
      <c r="H9" s="6">
        <v>565</v>
      </c>
      <c r="I9" s="6">
        <v>10.5</v>
      </c>
      <c r="J9" s="55">
        <f t="shared" si="1"/>
        <v>71.400000000000006</v>
      </c>
      <c r="K9" s="6">
        <v>568</v>
      </c>
      <c r="L9" s="6">
        <v>11</v>
      </c>
      <c r="M9" s="55">
        <f t="shared" si="2"/>
        <v>75.2</v>
      </c>
      <c r="N9" s="6">
        <v>570</v>
      </c>
      <c r="O9" s="6">
        <v>11</v>
      </c>
      <c r="P9" s="55">
        <f t="shared" si="3"/>
        <v>75.459999999999994</v>
      </c>
      <c r="Q9" s="6">
        <v>570</v>
      </c>
      <c r="R9" s="6">
        <v>10</v>
      </c>
      <c r="S9" s="55">
        <f t="shared" si="4"/>
        <v>68.599999999999994</v>
      </c>
      <c r="T9" s="6">
        <v>570</v>
      </c>
      <c r="U9" s="6">
        <v>10</v>
      </c>
      <c r="V9" s="108">
        <f t="shared" si="5"/>
        <v>68.599999999999994</v>
      </c>
      <c r="W9" s="110">
        <f t="shared" si="6"/>
        <v>62.5</v>
      </c>
      <c r="X9" s="65">
        <f t="shared" si="7"/>
        <v>427.26</v>
      </c>
      <c r="Y9" s="65">
        <f t="shared" si="8"/>
        <v>100.79</v>
      </c>
      <c r="Z9" s="111">
        <f t="shared" si="9"/>
        <v>528.04999999999995</v>
      </c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2">
        <v>4</v>
      </c>
      <c r="B10" s="2" t="s">
        <v>60</v>
      </c>
      <c r="C10" s="2" t="s">
        <v>74</v>
      </c>
      <c r="D10" s="46" t="s">
        <v>18</v>
      </c>
      <c r="E10" s="6">
        <v>710</v>
      </c>
      <c r="F10" s="6"/>
      <c r="G10" s="55">
        <f t="shared" si="0"/>
        <v>0</v>
      </c>
      <c r="H10" s="6">
        <v>710</v>
      </c>
      <c r="I10" s="6"/>
      <c r="J10" s="55">
        <f t="shared" si="1"/>
        <v>0</v>
      </c>
      <c r="K10" s="6">
        <v>710</v>
      </c>
      <c r="L10" s="6"/>
      <c r="M10" s="55">
        <f t="shared" si="2"/>
        <v>0</v>
      </c>
      <c r="N10" s="6">
        <v>710</v>
      </c>
      <c r="O10" s="6">
        <v>8.5</v>
      </c>
      <c r="P10" s="55">
        <f t="shared" si="3"/>
        <v>72.64</v>
      </c>
      <c r="Q10" s="6">
        <v>710</v>
      </c>
      <c r="R10" s="6"/>
      <c r="S10" s="55">
        <f t="shared" si="4"/>
        <v>0</v>
      </c>
      <c r="T10" s="6">
        <v>710</v>
      </c>
      <c r="U10" s="6"/>
      <c r="V10" s="108">
        <f t="shared" si="5"/>
        <v>0</v>
      </c>
      <c r="W10" s="110">
        <f t="shared" si="6"/>
        <v>8.5</v>
      </c>
      <c r="X10" s="65">
        <f t="shared" si="7"/>
        <v>72.64</v>
      </c>
      <c r="Y10" s="65">
        <f t="shared" si="8"/>
        <v>17.14</v>
      </c>
      <c r="Z10" s="111">
        <f t="shared" si="9"/>
        <v>89.78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2">
        <v>5</v>
      </c>
      <c r="B11" s="2" t="s">
        <v>298</v>
      </c>
      <c r="C11" s="2" t="s">
        <v>75</v>
      </c>
      <c r="D11" s="2" t="s">
        <v>18</v>
      </c>
      <c r="E11" s="6">
        <v>530</v>
      </c>
      <c r="F11" s="6"/>
      <c r="G11" s="55">
        <f t="shared" si="0"/>
        <v>0</v>
      </c>
      <c r="H11" s="6">
        <v>530</v>
      </c>
      <c r="I11" s="6"/>
      <c r="J11" s="55">
        <f t="shared" si="1"/>
        <v>0</v>
      </c>
      <c r="K11" s="6">
        <v>530</v>
      </c>
      <c r="L11" s="6">
        <v>2.5</v>
      </c>
      <c r="M11" s="55">
        <f t="shared" si="2"/>
        <v>15.95</v>
      </c>
      <c r="N11" s="6">
        <v>530</v>
      </c>
      <c r="O11" s="6"/>
      <c r="P11" s="55">
        <f t="shared" si="3"/>
        <v>0</v>
      </c>
      <c r="Q11" s="6">
        <v>530</v>
      </c>
      <c r="R11" s="6">
        <v>14.5</v>
      </c>
      <c r="S11" s="55">
        <f t="shared" si="4"/>
        <v>92.51</v>
      </c>
      <c r="T11" s="6">
        <v>530</v>
      </c>
      <c r="U11" s="6"/>
      <c r="V11" s="108">
        <f t="shared" si="5"/>
        <v>0</v>
      </c>
      <c r="W11" s="110">
        <f t="shared" si="6"/>
        <v>17</v>
      </c>
      <c r="X11" s="65">
        <f t="shared" si="7"/>
        <v>108.46000000000001</v>
      </c>
      <c r="Y11" s="65">
        <f t="shared" si="8"/>
        <v>25.59</v>
      </c>
      <c r="Z11" s="111">
        <f t="shared" si="9"/>
        <v>134.05000000000001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2">
        <v>6</v>
      </c>
      <c r="B12" s="2" t="s">
        <v>62</v>
      </c>
      <c r="C12" s="2" t="s">
        <v>76</v>
      </c>
      <c r="D12" s="2" t="s">
        <v>18</v>
      </c>
      <c r="E12" s="6">
        <v>550</v>
      </c>
      <c r="F12" s="6"/>
      <c r="G12" s="55">
        <f t="shared" si="0"/>
        <v>0</v>
      </c>
      <c r="H12" s="6">
        <v>550</v>
      </c>
      <c r="I12" s="6"/>
      <c r="J12" s="55">
        <f t="shared" si="1"/>
        <v>0</v>
      </c>
      <c r="K12" s="6">
        <v>550</v>
      </c>
      <c r="L12" s="6"/>
      <c r="M12" s="55">
        <f t="shared" si="2"/>
        <v>0</v>
      </c>
      <c r="N12" s="6">
        <v>550</v>
      </c>
      <c r="O12" s="6">
        <v>3</v>
      </c>
      <c r="P12" s="55">
        <f t="shared" si="3"/>
        <v>19.86</v>
      </c>
      <c r="Q12" s="6">
        <v>550</v>
      </c>
      <c r="R12" s="6"/>
      <c r="S12" s="55">
        <f t="shared" si="4"/>
        <v>0</v>
      </c>
      <c r="T12" s="6">
        <v>550</v>
      </c>
      <c r="U12" s="6"/>
      <c r="V12" s="108">
        <f t="shared" si="5"/>
        <v>0</v>
      </c>
      <c r="W12" s="110">
        <f t="shared" si="6"/>
        <v>3</v>
      </c>
      <c r="X12" s="65">
        <f t="shared" si="7"/>
        <v>19.86</v>
      </c>
      <c r="Y12" s="65">
        <f t="shared" si="8"/>
        <v>4.68</v>
      </c>
      <c r="Z12" s="111">
        <f t="shared" si="9"/>
        <v>24.54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2">
        <v>7</v>
      </c>
      <c r="B13" s="2" t="s">
        <v>83</v>
      </c>
      <c r="C13" s="2" t="s">
        <v>30</v>
      </c>
      <c r="D13" s="2" t="s">
        <v>18</v>
      </c>
      <c r="E13" s="6">
        <v>520</v>
      </c>
      <c r="F13" s="6"/>
      <c r="G13" s="55">
        <f t="shared" si="0"/>
        <v>0</v>
      </c>
      <c r="H13" s="6">
        <v>520</v>
      </c>
      <c r="I13" s="6"/>
      <c r="J13" s="55">
        <f t="shared" si="1"/>
        <v>0</v>
      </c>
      <c r="K13" s="6">
        <v>520</v>
      </c>
      <c r="L13" s="6"/>
      <c r="M13" s="55">
        <f t="shared" si="2"/>
        <v>0</v>
      </c>
      <c r="N13" s="6">
        <v>520</v>
      </c>
      <c r="O13" s="6"/>
      <c r="P13" s="55">
        <f t="shared" si="3"/>
        <v>0</v>
      </c>
      <c r="Q13" s="6">
        <v>520</v>
      </c>
      <c r="R13" s="6">
        <v>7</v>
      </c>
      <c r="S13" s="55">
        <f t="shared" si="4"/>
        <v>43.81</v>
      </c>
      <c r="T13" s="6">
        <v>520</v>
      </c>
      <c r="U13" s="6"/>
      <c r="V13" s="108">
        <f t="shared" si="5"/>
        <v>0</v>
      </c>
      <c r="W13" s="110">
        <f t="shared" si="6"/>
        <v>7</v>
      </c>
      <c r="X13" s="65">
        <f t="shared" si="7"/>
        <v>43.81</v>
      </c>
      <c r="Y13" s="65">
        <f t="shared" si="8"/>
        <v>10.33</v>
      </c>
      <c r="Z13" s="111">
        <f t="shared" si="9"/>
        <v>54.14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2">
        <v>8</v>
      </c>
      <c r="B14" s="2" t="s">
        <v>47</v>
      </c>
      <c r="C14" s="2" t="s">
        <v>27</v>
      </c>
      <c r="D14" s="2" t="s">
        <v>18</v>
      </c>
      <c r="E14" s="6">
        <v>545</v>
      </c>
      <c r="F14" s="6"/>
      <c r="G14" s="55">
        <f t="shared" si="0"/>
        <v>0</v>
      </c>
      <c r="H14" s="6">
        <v>545</v>
      </c>
      <c r="I14" s="6"/>
      <c r="J14" s="55">
        <f t="shared" si="1"/>
        <v>0</v>
      </c>
      <c r="K14" s="6">
        <v>545</v>
      </c>
      <c r="L14" s="6"/>
      <c r="M14" s="55">
        <f t="shared" si="2"/>
        <v>0</v>
      </c>
      <c r="N14" s="6">
        <v>545</v>
      </c>
      <c r="O14" s="6">
        <v>4</v>
      </c>
      <c r="P14" s="55">
        <f t="shared" si="3"/>
        <v>26.24</v>
      </c>
      <c r="Q14" s="6">
        <v>545</v>
      </c>
      <c r="R14" s="6"/>
      <c r="S14" s="55">
        <f t="shared" si="4"/>
        <v>0</v>
      </c>
      <c r="T14" s="6">
        <v>545</v>
      </c>
      <c r="U14" s="6"/>
      <c r="V14" s="108">
        <f t="shared" si="5"/>
        <v>0</v>
      </c>
      <c r="W14" s="110">
        <f t="shared" si="6"/>
        <v>4</v>
      </c>
      <c r="X14" s="65">
        <f t="shared" si="7"/>
        <v>26.24</v>
      </c>
      <c r="Y14" s="65">
        <f t="shared" si="8"/>
        <v>6.19</v>
      </c>
      <c r="Z14" s="111">
        <f t="shared" si="9"/>
        <v>32.43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2">
        <v>9</v>
      </c>
      <c r="B15" s="2" t="s">
        <v>84</v>
      </c>
      <c r="C15" s="2" t="s">
        <v>28</v>
      </c>
      <c r="D15" s="2" t="s">
        <v>18</v>
      </c>
      <c r="E15" s="6">
        <v>525</v>
      </c>
      <c r="F15" s="6"/>
      <c r="G15" s="55">
        <f t="shared" si="0"/>
        <v>0</v>
      </c>
      <c r="H15" s="6">
        <v>525</v>
      </c>
      <c r="I15" s="6"/>
      <c r="J15" s="55">
        <f t="shared" si="1"/>
        <v>0</v>
      </c>
      <c r="K15" s="6">
        <v>525</v>
      </c>
      <c r="L15" s="6"/>
      <c r="M15" s="55">
        <f t="shared" si="2"/>
        <v>0</v>
      </c>
      <c r="N15" s="6">
        <v>540</v>
      </c>
      <c r="O15" s="6">
        <v>1</v>
      </c>
      <c r="P15" s="55">
        <f t="shared" si="3"/>
        <v>6.5</v>
      </c>
      <c r="Q15" s="6">
        <v>540</v>
      </c>
      <c r="R15" s="6"/>
      <c r="S15" s="55">
        <f t="shared" si="4"/>
        <v>0</v>
      </c>
      <c r="T15" s="6">
        <v>540</v>
      </c>
      <c r="U15" s="6"/>
      <c r="V15" s="108">
        <f t="shared" si="5"/>
        <v>0</v>
      </c>
      <c r="W15" s="110">
        <f t="shared" si="6"/>
        <v>1</v>
      </c>
      <c r="X15" s="65">
        <f t="shared" si="7"/>
        <v>6.5</v>
      </c>
      <c r="Y15" s="65">
        <f t="shared" si="8"/>
        <v>1.53</v>
      </c>
      <c r="Z15" s="111">
        <f t="shared" si="9"/>
        <v>8.0299999999999994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2">
        <v>10</v>
      </c>
      <c r="B16" s="2" t="s">
        <v>63</v>
      </c>
      <c r="C16" s="2" t="s">
        <v>77</v>
      </c>
      <c r="D16" s="2" t="s">
        <v>18</v>
      </c>
      <c r="E16" s="6">
        <v>530</v>
      </c>
      <c r="F16" s="6"/>
      <c r="G16" s="55">
        <f t="shared" si="0"/>
        <v>0</v>
      </c>
      <c r="H16" s="6">
        <v>530</v>
      </c>
      <c r="I16" s="6"/>
      <c r="J16" s="55">
        <f t="shared" si="1"/>
        <v>0</v>
      </c>
      <c r="K16" s="6">
        <v>530</v>
      </c>
      <c r="L16" s="6"/>
      <c r="M16" s="55">
        <f t="shared" si="2"/>
        <v>0</v>
      </c>
      <c r="N16" s="6">
        <v>530</v>
      </c>
      <c r="O16" s="6">
        <v>3</v>
      </c>
      <c r="P16" s="55">
        <f t="shared" si="3"/>
        <v>19.14</v>
      </c>
      <c r="Q16" s="6">
        <v>530</v>
      </c>
      <c r="R16" s="6"/>
      <c r="S16" s="55">
        <f t="shared" si="4"/>
        <v>0</v>
      </c>
      <c r="T16" s="6">
        <v>530</v>
      </c>
      <c r="U16" s="6"/>
      <c r="V16" s="108">
        <f t="shared" si="5"/>
        <v>0</v>
      </c>
      <c r="W16" s="110">
        <f t="shared" si="6"/>
        <v>3</v>
      </c>
      <c r="X16" s="65">
        <f t="shared" si="7"/>
        <v>19.14</v>
      </c>
      <c r="Y16" s="65">
        <f t="shared" si="8"/>
        <v>4.5199999999999996</v>
      </c>
      <c r="Z16" s="111">
        <f t="shared" si="9"/>
        <v>23.66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2">
        <v>11</v>
      </c>
      <c r="B17" s="2" t="s">
        <v>64</v>
      </c>
      <c r="C17" s="2" t="s">
        <v>30</v>
      </c>
      <c r="D17" s="2" t="s">
        <v>18</v>
      </c>
      <c r="E17" s="6">
        <v>550</v>
      </c>
      <c r="F17" s="6"/>
      <c r="G17" s="55">
        <f t="shared" si="0"/>
        <v>0</v>
      </c>
      <c r="H17" s="6">
        <v>550</v>
      </c>
      <c r="I17" s="6"/>
      <c r="J17" s="55">
        <f t="shared" si="1"/>
        <v>0</v>
      </c>
      <c r="K17" s="6">
        <v>550</v>
      </c>
      <c r="L17" s="6"/>
      <c r="M17" s="55">
        <f t="shared" si="2"/>
        <v>0</v>
      </c>
      <c r="N17" s="6">
        <v>550</v>
      </c>
      <c r="O17" s="6">
        <v>3</v>
      </c>
      <c r="P17" s="55">
        <f t="shared" si="3"/>
        <v>19.86</v>
      </c>
      <c r="Q17" s="6">
        <v>550</v>
      </c>
      <c r="R17" s="6"/>
      <c r="S17" s="55">
        <f t="shared" si="4"/>
        <v>0</v>
      </c>
      <c r="T17" s="6">
        <v>550</v>
      </c>
      <c r="U17" s="6"/>
      <c r="V17" s="108">
        <f t="shared" si="5"/>
        <v>0</v>
      </c>
      <c r="W17" s="110">
        <f t="shared" si="6"/>
        <v>3</v>
      </c>
      <c r="X17" s="65">
        <f t="shared" si="7"/>
        <v>19.86</v>
      </c>
      <c r="Y17" s="65">
        <f t="shared" si="8"/>
        <v>4.68</v>
      </c>
      <c r="Z17" s="111">
        <f t="shared" si="9"/>
        <v>24.54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2">
        <v>12</v>
      </c>
      <c r="B18" s="2" t="s">
        <v>85</v>
      </c>
      <c r="C18" s="2" t="s">
        <v>31</v>
      </c>
      <c r="D18" s="2" t="s">
        <v>18</v>
      </c>
      <c r="E18" s="6">
        <v>535</v>
      </c>
      <c r="F18" s="6"/>
      <c r="G18" s="55">
        <f t="shared" si="0"/>
        <v>0</v>
      </c>
      <c r="H18" s="6">
        <v>535</v>
      </c>
      <c r="I18" s="6">
        <v>9</v>
      </c>
      <c r="J18" s="55">
        <f t="shared" si="1"/>
        <v>57.96</v>
      </c>
      <c r="K18" s="6">
        <v>535</v>
      </c>
      <c r="L18" s="6">
        <v>12</v>
      </c>
      <c r="M18" s="55">
        <f t="shared" si="2"/>
        <v>77.28</v>
      </c>
      <c r="N18" s="6">
        <v>535</v>
      </c>
      <c r="O18" s="6">
        <v>15</v>
      </c>
      <c r="P18" s="55">
        <f t="shared" si="3"/>
        <v>96.6</v>
      </c>
      <c r="Q18" s="6">
        <v>535</v>
      </c>
      <c r="R18" s="6">
        <v>15</v>
      </c>
      <c r="S18" s="55">
        <f t="shared" si="4"/>
        <v>96.6</v>
      </c>
      <c r="T18" s="6">
        <v>535</v>
      </c>
      <c r="U18" s="6">
        <v>21</v>
      </c>
      <c r="V18" s="108">
        <f t="shared" si="5"/>
        <v>135.24</v>
      </c>
      <c r="W18" s="110">
        <f t="shared" si="6"/>
        <v>72</v>
      </c>
      <c r="X18" s="65">
        <f t="shared" si="7"/>
        <v>463.68</v>
      </c>
      <c r="Y18" s="65">
        <f t="shared" si="8"/>
        <v>109.38</v>
      </c>
      <c r="Z18" s="111">
        <f t="shared" si="9"/>
        <v>573.05999999999995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2">
        <v>13</v>
      </c>
      <c r="B19" s="2" t="s">
        <v>48</v>
      </c>
      <c r="C19" s="2" t="s">
        <v>78</v>
      </c>
      <c r="D19" s="2" t="s">
        <v>18</v>
      </c>
      <c r="E19" s="6">
        <v>525</v>
      </c>
      <c r="F19" s="6"/>
      <c r="G19" s="55">
        <f t="shared" si="0"/>
        <v>0</v>
      </c>
      <c r="H19" s="6">
        <v>525</v>
      </c>
      <c r="I19" s="6">
        <v>3</v>
      </c>
      <c r="J19" s="55">
        <f t="shared" si="1"/>
        <v>18.95</v>
      </c>
      <c r="K19" s="6">
        <v>525</v>
      </c>
      <c r="L19" s="6"/>
      <c r="M19" s="55">
        <f t="shared" si="2"/>
        <v>0</v>
      </c>
      <c r="N19" s="6">
        <v>525</v>
      </c>
      <c r="O19" s="6">
        <v>4.5</v>
      </c>
      <c r="P19" s="55">
        <f t="shared" si="3"/>
        <v>28.43</v>
      </c>
      <c r="Q19" s="6">
        <v>525</v>
      </c>
      <c r="R19" s="6">
        <v>6</v>
      </c>
      <c r="S19" s="55">
        <f t="shared" si="4"/>
        <v>37.909999999999997</v>
      </c>
      <c r="T19" s="6">
        <v>525</v>
      </c>
      <c r="U19" s="6">
        <v>3</v>
      </c>
      <c r="V19" s="108">
        <f t="shared" si="5"/>
        <v>18.95</v>
      </c>
      <c r="W19" s="110">
        <f t="shared" si="6"/>
        <v>16.5</v>
      </c>
      <c r="X19" s="65">
        <f t="shared" si="7"/>
        <v>104.24</v>
      </c>
      <c r="Y19" s="65">
        <f t="shared" si="8"/>
        <v>24.59</v>
      </c>
      <c r="Z19" s="111">
        <f t="shared" si="9"/>
        <v>128.82999999999998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2">
        <v>14</v>
      </c>
      <c r="B20" s="2" t="s">
        <v>66</v>
      </c>
      <c r="C20" s="2" t="s">
        <v>34</v>
      </c>
      <c r="D20" s="2" t="s">
        <v>18</v>
      </c>
      <c r="E20" s="6">
        <v>550</v>
      </c>
      <c r="F20" s="6"/>
      <c r="G20" s="55">
        <f t="shared" si="0"/>
        <v>0</v>
      </c>
      <c r="H20" s="6">
        <v>550</v>
      </c>
      <c r="I20" s="6"/>
      <c r="J20" s="55">
        <f t="shared" si="1"/>
        <v>0</v>
      </c>
      <c r="K20" s="6">
        <v>550</v>
      </c>
      <c r="L20" s="6"/>
      <c r="M20" s="55">
        <f t="shared" si="2"/>
        <v>0</v>
      </c>
      <c r="N20" s="6">
        <v>550</v>
      </c>
      <c r="O20" s="6"/>
      <c r="P20" s="55">
        <f t="shared" si="3"/>
        <v>0</v>
      </c>
      <c r="Q20" s="6">
        <v>550</v>
      </c>
      <c r="R20" s="6"/>
      <c r="S20" s="55">
        <f t="shared" si="4"/>
        <v>0</v>
      </c>
      <c r="T20" s="6">
        <v>550</v>
      </c>
      <c r="U20" s="6">
        <v>1.5</v>
      </c>
      <c r="V20" s="108">
        <f t="shared" si="5"/>
        <v>9.93</v>
      </c>
      <c r="W20" s="110">
        <f t="shared" si="6"/>
        <v>1.5</v>
      </c>
      <c r="X20" s="65">
        <f t="shared" si="7"/>
        <v>9.93</v>
      </c>
      <c r="Y20" s="65">
        <f t="shared" si="8"/>
        <v>2.34</v>
      </c>
      <c r="Z20" s="111">
        <f t="shared" si="9"/>
        <v>12.27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2">
        <v>15</v>
      </c>
      <c r="B21" s="2" t="s">
        <v>49</v>
      </c>
      <c r="C21" s="2" t="s">
        <v>23</v>
      </c>
      <c r="D21" s="2" t="s">
        <v>18</v>
      </c>
      <c r="E21" s="6">
        <v>540</v>
      </c>
      <c r="F21" s="6"/>
      <c r="G21" s="55">
        <f t="shared" si="0"/>
        <v>0</v>
      </c>
      <c r="H21" s="6">
        <v>540</v>
      </c>
      <c r="I21" s="6"/>
      <c r="J21" s="55">
        <f t="shared" si="1"/>
        <v>0</v>
      </c>
      <c r="K21" s="6">
        <v>540</v>
      </c>
      <c r="L21" s="6"/>
      <c r="M21" s="55">
        <f t="shared" si="2"/>
        <v>0</v>
      </c>
      <c r="N21" s="6">
        <v>540</v>
      </c>
      <c r="O21" s="6">
        <v>3</v>
      </c>
      <c r="P21" s="55">
        <f t="shared" si="3"/>
        <v>19.5</v>
      </c>
      <c r="Q21" s="6">
        <v>540</v>
      </c>
      <c r="R21" s="6">
        <v>3</v>
      </c>
      <c r="S21" s="55">
        <f t="shared" si="4"/>
        <v>19.5</v>
      </c>
      <c r="T21" s="6">
        <v>540</v>
      </c>
      <c r="U21" s="6">
        <v>3</v>
      </c>
      <c r="V21" s="108">
        <f t="shared" si="5"/>
        <v>19.5</v>
      </c>
      <c r="W21" s="110">
        <f t="shared" si="6"/>
        <v>9</v>
      </c>
      <c r="X21" s="65">
        <f t="shared" si="7"/>
        <v>58.5</v>
      </c>
      <c r="Y21" s="65">
        <f t="shared" si="8"/>
        <v>13.8</v>
      </c>
      <c r="Z21" s="111">
        <f t="shared" si="9"/>
        <v>72.3</v>
      </c>
    </row>
    <row r="22" spans="1:36" x14ac:dyDescent="0.25">
      <c r="A22" s="2">
        <v>16</v>
      </c>
      <c r="B22" s="2" t="s">
        <v>51</v>
      </c>
      <c r="C22" s="2" t="s">
        <v>36</v>
      </c>
      <c r="D22" s="2" t="s">
        <v>18</v>
      </c>
      <c r="E22" s="6">
        <v>535</v>
      </c>
      <c r="F22" s="6"/>
      <c r="G22" s="55">
        <f t="shared" si="0"/>
        <v>0</v>
      </c>
      <c r="H22" s="6">
        <v>535</v>
      </c>
      <c r="I22" s="6"/>
      <c r="J22" s="55">
        <f t="shared" si="1"/>
        <v>0</v>
      </c>
      <c r="K22" s="6">
        <v>535</v>
      </c>
      <c r="L22" s="6"/>
      <c r="M22" s="55">
        <f t="shared" si="2"/>
        <v>0</v>
      </c>
      <c r="N22" s="6">
        <v>535</v>
      </c>
      <c r="O22" s="6"/>
      <c r="P22" s="55">
        <f t="shared" si="3"/>
        <v>0</v>
      </c>
      <c r="Q22" s="6">
        <v>535</v>
      </c>
      <c r="R22" s="6">
        <v>3</v>
      </c>
      <c r="S22" s="55">
        <f t="shared" si="4"/>
        <v>19.32</v>
      </c>
      <c r="T22" s="6">
        <v>535</v>
      </c>
      <c r="U22" s="6"/>
      <c r="V22" s="108">
        <f t="shared" si="5"/>
        <v>0</v>
      </c>
      <c r="W22" s="110">
        <f t="shared" si="6"/>
        <v>3</v>
      </c>
      <c r="X22" s="65">
        <f t="shared" si="7"/>
        <v>19.32</v>
      </c>
      <c r="Y22" s="65">
        <f t="shared" si="8"/>
        <v>4.5599999999999996</v>
      </c>
      <c r="Z22" s="111">
        <f t="shared" si="9"/>
        <v>23.88</v>
      </c>
    </row>
    <row r="23" spans="1:36" x14ac:dyDescent="0.25">
      <c r="A23" s="2">
        <v>17</v>
      </c>
      <c r="B23" s="18" t="s">
        <v>68</v>
      </c>
      <c r="C23" s="18" t="s">
        <v>38</v>
      </c>
      <c r="D23" s="2" t="s">
        <v>18</v>
      </c>
      <c r="E23" s="6">
        <v>550</v>
      </c>
      <c r="F23" s="6"/>
      <c r="G23" s="55">
        <f t="shared" si="0"/>
        <v>0</v>
      </c>
      <c r="H23" s="6">
        <v>550</v>
      </c>
      <c r="I23" s="6"/>
      <c r="J23" s="55">
        <f t="shared" si="1"/>
        <v>0</v>
      </c>
      <c r="K23" s="6">
        <v>550</v>
      </c>
      <c r="L23" s="6">
        <v>18</v>
      </c>
      <c r="M23" s="55">
        <f t="shared" si="2"/>
        <v>119.16</v>
      </c>
      <c r="N23" s="6">
        <v>550</v>
      </c>
      <c r="O23" s="6">
        <v>15</v>
      </c>
      <c r="P23" s="55">
        <f t="shared" si="3"/>
        <v>99.3</v>
      </c>
      <c r="Q23" s="6">
        <v>550</v>
      </c>
      <c r="R23" s="6">
        <v>7.5</v>
      </c>
      <c r="S23" s="55">
        <f t="shared" si="4"/>
        <v>49.65</v>
      </c>
      <c r="T23" s="6">
        <v>550</v>
      </c>
      <c r="U23" s="6">
        <v>6</v>
      </c>
      <c r="V23" s="108">
        <f t="shared" si="5"/>
        <v>39.72</v>
      </c>
      <c r="W23" s="110">
        <f t="shared" si="6"/>
        <v>46.5</v>
      </c>
      <c r="X23" s="65">
        <f t="shared" si="7"/>
        <v>307.82999999999993</v>
      </c>
      <c r="Y23" s="65">
        <f t="shared" si="8"/>
        <v>72.62</v>
      </c>
      <c r="Z23" s="111">
        <f t="shared" si="9"/>
        <v>380.44999999999993</v>
      </c>
    </row>
    <row r="24" spans="1:36" x14ac:dyDescent="0.25">
      <c r="A24" s="2">
        <v>18</v>
      </c>
      <c r="B24" s="2" t="s">
        <v>69</v>
      </c>
      <c r="C24" s="2" t="s">
        <v>39</v>
      </c>
      <c r="D24" s="2" t="s">
        <v>18</v>
      </c>
      <c r="E24" s="6">
        <v>515</v>
      </c>
      <c r="F24" s="6"/>
      <c r="G24" s="55">
        <f t="shared" si="0"/>
        <v>0</v>
      </c>
      <c r="H24" s="19">
        <v>515</v>
      </c>
      <c r="I24" s="19"/>
      <c r="J24" s="55">
        <f t="shared" si="1"/>
        <v>0</v>
      </c>
      <c r="K24" s="6">
        <v>515</v>
      </c>
      <c r="L24" s="6">
        <v>13.5</v>
      </c>
      <c r="M24" s="55">
        <f t="shared" si="2"/>
        <v>83.67</v>
      </c>
      <c r="N24" s="6">
        <v>515</v>
      </c>
      <c r="O24" s="6">
        <v>21</v>
      </c>
      <c r="P24" s="55">
        <f t="shared" si="3"/>
        <v>130.16</v>
      </c>
      <c r="Q24" s="6">
        <v>515</v>
      </c>
      <c r="R24" s="6">
        <v>21</v>
      </c>
      <c r="S24" s="55">
        <f t="shared" si="4"/>
        <v>130.16</v>
      </c>
      <c r="T24" s="6">
        <v>515</v>
      </c>
      <c r="U24" s="6">
        <v>21</v>
      </c>
      <c r="V24" s="108">
        <f t="shared" si="5"/>
        <v>130.16</v>
      </c>
      <c r="W24" s="110">
        <f t="shared" si="6"/>
        <v>76.5</v>
      </c>
      <c r="X24" s="65">
        <f t="shared" si="7"/>
        <v>474.15</v>
      </c>
      <c r="Y24" s="65">
        <f t="shared" si="8"/>
        <v>111.85</v>
      </c>
      <c r="Z24" s="111">
        <f t="shared" si="9"/>
        <v>586</v>
      </c>
    </row>
    <row r="25" spans="1:36" x14ac:dyDescent="0.25">
      <c r="A25" s="2">
        <v>19</v>
      </c>
      <c r="B25" s="2" t="s">
        <v>52</v>
      </c>
      <c r="C25" s="2" t="s">
        <v>40</v>
      </c>
      <c r="D25" s="2" t="s">
        <v>18</v>
      </c>
      <c r="E25" s="6">
        <v>515</v>
      </c>
      <c r="F25" s="6"/>
      <c r="G25" s="55">
        <f t="shared" si="0"/>
        <v>0</v>
      </c>
      <c r="H25" s="19">
        <v>515</v>
      </c>
      <c r="I25" s="19">
        <v>12</v>
      </c>
      <c r="J25" s="55">
        <f t="shared" si="1"/>
        <v>74.38</v>
      </c>
      <c r="K25" s="19">
        <v>515</v>
      </c>
      <c r="L25" s="19"/>
      <c r="M25" s="55">
        <f t="shared" si="2"/>
        <v>0</v>
      </c>
      <c r="N25" s="6">
        <v>515</v>
      </c>
      <c r="O25" s="6">
        <v>3</v>
      </c>
      <c r="P25" s="55">
        <f t="shared" si="3"/>
        <v>18.59</v>
      </c>
      <c r="Q25" s="6">
        <v>515</v>
      </c>
      <c r="R25" s="6">
        <v>0</v>
      </c>
      <c r="S25" s="55">
        <f t="shared" si="4"/>
        <v>0</v>
      </c>
      <c r="T25" s="6">
        <v>515</v>
      </c>
      <c r="U25" s="6">
        <v>1</v>
      </c>
      <c r="V25" s="108">
        <f t="shared" si="5"/>
        <v>6.2</v>
      </c>
      <c r="W25" s="110">
        <f t="shared" si="6"/>
        <v>16</v>
      </c>
      <c r="X25" s="65">
        <f t="shared" si="7"/>
        <v>99.17</v>
      </c>
      <c r="Y25" s="65">
        <f t="shared" si="8"/>
        <v>23.39</v>
      </c>
      <c r="Z25" s="111">
        <f t="shared" si="9"/>
        <v>122.56</v>
      </c>
    </row>
    <row r="26" spans="1:36" x14ac:dyDescent="0.25">
      <c r="A26" s="2">
        <v>20</v>
      </c>
      <c r="B26" s="2" t="s">
        <v>53</v>
      </c>
      <c r="C26" s="2" t="s">
        <v>41</v>
      </c>
      <c r="D26" s="2" t="s">
        <v>18</v>
      </c>
      <c r="E26" s="6">
        <v>515</v>
      </c>
      <c r="F26" s="6">
        <v>13</v>
      </c>
      <c r="G26" s="55">
        <f t="shared" si="0"/>
        <v>80.569999999999993</v>
      </c>
      <c r="H26" s="19">
        <v>515</v>
      </c>
      <c r="I26" s="19">
        <v>18</v>
      </c>
      <c r="J26" s="55">
        <f t="shared" si="1"/>
        <v>111.56</v>
      </c>
      <c r="K26" s="19">
        <v>515</v>
      </c>
      <c r="L26" s="19">
        <v>18</v>
      </c>
      <c r="M26" s="55">
        <f t="shared" si="2"/>
        <v>111.56</v>
      </c>
      <c r="N26" s="6">
        <v>515</v>
      </c>
      <c r="O26" s="6">
        <v>21</v>
      </c>
      <c r="P26" s="55">
        <f t="shared" si="3"/>
        <v>130.16</v>
      </c>
      <c r="Q26" s="6">
        <v>515</v>
      </c>
      <c r="R26" s="6">
        <v>6</v>
      </c>
      <c r="S26" s="55">
        <f t="shared" si="4"/>
        <v>37.19</v>
      </c>
      <c r="T26" s="6">
        <v>515</v>
      </c>
      <c r="U26" s="6">
        <v>12</v>
      </c>
      <c r="V26" s="108">
        <f t="shared" si="5"/>
        <v>74.38</v>
      </c>
      <c r="W26" s="110">
        <f t="shared" si="6"/>
        <v>88</v>
      </c>
      <c r="X26" s="65">
        <f t="shared" si="7"/>
        <v>545.42000000000007</v>
      </c>
      <c r="Y26" s="65">
        <f t="shared" si="8"/>
        <v>128.66</v>
      </c>
      <c r="Z26" s="111">
        <f t="shared" si="9"/>
        <v>674.08</v>
      </c>
    </row>
    <row r="27" spans="1:36" x14ac:dyDescent="0.25">
      <c r="A27" s="2">
        <v>21</v>
      </c>
      <c r="B27" s="2" t="s">
        <v>70</v>
      </c>
      <c r="C27" s="2" t="s">
        <v>42</v>
      </c>
      <c r="D27" s="2" t="s">
        <v>18</v>
      </c>
      <c r="E27" s="19">
        <v>520</v>
      </c>
      <c r="F27" s="19">
        <v>12</v>
      </c>
      <c r="G27" s="55">
        <f t="shared" si="0"/>
        <v>75.099999999999994</v>
      </c>
      <c r="H27" s="19">
        <v>520</v>
      </c>
      <c r="I27" s="19">
        <v>25</v>
      </c>
      <c r="J27" s="55">
        <f t="shared" si="1"/>
        <v>156.44999999999999</v>
      </c>
      <c r="K27" s="19">
        <v>520</v>
      </c>
      <c r="L27" s="19">
        <v>21</v>
      </c>
      <c r="M27" s="55">
        <f t="shared" si="2"/>
        <v>131.41999999999999</v>
      </c>
      <c r="N27" s="6">
        <v>520</v>
      </c>
      <c r="O27" s="6">
        <v>15</v>
      </c>
      <c r="P27" s="55">
        <f t="shared" si="3"/>
        <v>93.87</v>
      </c>
      <c r="Q27" s="6">
        <v>520</v>
      </c>
      <c r="R27" s="6">
        <v>21</v>
      </c>
      <c r="S27" s="55">
        <f t="shared" si="4"/>
        <v>131.41999999999999</v>
      </c>
      <c r="T27" s="6">
        <v>520</v>
      </c>
      <c r="U27" s="6"/>
      <c r="V27" s="108">
        <f t="shared" si="5"/>
        <v>0</v>
      </c>
      <c r="W27" s="110">
        <f t="shared" si="6"/>
        <v>94</v>
      </c>
      <c r="X27" s="65">
        <f t="shared" si="7"/>
        <v>588.26</v>
      </c>
      <c r="Y27" s="65">
        <f t="shared" si="8"/>
        <v>138.77000000000001</v>
      </c>
      <c r="Z27" s="111">
        <f t="shared" si="9"/>
        <v>727.03</v>
      </c>
    </row>
    <row r="28" spans="1:36" x14ac:dyDescent="0.25">
      <c r="A28" s="2">
        <v>22</v>
      </c>
      <c r="B28" s="2" t="s">
        <v>71</v>
      </c>
      <c r="C28" s="2" t="s">
        <v>39</v>
      </c>
      <c r="D28" s="2" t="s">
        <v>18</v>
      </c>
      <c r="E28" s="19">
        <v>515</v>
      </c>
      <c r="F28" s="19">
        <v>22.5</v>
      </c>
      <c r="G28" s="55">
        <f t="shared" si="0"/>
        <v>139.46</v>
      </c>
      <c r="H28" s="19">
        <v>515</v>
      </c>
      <c r="I28" s="19">
        <v>15</v>
      </c>
      <c r="J28" s="55">
        <f t="shared" si="1"/>
        <v>92.97</v>
      </c>
      <c r="K28" s="19">
        <v>515</v>
      </c>
      <c r="L28" s="19">
        <v>19.5</v>
      </c>
      <c r="M28" s="55">
        <f t="shared" si="2"/>
        <v>120.86</v>
      </c>
      <c r="N28" s="6">
        <v>515</v>
      </c>
      <c r="O28" s="6">
        <v>19.5</v>
      </c>
      <c r="P28" s="55">
        <f t="shared" si="3"/>
        <v>120.86</v>
      </c>
      <c r="Q28" s="6">
        <v>515</v>
      </c>
      <c r="R28" s="6">
        <v>10.5</v>
      </c>
      <c r="S28" s="55">
        <f t="shared" si="4"/>
        <v>65.08</v>
      </c>
      <c r="T28" s="6">
        <v>515</v>
      </c>
      <c r="U28" s="6">
        <v>19.5</v>
      </c>
      <c r="V28" s="108">
        <f t="shared" si="5"/>
        <v>120.86</v>
      </c>
      <c r="W28" s="110">
        <f t="shared" si="6"/>
        <v>106.5</v>
      </c>
      <c r="X28" s="65">
        <f t="shared" si="7"/>
        <v>660.09</v>
      </c>
      <c r="Y28" s="65">
        <f t="shared" si="8"/>
        <v>155.72</v>
      </c>
      <c r="Z28" s="111">
        <f t="shared" si="9"/>
        <v>815.81000000000006</v>
      </c>
    </row>
    <row r="29" spans="1:36" x14ac:dyDescent="0.25">
      <c r="A29" s="2">
        <v>23</v>
      </c>
      <c r="B29" s="2" t="s">
        <v>299</v>
      </c>
      <c r="C29" s="2" t="s">
        <v>59</v>
      </c>
      <c r="D29" s="2" t="s">
        <v>18</v>
      </c>
      <c r="E29" s="19">
        <v>540</v>
      </c>
      <c r="F29" s="19">
        <v>5</v>
      </c>
      <c r="G29" s="55">
        <f t="shared" si="0"/>
        <v>32.5</v>
      </c>
      <c r="H29" s="19">
        <v>540</v>
      </c>
      <c r="I29" s="19">
        <v>12</v>
      </c>
      <c r="J29" s="55">
        <f t="shared" si="1"/>
        <v>78</v>
      </c>
      <c r="K29" s="19">
        <v>540</v>
      </c>
      <c r="L29" s="19"/>
      <c r="M29" s="55">
        <f t="shared" si="2"/>
        <v>0</v>
      </c>
      <c r="N29" s="6">
        <v>540</v>
      </c>
      <c r="O29" s="6"/>
      <c r="P29" s="55">
        <f t="shared" si="3"/>
        <v>0</v>
      </c>
      <c r="Q29" s="6">
        <v>540</v>
      </c>
      <c r="R29" s="6"/>
      <c r="S29" s="55">
        <f t="shared" si="4"/>
        <v>0</v>
      </c>
      <c r="T29" s="6">
        <v>540</v>
      </c>
      <c r="U29" s="6"/>
      <c r="V29" s="108">
        <f t="shared" si="5"/>
        <v>0</v>
      </c>
      <c r="W29" s="110">
        <f t="shared" si="6"/>
        <v>17</v>
      </c>
      <c r="X29" s="65">
        <f t="shared" si="7"/>
        <v>110.5</v>
      </c>
      <c r="Y29" s="65">
        <f t="shared" si="8"/>
        <v>26.07</v>
      </c>
      <c r="Z29" s="111">
        <f t="shared" si="9"/>
        <v>136.57</v>
      </c>
    </row>
    <row r="30" spans="1:36" x14ac:dyDescent="0.25">
      <c r="A30" s="2">
        <v>24</v>
      </c>
      <c r="B30" s="2" t="s">
        <v>54</v>
      </c>
      <c r="C30" s="2" t="s">
        <v>43</v>
      </c>
      <c r="D30" s="2" t="s">
        <v>18</v>
      </c>
      <c r="E30" s="19">
        <v>515</v>
      </c>
      <c r="F30" s="19">
        <v>24</v>
      </c>
      <c r="G30" s="55">
        <f t="shared" si="0"/>
        <v>148.75</v>
      </c>
      <c r="H30" s="19">
        <v>515</v>
      </c>
      <c r="I30" s="19">
        <v>6</v>
      </c>
      <c r="J30" s="55">
        <f t="shared" si="1"/>
        <v>37.19</v>
      </c>
      <c r="K30" s="19">
        <v>515</v>
      </c>
      <c r="L30" s="19"/>
      <c r="M30" s="55">
        <f t="shared" si="2"/>
        <v>0</v>
      </c>
      <c r="N30" s="19">
        <v>515</v>
      </c>
      <c r="O30" s="19"/>
      <c r="P30" s="55">
        <f t="shared" si="3"/>
        <v>0</v>
      </c>
      <c r="Q30" s="6">
        <v>515</v>
      </c>
      <c r="R30" s="6"/>
      <c r="S30" s="55">
        <f t="shared" si="4"/>
        <v>0</v>
      </c>
      <c r="T30" s="6">
        <v>515</v>
      </c>
      <c r="U30" s="6">
        <v>13.5</v>
      </c>
      <c r="V30" s="108">
        <f t="shared" si="5"/>
        <v>83.67</v>
      </c>
      <c r="W30" s="110">
        <f t="shared" si="6"/>
        <v>43.5</v>
      </c>
      <c r="X30" s="65">
        <f t="shared" si="7"/>
        <v>269.61</v>
      </c>
      <c r="Y30" s="65">
        <f t="shared" si="8"/>
        <v>63.6</v>
      </c>
      <c r="Z30" s="111">
        <f t="shared" si="9"/>
        <v>333.21000000000004</v>
      </c>
    </row>
    <row r="31" spans="1:36" x14ac:dyDescent="0.25">
      <c r="A31" s="2">
        <v>25</v>
      </c>
      <c r="B31" s="2" t="s">
        <v>300</v>
      </c>
      <c r="C31" s="2" t="s">
        <v>38</v>
      </c>
      <c r="D31" s="2" t="s">
        <v>18</v>
      </c>
      <c r="E31" s="19"/>
      <c r="F31" s="19"/>
      <c r="G31" s="55">
        <f t="shared" si="0"/>
        <v>0</v>
      </c>
      <c r="H31" s="19"/>
      <c r="I31" s="19"/>
      <c r="J31" s="55">
        <f t="shared" si="1"/>
        <v>0</v>
      </c>
      <c r="K31" s="19"/>
      <c r="L31" s="19"/>
      <c r="M31" s="55">
        <f t="shared" si="2"/>
        <v>0</v>
      </c>
      <c r="N31" s="6">
        <v>700</v>
      </c>
      <c r="O31" s="6">
        <v>5</v>
      </c>
      <c r="P31" s="55">
        <f t="shared" si="3"/>
        <v>42.13</v>
      </c>
      <c r="Q31" s="6">
        <v>700</v>
      </c>
      <c r="R31" s="6">
        <v>14</v>
      </c>
      <c r="S31" s="55">
        <f t="shared" si="4"/>
        <v>117.96</v>
      </c>
      <c r="T31" s="6">
        <v>700</v>
      </c>
      <c r="U31" s="6">
        <v>6</v>
      </c>
      <c r="V31" s="108">
        <f t="shared" si="5"/>
        <v>50.56</v>
      </c>
      <c r="W31" s="110">
        <f t="shared" si="6"/>
        <v>25</v>
      </c>
      <c r="X31" s="65">
        <f t="shared" si="7"/>
        <v>210.65</v>
      </c>
      <c r="Y31" s="65">
        <f t="shared" si="8"/>
        <v>49.69</v>
      </c>
      <c r="Z31" s="111">
        <f t="shared" si="9"/>
        <v>260.34000000000003</v>
      </c>
    </row>
    <row r="32" spans="1:36" x14ac:dyDescent="0.25">
      <c r="A32" s="2">
        <v>26</v>
      </c>
      <c r="B32" s="2" t="s">
        <v>55</v>
      </c>
      <c r="C32" s="2" t="s">
        <v>79</v>
      </c>
      <c r="D32" s="2" t="s">
        <v>18</v>
      </c>
      <c r="E32" s="6">
        <v>515</v>
      </c>
      <c r="F32" s="6"/>
      <c r="G32" s="55">
        <f t="shared" si="0"/>
        <v>0</v>
      </c>
      <c r="H32" s="19">
        <v>515</v>
      </c>
      <c r="I32" s="19">
        <v>4.5</v>
      </c>
      <c r="J32" s="55">
        <f t="shared" si="1"/>
        <v>27.89</v>
      </c>
      <c r="K32" s="19">
        <v>515</v>
      </c>
      <c r="L32" s="19"/>
      <c r="M32" s="55">
        <f t="shared" si="2"/>
        <v>0</v>
      </c>
      <c r="N32" s="6">
        <v>515</v>
      </c>
      <c r="O32" s="6">
        <v>4</v>
      </c>
      <c r="P32" s="55">
        <f t="shared" si="3"/>
        <v>24.79</v>
      </c>
      <c r="Q32" s="6">
        <v>515</v>
      </c>
      <c r="R32" s="6"/>
      <c r="S32" s="55">
        <f t="shared" si="4"/>
        <v>0</v>
      </c>
      <c r="T32" s="6">
        <v>515</v>
      </c>
      <c r="U32" s="6"/>
      <c r="V32" s="108">
        <f t="shared" si="5"/>
        <v>0</v>
      </c>
      <c r="W32" s="110">
        <f t="shared" si="6"/>
        <v>8.5</v>
      </c>
      <c r="X32" s="65">
        <f t="shared" si="7"/>
        <v>52.68</v>
      </c>
      <c r="Y32" s="65">
        <f t="shared" si="8"/>
        <v>12.43</v>
      </c>
      <c r="Z32" s="111">
        <f t="shared" si="9"/>
        <v>65.11</v>
      </c>
    </row>
    <row r="33" spans="1:29" s="22" customFormat="1" x14ac:dyDescent="0.25">
      <c r="A33" s="2">
        <v>27</v>
      </c>
      <c r="B33" s="48" t="s">
        <v>107</v>
      </c>
      <c r="C33" s="48" t="s">
        <v>108</v>
      </c>
      <c r="D33" s="66" t="s">
        <v>109</v>
      </c>
      <c r="E33" s="21"/>
      <c r="F33" s="21"/>
      <c r="G33" s="55">
        <f t="shared" si="0"/>
        <v>0</v>
      </c>
      <c r="H33" s="82"/>
      <c r="I33" s="82"/>
      <c r="J33" s="55">
        <f t="shared" si="1"/>
        <v>0</v>
      </c>
      <c r="K33" s="82">
        <v>535</v>
      </c>
      <c r="L33" s="82">
        <v>3</v>
      </c>
      <c r="M33" s="55">
        <f t="shared" si="2"/>
        <v>19.32</v>
      </c>
      <c r="N33" s="21">
        <v>535</v>
      </c>
      <c r="O33" s="21">
        <v>0</v>
      </c>
      <c r="P33" s="55">
        <f t="shared" si="3"/>
        <v>0</v>
      </c>
      <c r="Q33" s="21">
        <v>535</v>
      </c>
      <c r="R33" s="21">
        <v>2</v>
      </c>
      <c r="S33" s="55">
        <f t="shared" si="4"/>
        <v>12.88</v>
      </c>
      <c r="T33" s="21">
        <v>535</v>
      </c>
      <c r="U33" s="21">
        <v>0</v>
      </c>
      <c r="V33" s="108">
        <f t="shared" si="5"/>
        <v>0</v>
      </c>
      <c r="W33" s="110">
        <f t="shared" si="6"/>
        <v>5</v>
      </c>
      <c r="X33" s="65">
        <f t="shared" si="7"/>
        <v>32.200000000000003</v>
      </c>
      <c r="Y33" s="65">
        <f t="shared" si="8"/>
        <v>7.6</v>
      </c>
      <c r="Z33" s="111">
        <f t="shared" si="9"/>
        <v>39.800000000000004</v>
      </c>
    </row>
    <row r="34" spans="1:29" s="22" customFormat="1" x14ac:dyDescent="0.25">
      <c r="A34" s="2">
        <v>28</v>
      </c>
      <c r="B34" s="48" t="s">
        <v>110</v>
      </c>
      <c r="C34" s="48" t="s">
        <v>111</v>
      </c>
      <c r="D34" s="66" t="s">
        <v>109</v>
      </c>
      <c r="E34" s="21"/>
      <c r="F34" s="21"/>
      <c r="G34" s="55">
        <f t="shared" ref="G34:G57" si="10">ROUND(ROUND(E34/$B$4,3)*2*F34,2)</f>
        <v>0</v>
      </c>
      <c r="H34" s="21"/>
      <c r="I34" s="21"/>
      <c r="J34" s="55">
        <f t="shared" ref="J34:J57" si="11">ROUND(ROUND(H34/$B$4,3)*2*I34,2)</f>
        <v>0</v>
      </c>
      <c r="K34" s="82">
        <v>515</v>
      </c>
      <c r="L34" s="82">
        <v>0</v>
      </c>
      <c r="M34" s="55">
        <f t="shared" ref="M34:M57" si="12">ROUND(ROUND(K34/$B$4,3)*2*L34,2)</f>
        <v>0</v>
      </c>
      <c r="N34" s="21">
        <v>515</v>
      </c>
      <c r="O34" s="21">
        <v>10</v>
      </c>
      <c r="P34" s="55">
        <f t="shared" ref="P34:P57" si="13">ROUND(ROUND(N34/$B$4,3)*2*O34,2)</f>
        <v>61.98</v>
      </c>
      <c r="Q34" s="21">
        <v>515</v>
      </c>
      <c r="R34" s="21">
        <v>14</v>
      </c>
      <c r="S34" s="55">
        <f t="shared" ref="S34:S57" si="14">ROUND(ROUND(Q34/$B$4,3)*2*R34,2)</f>
        <v>86.77</v>
      </c>
      <c r="T34" s="21"/>
      <c r="U34" s="21"/>
      <c r="V34" s="108">
        <f t="shared" ref="V34:V57" si="15">ROUND(ROUND(T34/$B$4,3)*2*U34,2)</f>
        <v>0</v>
      </c>
      <c r="W34" s="110">
        <f t="shared" ref="W34:W57" si="16">F34+I34+L34+O34+R34+U34</f>
        <v>24</v>
      </c>
      <c r="X34" s="65">
        <f t="shared" ref="X34:X57" si="17">G34+J34+M34+P34+S34+V34</f>
        <v>148.75</v>
      </c>
      <c r="Y34" s="65">
        <f t="shared" si="8"/>
        <v>35.090000000000003</v>
      </c>
      <c r="Z34" s="111">
        <f t="shared" si="9"/>
        <v>183.84</v>
      </c>
    </row>
    <row r="35" spans="1:29" s="22" customFormat="1" x14ac:dyDescent="0.25">
      <c r="A35" s="2">
        <v>29</v>
      </c>
      <c r="B35" s="48" t="s">
        <v>90</v>
      </c>
      <c r="C35" s="48" t="s">
        <v>91</v>
      </c>
      <c r="D35" s="66" t="s">
        <v>109</v>
      </c>
      <c r="E35" s="21">
        <v>540</v>
      </c>
      <c r="F35" s="21">
        <v>20</v>
      </c>
      <c r="G35" s="55">
        <f t="shared" si="10"/>
        <v>130</v>
      </c>
      <c r="H35" s="21">
        <v>540</v>
      </c>
      <c r="I35" s="21">
        <v>16</v>
      </c>
      <c r="J35" s="55">
        <f t="shared" si="11"/>
        <v>104</v>
      </c>
      <c r="K35" s="21"/>
      <c r="L35" s="21"/>
      <c r="M35" s="55">
        <f t="shared" si="12"/>
        <v>0</v>
      </c>
      <c r="N35" s="21"/>
      <c r="O35" s="21"/>
      <c r="P35" s="55">
        <f t="shared" si="13"/>
        <v>0</v>
      </c>
      <c r="Q35" s="21"/>
      <c r="R35" s="21"/>
      <c r="S35" s="55">
        <f t="shared" si="14"/>
        <v>0</v>
      </c>
      <c r="T35" s="21"/>
      <c r="U35" s="21"/>
      <c r="V35" s="108">
        <f t="shared" si="15"/>
        <v>0</v>
      </c>
      <c r="W35" s="110">
        <f t="shared" si="16"/>
        <v>36</v>
      </c>
      <c r="X35" s="65">
        <f t="shared" si="17"/>
        <v>234</v>
      </c>
      <c r="Y35" s="65">
        <f t="shared" si="8"/>
        <v>55.2</v>
      </c>
      <c r="Z35" s="111">
        <f t="shared" si="9"/>
        <v>289.2</v>
      </c>
    </row>
    <row r="36" spans="1:29" s="22" customFormat="1" x14ac:dyDescent="0.25">
      <c r="A36" s="2">
        <v>30</v>
      </c>
      <c r="B36" s="48" t="s">
        <v>92</v>
      </c>
      <c r="C36" s="48" t="s">
        <v>93</v>
      </c>
      <c r="D36" s="66" t="s">
        <v>109</v>
      </c>
      <c r="E36" s="21">
        <v>550</v>
      </c>
      <c r="F36" s="21">
        <v>17</v>
      </c>
      <c r="G36" s="55">
        <f t="shared" si="10"/>
        <v>112.54</v>
      </c>
      <c r="H36" s="21">
        <v>550</v>
      </c>
      <c r="I36" s="21">
        <v>21</v>
      </c>
      <c r="J36" s="55">
        <f t="shared" si="11"/>
        <v>139.02000000000001</v>
      </c>
      <c r="K36" s="21">
        <v>550</v>
      </c>
      <c r="L36" s="21">
        <v>9</v>
      </c>
      <c r="M36" s="55">
        <f t="shared" si="12"/>
        <v>59.58</v>
      </c>
      <c r="N36" s="21">
        <v>550</v>
      </c>
      <c r="O36" s="21">
        <v>3</v>
      </c>
      <c r="P36" s="55">
        <f t="shared" si="13"/>
        <v>19.86</v>
      </c>
      <c r="Q36" s="21">
        <v>550</v>
      </c>
      <c r="R36" s="21">
        <v>14</v>
      </c>
      <c r="S36" s="55">
        <f t="shared" si="14"/>
        <v>92.68</v>
      </c>
      <c r="T36" s="21">
        <v>550</v>
      </c>
      <c r="U36" s="21">
        <v>14</v>
      </c>
      <c r="V36" s="108">
        <f t="shared" si="15"/>
        <v>92.68</v>
      </c>
      <c r="W36" s="110">
        <f t="shared" si="16"/>
        <v>78</v>
      </c>
      <c r="X36" s="65">
        <f t="shared" si="17"/>
        <v>516.36</v>
      </c>
      <c r="Y36" s="65">
        <f t="shared" si="8"/>
        <v>121.81</v>
      </c>
      <c r="Z36" s="111">
        <f t="shared" si="9"/>
        <v>638.17000000000007</v>
      </c>
      <c r="AA36" s="23"/>
      <c r="AB36" s="23"/>
      <c r="AC36" s="23"/>
    </row>
    <row r="37" spans="1:29" s="22" customFormat="1" x14ac:dyDescent="0.25">
      <c r="A37" s="2">
        <v>31</v>
      </c>
      <c r="B37" s="48" t="s">
        <v>94</v>
      </c>
      <c r="C37" s="48" t="s">
        <v>88</v>
      </c>
      <c r="D37" s="66" t="s">
        <v>109</v>
      </c>
      <c r="E37" s="21"/>
      <c r="F37" s="21"/>
      <c r="G37" s="55">
        <f t="shared" si="10"/>
        <v>0</v>
      </c>
      <c r="H37" s="21"/>
      <c r="I37" s="21"/>
      <c r="J37" s="55">
        <f t="shared" si="11"/>
        <v>0</v>
      </c>
      <c r="K37" s="21">
        <v>535</v>
      </c>
      <c r="L37" s="21">
        <v>13</v>
      </c>
      <c r="M37" s="55">
        <f t="shared" si="12"/>
        <v>83.72</v>
      </c>
      <c r="N37" s="21">
        <v>535</v>
      </c>
      <c r="O37" s="21">
        <v>4</v>
      </c>
      <c r="P37" s="55">
        <f t="shared" si="13"/>
        <v>25.76</v>
      </c>
      <c r="Q37" s="21">
        <v>535</v>
      </c>
      <c r="R37" s="21">
        <v>3</v>
      </c>
      <c r="S37" s="55">
        <f t="shared" si="14"/>
        <v>19.32</v>
      </c>
      <c r="T37" s="21">
        <v>535</v>
      </c>
      <c r="U37" s="21">
        <v>12</v>
      </c>
      <c r="V37" s="108">
        <f t="shared" si="15"/>
        <v>77.28</v>
      </c>
      <c r="W37" s="110">
        <f t="shared" si="16"/>
        <v>32</v>
      </c>
      <c r="X37" s="65">
        <f t="shared" si="17"/>
        <v>206.08</v>
      </c>
      <c r="Y37" s="65">
        <f t="shared" si="8"/>
        <v>48.61</v>
      </c>
      <c r="Z37" s="111">
        <f t="shared" si="9"/>
        <v>254.69</v>
      </c>
      <c r="AA37" s="23"/>
      <c r="AB37" s="23"/>
      <c r="AC37" s="23"/>
    </row>
    <row r="38" spans="1:29" s="22" customFormat="1" x14ac:dyDescent="0.25">
      <c r="A38" s="2">
        <v>32</v>
      </c>
      <c r="B38" s="48" t="s">
        <v>97</v>
      </c>
      <c r="C38" s="48" t="s">
        <v>98</v>
      </c>
      <c r="D38" s="66" t="s">
        <v>109</v>
      </c>
      <c r="E38" s="21"/>
      <c r="F38" s="21"/>
      <c r="G38" s="55">
        <f t="shared" si="10"/>
        <v>0</v>
      </c>
      <c r="H38" s="21"/>
      <c r="I38" s="21"/>
      <c r="J38" s="55">
        <f t="shared" si="11"/>
        <v>0</v>
      </c>
      <c r="K38" s="21">
        <v>525</v>
      </c>
      <c r="L38" s="21">
        <v>15</v>
      </c>
      <c r="M38" s="55">
        <f t="shared" si="12"/>
        <v>94.77</v>
      </c>
      <c r="N38" s="21">
        <v>525</v>
      </c>
      <c r="O38" s="21">
        <v>16</v>
      </c>
      <c r="P38" s="55">
        <f t="shared" si="13"/>
        <v>101.09</v>
      </c>
      <c r="Q38" s="21">
        <v>529</v>
      </c>
      <c r="R38" s="21">
        <v>14</v>
      </c>
      <c r="S38" s="55">
        <f t="shared" si="14"/>
        <v>89.12</v>
      </c>
      <c r="T38" s="21">
        <v>530</v>
      </c>
      <c r="U38" s="21">
        <v>16</v>
      </c>
      <c r="V38" s="108">
        <f t="shared" si="15"/>
        <v>102.08</v>
      </c>
      <c r="W38" s="110">
        <f t="shared" si="16"/>
        <v>61</v>
      </c>
      <c r="X38" s="65">
        <f t="shared" si="17"/>
        <v>387.06</v>
      </c>
      <c r="Y38" s="65">
        <f t="shared" si="8"/>
        <v>91.31</v>
      </c>
      <c r="Z38" s="111">
        <f t="shared" si="9"/>
        <v>478.37</v>
      </c>
      <c r="AA38" s="23"/>
      <c r="AB38" s="23"/>
      <c r="AC38" s="23"/>
    </row>
    <row r="39" spans="1:29" s="22" customFormat="1" x14ac:dyDescent="0.25">
      <c r="A39" s="2">
        <v>33</v>
      </c>
      <c r="B39" s="48" t="s">
        <v>99</v>
      </c>
      <c r="C39" s="48" t="s">
        <v>57</v>
      </c>
      <c r="D39" s="66" t="s">
        <v>109</v>
      </c>
      <c r="E39" s="21">
        <v>530</v>
      </c>
      <c r="F39" s="21">
        <v>11</v>
      </c>
      <c r="G39" s="55">
        <f t="shared" si="10"/>
        <v>70.180000000000007</v>
      </c>
      <c r="H39" s="21">
        <v>530</v>
      </c>
      <c r="I39" s="21">
        <v>12</v>
      </c>
      <c r="J39" s="55">
        <f t="shared" si="11"/>
        <v>76.56</v>
      </c>
      <c r="K39" s="21">
        <v>530</v>
      </c>
      <c r="L39" s="21">
        <v>15</v>
      </c>
      <c r="M39" s="55">
        <f t="shared" si="12"/>
        <v>95.7</v>
      </c>
      <c r="N39" s="21">
        <v>530</v>
      </c>
      <c r="O39" s="21">
        <v>15</v>
      </c>
      <c r="P39" s="55">
        <f t="shared" si="13"/>
        <v>95.7</v>
      </c>
      <c r="Q39" s="21">
        <v>530</v>
      </c>
      <c r="R39" s="21">
        <v>16</v>
      </c>
      <c r="S39" s="55">
        <f t="shared" si="14"/>
        <v>102.08</v>
      </c>
      <c r="T39" s="21">
        <v>530</v>
      </c>
      <c r="U39" s="21">
        <v>15</v>
      </c>
      <c r="V39" s="108">
        <f t="shared" si="15"/>
        <v>95.7</v>
      </c>
      <c r="W39" s="110">
        <f t="shared" si="16"/>
        <v>84</v>
      </c>
      <c r="X39" s="65">
        <f t="shared" si="17"/>
        <v>535.91999999999996</v>
      </c>
      <c r="Y39" s="65">
        <f t="shared" si="8"/>
        <v>126.42</v>
      </c>
      <c r="Z39" s="111">
        <f t="shared" si="9"/>
        <v>662.33999999999992</v>
      </c>
      <c r="AA39" s="23"/>
      <c r="AB39" s="23"/>
      <c r="AC39" s="23"/>
    </row>
    <row r="40" spans="1:29" s="22" customFormat="1" x14ac:dyDescent="0.25">
      <c r="A40" s="2">
        <v>34</v>
      </c>
      <c r="B40" s="48" t="s">
        <v>100</v>
      </c>
      <c r="C40" s="48" t="s">
        <v>58</v>
      </c>
      <c r="D40" s="66" t="s">
        <v>109</v>
      </c>
      <c r="E40" s="21">
        <v>525</v>
      </c>
      <c r="F40" s="21">
        <v>23</v>
      </c>
      <c r="G40" s="55">
        <f t="shared" si="10"/>
        <v>145.31</v>
      </c>
      <c r="H40" s="21"/>
      <c r="I40" s="21"/>
      <c r="J40" s="55">
        <f t="shared" si="11"/>
        <v>0</v>
      </c>
      <c r="K40" s="21"/>
      <c r="L40" s="21"/>
      <c r="M40" s="55">
        <f t="shared" si="12"/>
        <v>0</v>
      </c>
      <c r="N40" s="21"/>
      <c r="O40" s="21"/>
      <c r="P40" s="55">
        <f t="shared" si="13"/>
        <v>0</v>
      </c>
      <c r="Q40" s="21"/>
      <c r="R40" s="21"/>
      <c r="S40" s="55">
        <f t="shared" si="14"/>
        <v>0</v>
      </c>
      <c r="T40" s="21"/>
      <c r="U40" s="21"/>
      <c r="V40" s="108">
        <f t="shared" si="15"/>
        <v>0</v>
      </c>
      <c r="W40" s="110">
        <f t="shared" si="16"/>
        <v>23</v>
      </c>
      <c r="X40" s="65">
        <f t="shared" si="17"/>
        <v>145.31</v>
      </c>
      <c r="Y40" s="65">
        <f t="shared" si="8"/>
        <v>34.28</v>
      </c>
      <c r="Z40" s="111">
        <f t="shared" si="9"/>
        <v>179.59</v>
      </c>
      <c r="AA40" s="23"/>
      <c r="AB40" s="23"/>
      <c r="AC40" s="23"/>
    </row>
    <row r="41" spans="1:29" s="22" customFormat="1" x14ac:dyDescent="0.25">
      <c r="A41" s="2">
        <v>35</v>
      </c>
      <c r="B41" s="48" t="s">
        <v>101</v>
      </c>
      <c r="C41" s="48" t="s">
        <v>102</v>
      </c>
      <c r="D41" s="66" t="s">
        <v>109</v>
      </c>
      <c r="E41" s="21">
        <v>525</v>
      </c>
      <c r="F41" s="21">
        <v>6</v>
      </c>
      <c r="G41" s="55">
        <f t="shared" si="10"/>
        <v>37.909999999999997</v>
      </c>
      <c r="H41" s="21">
        <v>525</v>
      </c>
      <c r="I41" s="21">
        <v>11</v>
      </c>
      <c r="J41" s="55">
        <f t="shared" si="11"/>
        <v>69.5</v>
      </c>
      <c r="K41" s="21">
        <v>525</v>
      </c>
      <c r="L41" s="21">
        <v>14</v>
      </c>
      <c r="M41" s="55">
        <f t="shared" si="12"/>
        <v>88.45</v>
      </c>
      <c r="N41" s="21">
        <v>525</v>
      </c>
      <c r="O41" s="21">
        <v>2</v>
      </c>
      <c r="P41" s="55">
        <f t="shared" si="13"/>
        <v>12.64</v>
      </c>
      <c r="Q41" s="21"/>
      <c r="R41" s="21"/>
      <c r="S41" s="55">
        <f t="shared" si="14"/>
        <v>0</v>
      </c>
      <c r="T41" s="21"/>
      <c r="U41" s="21"/>
      <c r="V41" s="108">
        <f t="shared" si="15"/>
        <v>0</v>
      </c>
      <c r="W41" s="110">
        <f t="shared" si="16"/>
        <v>33</v>
      </c>
      <c r="X41" s="65">
        <f t="shared" si="17"/>
        <v>208.5</v>
      </c>
      <c r="Y41" s="65">
        <f t="shared" si="8"/>
        <v>49.19</v>
      </c>
      <c r="Z41" s="111">
        <f t="shared" si="9"/>
        <v>257.69</v>
      </c>
      <c r="AA41" s="23"/>
      <c r="AB41" s="23"/>
      <c r="AC41" s="23"/>
    </row>
    <row r="42" spans="1:29" s="22" customFormat="1" x14ac:dyDescent="0.25">
      <c r="A42" s="2">
        <v>36</v>
      </c>
      <c r="B42" s="49" t="s">
        <v>103</v>
      </c>
      <c r="C42" s="49" t="s">
        <v>57</v>
      </c>
      <c r="D42" s="66" t="s">
        <v>109</v>
      </c>
      <c r="E42" s="21"/>
      <c r="F42" s="21"/>
      <c r="G42" s="55">
        <f t="shared" si="10"/>
        <v>0</v>
      </c>
      <c r="H42" s="21"/>
      <c r="I42" s="21"/>
      <c r="J42" s="55">
        <f t="shared" si="11"/>
        <v>0</v>
      </c>
      <c r="K42" s="21"/>
      <c r="L42" s="21"/>
      <c r="M42" s="55">
        <f t="shared" si="12"/>
        <v>0</v>
      </c>
      <c r="N42" s="21">
        <v>520</v>
      </c>
      <c r="O42" s="21">
        <v>14</v>
      </c>
      <c r="P42" s="55">
        <f t="shared" si="13"/>
        <v>87.61</v>
      </c>
      <c r="Q42" s="21">
        <v>520</v>
      </c>
      <c r="R42" s="21">
        <v>14</v>
      </c>
      <c r="S42" s="55">
        <f t="shared" si="14"/>
        <v>87.61</v>
      </c>
      <c r="T42" s="21">
        <v>520</v>
      </c>
      <c r="U42" s="21">
        <v>15</v>
      </c>
      <c r="V42" s="108">
        <f t="shared" si="15"/>
        <v>93.87</v>
      </c>
      <c r="W42" s="110">
        <f t="shared" si="16"/>
        <v>43</v>
      </c>
      <c r="X42" s="65">
        <f t="shared" si="17"/>
        <v>269.09000000000003</v>
      </c>
      <c r="Y42" s="65">
        <f t="shared" si="8"/>
        <v>63.48</v>
      </c>
      <c r="Z42" s="111">
        <f t="shared" si="9"/>
        <v>332.57000000000005</v>
      </c>
      <c r="AA42" s="23"/>
      <c r="AB42" s="23"/>
      <c r="AC42" s="23"/>
    </row>
    <row r="43" spans="1:29" s="22" customFormat="1" x14ac:dyDescent="0.25">
      <c r="A43" s="2">
        <v>37</v>
      </c>
      <c r="B43" s="48" t="s">
        <v>106</v>
      </c>
      <c r="C43" s="48" t="s">
        <v>95</v>
      </c>
      <c r="D43" s="66" t="s">
        <v>109</v>
      </c>
      <c r="E43" s="21">
        <v>535</v>
      </c>
      <c r="F43" s="21">
        <v>3</v>
      </c>
      <c r="G43" s="55">
        <f t="shared" si="10"/>
        <v>19.32</v>
      </c>
      <c r="H43" s="21">
        <v>535</v>
      </c>
      <c r="I43" s="21">
        <v>11</v>
      </c>
      <c r="J43" s="55">
        <f t="shared" si="11"/>
        <v>70.84</v>
      </c>
      <c r="K43" s="21">
        <v>535</v>
      </c>
      <c r="L43" s="21">
        <v>22</v>
      </c>
      <c r="M43" s="55">
        <f t="shared" si="12"/>
        <v>141.68</v>
      </c>
      <c r="N43" s="21">
        <v>535</v>
      </c>
      <c r="O43" s="21">
        <v>22</v>
      </c>
      <c r="P43" s="55">
        <f t="shared" si="13"/>
        <v>141.68</v>
      </c>
      <c r="Q43" s="21">
        <v>535</v>
      </c>
      <c r="R43" s="21">
        <v>20</v>
      </c>
      <c r="S43" s="55">
        <f t="shared" si="14"/>
        <v>128.80000000000001</v>
      </c>
      <c r="T43" s="21">
        <v>535</v>
      </c>
      <c r="U43" s="21">
        <v>20</v>
      </c>
      <c r="V43" s="108">
        <f t="shared" si="15"/>
        <v>128.80000000000001</v>
      </c>
      <c r="W43" s="110">
        <f t="shared" si="16"/>
        <v>98</v>
      </c>
      <c r="X43" s="65">
        <f t="shared" si="17"/>
        <v>631.12</v>
      </c>
      <c r="Y43" s="65">
        <f t="shared" si="8"/>
        <v>148.88</v>
      </c>
      <c r="Z43" s="111">
        <f t="shared" si="9"/>
        <v>780</v>
      </c>
      <c r="AA43" s="23"/>
      <c r="AB43" s="23"/>
      <c r="AC43" s="23"/>
    </row>
    <row r="44" spans="1:29" s="27" customFormat="1" x14ac:dyDescent="0.25">
      <c r="A44" s="2">
        <v>38</v>
      </c>
      <c r="B44" s="36" t="s">
        <v>222</v>
      </c>
      <c r="C44" s="36" t="s">
        <v>223</v>
      </c>
      <c r="D44" s="36" t="s">
        <v>145</v>
      </c>
      <c r="E44" s="41"/>
      <c r="F44" s="38"/>
      <c r="G44" s="55">
        <f t="shared" si="10"/>
        <v>0</v>
      </c>
      <c r="H44" s="41"/>
      <c r="I44" s="38"/>
      <c r="J44" s="55">
        <f t="shared" si="11"/>
        <v>0</v>
      </c>
      <c r="K44" s="41"/>
      <c r="L44" s="38"/>
      <c r="M44" s="55">
        <f t="shared" si="12"/>
        <v>0</v>
      </c>
      <c r="N44" s="41"/>
      <c r="O44" s="38"/>
      <c r="P44" s="55">
        <f t="shared" si="13"/>
        <v>0</v>
      </c>
      <c r="Q44" s="73">
        <v>515</v>
      </c>
      <c r="R44" s="38">
        <v>8.5</v>
      </c>
      <c r="S44" s="55">
        <f t="shared" si="14"/>
        <v>52.68</v>
      </c>
      <c r="T44" s="73">
        <v>515</v>
      </c>
      <c r="U44" s="38">
        <v>10</v>
      </c>
      <c r="V44" s="108">
        <f t="shared" si="15"/>
        <v>61.98</v>
      </c>
      <c r="W44" s="110">
        <f t="shared" si="16"/>
        <v>18.5</v>
      </c>
      <c r="X44" s="65">
        <f t="shared" si="17"/>
        <v>114.66</v>
      </c>
      <c r="Y44" s="65">
        <f t="shared" si="8"/>
        <v>27.05</v>
      </c>
      <c r="Z44" s="111">
        <f t="shared" si="9"/>
        <v>141.71</v>
      </c>
    </row>
    <row r="45" spans="1:29" s="26" customFormat="1" x14ac:dyDescent="0.25">
      <c r="A45" s="2">
        <v>39</v>
      </c>
      <c r="B45" s="36" t="s">
        <v>224</v>
      </c>
      <c r="C45" s="36" t="s">
        <v>225</v>
      </c>
      <c r="D45" s="36" t="s">
        <v>145</v>
      </c>
      <c r="E45" s="73">
        <v>515</v>
      </c>
      <c r="F45" s="25">
        <v>1</v>
      </c>
      <c r="G45" s="55">
        <f t="shared" si="10"/>
        <v>6.2</v>
      </c>
      <c r="H45" s="73">
        <v>515</v>
      </c>
      <c r="I45" s="25">
        <v>10.5</v>
      </c>
      <c r="J45" s="55">
        <f t="shared" si="11"/>
        <v>65.08</v>
      </c>
      <c r="K45" s="73">
        <v>515</v>
      </c>
      <c r="L45" s="25">
        <v>9.5</v>
      </c>
      <c r="M45" s="55">
        <f t="shared" si="12"/>
        <v>58.88</v>
      </c>
      <c r="N45" s="73">
        <v>515</v>
      </c>
      <c r="O45" s="25">
        <v>11</v>
      </c>
      <c r="P45" s="55">
        <f t="shared" si="13"/>
        <v>68.180000000000007</v>
      </c>
      <c r="Q45" s="73">
        <v>515</v>
      </c>
      <c r="R45" s="25">
        <v>2.5</v>
      </c>
      <c r="S45" s="55">
        <f t="shared" si="14"/>
        <v>15.5</v>
      </c>
      <c r="T45" s="73">
        <v>515</v>
      </c>
      <c r="U45" s="25">
        <v>8</v>
      </c>
      <c r="V45" s="108">
        <f t="shared" si="15"/>
        <v>49.58</v>
      </c>
      <c r="W45" s="110">
        <f t="shared" si="16"/>
        <v>42.5</v>
      </c>
      <c r="X45" s="65">
        <f t="shared" si="17"/>
        <v>263.42</v>
      </c>
      <c r="Y45" s="65">
        <f t="shared" si="8"/>
        <v>62.14</v>
      </c>
      <c r="Z45" s="111">
        <f t="shared" si="9"/>
        <v>325.56</v>
      </c>
    </row>
    <row r="46" spans="1:29" s="26" customFormat="1" x14ac:dyDescent="0.25">
      <c r="A46" s="2">
        <v>40</v>
      </c>
      <c r="B46" s="36" t="s">
        <v>144</v>
      </c>
      <c r="C46" s="36" t="s">
        <v>108</v>
      </c>
      <c r="D46" s="36" t="s">
        <v>145</v>
      </c>
      <c r="E46" s="73">
        <v>515</v>
      </c>
      <c r="F46" s="25">
        <v>6.5</v>
      </c>
      <c r="G46" s="55">
        <f t="shared" si="10"/>
        <v>40.29</v>
      </c>
      <c r="H46" s="73">
        <v>515</v>
      </c>
      <c r="I46" s="25">
        <v>10.5</v>
      </c>
      <c r="J46" s="55">
        <f t="shared" si="11"/>
        <v>65.08</v>
      </c>
      <c r="K46" s="73">
        <v>515</v>
      </c>
      <c r="L46" s="25">
        <v>11</v>
      </c>
      <c r="M46" s="55">
        <f t="shared" si="12"/>
        <v>68.180000000000007</v>
      </c>
      <c r="N46" s="73">
        <v>515</v>
      </c>
      <c r="O46" s="25">
        <v>11</v>
      </c>
      <c r="P46" s="55">
        <f t="shared" si="13"/>
        <v>68.180000000000007</v>
      </c>
      <c r="Q46" s="73">
        <v>515</v>
      </c>
      <c r="R46" s="25">
        <v>7</v>
      </c>
      <c r="S46" s="55">
        <f t="shared" si="14"/>
        <v>43.39</v>
      </c>
      <c r="T46" s="73">
        <v>515</v>
      </c>
      <c r="U46" s="25">
        <v>6</v>
      </c>
      <c r="V46" s="108">
        <f t="shared" si="15"/>
        <v>37.19</v>
      </c>
      <c r="W46" s="110">
        <f t="shared" si="16"/>
        <v>52</v>
      </c>
      <c r="X46" s="65">
        <f t="shared" si="17"/>
        <v>322.31</v>
      </c>
      <c r="Y46" s="65">
        <f t="shared" si="8"/>
        <v>76.03</v>
      </c>
      <c r="Z46" s="111">
        <f t="shared" si="9"/>
        <v>398.34000000000003</v>
      </c>
    </row>
    <row r="47" spans="1:29" s="26" customFormat="1" x14ac:dyDescent="0.25">
      <c r="A47" s="2">
        <v>41</v>
      </c>
      <c r="B47" s="36" t="s">
        <v>147</v>
      </c>
      <c r="C47" s="36" t="s">
        <v>148</v>
      </c>
      <c r="D47" s="36" t="s">
        <v>145</v>
      </c>
      <c r="E47" s="73">
        <v>540</v>
      </c>
      <c r="F47" s="25">
        <v>10</v>
      </c>
      <c r="G47" s="55">
        <f t="shared" si="10"/>
        <v>65</v>
      </c>
      <c r="H47" s="73">
        <v>540</v>
      </c>
      <c r="I47" s="25">
        <v>10.5</v>
      </c>
      <c r="J47" s="55">
        <f t="shared" si="11"/>
        <v>68.25</v>
      </c>
      <c r="K47" s="73">
        <v>540</v>
      </c>
      <c r="L47" s="25">
        <v>11</v>
      </c>
      <c r="M47" s="55">
        <f t="shared" si="12"/>
        <v>71.5</v>
      </c>
      <c r="N47" s="73">
        <v>540</v>
      </c>
      <c r="O47" s="25">
        <v>11</v>
      </c>
      <c r="P47" s="55">
        <f t="shared" si="13"/>
        <v>71.5</v>
      </c>
      <c r="Q47" s="73">
        <v>540</v>
      </c>
      <c r="R47" s="25">
        <v>10</v>
      </c>
      <c r="S47" s="55">
        <f t="shared" si="14"/>
        <v>65</v>
      </c>
      <c r="T47" s="73">
        <v>540</v>
      </c>
      <c r="U47" s="38">
        <v>9.5</v>
      </c>
      <c r="V47" s="108">
        <f t="shared" si="15"/>
        <v>61.75</v>
      </c>
      <c r="W47" s="110">
        <f t="shared" si="16"/>
        <v>62</v>
      </c>
      <c r="X47" s="65">
        <f t="shared" si="17"/>
        <v>403</v>
      </c>
      <c r="Y47" s="65">
        <f t="shared" si="8"/>
        <v>95.07</v>
      </c>
      <c r="Z47" s="111">
        <f t="shared" si="9"/>
        <v>498.07</v>
      </c>
    </row>
    <row r="48" spans="1:29" s="26" customFormat="1" x14ac:dyDescent="0.25">
      <c r="A48" s="2">
        <v>42</v>
      </c>
      <c r="B48" s="36" t="s">
        <v>150</v>
      </c>
      <c r="C48" s="36" t="s">
        <v>151</v>
      </c>
      <c r="D48" s="36" t="s">
        <v>145</v>
      </c>
      <c r="E48" s="73">
        <v>515</v>
      </c>
      <c r="F48" s="25">
        <v>8.5</v>
      </c>
      <c r="G48" s="55">
        <f t="shared" si="10"/>
        <v>52.68</v>
      </c>
      <c r="H48" s="73">
        <v>515</v>
      </c>
      <c r="I48" s="25">
        <v>8</v>
      </c>
      <c r="J48" s="55">
        <f t="shared" si="11"/>
        <v>49.58</v>
      </c>
      <c r="K48" s="73">
        <v>515</v>
      </c>
      <c r="L48" s="25">
        <v>3</v>
      </c>
      <c r="M48" s="55">
        <f t="shared" si="12"/>
        <v>18.59</v>
      </c>
      <c r="N48" s="73">
        <v>515</v>
      </c>
      <c r="O48" s="25">
        <v>8.5</v>
      </c>
      <c r="P48" s="55">
        <f t="shared" si="13"/>
        <v>52.68</v>
      </c>
      <c r="Q48" s="73">
        <v>515</v>
      </c>
      <c r="R48" s="25">
        <v>10</v>
      </c>
      <c r="S48" s="55">
        <f t="shared" si="14"/>
        <v>61.98</v>
      </c>
      <c r="T48" s="73">
        <v>515</v>
      </c>
      <c r="U48" s="25">
        <v>10</v>
      </c>
      <c r="V48" s="108">
        <f t="shared" si="15"/>
        <v>61.98</v>
      </c>
      <c r="W48" s="110">
        <f t="shared" si="16"/>
        <v>48</v>
      </c>
      <c r="X48" s="65">
        <f t="shared" si="17"/>
        <v>297.49</v>
      </c>
      <c r="Y48" s="65">
        <f t="shared" si="8"/>
        <v>70.180000000000007</v>
      </c>
      <c r="Z48" s="111">
        <f t="shared" si="9"/>
        <v>367.67</v>
      </c>
    </row>
    <row r="49" spans="1:26" s="26" customFormat="1" x14ac:dyDescent="0.25">
      <c r="A49" s="2">
        <v>43</v>
      </c>
      <c r="B49" s="36" t="s">
        <v>226</v>
      </c>
      <c r="C49" s="36" t="s">
        <v>227</v>
      </c>
      <c r="D49" s="36" t="s">
        <v>145</v>
      </c>
      <c r="E49" s="73">
        <v>515</v>
      </c>
      <c r="F49" s="25">
        <v>11.5</v>
      </c>
      <c r="G49" s="55">
        <f t="shared" si="10"/>
        <v>71.28</v>
      </c>
      <c r="H49" s="73">
        <v>515</v>
      </c>
      <c r="I49" s="25">
        <v>10.5</v>
      </c>
      <c r="J49" s="55">
        <f t="shared" si="11"/>
        <v>65.08</v>
      </c>
      <c r="K49" s="73">
        <v>515</v>
      </c>
      <c r="L49" s="25">
        <v>8.5</v>
      </c>
      <c r="M49" s="55">
        <f t="shared" si="12"/>
        <v>52.68</v>
      </c>
      <c r="N49" s="73">
        <v>515</v>
      </c>
      <c r="O49" s="25">
        <v>11</v>
      </c>
      <c r="P49" s="55">
        <f t="shared" si="13"/>
        <v>68.180000000000007</v>
      </c>
      <c r="Q49" s="73">
        <v>515</v>
      </c>
      <c r="R49" s="38">
        <v>10</v>
      </c>
      <c r="S49" s="55">
        <f t="shared" si="14"/>
        <v>61.98</v>
      </c>
      <c r="T49" s="73">
        <v>515</v>
      </c>
      <c r="U49" s="25">
        <v>7</v>
      </c>
      <c r="V49" s="108">
        <f t="shared" si="15"/>
        <v>43.39</v>
      </c>
      <c r="W49" s="110">
        <f t="shared" si="16"/>
        <v>58.5</v>
      </c>
      <c r="X49" s="65">
        <f t="shared" si="17"/>
        <v>362.59000000000003</v>
      </c>
      <c r="Y49" s="65">
        <f t="shared" si="8"/>
        <v>85.53</v>
      </c>
      <c r="Z49" s="111">
        <f t="shared" si="9"/>
        <v>448.12</v>
      </c>
    </row>
    <row r="50" spans="1:26" s="26" customFormat="1" x14ac:dyDescent="0.25">
      <c r="A50" s="2">
        <v>44</v>
      </c>
      <c r="B50" s="36" t="s">
        <v>157</v>
      </c>
      <c r="C50" s="36" t="s">
        <v>158</v>
      </c>
      <c r="D50" s="36" t="s">
        <v>145</v>
      </c>
      <c r="E50" s="73">
        <v>565</v>
      </c>
      <c r="F50" s="25">
        <v>8.5</v>
      </c>
      <c r="G50" s="55">
        <f t="shared" si="10"/>
        <v>57.8</v>
      </c>
      <c r="H50" s="73">
        <v>565</v>
      </c>
      <c r="I50" s="25">
        <v>9.5</v>
      </c>
      <c r="J50" s="55">
        <f t="shared" si="11"/>
        <v>64.599999999999994</v>
      </c>
      <c r="K50" s="73">
        <v>565</v>
      </c>
      <c r="L50" s="25">
        <v>6</v>
      </c>
      <c r="M50" s="55">
        <f t="shared" si="12"/>
        <v>40.799999999999997</v>
      </c>
      <c r="N50" s="73">
        <v>565</v>
      </c>
      <c r="O50" s="25">
        <v>11</v>
      </c>
      <c r="P50" s="55">
        <f t="shared" si="13"/>
        <v>74.8</v>
      </c>
      <c r="Q50" s="73">
        <v>565</v>
      </c>
      <c r="R50" s="25">
        <v>9.5</v>
      </c>
      <c r="S50" s="55">
        <f t="shared" si="14"/>
        <v>64.599999999999994</v>
      </c>
      <c r="T50" s="73">
        <v>565</v>
      </c>
      <c r="U50" s="25">
        <v>10</v>
      </c>
      <c r="V50" s="108">
        <f t="shared" si="15"/>
        <v>68</v>
      </c>
      <c r="W50" s="110">
        <f t="shared" si="16"/>
        <v>54.5</v>
      </c>
      <c r="X50" s="65">
        <f t="shared" si="17"/>
        <v>370.6</v>
      </c>
      <c r="Y50" s="65">
        <f t="shared" si="8"/>
        <v>87.42</v>
      </c>
      <c r="Z50" s="111">
        <f t="shared" si="9"/>
        <v>458.02000000000004</v>
      </c>
    </row>
    <row r="51" spans="1:26" s="26" customFormat="1" x14ac:dyDescent="0.25">
      <c r="A51" s="2">
        <v>45</v>
      </c>
      <c r="B51" s="36" t="s">
        <v>160</v>
      </c>
      <c r="C51" s="36" t="s">
        <v>161</v>
      </c>
      <c r="D51" s="36" t="s">
        <v>145</v>
      </c>
      <c r="E51" s="73">
        <v>525</v>
      </c>
      <c r="F51" s="25">
        <v>6.5</v>
      </c>
      <c r="G51" s="55">
        <f t="shared" si="10"/>
        <v>41.07</v>
      </c>
      <c r="H51" s="73">
        <v>525</v>
      </c>
      <c r="I51" s="25">
        <v>5.5</v>
      </c>
      <c r="J51" s="55">
        <f t="shared" si="11"/>
        <v>34.75</v>
      </c>
      <c r="K51" s="73">
        <v>530</v>
      </c>
      <c r="L51" s="25">
        <v>10.5</v>
      </c>
      <c r="M51" s="55">
        <f t="shared" si="12"/>
        <v>66.989999999999995</v>
      </c>
      <c r="N51" s="73">
        <v>530</v>
      </c>
      <c r="O51" s="25">
        <v>11</v>
      </c>
      <c r="P51" s="55">
        <f t="shared" si="13"/>
        <v>70.180000000000007</v>
      </c>
      <c r="Q51" s="73">
        <v>530</v>
      </c>
      <c r="R51" s="38">
        <v>10</v>
      </c>
      <c r="S51" s="55">
        <f t="shared" si="14"/>
        <v>63.8</v>
      </c>
      <c r="T51" s="73">
        <v>530</v>
      </c>
      <c r="U51" s="25">
        <v>6.5</v>
      </c>
      <c r="V51" s="108">
        <f t="shared" si="15"/>
        <v>41.47</v>
      </c>
      <c r="W51" s="110">
        <f t="shared" si="16"/>
        <v>50</v>
      </c>
      <c r="X51" s="65">
        <f t="shared" si="17"/>
        <v>318.26</v>
      </c>
      <c r="Y51" s="65">
        <f t="shared" si="8"/>
        <v>75.08</v>
      </c>
      <c r="Z51" s="111">
        <f t="shared" si="9"/>
        <v>393.34</v>
      </c>
    </row>
    <row r="52" spans="1:26" s="26" customFormat="1" x14ac:dyDescent="0.25">
      <c r="A52" s="2">
        <v>46</v>
      </c>
      <c r="B52" s="36" t="s">
        <v>162</v>
      </c>
      <c r="C52" s="36" t="s">
        <v>163</v>
      </c>
      <c r="D52" s="36" t="s">
        <v>145</v>
      </c>
      <c r="E52" s="73">
        <v>570</v>
      </c>
      <c r="F52" s="25">
        <v>11.5</v>
      </c>
      <c r="G52" s="55">
        <f t="shared" si="10"/>
        <v>78.89</v>
      </c>
      <c r="H52" s="73">
        <v>570</v>
      </c>
      <c r="I52" s="25">
        <v>0</v>
      </c>
      <c r="J52" s="55">
        <f t="shared" si="11"/>
        <v>0</v>
      </c>
      <c r="K52" s="73">
        <v>570</v>
      </c>
      <c r="L52" s="25">
        <v>8.5</v>
      </c>
      <c r="M52" s="55">
        <f t="shared" si="12"/>
        <v>58.31</v>
      </c>
      <c r="N52" s="73">
        <v>570</v>
      </c>
      <c r="O52" s="25">
        <v>11</v>
      </c>
      <c r="P52" s="55">
        <f t="shared" si="13"/>
        <v>75.459999999999994</v>
      </c>
      <c r="Q52" s="73">
        <v>570</v>
      </c>
      <c r="R52" s="25">
        <v>10</v>
      </c>
      <c r="S52" s="55">
        <f t="shared" si="14"/>
        <v>68.599999999999994</v>
      </c>
      <c r="T52" s="73">
        <v>570</v>
      </c>
      <c r="U52" s="25">
        <v>10</v>
      </c>
      <c r="V52" s="108">
        <f t="shared" si="15"/>
        <v>68.599999999999994</v>
      </c>
      <c r="W52" s="110">
        <f t="shared" si="16"/>
        <v>51</v>
      </c>
      <c r="X52" s="65">
        <f t="shared" si="17"/>
        <v>349.86</v>
      </c>
      <c r="Y52" s="65">
        <f t="shared" si="8"/>
        <v>82.53</v>
      </c>
      <c r="Z52" s="111">
        <f t="shared" si="9"/>
        <v>432.39</v>
      </c>
    </row>
    <row r="53" spans="1:26" s="26" customFormat="1" x14ac:dyDescent="0.25">
      <c r="A53" s="2">
        <v>47</v>
      </c>
      <c r="B53" s="36" t="s">
        <v>164</v>
      </c>
      <c r="C53" s="36" t="s">
        <v>165</v>
      </c>
      <c r="D53" s="36" t="s">
        <v>145</v>
      </c>
      <c r="E53" s="73">
        <v>560</v>
      </c>
      <c r="F53" s="25">
        <v>1.5</v>
      </c>
      <c r="G53" s="55">
        <f t="shared" si="10"/>
        <v>10.11</v>
      </c>
      <c r="H53" s="73">
        <v>560</v>
      </c>
      <c r="I53" s="25">
        <v>5.5</v>
      </c>
      <c r="J53" s="55">
        <f t="shared" si="11"/>
        <v>37.07</v>
      </c>
      <c r="K53" s="73">
        <v>560</v>
      </c>
      <c r="L53" s="25">
        <v>11</v>
      </c>
      <c r="M53" s="55">
        <f t="shared" si="12"/>
        <v>74.14</v>
      </c>
      <c r="N53" s="73">
        <v>560</v>
      </c>
      <c r="O53" s="25">
        <v>11</v>
      </c>
      <c r="P53" s="55">
        <f t="shared" si="13"/>
        <v>74.14</v>
      </c>
      <c r="Q53" s="73">
        <v>560</v>
      </c>
      <c r="R53" s="25">
        <v>10</v>
      </c>
      <c r="S53" s="55">
        <f t="shared" si="14"/>
        <v>67.400000000000006</v>
      </c>
      <c r="T53" s="73">
        <v>560</v>
      </c>
      <c r="U53" s="25">
        <v>10</v>
      </c>
      <c r="V53" s="108">
        <f t="shared" si="15"/>
        <v>67.400000000000006</v>
      </c>
      <c r="W53" s="110">
        <f t="shared" si="16"/>
        <v>49</v>
      </c>
      <c r="X53" s="65">
        <f t="shared" si="17"/>
        <v>330.26</v>
      </c>
      <c r="Y53" s="65">
        <f t="shared" si="8"/>
        <v>77.91</v>
      </c>
      <c r="Z53" s="111">
        <f t="shared" si="9"/>
        <v>408.16999999999996</v>
      </c>
    </row>
    <row r="54" spans="1:26" s="99" customFormat="1" x14ac:dyDescent="0.25">
      <c r="A54" s="2">
        <v>48</v>
      </c>
      <c r="B54" s="97" t="s">
        <v>275</v>
      </c>
      <c r="C54" s="97" t="s">
        <v>276</v>
      </c>
      <c r="D54" s="97" t="s">
        <v>145</v>
      </c>
      <c r="E54" s="83">
        <v>515</v>
      </c>
      <c r="F54" s="24">
        <v>1</v>
      </c>
      <c r="G54" s="55">
        <f t="shared" si="10"/>
        <v>6.2</v>
      </c>
      <c r="H54" s="83">
        <v>515</v>
      </c>
      <c r="I54" s="24">
        <v>10.5</v>
      </c>
      <c r="J54" s="55">
        <f t="shared" si="11"/>
        <v>65.08</v>
      </c>
      <c r="K54" s="24"/>
      <c r="L54" s="24"/>
      <c r="M54" s="55">
        <f t="shared" si="12"/>
        <v>0</v>
      </c>
      <c r="N54" s="83"/>
      <c r="O54" s="24"/>
      <c r="P54" s="55">
        <f t="shared" si="13"/>
        <v>0</v>
      </c>
      <c r="Q54" s="83"/>
      <c r="R54" s="24"/>
      <c r="S54" s="55">
        <f t="shared" si="14"/>
        <v>0</v>
      </c>
      <c r="T54" s="83"/>
      <c r="U54" s="24"/>
      <c r="V54" s="108">
        <f t="shared" si="15"/>
        <v>0</v>
      </c>
      <c r="W54" s="112">
        <f t="shared" si="16"/>
        <v>11.5</v>
      </c>
      <c r="X54" s="98">
        <f t="shared" si="17"/>
        <v>71.28</v>
      </c>
      <c r="Y54" s="98">
        <f t="shared" si="8"/>
        <v>16.809999999999999</v>
      </c>
      <c r="Z54" s="113">
        <f t="shared" si="9"/>
        <v>88.09</v>
      </c>
    </row>
    <row r="55" spans="1:26" s="37" customFormat="1" x14ac:dyDescent="0.25">
      <c r="A55" s="2">
        <v>49</v>
      </c>
      <c r="B55" s="61" t="s">
        <v>230</v>
      </c>
      <c r="C55" s="61" t="s">
        <v>231</v>
      </c>
      <c r="D55" s="36" t="s">
        <v>145</v>
      </c>
      <c r="E55" s="74" t="s">
        <v>185</v>
      </c>
      <c r="F55" s="34">
        <v>11.5</v>
      </c>
      <c r="G55" s="55">
        <f t="shared" si="10"/>
        <v>75.44</v>
      </c>
      <c r="H55" s="74" t="s">
        <v>185</v>
      </c>
      <c r="I55" s="34">
        <v>5.5</v>
      </c>
      <c r="J55" s="55">
        <f t="shared" si="11"/>
        <v>36.08</v>
      </c>
      <c r="K55" s="11">
        <v>545</v>
      </c>
      <c r="L55" s="34">
        <v>11</v>
      </c>
      <c r="M55" s="55">
        <f t="shared" si="12"/>
        <v>72.16</v>
      </c>
      <c r="N55" s="74" t="s">
        <v>185</v>
      </c>
      <c r="O55" s="34">
        <v>11</v>
      </c>
      <c r="P55" s="55">
        <f t="shared" si="13"/>
        <v>72.16</v>
      </c>
      <c r="Q55" s="74" t="s">
        <v>185</v>
      </c>
      <c r="R55" s="34">
        <v>10</v>
      </c>
      <c r="S55" s="55">
        <f t="shared" si="14"/>
        <v>65.599999999999994</v>
      </c>
      <c r="T55" s="74" t="s">
        <v>185</v>
      </c>
      <c r="U55" s="34">
        <v>10</v>
      </c>
      <c r="V55" s="108">
        <f t="shared" si="15"/>
        <v>65.599999999999994</v>
      </c>
      <c r="W55" s="110">
        <f t="shared" si="16"/>
        <v>59</v>
      </c>
      <c r="X55" s="65">
        <f t="shared" si="17"/>
        <v>387.03999999999996</v>
      </c>
      <c r="Y55" s="65">
        <f t="shared" si="8"/>
        <v>91.3</v>
      </c>
      <c r="Z55" s="111">
        <f t="shared" si="9"/>
        <v>478.34</v>
      </c>
    </row>
    <row r="56" spans="1:26" s="26" customFormat="1" x14ac:dyDescent="0.25">
      <c r="A56" s="2">
        <v>50</v>
      </c>
      <c r="B56" s="36" t="s">
        <v>232</v>
      </c>
      <c r="C56" s="36" t="s">
        <v>233</v>
      </c>
      <c r="D56" s="36" t="s">
        <v>145</v>
      </c>
      <c r="E56" s="73"/>
      <c r="F56" s="25"/>
      <c r="G56" s="55">
        <f t="shared" si="10"/>
        <v>0</v>
      </c>
      <c r="H56" s="73"/>
      <c r="I56" s="25"/>
      <c r="J56" s="55">
        <f t="shared" si="11"/>
        <v>0</v>
      </c>
      <c r="K56" s="77"/>
      <c r="L56" s="38"/>
      <c r="M56" s="55">
        <f t="shared" si="12"/>
        <v>0</v>
      </c>
      <c r="N56" s="73">
        <v>515</v>
      </c>
      <c r="O56" s="38">
        <v>6.5</v>
      </c>
      <c r="P56" s="55">
        <f t="shared" si="13"/>
        <v>40.29</v>
      </c>
      <c r="Q56" s="103">
        <v>515</v>
      </c>
      <c r="R56" s="84">
        <v>10</v>
      </c>
      <c r="S56" s="55">
        <f t="shared" si="14"/>
        <v>61.98</v>
      </c>
      <c r="T56" s="103">
        <v>515</v>
      </c>
      <c r="U56" s="84">
        <v>10</v>
      </c>
      <c r="V56" s="108">
        <f t="shared" si="15"/>
        <v>61.98</v>
      </c>
      <c r="W56" s="110">
        <f t="shared" si="16"/>
        <v>26.5</v>
      </c>
      <c r="X56" s="65">
        <f t="shared" si="17"/>
        <v>164.25</v>
      </c>
      <c r="Y56" s="65">
        <f t="shared" si="8"/>
        <v>38.75</v>
      </c>
      <c r="Z56" s="111">
        <f t="shared" si="9"/>
        <v>203</v>
      </c>
    </row>
    <row r="57" spans="1:26" s="26" customFormat="1" x14ac:dyDescent="0.25">
      <c r="A57" s="2">
        <v>51</v>
      </c>
      <c r="B57" s="36" t="s">
        <v>169</v>
      </c>
      <c r="C57" s="36" t="s">
        <v>170</v>
      </c>
      <c r="D57" s="36" t="s">
        <v>145</v>
      </c>
      <c r="E57" s="73">
        <v>530</v>
      </c>
      <c r="F57" s="25">
        <v>1.5</v>
      </c>
      <c r="G57" s="55">
        <f t="shared" si="10"/>
        <v>9.57</v>
      </c>
      <c r="H57" s="73">
        <v>530</v>
      </c>
      <c r="I57" s="25">
        <v>6</v>
      </c>
      <c r="J57" s="55">
        <f t="shared" si="11"/>
        <v>38.28</v>
      </c>
      <c r="K57" s="103">
        <v>535</v>
      </c>
      <c r="L57" s="84">
        <v>7</v>
      </c>
      <c r="M57" s="55">
        <f t="shared" si="12"/>
        <v>45.08</v>
      </c>
      <c r="N57" s="103">
        <v>535</v>
      </c>
      <c r="O57" s="84">
        <v>11</v>
      </c>
      <c r="P57" s="55">
        <f t="shared" si="13"/>
        <v>70.84</v>
      </c>
      <c r="Q57" s="103">
        <v>535</v>
      </c>
      <c r="R57" s="84">
        <v>9.5</v>
      </c>
      <c r="S57" s="55">
        <f t="shared" si="14"/>
        <v>61.18</v>
      </c>
      <c r="T57" s="103">
        <v>535</v>
      </c>
      <c r="U57" s="84">
        <v>6.5</v>
      </c>
      <c r="V57" s="108">
        <f t="shared" si="15"/>
        <v>41.86</v>
      </c>
      <c r="W57" s="110">
        <f t="shared" si="16"/>
        <v>41.5</v>
      </c>
      <c r="X57" s="65">
        <f t="shared" si="17"/>
        <v>266.81</v>
      </c>
      <c r="Y57" s="65">
        <f t="shared" si="8"/>
        <v>62.94</v>
      </c>
      <c r="Z57" s="111">
        <f t="shared" si="9"/>
        <v>329.75</v>
      </c>
    </row>
    <row r="58" spans="1:26" s="26" customFormat="1" x14ac:dyDescent="0.25">
      <c r="A58" s="2">
        <v>52</v>
      </c>
      <c r="B58" s="36" t="s">
        <v>168</v>
      </c>
      <c r="C58" s="36" t="s">
        <v>89</v>
      </c>
      <c r="D58" s="36" t="s">
        <v>145</v>
      </c>
      <c r="E58" s="73">
        <v>520</v>
      </c>
      <c r="F58" s="25">
        <v>10.5</v>
      </c>
      <c r="G58" s="55">
        <f t="shared" ref="G58:G83" si="18">ROUND(ROUND(E58/$B$4,3)*2*F58,2)</f>
        <v>65.709999999999994</v>
      </c>
      <c r="H58" s="73">
        <v>520</v>
      </c>
      <c r="I58" s="25">
        <v>10.5</v>
      </c>
      <c r="J58" s="55">
        <f t="shared" ref="J58:J83" si="19">ROUND(ROUND(H58/$B$4,3)*2*I58,2)</f>
        <v>65.709999999999994</v>
      </c>
      <c r="K58" s="103">
        <v>520</v>
      </c>
      <c r="L58" s="84">
        <v>9.5</v>
      </c>
      <c r="M58" s="55">
        <f t="shared" ref="M58:M83" si="20">ROUND(ROUND(K58/$B$4,3)*2*L58,2)</f>
        <v>59.45</v>
      </c>
      <c r="N58" s="103">
        <v>520</v>
      </c>
      <c r="O58" s="84">
        <v>2.5</v>
      </c>
      <c r="P58" s="55">
        <f t="shared" ref="P58:P83" si="21">ROUND(ROUND(N58/$B$4,3)*2*O58,2)</f>
        <v>15.65</v>
      </c>
      <c r="Q58" s="103">
        <v>520</v>
      </c>
      <c r="R58" s="84">
        <v>10</v>
      </c>
      <c r="S58" s="55">
        <f t="shared" ref="S58:S83" si="22">ROUND(ROUND(Q58/$B$4,3)*2*R58,2)</f>
        <v>62.58</v>
      </c>
      <c r="T58" s="103">
        <v>520</v>
      </c>
      <c r="U58" s="84">
        <v>10</v>
      </c>
      <c r="V58" s="108">
        <f t="shared" ref="V58:V83" si="23">ROUND(ROUND(T58/$B$4,3)*2*U58,2)</f>
        <v>62.58</v>
      </c>
      <c r="W58" s="110">
        <f t="shared" ref="W58:W83" si="24">F58+I58+L58+O58+R58+U58</f>
        <v>53</v>
      </c>
      <c r="X58" s="65">
        <f t="shared" ref="X58:X83" si="25">G58+J58+M58+P58+S58+V58</f>
        <v>331.68</v>
      </c>
      <c r="Y58" s="65">
        <f t="shared" si="8"/>
        <v>78.239999999999995</v>
      </c>
      <c r="Z58" s="111">
        <f t="shared" si="9"/>
        <v>409.92</v>
      </c>
    </row>
    <row r="59" spans="1:26" s="26" customFormat="1" x14ac:dyDescent="0.25">
      <c r="A59" s="2">
        <v>53</v>
      </c>
      <c r="B59" s="36" t="s">
        <v>172</v>
      </c>
      <c r="C59" s="36" t="s">
        <v>173</v>
      </c>
      <c r="D59" s="36" t="s">
        <v>145</v>
      </c>
      <c r="E59" s="73">
        <v>525</v>
      </c>
      <c r="F59" s="25">
        <v>0.5</v>
      </c>
      <c r="G59" s="55">
        <f t="shared" si="18"/>
        <v>3.16</v>
      </c>
      <c r="H59" s="73">
        <v>530</v>
      </c>
      <c r="I59" s="25">
        <v>9.5</v>
      </c>
      <c r="J59" s="55">
        <f t="shared" si="19"/>
        <v>60.61</v>
      </c>
      <c r="K59" s="103">
        <v>530</v>
      </c>
      <c r="L59" s="84">
        <v>9</v>
      </c>
      <c r="M59" s="55">
        <f t="shared" si="20"/>
        <v>57.42</v>
      </c>
      <c r="N59" s="103">
        <v>530</v>
      </c>
      <c r="O59" s="84">
        <v>3.5</v>
      </c>
      <c r="P59" s="55">
        <f t="shared" si="21"/>
        <v>22.33</v>
      </c>
      <c r="Q59" s="103">
        <v>530</v>
      </c>
      <c r="R59" s="84">
        <v>3.5</v>
      </c>
      <c r="S59" s="55">
        <f t="shared" si="22"/>
        <v>22.33</v>
      </c>
      <c r="T59" s="103">
        <v>530</v>
      </c>
      <c r="U59" s="84">
        <v>10</v>
      </c>
      <c r="V59" s="108">
        <f t="shared" si="23"/>
        <v>63.8</v>
      </c>
      <c r="W59" s="110">
        <f t="shared" si="24"/>
        <v>36</v>
      </c>
      <c r="X59" s="65">
        <f t="shared" si="25"/>
        <v>229.64999999999998</v>
      </c>
      <c r="Y59" s="65">
        <f t="shared" ref="Y59:Y86" si="26">ROUND(X59*0.2359,2)</f>
        <v>54.17</v>
      </c>
      <c r="Z59" s="111">
        <f t="shared" ref="Z59:Z86" si="27">X59+Y59</f>
        <v>283.82</v>
      </c>
    </row>
    <row r="60" spans="1:26" s="26" customFormat="1" x14ac:dyDescent="0.25">
      <c r="A60" s="2">
        <v>54</v>
      </c>
      <c r="B60" s="36" t="s">
        <v>175</v>
      </c>
      <c r="C60" s="36" t="s">
        <v>176</v>
      </c>
      <c r="D60" s="36" t="s">
        <v>145</v>
      </c>
      <c r="E60" s="73">
        <v>545</v>
      </c>
      <c r="F60" s="25">
        <v>10</v>
      </c>
      <c r="G60" s="55">
        <f t="shared" si="18"/>
        <v>65.599999999999994</v>
      </c>
      <c r="H60" s="73">
        <v>545</v>
      </c>
      <c r="I60" s="25">
        <v>4</v>
      </c>
      <c r="J60" s="55">
        <f t="shared" si="19"/>
        <v>26.24</v>
      </c>
      <c r="K60" s="103">
        <v>545</v>
      </c>
      <c r="L60" s="84">
        <v>9</v>
      </c>
      <c r="M60" s="55">
        <f t="shared" si="20"/>
        <v>59.04</v>
      </c>
      <c r="N60" s="103">
        <v>545</v>
      </c>
      <c r="O60" s="84">
        <v>11</v>
      </c>
      <c r="P60" s="55">
        <f t="shared" si="21"/>
        <v>72.16</v>
      </c>
      <c r="Q60" s="103">
        <v>545</v>
      </c>
      <c r="R60" s="84">
        <v>6.5</v>
      </c>
      <c r="S60" s="55">
        <f t="shared" si="22"/>
        <v>42.64</v>
      </c>
      <c r="T60" s="103">
        <v>545</v>
      </c>
      <c r="U60" s="84">
        <v>10</v>
      </c>
      <c r="V60" s="108">
        <f t="shared" si="23"/>
        <v>65.599999999999994</v>
      </c>
      <c r="W60" s="110">
        <f t="shared" si="24"/>
        <v>50.5</v>
      </c>
      <c r="X60" s="65">
        <f t="shared" si="25"/>
        <v>331.28</v>
      </c>
      <c r="Y60" s="65">
        <f t="shared" si="26"/>
        <v>78.150000000000006</v>
      </c>
      <c r="Z60" s="111">
        <f t="shared" si="27"/>
        <v>409.42999999999995</v>
      </c>
    </row>
    <row r="61" spans="1:26" s="26" customFormat="1" x14ac:dyDescent="0.25">
      <c r="A61" s="2">
        <v>55</v>
      </c>
      <c r="B61" s="36" t="s">
        <v>177</v>
      </c>
      <c r="C61" s="36" t="s">
        <v>178</v>
      </c>
      <c r="D61" s="36" t="s">
        <v>145</v>
      </c>
      <c r="E61" s="73">
        <v>520</v>
      </c>
      <c r="F61" s="25">
        <v>11.5</v>
      </c>
      <c r="G61" s="55">
        <f t="shared" si="18"/>
        <v>71.97</v>
      </c>
      <c r="H61" s="73">
        <v>520</v>
      </c>
      <c r="I61" s="25">
        <v>5</v>
      </c>
      <c r="J61" s="55">
        <f t="shared" si="19"/>
        <v>31.29</v>
      </c>
      <c r="K61" s="103">
        <v>520</v>
      </c>
      <c r="L61" s="84">
        <v>11</v>
      </c>
      <c r="M61" s="55">
        <f t="shared" si="20"/>
        <v>68.84</v>
      </c>
      <c r="N61" s="103">
        <v>520</v>
      </c>
      <c r="O61" s="84">
        <v>11</v>
      </c>
      <c r="P61" s="55">
        <f t="shared" si="21"/>
        <v>68.84</v>
      </c>
      <c r="Q61" s="103">
        <v>520</v>
      </c>
      <c r="R61" s="84">
        <v>4.5</v>
      </c>
      <c r="S61" s="55">
        <f t="shared" si="22"/>
        <v>28.16</v>
      </c>
      <c r="T61" s="103">
        <v>520</v>
      </c>
      <c r="U61" s="84">
        <v>10</v>
      </c>
      <c r="V61" s="108">
        <f t="shared" si="23"/>
        <v>62.58</v>
      </c>
      <c r="W61" s="110">
        <f t="shared" si="24"/>
        <v>53</v>
      </c>
      <c r="X61" s="65">
        <f t="shared" si="25"/>
        <v>331.68</v>
      </c>
      <c r="Y61" s="65">
        <f t="shared" si="26"/>
        <v>78.239999999999995</v>
      </c>
      <c r="Z61" s="111">
        <f t="shared" si="27"/>
        <v>409.92</v>
      </c>
    </row>
    <row r="62" spans="1:26" s="26" customFormat="1" x14ac:dyDescent="0.25">
      <c r="A62" s="2">
        <v>56</v>
      </c>
      <c r="B62" s="36" t="s">
        <v>278</v>
      </c>
      <c r="C62" s="36" t="s">
        <v>279</v>
      </c>
      <c r="D62" s="36" t="s">
        <v>145</v>
      </c>
      <c r="E62" s="73"/>
      <c r="F62" s="25"/>
      <c r="G62" s="55">
        <f t="shared" si="18"/>
        <v>0</v>
      </c>
      <c r="H62" s="73"/>
      <c r="I62" s="25"/>
      <c r="J62" s="55">
        <f t="shared" si="19"/>
        <v>0</v>
      </c>
      <c r="K62" s="103"/>
      <c r="L62" s="84"/>
      <c r="M62" s="55">
        <f t="shared" si="20"/>
        <v>0</v>
      </c>
      <c r="N62" s="103">
        <v>515</v>
      </c>
      <c r="O62" s="84">
        <v>7.5</v>
      </c>
      <c r="P62" s="55">
        <f t="shared" si="21"/>
        <v>46.49</v>
      </c>
      <c r="Q62" s="103">
        <v>515</v>
      </c>
      <c r="R62" s="84">
        <v>5</v>
      </c>
      <c r="S62" s="55">
        <f t="shared" si="22"/>
        <v>30.99</v>
      </c>
      <c r="T62" s="103">
        <v>515</v>
      </c>
      <c r="U62" s="84">
        <v>0</v>
      </c>
      <c r="V62" s="108">
        <f t="shared" si="23"/>
        <v>0</v>
      </c>
      <c r="W62" s="110">
        <f t="shared" si="24"/>
        <v>12.5</v>
      </c>
      <c r="X62" s="65">
        <f t="shared" si="25"/>
        <v>77.48</v>
      </c>
      <c r="Y62" s="65">
        <f t="shared" si="26"/>
        <v>18.28</v>
      </c>
      <c r="Z62" s="111">
        <f t="shared" si="27"/>
        <v>95.76</v>
      </c>
    </row>
    <row r="63" spans="1:26" s="26" customFormat="1" x14ac:dyDescent="0.25">
      <c r="A63" s="2">
        <v>57</v>
      </c>
      <c r="B63" s="36" t="s">
        <v>179</v>
      </c>
      <c r="C63" s="36" t="s">
        <v>234</v>
      </c>
      <c r="D63" s="36" t="s">
        <v>145</v>
      </c>
      <c r="E63" s="73"/>
      <c r="F63" s="25"/>
      <c r="G63" s="55">
        <f t="shared" si="18"/>
        <v>0</v>
      </c>
      <c r="H63" s="73"/>
      <c r="I63" s="25"/>
      <c r="J63" s="55">
        <f t="shared" si="19"/>
        <v>0</v>
      </c>
      <c r="K63" s="103"/>
      <c r="L63" s="84"/>
      <c r="M63" s="55">
        <f t="shared" si="20"/>
        <v>0</v>
      </c>
      <c r="N63" s="103"/>
      <c r="O63" s="84"/>
      <c r="P63" s="55">
        <f t="shared" si="21"/>
        <v>0</v>
      </c>
      <c r="Q63" s="103"/>
      <c r="R63" s="84"/>
      <c r="S63" s="55">
        <f t="shared" si="22"/>
        <v>0</v>
      </c>
      <c r="T63" s="103">
        <v>515</v>
      </c>
      <c r="U63" s="84">
        <v>2</v>
      </c>
      <c r="V63" s="108">
        <f t="shared" si="23"/>
        <v>12.4</v>
      </c>
      <c r="W63" s="110">
        <f t="shared" si="24"/>
        <v>2</v>
      </c>
      <c r="X63" s="65">
        <f t="shared" si="25"/>
        <v>12.4</v>
      </c>
      <c r="Y63" s="65">
        <f t="shared" si="26"/>
        <v>2.93</v>
      </c>
      <c r="Z63" s="111">
        <f t="shared" si="27"/>
        <v>15.33</v>
      </c>
    </row>
    <row r="64" spans="1:26" s="26" customFormat="1" x14ac:dyDescent="0.25">
      <c r="A64" s="2">
        <v>58</v>
      </c>
      <c r="B64" s="36" t="s">
        <v>181</v>
      </c>
      <c r="C64" s="36" t="s">
        <v>182</v>
      </c>
      <c r="D64" s="36" t="s">
        <v>145</v>
      </c>
      <c r="E64" s="73">
        <v>545</v>
      </c>
      <c r="F64" s="25">
        <v>11.5</v>
      </c>
      <c r="G64" s="55">
        <f t="shared" si="18"/>
        <v>75.44</v>
      </c>
      <c r="H64" s="73">
        <v>545</v>
      </c>
      <c r="I64" s="25">
        <v>6</v>
      </c>
      <c r="J64" s="55">
        <f t="shared" si="19"/>
        <v>39.36</v>
      </c>
      <c r="K64" s="103">
        <v>545</v>
      </c>
      <c r="L64" s="84">
        <v>3</v>
      </c>
      <c r="M64" s="55">
        <f t="shared" si="20"/>
        <v>19.68</v>
      </c>
      <c r="N64" s="103">
        <v>545</v>
      </c>
      <c r="O64" s="84">
        <v>11</v>
      </c>
      <c r="P64" s="55">
        <f t="shared" si="21"/>
        <v>72.16</v>
      </c>
      <c r="Q64" s="103">
        <v>545</v>
      </c>
      <c r="R64" s="84">
        <v>3</v>
      </c>
      <c r="S64" s="55">
        <f t="shared" si="22"/>
        <v>19.68</v>
      </c>
      <c r="T64" s="103">
        <v>545</v>
      </c>
      <c r="U64" s="84">
        <v>0</v>
      </c>
      <c r="V64" s="108">
        <f t="shared" si="23"/>
        <v>0</v>
      </c>
      <c r="W64" s="110">
        <f t="shared" si="24"/>
        <v>34.5</v>
      </c>
      <c r="X64" s="65">
        <f t="shared" si="25"/>
        <v>226.32</v>
      </c>
      <c r="Y64" s="65">
        <f t="shared" si="26"/>
        <v>53.39</v>
      </c>
      <c r="Z64" s="111">
        <f t="shared" si="27"/>
        <v>279.70999999999998</v>
      </c>
    </row>
    <row r="65" spans="1:26" s="27" customFormat="1" x14ac:dyDescent="0.25">
      <c r="A65" s="2">
        <v>59</v>
      </c>
      <c r="B65" s="36" t="s">
        <v>183</v>
      </c>
      <c r="C65" s="36" t="s">
        <v>184</v>
      </c>
      <c r="D65" s="36" t="s">
        <v>145</v>
      </c>
      <c r="E65" s="73">
        <v>535</v>
      </c>
      <c r="F65" s="38">
        <v>5</v>
      </c>
      <c r="G65" s="55">
        <f t="shared" si="18"/>
        <v>32.200000000000003</v>
      </c>
      <c r="H65" s="73">
        <v>535</v>
      </c>
      <c r="I65" s="38">
        <v>10.5</v>
      </c>
      <c r="J65" s="55">
        <f t="shared" si="19"/>
        <v>67.62</v>
      </c>
      <c r="K65" s="103">
        <v>535</v>
      </c>
      <c r="L65" s="84">
        <v>11</v>
      </c>
      <c r="M65" s="55">
        <f t="shared" si="20"/>
        <v>70.84</v>
      </c>
      <c r="N65" s="103">
        <v>535</v>
      </c>
      <c r="O65" s="84">
        <v>11</v>
      </c>
      <c r="P65" s="55">
        <f t="shared" si="21"/>
        <v>70.84</v>
      </c>
      <c r="Q65" s="103">
        <v>535</v>
      </c>
      <c r="R65" s="84">
        <v>10</v>
      </c>
      <c r="S65" s="55">
        <f t="shared" si="22"/>
        <v>64.400000000000006</v>
      </c>
      <c r="T65" s="103">
        <v>535</v>
      </c>
      <c r="U65" s="84">
        <v>10</v>
      </c>
      <c r="V65" s="108">
        <f t="shared" si="23"/>
        <v>64.400000000000006</v>
      </c>
      <c r="W65" s="110">
        <f t="shared" si="24"/>
        <v>57.5</v>
      </c>
      <c r="X65" s="65">
        <f t="shared" si="25"/>
        <v>370.30000000000007</v>
      </c>
      <c r="Y65" s="65">
        <f t="shared" si="26"/>
        <v>87.35</v>
      </c>
      <c r="Z65" s="111">
        <f t="shared" si="27"/>
        <v>457.65000000000009</v>
      </c>
    </row>
    <row r="66" spans="1:26" s="27" customFormat="1" x14ac:dyDescent="0.25">
      <c r="A66" s="2">
        <v>60</v>
      </c>
      <c r="B66" s="36" t="s">
        <v>237</v>
      </c>
      <c r="C66" s="36" t="s">
        <v>217</v>
      </c>
      <c r="D66" s="36" t="s">
        <v>145</v>
      </c>
      <c r="E66" s="73">
        <v>515</v>
      </c>
      <c r="F66" s="38">
        <v>11.5</v>
      </c>
      <c r="G66" s="55">
        <f t="shared" si="18"/>
        <v>71.28</v>
      </c>
      <c r="H66" s="73">
        <v>515</v>
      </c>
      <c r="I66" s="38">
        <v>10.5</v>
      </c>
      <c r="J66" s="55">
        <f t="shared" si="19"/>
        <v>65.08</v>
      </c>
      <c r="K66" s="103">
        <v>515</v>
      </c>
      <c r="L66" s="84">
        <v>7.5</v>
      </c>
      <c r="M66" s="55">
        <f t="shared" si="20"/>
        <v>46.49</v>
      </c>
      <c r="N66" s="103">
        <v>515</v>
      </c>
      <c r="O66" s="84">
        <v>11</v>
      </c>
      <c r="P66" s="55">
        <f t="shared" si="21"/>
        <v>68.180000000000007</v>
      </c>
      <c r="Q66" s="103">
        <v>515</v>
      </c>
      <c r="R66" s="84">
        <v>7</v>
      </c>
      <c r="S66" s="55">
        <f t="shared" si="22"/>
        <v>43.39</v>
      </c>
      <c r="T66" s="103">
        <v>515</v>
      </c>
      <c r="U66" s="84">
        <v>7.5</v>
      </c>
      <c r="V66" s="108">
        <f t="shared" si="23"/>
        <v>46.49</v>
      </c>
      <c r="W66" s="110">
        <f t="shared" si="24"/>
        <v>55</v>
      </c>
      <c r="X66" s="65">
        <f t="shared" si="25"/>
        <v>340.91</v>
      </c>
      <c r="Y66" s="65">
        <f t="shared" si="26"/>
        <v>80.42</v>
      </c>
      <c r="Z66" s="111">
        <f t="shared" si="27"/>
        <v>421.33000000000004</v>
      </c>
    </row>
    <row r="67" spans="1:26" s="27" customFormat="1" x14ac:dyDescent="0.25">
      <c r="A67" s="2">
        <v>61</v>
      </c>
      <c r="B67" s="36" t="s">
        <v>280</v>
      </c>
      <c r="C67" s="36" t="s">
        <v>40</v>
      </c>
      <c r="D67" s="36" t="s">
        <v>145</v>
      </c>
      <c r="E67" s="73"/>
      <c r="F67" s="38"/>
      <c r="G67" s="55">
        <f t="shared" si="18"/>
        <v>0</v>
      </c>
      <c r="H67" s="73">
        <v>525</v>
      </c>
      <c r="I67" s="38">
        <v>5.5</v>
      </c>
      <c r="J67" s="55">
        <f t="shared" si="19"/>
        <v>34.75</v>
      </c>
      <c r="K67" s="19"/>
      <c r="L67" s="84"/>
      <c r="M67" s="55">
        <f t="shared" si="20"/>
        <v>0</v>
      </c>
      <c r="N67" s="103"/>
      <c r="O67" s="84"/>
      <c r="P67" s="55">
        <f t="shared" si="21"/>
        <v>0</v>
      </c>
      <c r="Q67" s="19"/>
      <c r="R67" s="84"/>
      <c r="S67" s="55">
        <f t="shared" si="22"/>
        <v>0</v>
      </c>
      <c r="T67" s="19"/>
      <c r="U67" s="84"/>
      <c r="V67" s="108">
        <f t="shared" si="23"/>
        <v>0</v>
      </c>
      <c r="W67" s="110">
        <f t="shared" si="24"/>
        <v>5.5</v>
      </c>
      <c r="X67" s="65">
        <f t="shared" si="25"/>
        <v>34.75</v>
      </c>
      <c r="Y67" s="65">
        <f t="shared" si="26"/>
        <v>8.1999999999999993</v>
      </c>
      <c r="Z67" s="111">
        <f t="shared" si="27"/>
        <v>42.95</v>
      </c>
    </row>
    <row r="68" spans="1:26" s="27" customFormat="1" x14ac:dyDescent="0.25">
      <c r="A68" s="2">
        <v>62</v>
      </c>
      <c r="B68" s="36" t="s">
        <v>239</v>
      </c>
      <c r="C68" s="36" t="s">
        <v>240</v>
      </c>
      <c r="D68" s="36" t="s">
        <v>145</v>
      </c>
      <c r="E68" s="73"/>
      <c r="F68" s="38"/>
      <c r="G68" s="55">
        <f t="shared" si="18"/>
        <v>0</v>
      </c>
      <c r="H68" s="73">
        <v>520</v>
      </c>
      <c r="I68" s="38">
        <v>10.5</v>
      </c>
      <c r="J68" s="55">
        <f t="shared" si="19"/>
        <v>65.709999999999994</v>
      </c>
      <c r="K68" s="103">
        <v>520</v>
      </c>
      <c r="L68" s="84">
        <v>11</v>
      </c>
      <c r="M68" s="55">
        <f t="shared" si="20"/>
        <v>68.84</v>
      </c>
      <c r="N68" s="103">
        <v>520</v>
      </c>
      <c r="O68" s="84">
        <v>11</v>
      </c>
      <c r="P68" s="55">
        <f t="shared" si="21"/>
        <v>68.84</v>
      </c>
      <c r="Q68" s="103">
        <v>520</v>
      </c>
      <c r="R68" s="84">
        <v>10</v>
      </c>
      <c r="S68" s="55">
        <f t="shared" si="22"/>
        <v>62.58</v>
      </c>
      <c r="T68" s="103">
        <v>520</v>
      </c>
      <c r="U68" s="84">
        <v>6</v>
      </c>
      <c r="V68" s="108">
        <f t="shared" si="23"/>
        <v>37.549999999999997</v>
      </c>
      <c r="W68" s="110">
        <f t="shared" si="24"/>
        <v>48.5</v>
      </c>
      <c r="X68" s="65">
        <f t="shared" si="25"/>
        <v>303.52000000000004</v>
      </c>
      <c r="Y68" s="65">
        <f t="shared" si="26"/>
        <v>71.599999999999994</v>
      </c>
      <c r="Z68" s="111">
        <f t="shared" si="27"/>
        <v>375.12</v>
      </c>
    </row>
    <row r="69" spans="1:26" s="27" customFormat="1" x14ac:dyDescent="0.25">
      <c r="A69" s="2">
        <v>63</v>
      </c>
      <c r="B69" s="36" t="s">
        <v>281</v>
      </c>
      <c r="C69" s="36" t="s">
        <v>98</v>
      </c>
      <c r="D69" s="36" t="s">
        <v>145</v>
      </c>
      <c r="E69" s="73"/>
      <c r="F69" s="38"/>
      <c r="G69" s="55">
        <f t="shared" si="18"/>
        <v>0</v>
      </c>
      <c r="H69" s="73"/>
      <c r="I69" s="38"/>
      <c r="J69" s="55">
        <f t="shared" si="19"/>
        <v>0</v>
      </c>
      <c r="K69" s="103">
        <v>515</v>
      </c>
      <c r="L69" s="84">
        <v>6.5</v>
      </c>
      <c r="M69" s="55">
        <f t="shared" si="20"/>
        <v>40.29</v>
      </c>
      <c r="N69" s="103">
        <v>515</v>
      </c>
      <c r="O69" s="84">
        <v>11</v>
      </c>
      <c r="P69" s="55">
        <f t="shared" si="21"/>
        <v>68.180000000000007</v>
      </c>
      <c r="Q69" s="73">
        <v>515</v>
      </c>
      <c r="R69" s="38">
        <v>10</v>
      </c>
      <c r="S69" s="55">
        <f t="shared" si="22"/>
        <v>61.98</v>
      </c>
      <c r="T69" s="73">
        <v>515</v>
      </c>
      <c r="U69" s="38">
        <v>0</v>
      </c>
      <c r="V69" s="108">
        <f t="shared" si="23"/>
        <v>0</v>
      </c>
      <c r="W69" s="110">
        <f t="shared" si="24"/>
        <v>27.5</v>
      </c>
      <c r="X69" s="65">
        <f t="shared" si="25"/>
        <v>170.45</v>
      </c>
      <c r="Y69" s="65">
        <f t="shared" si="26"/>
        <v>40.21</v>
      </c>
      <c r="Z69" s="111">
        <f t="shared" si="27"/>
        <v>210.66</v>
      </c>
    </row>
    <row r="70" spans="1:26" s="27" customFormat="1" x14ac:dyDescent="0.25">
      <c r="A70" s="2">
        <v>64</v>
      </c>
      <c r="B70" s="36" t="s">
        <v>189</v>
      </c>
      <c r="C70" s="36" t="s">
        <v>190</v>
      </c>
      <c r="D70" s="36" t="s">
        <v>145</v>
      </c>
      <c r="E70" s="73">
        <v>545</v>
      </c>
      <c r="F70" s="38">
        <v>11.5</v>
      </c>
      <c r="G70" s="55">
        <f t="shared" si="18"/>
        <v>75.44</v>
      </c>
      <c r="H70" s="73">
        <v>545</v>
      </c>
      <c r="I70" s="38">
        <v>10.5</v>
      </c>
      <c r="J70" s="55">
        <f t="shared" si="19"/>
        <v>68.88</v>
      </c>
      <c r="K70" s="103">
        <v>545</v>
      </c>
      <c r="L70" s="84">
        <v>9.5</v>
      </c>
      <c r="M70" s="55">
        <f t="shared" si="20"/>
        <v>62.32</v>
      </c>
      <c r="N70" s="73">
        <v>545</v>
      </c>
      <c r="O70" s="38">
        <v>0</v>
      </c>
      <c r="P70" s="55">
        <f t="shared" si="21"/>
        <v>0</v>
      </c>
      <c r="Q70" s="73">
        <v>545</v>
      </c>
      <c r="R70" s="38">
        <v>10</v>
      </c>
      <c r="S70" s="55">
        <f t="shared" si="22"/>
        <v>65.599999999999994</v>
      </c>
      <c r="T70" s="73">
        <v>545</v>
      </c>
      <c r="U70" s="38">
        <v>6</v>
      </c>
      <c r="V70" s="108">
        <f t="shared" si="23"/>
        <v>39.36</v>
      </c>
      <c r="W70" s="110">
        <f t="shared" si="24"/>
        <v>47.5</v>
      </c>
      <c r="X70" s="65">
        <f t="shared" si="25"/>
        <v>311.60000000000002</v>
      </c>
      <c r="Y70" s="65">
        <f t="shared" si="26"/>
        <v>73.510000000000005</v>
      </c>
      <c r="Z70" s="111">
        <f t="shared" si="27"/>
        <v>385.11</v>
      </c>
    </row>
    <row r="71" spans="1:26" s="27" customFormat="1" x14ac:dyDescent="0.25">
      <c r="A71" s="2">
        <v>65</v>
      </c>
      <c r="B71" s="36" t="s">
        <v>282</v>
      </c>
      <c r="C71" s="36" t="s">
        <v>283</v>
      </c>
      <c r="D71" s="36" t="s">
        <v>145</v>
      </c>
      <c r="E71" s="73"/>
      <c r="F71" s="38"/>
      <c r="G71" s="55">
        <f t="shared" si="18"/>
        <v>0</v>
      </c>
      <c r="H71" s="73"/>
      <c r="I71" s="38"/>
      <c r="J71" s="55">
        <f t="shared" si="19"/>
        <v>0</v>
      </c>
      <c r="K71" s="103"/>
      <c r="L71" s="84"/>
      <c r="M71" s="55">
        <f t="shared" si="20"/>
        <v>0</v>
      </c>
      <c r="N71" s="73"/>
      <c r="O71" s="38"/>
      <c r="P71" s="55">
        <f t="shared" si="21"/>
        <v>0</v>
      </c>
      <c r="Q71" s="73">
        <v>515</v>
      </c>
      <c r="R71" s="38">
        <v>8.5</v>
      </c>
      <c r="S71" s="55">
        <f t="shared" si="22"/>
        <v>52.68</v>
      </c>
      <c r="T71" s="73">
        <v>515</v>
      </c>
      <c r="U71" s="38">
        <v>0</v>
      </c>
      <c r="V71" s="108">
        <f t="shared" si="23"/>
        <v>0</v>
      </c>
      <c r="W71" s="110">
        <f t="shared" si="24"/>
        <v>8.5</v>
      </c>
      <c r="X71" s="65">
        <f t="shared" si="25"/>
        <v>52.68</v>
      </c>
      <c r="Y71" s="65">
        <f t="shared" si="26"/>
        <v>12.43</v>
      </c>
      <c r="Z71" s="111">
        <f t="shared" si="27"/>
        <v>65.11</v>
      </c>
    </row>
    <row r="72" spans="1:26" s="27" customFormat="1" x14ac:dyDescent="0.25">
      <c r="A72" s="2">
        <v>66</v>
      </c>
      <c r="B72" s="36" t="s">
        <v>284</v>
      </c>
      <c r="C72" s="36" t="s">
        <v>88</v>
      </c>
      <c r="D72" s="36" t="s">
        <v>145</v>
      </c>
      <c r="E72" s="73"/>
      <c r="F72" s="38"/>
      <c r="G72" s="55">
        <f t="shared" si="18"/>
        <v>0</v>
      </c>
      <c r="H72" s="73"/>
      <c r="I72" s="38"/>
      <c r="J72" s="55">
        <f t="shared" si="19"/>
        <v>0</v>
      </c>
      <c r="K72" s="73">
        <v>515</v>
      </c>
      <c r="L72" s="38">
        <v>3.5</v>
      </c>
      <c r="M72" s="55">
        <f t="shared" si="20"/>
        <v>21.69</v>
      </c>
      <c r="N72" s="73">
        <v>515</v>
      </c>
      <c r="O72" s="38">
        <v>0</v>
      </c>
      <c r="P72" s="55">
        <f t="shared" si="21"/>
        <v>0</v>
      </c>
      <c r="Q72" s="73">
        <v>515</v>
      </c>
      <c r="R72" s="38">
        <v>0</v>
      </c>
      <c r="S72" s="55">
        <f t="shared" si="22"/>
        <v>0</v>
      </c>
      <c r="T72" s="73">
        <v>515</v>
      </c>
      <c r="U72" s="38">
        <v>0</v>
      </c>
      <c r="V72" s="108">
        <f t="shared" si="23"/>
        <v>0</v>
      </c>
      <c r="W72" s="110">
        <f t="shared" si="24"/>
        <v>3.5</v>
      </c>
      <c r="X72" s="65">
        <f t="shared" si="25"/>
        <v>21.69</v>
      </c>
      <c r="Y72" s="65">
        <f t="shared" si="26"/>
        <v>5.12</v>
      </c>
      <c r="Z72" s="111">
        <f t="shared" si="27"/>
        <v>26.810000000000002</v>
      </c>
    </row>
    <row r="73" spans="1:26" s="26" customFormat="1" x14ac:dyDescent="0.25">
      <c r="A73" s="2">
        <v>67</v>
      </c>
      <c r="B73" s="36" t="s">
        <v>196</v>
      </c>
      <c r="C73" s="36" t="s">
        <v>197</v>
      </c>
      <c r="D73" s="36" t="s">
        <v>145</v>
      </c>
      <c r="E73" s="73">
        <v>560</v>
      </c>
      <c r="F73" s="25">
        <v>11.5</v>
      </c>
      <c r="G73" s="55">
        <f t="shared" si="18"/>
        <v>77.510000000000005</v>
      </c>
      <c r="H73" s="73">
        <v>560</v>
      </c>
      <c r="I73" s="25">
        <v>10</v>
      </c>
      <c r="J73" s="55">
        <f t="shared" si="19"/>
        <v>67.400000000000006</v>
      </c>
      <c r="K73" s="73">
        <v>560</v>
      </c>
      <c r="L73" s="25">
        <v>0</v>
      </c>
      <c r="M73" s="55">
        <f t="shared" si="20"/>
        <v>0</v>
      </c>
      <c r="N73" s="73">
        <v>560</v>
      </c>
      <c r="O73" s="25">
        <v>0</v>
      </c>
      <c r="P73" s="55">
        <f t="shared" si="21"/>
        <v>0</v>
      </c>
      <c r="Q73" s="73">
        <v>560</v>
      </c>
      <c r="R73" s="38">
        <v>5</v>
      </c>
      <c r="S73" s="55">
        <f t="shared" si="22"/>
        <v>33.700000000000003</v>
      </c>
      <c r="T73" s="73">
        <v>560</v>
      </c>
      <c r="U73" s="38">
        <v>10</v>
      </c>
      <c r="V73" s="108">
        <f t="shared" si="23"/>
        <v>67.400000000000006</v>
      </c>
      <c r="W73" s="110">
        <f t="shared" si="24"/>
        <v>36.5</v>
      </c>
      <c r="X73" s="65">
        <f t="shared" si="25"/>
        <v>246.01000000000002</v>
      </c>
      <c r="Y73" s="65">
        <f t="shared" si="26"/>
        <v>58.03</v>
      </c>
      <c r="Z73" s="111">
        <f t="shared" si="27"/>
        <v>304.04000000000002</v>
      </c>
    </row>
    <row r="74" spans="1:26" s="26" customFormat="1" x14ac:dyDescent="0.25">
      <c r="A74" s="2">
        <v>68</v>
      </c>
      <c r="B74" s="36" t="s">
        <v>198</v>
      </c>
      <c r="C74" s="36" t="s">
        <v>199</v>
      </c>
      <c r="D74" s="36" t="s">
        <v>145</v>
      </c>
      <c r="E74" s="73">
        <v>545</v>
      </c>
      <c r="F74" s="25">
        <v>5</v>
      </c>
      <c r="G74" s="55">
        <f t="shared" si="18"/>
        <v>32.799999999999997</v>
      </c>
      <c r="H74" s="73">
        <v>545</v>
      </c>
      <c r="I74" s="25">
        <v>5.5</v>
      </c>
      <c r="J74" s="55">
        <f t="shared" si="19"/>
        <v>36.08</v>
      </c>
      <c r="K74" s="73">
        <v>545</v>
      </c>
      <c r="L74" s="25">
        <v>11</v>
      </c>
      <c r="M74" s="55">
        <f t="shared" si="20"/>
        <v>72.16</v>
      </c>
      <c r="N74" s="73">
        <v>545</v>
      </c>
      <c r="O74" s="25">
        <v>11</v>
      </c>
      <c r="P74" s="55">
        <f t="shared" si="21"/>
        <v>72.16</v>
      </c>
      <c r="Q74" s="73">
        <v>545</v>
      </c>
      <c r="R74" s="25">
        <v>7.5</v>
      </c>
      <c r="S74" s="55">
        <f t="shared" si="22"/>
        <v>49.2</v>
      </c>
      <c r="T74" s="73">
        <v>545</v>
      </c>
      <c r="U74" s="25">
        <v>10</v>
      </c>
      <c r="V74" s="108">
        <f t="shared" si="23"/>
        <v>65.599999999999994</v>
      </c>
      <c r="W74" s="110">
        <f t="shared" si="24"/>
        <v>50</v>
      </c>
      <c r="X74" s="65">
        <f t="shared" si="25"/>
        <v>328</v>
      </c>
      <c r="Y74" s="65">
        <f t="shared" si="26"/>
        <v>77.38</v>
      </c>
      <c r="Z74" s="111">
        <f t="shared" si="27"/>
        <v>405.38</v>
      </c>
    </row>
    <row r="75" spans="1:26" s="26" customFormat="1" x14ac:dyDescent="0.25">
      <c r="A75" s="2">
        <v>69</v>
      </c>
      <c r="B75" s="36" t="s">
        <v>245</v>
      </c>
      <c r="C75" s="36" t="s">
        <v>246</v>
      </c>
      <c r="D75" s="36" t="s">
        <v>145</v>
      </c>
      <c r="E75" s="73">
        <v>520</v>
      </c>
      <c r="F75" s="25">
        <v>1.5</v>
      </c>
      <c r="G75" s="55">
        <f t="shared" si="18"/>
        <v>9.39</v>
      </c>
      <c r="H75" s="73">
        <v>520</v>
      </c>
      <c r="I75" s="25">
        <v>9.5</v>
      </c>
      <c r="J75" s="55">
        <f t="shared" si="19"/>
        <v>59.45</v>
      </c>
      <c r="K75" s="73">
        <v>520</v>
      </c>
      <c r="L75" s="25">
        <v>11</v>
      </c>
      <c r="M75" s="55">
        <f t="shared" si="20"/>
        <v>68.84</v>
      </c>
      <c r="N75" s="73">
        <v>520</v>
      </c>
      <c r="O75" s="25">
        <v>7</v>
      </c>
      <c r="P75" s="55">
        <f t="shared" si="21"/>
        <v>43.81</v>
      </c>
      <c r="Q75" s="73">
        <v>520</v>
      </c>
      <c r="R75" s="25">
        <v>5.5</v>
      </c>
      <c r="S75" s="55">
        <f t="shared" si="22"/>
        <v>34.42</v>
      </c>
      <c r="T75" s="73">
        <v>520</v>
      </c>
      <c r="U75" s="25">
        <v>9.5</v>
      </c>
      <c r="V75" s="108">
        <f t="shared" si="23"/>
        <v>59.45</v>
      </c>
      <c r="W75" s="110">
        <f t="shared" si="24"/>
        <v>44</v>
      </c>
      <c r="X75" s="65">
        <f t="shared" si="25"/>
        <v>275.36</v>
      </c>
      <c r="Y75" s="65">
        <f t="shared" si="26"/>
        <v>64.959999999999994</v>
      </c>
      <c r="Z75" s="111">
        <f t="shared" si="27"/>
        <v>340.32</v>
      </c>
    </row>
    <row r="76" spans="1:26" s="26" customFormat="1" x14ac:dyDescent="0.25">
      <c r="A76" s="2">
        <v>70</v>
      </c>
      <c r="B76" s="36" t="s">
        <v>202</v>
      </c>
      <c r="C76" s="36" t="s">
        <v>203</v>
      </c>
      <c r="D76" s="36" t="s">
        <v>145</v>
      </c>
      <c r="E76" s="73">
        <v>545</v>
      </c>
      <c r="F76" s="25">
        <v>11.5</v>
      </c>
      <c r="G76" s="55">
        <f t="shared" si="18"/>
        <v>75.44</v>
      </c>
      <c r="H76" s="73">
        <v>545</v>
      </c>
      <c r="I76" s="25">
        <v>10.5</v>
      </c>
      <c r="J76" s="55">
        <f t="shared" si="19"/>
        <v>68.88</v>
      </c>
      <c r="K76" s="73">
        <v>545</v>
      </c>
      <c r="L76" s="25">
        <v>5.5</v>
      </c>
      <c r="M76" s="55">
        <f t="shared" si="20"/>
        <v>36.08</v>
      </c>
      <c r="N76" s="73">
        <v>545</v>
      </c>
      <c r="O76" s="25">
        <v>0</v>
      </c>
      <c r="P76" s="55">
        <f t="shared" si="21"/>
        <v>0</v>
      </c>
      <c r="Q76" s="73">
        <v>545</v>
      </c>
      <c r="R76" s="25">
        <v>10</v>
      </c>
      <c r="S76" s="55">
        <f t="shared" si="22"/>
        <v>65.599999999999994</v>
      </c>
      <c r="T76" s="73">
        <v>545</v>
      </c>
      <c r="U76" s="25">
        <v>10</v>
      </c>
      <c r="V76" s="108">
        <f t="shared" si="23"/>
        <v>65.599999999999994</v>
      </c>
      <c r="W76" s="110">
        <f t="shared" si="24"/>
        <v>47.5</v>
      </c>
      <c r="X76" s="65">
        <f t="shared" si="25"/>
        <v>311.59999999999997</v>
      </c>
      <c r="Y76" s="65">
        <f t="shared" si="26"/>
        <v>73.510000000000005</v>
      </c>
      <c r="Z76" s="111">
        <f t="shared" si="27"/>
        <v>385.10999999999996</v>
      </c>
    </row>
    <row r="77" spans="1:26" s="26" customFormat="1" x14ac:dyDescent="0.25">
      <c r="A77" s="2">
        <v>71</v>
      </c>
      <c r="B77" s="36" t="s">
        <v>285</v>
      </c>
      <c r="C77" s="36" t="s">
        <v>286</v>
      </c>
      <c r="D77" s="36" t="s">
        <v>145</v>
      </c>
      <c r="E77" s="73"/>
      <c r="F77" s="25"/>
      <c r="G77" s="55">
        <f t="shared" si="18"/>
        <v>0</v>
      </c>
      <c r="H77" s="73"/>
      <c r="I77" s="25"/>
      <c r="J77" s="55">
        <f t="shared" si="19"/>
        <v>0</v>
      </c>
      <c r="K77" s="73"/>
      <c r="L77" s="25"/>
      <c r="M77" s="55">
        <f t="shared" si="20"/>
        <v>0</v>
      </c>
      <c r="N77" s="73">
        <v>515</v>
      </c>
      <c r="O77" s="25">
        <v>7.5</v>
      </c>
      <c r="P77" s="55">
        <f t="shared" si="21"/>
        <v>46.49</v>
      </c>
      <c r="Q77" s="73">
        <v>515</v>
      </c>
      <c r="R77" s="25">
        <v>5</v>
      </c>
      <c r="S77" s="55">
        <f t="shared" si="22"/>
        <v>30.99</v>
      </c>
      <c r="T77" s="73">
        <v>515</v>
      </c>
      <c r="U77" s="25">
        <v>0</v>
      </c>
      <c r="V77" s="108">
        <f t="shared" si="23"/>
        <v>0</v>
      </c>
      <c r="W77" s="110">
        <f t="shared" si="24"/>
        <v>12.5</v>
      </c>
      <c r="X77" s="65">
        <f t="shared" si="25"/>
        <v>77.48</v>
      </c>
      <c r="Y77" s="65">
        <f t="shared" si="26"/>
        <v>18.28</v>
      </c>
      <c r="Z77" s="111">
        <f t="shared" si="27"/>
        <v>95.76</v>
      </c>
    </row>
    <row r="78" spans="1:26" s="26" customFormat="1" x14ac:dyDescent="0.25">
      <c r="A78" s="2">
        <v>72</v>
      </c>
      <c r="B78" s="36" t="s">
        <v>287</v>
      </c>
      <c r="C78" s="36" t="s">
        <v>288</v>
      </c>
      <c r="D78" s="36" t="s">
        <v>145</v>
      </c>
      <c r="E78" s="73"/>
      <c r="F78" s="25"/>
      <c r="G78" s="55">
        <f t="shared" si="18"/>
        <v>0</v>
      </c>
      <c r="H78" s="73"/>
      <c r="I78" s="25"/>
      <c r="J78" s="55">
        <f t="shared" si="19"/>
        <v>0</v>
      </c>
      <c r="K78" s="73"/>
      <c r="L78" s="25"/>
      <c r="M78" s="55">
        <f t="shared" si="20"/>
        <v>0</v>
      </c>
      <c r="N78" s="73"/>
      <c r="O78" s="25"/>
      <c r="P78" s="55">
        <f t="shared" si="21"/>
        <v>0</v>
      </c>
      <c r="Q78" s="73"/>
      <c r="R78" s="25"/>
      <c r="S78" s="55">
        <f t="shared" si="22"/>
        <v>0</v>
      </c>
      <c r="T78" s="73">
        <v>515</v>
      </c>
      <c r="U78" s="25">
        <v>10</v>
      </c>
      <c r="V78" s="108">
        <f t="shared" si="23"/>
        <v>61.98</v>
      </c>
      <c r="W78" s="110">
        <f t="shared" si="24"/>
        <v>10</v>
      </c>
      <c r="X78" s="65">
        <f t="shared" si="25"/>
        <v>61.98</v>
      </c>
      <c r="Y78" s="65">
        <f t="shared" si="26"/>
        <v>14.62</v>
      </c>
      <c r="Z78" s="111">
        <f t="shared" si="27"/>
        <v>76.599999999999994</v>
      </c>
    </row>
    <row r="79" spans="1:26" s="26" customFormat="1" x14ac:dyDescent="0.25">
      <c r="A79" s="2">
        <v>73</v>
      </c>
      <c r="B79" s="36" t="s">
        <v>251</v>
      </c>
      <c r="C79" s="36" t="s">
        <v>252</v>
      </c>
      <c r="D79" s="36" t="s">
        <v>145</v>
      </c>
      <c r="E79" s="73"/>
      <c r="F79" s="25"/>
      <c r="G79" s="55">
        <f t="shared" si="18"/>
        <v>0</v>
      </c>
      <c r="H79" s="73"/>
      <c r="I79" s="25"/>
      <c r="J79" s="55">
        <f t="shared" si="19"/>
        <v>0</v>
      </c>
      <c r="K79" s="73">
        <v>515</v>
      </c>
      <c r="L79" s="25">
        <v>7.5</v>
      </c>
      <c r="M79" s="55">
        <f t="shared" si="20"/>
        <v>46.49</v>
      </c>
      <c r="N79" s="73">
        <v>515</v>
      </c>
      <c r="O79" s="25">
        <v>11</v>
      </c>
      <c r="P79" s="55">
        <f t="shared" si="21"/>
        <v>68.180000000000007</v>
      </c>
      <c r="Q79" s="73">
        <v>515</v>
      </c>
      <c r="R79" s="25">
        <v>10</v>
      </c>
      <c r="S79" s="55">
        <f t="shared" si="22"/>
        <v>61.98</v>
      </c>
      <c r="T79" s="73">
        <v>515</v>
      </c>
      <c r="U79" s="25">
        <v>10</v>
      </c>
      <c r="V79" s="108">
        <f t="shared" si="23"/>
        <v>61.98</v>
      </c>
      <c r="W79" s="110">
        <f t="shared" si="24"/>
        <v>38.5</v>
      </c>
      <c r="X79" s="65">
        <f t="shared" si="25"/>
        <v>238.63</v>
      </c>
      <c r="Y79" s="65">
        <f t="shared" si="26"/>
        <v>56.29</v>
      </c>
      <c r="Z79" s="111">
        <f t="shared" si="27"/>
        <v>294.92</v>
      </c>
    </row>
    <row r="80" spans="1:26" s="26" customFormat="1" x14ac:dyDescent="0.25">
      <c r="A80" s="2">
        <v>74</v>
      </c>
      <c r="B80" s="36" t="s">
        <v>253</v>
      </c>
      <c r="C80" s="36" t="s">
        <v>254</v>
      </c>
      <c r="D80" s="36" t="s">
        <v>145</v>
      </c>
      <c r="E80" s="73"/>
      <c r="F80" s="25"/>
      <c r="G80" s="55">
        <f t="shared" si="18"/>
        <v>0</v>
      </c>
      <c r="H80" s="73"/>
      <c r="I80" s="25"/>
      <c r="J80" s="55">
        <f t="shared" si="19"/>
        <v>0</v>
      </c>
      <c r="K80" s="73"/>
      <c r="L80" s="25"/>
      <c r="M80" s="55">
        <f t="shared" si="20"/>
        <v>0</v>
      </c>
      <c r="N80" s="73">
        <v>515</v>
      </c>
      <c r="O80" s="25">
        <v>6.5</v>
      </c>
      <c r="P80" s="55">
        <f t="shared" si="21"/>
        <v>40.29</v>
      </c>
      <c r="Q80" s="73">
        <v>515</v>
      </c>
      <c r="R80" s="25">
        <v>10</v>
      </c>
      <c r="S80" s="55">
        <f t="shared" si="22"/>
        <v>61.98</v>
      </c>
      <c r="T80" s="73">
        <v>515</v>
      </c>
      <c r="U80" s="25">
        <v>10</v>
      </c>
      <c r="V80" s="108">
        <f t="shared" si="23"/>
        <v>61.98</v>
      </c>
      <c r="W80" s="110">
        <f t="shared" si="24"/>
        <v>26.5</v>
      </c>
      <c r="X80" s="65">
        <f t="shared" si="25"/>
        <v>164.25</v>
      </c>
      <c r="Y80" s="65">
        <f t="shared" si="26"/>
        <v>38.75</v>
      </c>
      <c r="Z80" s="111">
        <f t="shared" si="27"/>
        <v>203</v>
      </c>
    </row>
    <row r="81" spans="1:26" s="27" customFormat="1" x14ac:dyDescent="0.25">
      <c r="A81" s="2">
        <v>75</v>
      </c>
      <c r="B81" s="36" t="s">
        <v>204</v>
      </c>
      <c r="C81" s="36" t="s">
        <v>155</v>
      </c>
      <c r="D81" s="36" t="s">
        <v>145</v>
      </c>
      <c r="E81" s="73">
        <v>535</v>
      </c>
      <c r="F81" s="38">
        <v>11.5</v>
      </c>
      <c r="G81" s="55">
        <f t="shared" si="18"/>
        <v>74.06</v>
      </c>
      <c r="H81" s="73">
        <v>535</v>
      </c>
      <c r="I81" s="38">
        <v>6.5</v>
      </c>
      <c r="J81" s="55">
        <f t="shared" si="19"/>
        <v>41.86</v>
      </c>
      <c r="K81" s="73">
        <v>535</v>
      </c>
      <c r="L81" s="38">
        <v>11</v>
      </c>
      <c r="M81" s="55">
        <f t="shared" si="20"/>
        <v>70.84</v>
      </c>
      <c r="N81" s="73">
        <v>535</v>
      </c>
      <c r="O81" s="38">
        <v>11</v>
      </c>
      <c r="P81" s="55">
        <f t="shared" si="21"/>
        <v>70.84</v>
      </c>
      <c r="Q81" s="73">
        <v>535</v>
      </c>
      <c r="R81" s="38">
        <v>10</v>
      </c>
      <c r="S81" s="55">
        <f t="shared" si="22"/>
        <v>64.400000000000006</v>
      </c>
      <c r="T81" s="73">
        <v>535</v>
      </c>
      <c r="U81" s="38">
        <v>10</v>
      </c>
      <c r="V81" s="108">
        <f t="shared" si="23"/>
        <v>64.400000000000006</v>
      </c>
      <c r="W81" s="110">
        <f t="shared" si="24"/>
        <v>60</v>
      </c>
      <c r="X81" s="65">
        <f t="shared" si="25"/>
        <v>386.4</v>
      </c>
      <c r="Y81" s="65">
        <f t="shared" si="26"/>
        <v>91.15</v>
      </c>
      <c r="Z81" s="111">
        <f t="shared" si="27"/>
        <v>477.54999999999995</v>
      </c>
    </row>
    <row r="82" spans="1:26" s="26" customFormat="1" x14ac:dyDescent="0.25">
      <c r="A82" s="2">
        <v>76</v>
      </c>
      <c r="B82" s="36" t="s">
        <v>214</v>
      </c>
      <c r="C82" s="36" t="s">
        <v>215</v>
      </c>
      <c r="D82" s="36" t="s">
        <v>145</v>
      </c>
      <c r="E82" s="73">
        <v>520</v>
      </c>
      <c r="F82" s="25">
        <v>11.5</v>
      </c>
      <c r="G82" s="55">
        <f t="shared" si="18"/>
        <v>71.97</v>
      </c>
      <c r="H82" s="73">
        <v>520</v>
      </c>
      <c r="I82" s="25">
        <v>10.5</v>
      </c>
      <c r="J82" s="55">
        <f t="shared" si="19"/>
        <v>65.709999999999994</v>
      </c>
      <c r="K82" s="73">
        <v>520</v>
      </c>
      <c r="L82" s="25">
        <v>3.5</v>
      </c>
      <c r="M82" s="55">
        <f t="shared" si="20"/>
        <v>21.9</v>
      </c>
      <c r="N82" s="73">
        <v>520</v>
      </c>
      <c r="O82" s="25">
        <v>10</v>
      </c>
      <c r="P82" s="55">
        <f t="shared" si="21"/>
        <v>62.58</v>
      </c>
      <c r="Q82" s="73">
        <v>520</v>
      </c>
      <c r="R82" s="25">
        <v>10</v>
      </c>
      <c r="S82" s="55">
        <f t="shared" si="22"/>
        <v>62.58</v>
      </c>
      <c r="T82" s="73">
        <v>520</v>
      </c>
      <c r="U82" s="25">
        <v>10</v>
      </c>
      <c r="V82" s="108">
        <f t="shared" si="23"/>
        <v>62.58</v>
      </c>
      <c r="W82" s="110">
        <f t="shared" si="24"/>
        <v>55.5</v>
      </c>
      <c r="X82" s="65">
        <f t="shared" si="25"/>
        <v>347.32</v>
      </c>
      <c r="Y82" s="65">
        <f t="shared" si="26"/>
        <v>81.93</v>
      </c>
      <c r="Z82" s="111">
        <f t="shared" si="27"/>
        <v>429.25</v>
      </c>
    </row>
    <row r="83" spans="1:26" s="26" customFormat="1" x14ac:dyDescent="0.25">
      <c r="A83" s="2">
        <v>77</v>
      </c>
      <c r="B83" s="36" t="s">
        <v>261</v>
      </c>
      <c r="C83" s="36" t="s">
        <v>262</v>
      </c>
      <c r="D83" s="36" t="s">
        <v>145</v>
      </c>
      <c r="E83" s="73">
        <v>515</v>
      </c>
      <c r="F83" s="25">
        <v>11</v>
      </c>
      <c r="G83" s="55">
        <f t="shared" si="18"/>
        <v>68.180000000000007</v>
      </c>
      <c r="H83" s="73">
        <v>515</v>
      </c>
      <c r="I83" s="25">
        <v>10.5</v>
      </c>
      <c r="J83" s="55">
        <f t="shared" si="19"/>
        <v>65.08</v>
      </c>
      <c r="K83" s="73">
        <v>515</v>
      </c>
      <c r="L83" s="25">
        <v>5.5</v>
      </c>
      <c r="M83" s="55">
        <f t="shared" si="20"/>
        <v>34.090000000000003</v>
      </c>
      <c r="N83" s="73">
        <v>515</v>
      </c>
      <c r="O83" s="25">
        <v>11</v>
      </c>
      <c r="P83" s="55">
        <f t="shared" si="21"/>
        <v>68.180000000000007</v>
      </c>
      <c r="Q83" s="73">
        <v>515</v>
      </c>
      <c r="R83" s="25">
        <v>10</v>
      </c>
      <c r="S83" s="55">
        <f t="shared" si="22"/>
        <v>61.98</v>
      </c>
      <c r="T83" s="73">
        <v>515</v>
      </c>
      <c r="U83" s="25">
        <v>10</v>
      </c>
      <c r="V83" s="108">
        <f t="shared" si="23"/>
        <v>61.98</v>
      </c>
      <c r="W83" s="110">
        <f t="shared" si="24"/>
        <v>58</v>
      </c>
      <c r="X83" s="65">
        <f t="shared" si="25"/>
        <v>359.49</v>
      </c>
      <c r="Y83" s="65">
        <f t="shared" si="26"/>
        <v>84.8</v>
      </c>
      <c r="Z83" s="111">
        <f t="shared" si="27"/>
        <v>444.29</v>
      </c>
    </row>
    <row r="84" spans="1:26" s="26" customFormat="1" x14ac:dyDescent="0.25">
      <c r="A84" s="2">
        <v>78</v>
      </c>
      <c r="B84" s="36" t="s">
        <v>268</v>
      </c>
      <c r="C84" s="36" t="s">
        <v>269</v>
      </c>
      <c r="D84" s="36" t="s">
        <v>145</v>
      </c>
      <c r="E84" s="76">
        <v>640</v>
      </c>
      <c r="F84" s="34">
        <v>0</v>
      </c>
      <c r="G84" s="55">
        <f t="shared" ref="G84:G86" si="28">ROUND(ROUND(E84/$B$4,3)*2*F84,2)</f>
        <v>0</v>
      </c>
      <c r="H84" s="73">
        <v>640</v>
      </c>
      <c r="I84" s="34">
        <v>0</v>
      </c>
      <c r="J84" s="55">
        <f t="shared" ref="J84:J86" si="29">ROUND(ROUND(H84/$B$4,3)*2*I84,2)</f>
        <v>0</v>
      </c>
      <c r="K84" s="73">
        <v>640</v>
      </c>
      <c r="L84" s="34">
        <v>0</v>
      </c>
      <c r="M84" s="55">
        <f t="shared" ref="M84:M86" si="30">ROUND(ROUND(K84/$B$4,3)*2*L84,2)</f>
        <v>0</v>
      </c>
      <c r="N84" s="73">
        <v>640</v>
      </c>
      <c r="O84" s="25">
        <v>5.5</v>
      </c>
      <c r="P84" s="55">
        <f t="shared" ref="P84:P86" si="31">ROUND(ROUND(N84/$B$4,3)*2*O84,2)</f>
        <v>42.36</v>
      </c>
      <c r="Q84" s="73">
        <v>640</v>
      </c>
      <c r="R84" s="25">
        <v>6</v>
      </c>
      <c r="S84" s="55">
        <f t="shared" ref="S84:S86" si="32">ROUND(ROUND(Q84/$B$4,3)*2*R84,2)</f>
        <v>46.21</v>
      </c>
      <c r="T84" s="73">
        <v>640</v>
      </c>
      <c r="U84" s="25">
        <v>0</v>
      </c>
      <c r="V84" s="108">
        <f t="shared" ref="V84:V86" si="33">ROUND(ROUND(T84/$B$4,3)*2*U84,2)</f>
        <v>0</v>
      </c>
      <c r="W84" s="110">
        <f t="shared" ref="W84:W86" si="34">F84+I84+L84+O84+R84+U84</f>
        <v>11.5</v>
      </c>
      <c r="X84" s="65">
        <f t="shared" ref="X84:X86" si="35">G84+J84+M84+P84+S84+V84</f>
        <v>88.57</v>
      </c>
      <c r="Y84" s="65">
        <f t="shared" si="26"/>
        <v>20.89</v>
      </c>
      <c r="Z84" s="111">
        <f t="shared" si="27"/>
        <v>109.46</v>
      </c>
    </row>
    <row r="85" spans="1:26" s="26" customFormat="1" x14ac:dyDescent="0.25">
      <c r="A85" s="2">
        <v>79</v>
      </c>
      <c r="B85" s="36" t="s">
        <v>216</v>
      </c>
      <c r="C85" s="36" t="s">
        <v>217</v>
      </c>
      <c r="D85" s="36" t="s">
        <v>145</v>
      </c>
      <c r="E85" s="76">
        <v>535</v>
      </c>
      <c r="F85" s="25">
        <v>4</v>
      </c>
      <c r="G85" s="55">
        <f t="shared" si="28"/>
        <v>25.76</v>
      </c>
      <c r="H85" s="73">
        <v>535</v>
      </c>
      <c r="I85" s="25">
        <v>5</v>
      </c>
      <c r="J85" s="55">
        <f t="shared" si="29"/>
        <v>32.200000000000003</v>
      </c>
      <c r="K85" s="73">
        <v>535</v>
      </c>
      <c r="L85" s="25">
        <v>11</v>
      </c>
      <c r="M85" s="55">
        <f t="shared" si="30"/>
        <v>70.84</v>
      </c>
      <c r="N85" s="73">
        <v>535</v>
      </c>
      <c r="O85" s="25">
        <v>11</v>
      </c>
      <c r="P85" s="55">
        <f t="shared" si="31"/>
        <v>70.84</v>
      </c>
      <c r="Q85" s="73">
        <v>535</v>
      </c>
      <c r="R85" s="25">
        <v>6</v>
      </c>
      <c r="S85" s="55">
        <f t="shared" si="32"/>
        <v>38.64</v>
      </c>
      <c r="T85" s="73">
        <v>535</v>
      </c>
      <c r="U85" s="25">
        <v>10</v>
      </c>
      <c r="V85" s="108">
        <f t="shared" si="33"/>
        <v>64.400000000000006</v>
      </c>
      <c r="W85" s="110">
        <f t="shared" si="34"/>
        <v>47</v>
      </c>
      <c r="X85" s="65">
        <f t="shared" si="35"/>
        <v>302.68000000000006</v>
      </c>
      <c r="Y85" s="65">
        <f t="shared" si="26"/>
        <v>71.400000000000006</v>
      </c>
      <c r="Z85" s="111">
        <f t="shared" si="27"/>
        <v>374.08000000000004</v>
      </c>
    </row>
    <row r="86" spans="1:26" s="26" customFormat="1" ht="15.75" thickBot="1" x14ac:dyDescent="0.3">
      <c r="A86" s="2">
        <v>80</v>
      </c>
      <c r="B86" s="2" t="s">
        <v>152</v>
      </c>
      <c r="C86" s="2" t="s">
        <v>22</v>
      </c>
      <c r="D86" s="36" t="s">
        <v>145</v>
      </c>
      <c r="E86" s="62">
        <v>710</v>
      </c>
      <c r="F86" s="25">
        <v>1</v>
      </c>
      <c r="G86" s="55">
        <f t="shared" si="28"/>
        <v>8.5500000000000007</v>
      </c>
      <c r="H86" s="75">
        <v>710</v>
      </c>
      <c r="I86" s="25">
        <v>0</v>
      </c>
      <c r="J86" s="55">
        <f t="shared" si="29"/>
        <v>0</v>
      </c>
      <c r="K86" s="75">
        <v>710</v>
      </c>
      <c r="L86" s="25">
        <v>1.5</v>
      </c>
      <c r="M86" s="55">
        <f t="shared" si="30"/>
        <v>12.82</v>
      </c>
      <c r="N86" s="75">
        <v>710</v>
      </c>
      <c r="O86" s="25">
        <v>11</v>
      </c>
      <c r="P86" s="55">
        <f t="shared" si="31"/>
        <v>94.01</v>
      </c>
      <c r="Q86" s="75">
        <v>710</v>
      </c>
      <c r="R86" s="38">
        <v>5.5</v>
      </c>
      <c r="S86" s="55">
        <f t="shared" si="32"/>
        <v>47</v>
      </c>
      <c r="T86" s="75">
        <v>710</v>
      </c>
      <c r="U86" s="25">
        <v>6</v>
      </c>
      <c r="V86" s="108">
        <f t="shared" si="33"/>
        <v>51.28</v>
      </c>
      <c r="W86" s="117">
        <f t="shared" si="34"/>
        <v>25</v>
      </c>
      <c r="X86" s="118">
        <f t="shared" si="35"/>
        <v>213.66</v>
      </c>
      <c r="Y86" s="118">
        <f t="shared" si="26"/>
        <v>50.4</v>
      </c>
      <c r="Z86" s="119">
        <f t="shared" si="27"/>
        <v>264.06</v>
      </c>
    </row>
    <row r="87" spans="1:26" ht="15.75" thickBot="1" x14ac:dyDescent="0.3">
      <c r="G87" s="3">
        <f>SUM(G7:G86)</f>
        <v>2540.3700000000003</v>
      </c>
      <c r="J87" s="3">
        <f>SUM(J7:J86)</f>
        <v>2737.5099999999989</v>
      </c>
      <c r="M87" s="3">
        <f>SUM(M7:M86)</f>
        <v>3071.0300000000011</v>
      </c>
      <c r="P87" s="3">
        <f>SUM(P7:P86)</f>
        <v>3792.7299999999991</v>
      </c>
      <c r="S87" s="3">
        <f>SUM(S7:S86)</f>
        <v>3627.7299999999982</v>
      </c>
      <c r="V87" s="3">
        <f>SUM(V7:V86)</f>
        <v>3411.7300000000009</v>
      </c>
      <c r="W87" s="120">
        <f>SUM(W7:W86)</f>
        <v>2980.5</v>
      </c>
      <c r="X87" s="121">
        <f>SUM(X7:X86)</f>
        <v>19181.100000000002</v>
      </c>
      <c r="Y87" s="121">
        <f>SUM(Y7:Y86)</f>
        <v>4524.8099999999995</v>
      </c>
      <c r="Z87" s="122">
        <f>SUM(Z7:Z86)</f>
        <v>23705.910000000003</v>
      </c>
    </row>
    <row r="88" spans="1:26" x14ac:dyDescent="0.25">
      <c r="V88" s="3"/>
    </row>
  </sheetData>
  <mergeCells count="15">
    <mergeCell ref="W4:Z4"/>
    <mergeCell ref="X5:Z5"/>
    <mergeCell ref="W5:W6"/>
    <mergeCell ref="A1:V1"/>
    <mergeCell ref="A3:B3"/>
    <mergeCell ref="N5:P5"/>
    <mergeCell ref="Q5:S5"/>
    <mergeCell ref="T5:V5"/>
    <mergeCell ref="A5:A6"/>
    <mergeCell ref="B5:B6"/>
    <mergeCell ref="E5:G5"/>
    <mergeCell ref="H5:J5"/>
    <mergeCell ref="K5:M5"/>
    <mergeCell ref="C5:C6"/>
    <mergeCell ref="D5:D6"/>
  </mergeCells>
  <pageMargins left="0.11811023622047245" right="0.11811023622047245" top="0.74803149606299213" bottom="0.35433070866141736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8"/>
  <sheetViews>
    <sheetView tabSelected="1" zoomScaleNormal="100" workbookViewId="0">
      <pane xSplit="3" ySplit="6" topLeftCell="D109" activePane="bottomRight" state="frozenSplit"/>
      <selection pane="topRight" activeCell="L1" sqref="L1"/>
      <selection pane="bottomLeft" activeCell="A8" sqref="A8"/>
      <selection pane="bottomRight" sqref="A1:V1"/>
    </sheetView>
  </sheetViews>
  <sheetFormatPr defaultColWidth="9.140625" defaultRowHeight="15" x14ac:dyDescent="0.25"/>
  <cols>
    <col min="1" max="1" width="4" style="1" customWidth="1"/>
    <col min="2" max="3" width="19.7109375" style="1" customWidth="1"/>
    <col min="4" max="4" width="14.42578125" style="1" customWidth="1"/>
    <col min="5" max="6" width="4.28515625" style="3" customWidth="1"/>
    <col min="7" max="7" width="6.85546875" style="3" customWidth="1"/>
    <col min="8" max="9" width="4.28515625" style="3" customWidth="1"/>
    <col min="10" max="10" width="6.7109375" style="3" customWidth="1"/>
    <col min="11" max="12" width="4.28515625" style="3" customWidth="1"/>
    <col min="13" max="13" width="6.7109375" style="3" customWidth="1"/>
    <col min="14" max="15" width="4.28515625" style="3" customWidth="1"/>
    <col min="16" max="16" width="6.7109375" style="3" customWidth="1"/>
    <col min="17" max="18" width="4.28515625" style="3" customWidth="1"/>
    <col min="19" max="19" width="7.140625" style="3" customWidth="1"/>
    <col min="20" max="21" width="4.28515625" style="3" customWidth="1"/>
    <col min="22" max="22" width="6.7109375" customWidth="1"/>
    <col min="23" max="23" width="9" style="56" bestFit="1" customWidth="1"/>
    <col min="24" max="26" width="10.140625" style="56" bestFit="1" customWidth="1"/>
    <col min="27" max="36" width="8.85546875"/>
    <col min="37" max="37" width="4.7109375" style="1" customWidth="1"/>
    <col min="38" max="16384" width="9.140625" style="1"/>
  </cols>
  <sheetData>
    <row r="1" spans="1:36" ht="15.75" x14ac:dyDescent="0.25">
      <c r="A1" s="137" t="s">
        <v>321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spans="1:36" ht="27" customHeight="1" thickBot="1" x14ac:dyDescent="0.3">
      <c r="A3" s="147" t="s">
        <v>15</v>
      </c>
      <c r="B3" s="147"/>
      <c r="C3" s="12"/>
      <c r="D3" s="7"/>
    </row>
    <row r="4" spans="1:36" ht="15.75" thickBot="1" x14ac:dyDescent="0.3">
      <c r="B4" s="59">
        <v>168.17</v>
      </c>
      <c r="W4" s="159" t="s">
        <v>289</v>
      </c>
      <c r="X4" s="160"/>
      <c r="Y4" s="160"/>
      <c r="Z4" s="161"/>
    </row>
    <row r="5" spans="1:36" x14ac:dyDescent="0.25">
      <c r="A5" s="140" t="s">
        <v>0</v>
      </c>
      <c r="B5" s="140" t="s">
        <v>80</v>
      </c>
      <c r="C5" s="140" t="s">
        <v>20</v>
      </c>
      <c r="D5" s="143" t="s">
        <v>294</v>
      </c>
      <c r="E5" s="141" t="s">
        <v>3</v>
      </c>
      <c r="F5" s="142"/>
      <c r="G5" s="142"/>
      <c r="H5" s="138" t="s">
        <v>4</v>
      </c>
      <c r="I5" s="139"/>
      <c r="J5" s="139"/>
      <c r="K5" s="138" t="s">
        <v>5</v>
      </c>
      <c r="L5" s="139"/>
      <c r="M5" s="139"/>
      <c r="N5" s="138" t="s">
        <v>6</v>
      </c>
      <c r="O5" s="139"/>
      <c r="P5" s="139"/>
      <c r="Q5" s="138" t="s">
        <v>7</v>
      </c>
      <c r="R5" s="139"/>
      <c r="S5" s="139"/>
      <c r="T5" s="138" t="s">
        <v>8</v>
      </c>
      <c r="U5" s="139"/>
      <c r="V5" s="139"/>
      <c r="W5" s="162" t="s">
        <v>297</v>
      </c>
      <c r="X5" s="153" t="s">
        <v>290</v>
      </c>
      <c r="Y5" s="153"/>
      <c r="Z5" s="154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2.75" x14ac:dyDescent="0.25">
      <c r="A6" s="140"/>
      <c r="B6" s="140"/>
      <c r="C6" s="140"/>
      <c r="D6" s="144"/>
      <c r="E6" s="42" t="s">
        <v>1</v>
      </c>
      <c r="F6" s="5" t="s">
        <v>2</v>
      </c>
      <c r="G6" s="54" t="s">
        <v>16</v>
      </c>
      <c r="H6" s="4" t="s">
        <v>1</v>
      </c>
      <c r="I6" s="5" t="s">
        <v>2</v>
      </c>
      <c r="J6" s="54" t="s">
        <v>16</v>
      </c>
      <c r="K6" s="4" t="s">
        <v>1</v>
      </c>
      <c r="L6" s="5" t="s">
        <v>2</v>
      </c>
      <c r="M6" s="54" t="s">
        <v>16</v>
      </c>
      <c r="N6" s="4" t="s">
        <v>1</v>
      </c>
      <c r="O6" s="5" t="s">
        <v>2</v>
      </c>
      <c r="P6" s="54" t="s">
        <v>16</v>
      </c>
      <c r="Q6" s="4" t="s">
        <v>1</v>
      </c>
      <c r="R6" s="5" t="s">
        <v>2</v>
      </c>
      <c r="S6" s="54" t="s">
        <v>16</v>
      </c>
      <c r="T6" s="4" t="s">
        <v>1</v>
      </c>
      <c r="U6" s="5" t="s">
        <v>2</v>
      </c>
      <c r="V6" s="107" t="s">
        <v>16</v>
      </c>
      <c r="W6" s="162"/>
      <c r="X6" s="81" t="s">
        <v>293</v>
      </c>
      <c r="Y6" s="81" t="s">
        <v>291</v>
      </c>
      <c r="Z6" s="109" t="s">
        <v>292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2">
        <v>1</v>
      </c>
      <c r="B7" s="2" t="s">
        <v>81</v>
      </c>
      <c r="C7" s="2" t="s">
        <v>86</v>
      </c>
      <c r="D7" s="46" t="s">
        <v>17</v>
      </c>
      <c r="E7" s="86">
        <v>680</v>
      </c>
      <c r="F7" s="87">
        <v>10</v>
      </c>
      <c r="G7" s="55">
        <f t="shared" ref="G7:G33" si="0">ROUND(ROUND(E7/$B$4,3)*2*F7,2)</f>
        <v>80.88</v>
      </c>
      <c r="H7" s="87">
        <v>680</v>
      </c>
      <c r="I7" s="87">
        <v>8</v>
      </c>
      <c r="J7" s="55">
        <f t="shared" ref="J7:J33" si="1">ROUND(ROUND(H7/$B$4,3)*2*I7,2)</f>
        <v>64.7</v>
      </c>
      <c r="K7" s="87">
        <v>680</v>
      </c>
      <c r="L7" s="87">
        <v>10.5</v>
      </c>
      <c r="M7" s="55">
        <f t="shared" ref="M7:M33" si="2">ROUND(ROUND(K7/$B$4,3)*2*L7,2)</f>
        <v>84.92</v>
      </c>
      <c r="N7" s="92">
        <v>680</v>
      </c>
      <c r="O7" s="92">
        <v>9</v>
      </c>
      <c r="P7" s="55">
        <f t="shared" ref="P7:P33" si="3">ROUND(ROUND(N7/$B$4,3)*2*O7,2)</f>
        <v>72.790000000000006</v>
      </c>
      <c r="Q7" s="87">
        <v>680</v>
      </c>
      <c r="R7" s="87">
        <v>10.5</v>
      </c>
      <c r="S7" s="55">
        <f t="shared" ref="S7:S33" si="4">ROUND(ROUND(Q7/$B$4,3)*2*R7,2)</f>
        <v>84.92</v>
      </c>
      <c r="T7" s="92">
        <v>680</v>
      </c>
      <c r="U7" s="92">
        <v>5.5</v>
      </c>
      <c r="V7" s="108">
        <f t="shared" ref="V7:V33" si="5">ROUND(ROUND(T7/$B$4,3)*2*U7,2)</f>
        <v>44.48</v>
      </c>
      <c r="W7" s="110">
        <f t="shared" ref="W7:W33" si="6">F7+I7+L7+O7+R7+U7</f>
        <v>53.5</v>
      </c>
      <c r="X7" s="65">
        <f t="shared" ref="X7:X33" si="7">G7+J7+M7+P7+S7+V7</f>
        <v>432.69000000000005</v>
      </c>
      <c r="Y7" s="65">
        <f>ROUND(X7*0.2359,2)</f>
        <v>102.07</v>
      </c>
      <c r="Z7" s="111">
        <f>X7+Y7</f>
        <v>534.76</v>
      </c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2">
        <v>2</v>
      </c>
      <c r="B8" s="2" t="s">
        <v>296</v>
      </c>
      <c r="C8" s="2" t="s">
        <v>87</v>
      </c>
      <c r="D8" s="46" t="s">
        <v>17</v>
      </c>
      <c r="E8" s="86">
        <v>605</v>
      </c>
      <c r="F8" s="87">
        <v>10</v>
      </c>
      <c r="G8" s="55">
        <f t="shared" si="0"/>
        <v>71.959999999999994</v>
      </c>
      <c r="H8" s="87">
        <v>605</v>
      </c>
      <c r="I8" s="87">
        <v>10.5</v>
      </c>
      <c r="J8" s="55">
        <f t="shared" si="1"/>
        <v>75.56</v>
      </c>
      <c r="K8" s="87">
        <v>605</v>
      </c>
      <c r="L8" s="87">
        <v>10.5</v>
      </c>
      <c r="M8" s="55">
        <f t="shared" si="2"/>
        <v>75.56</v>
      </c>
      <c r="N8" s="92">
        <v>605</v>
      </c>
      <c r="O8" s="92">
        <v>8</v>
      </c>
      <c r="P8" s="55">
        <f t="shared" si="3"/>
        <v>57.57</v>
      </c>
      <c r="Q8" s="87">
        <v>605</v>
      </c>
      <c r="R8" s="87">
        <v>10.5</v>
      </c>
      <c r="S8" s="55">
        <f t="shared" si="4"/>
        <v>75.56</v>
      </c>
      <c r="T8" s="92">
        <v>605</v>
      </c>
      <c r="U8" s="92">
        <v>1.5</v>
      </c>
      <c r="V8" s="108">
        <f t="shared" si="5"/>
        <v>10.79</v>
      </c>
      <c r="W8" s="110">
        <f t="shared" si="6"/>
        <v>51</v>
      </c>
      <c r="X8" s="65">
        <f t="shared" si="7"/>
        <v>367</v>
      </c>
      <c r="Y8" s="65">
        <f t="shared" ref="Y8:Y51" si="8">ROUND(X8*0.2359,2)</f>
        <v>86.58</v>
      </c>
      <c r="Z8" s="111">
        <f t="shared" ref="Z8:Z51" si="9">X8+Y8</f>
        <v>453.58</v>
      </c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2">
        <v>3</v>
      </c>
      <c r="B9" s="2" t="s">
        <v>46</v>
      </c>
      <c r="C9" s="2" t="s">
        <v>73</v>
      </c>
      <c r="D9" s="46" t="s">
        <v>17</v>
      </c>
      <c r="E9" s="86">
        <v>680</v>
      </c>
      <c r="F9" s="87">
        <v>6</v>
      </c>
      <c r="G9" s="55">
        <f t="shared" si="0"/>
        <v>48.53</v>
      </c>
      <c r="H9" s="87">
        <v>680</v>
      </c>
      <c r="I9" s="87">
        <v>10.5</v>
      </c>
      <c r="J9" s="55">
        <f t="shared" si="1"/>
        <v>84.92</v>
      </c>
      <c r="K9" s="87">
        <v>680</v>
      </c>
      <c r="L9" s="87">
        <v>10.5</v>
      </c>
      <c r="M9" s="55">
        <f t="shared" si="2"/>
        <v>84.92</v>
      </c>
      <c r="N9" s="92">
        <v>680</v>
      </c>
      <c r="O9" s="92">
        <v>10.5</v>
      </c>
      <c r="P9" s="55">
        <f t="shared" si="3"/>
        <v>84.92</v>
      </c>
      <c r="Q9" s="87">
        <v>680</v>
      </c>
      <c r="R9" s="87">
        <v>10.5</v>
      </c>
      <c r="S9" s="55">
        <f t="shared" si="4"/>
        <v>84.92</v>
      </c>
      <c r="T9" s="92">
        <v>680</v>
      </c>
      <c r="U9" s="92">
        <v>5.5</v>
      </c>
      <c r="V9" s="108">
        <f t="shared" si="5"/>
        <v>44.48</v>
      </c>
      <c r="W9" s="110">
        <f t="shared" si="6"/>
        <v>53.5</v>
      </c>
      <c r="X9" s="65">
        <f t="shared" si="7"/>
        <v>432.69000000000005</v>
      </c>
      <c r="Y9" s="65">
        <f t="shared" si="8"/>
        <v>102.07</v>
      </c>
      <c r="Z9" s="111">
        <f t="shared" si="9"/>
        <v>534.76</v>
      </c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2">
        <v>4</v>
      </c>
      <c r="B10" s="2" t="s">
        <v>82</v>
      </c>
      <c r="C10" s="2" t="s">
        <v>38</v>
      </c>
      <c r="D10" s="46" t="s">
        <v>17</v>
      </c>
      <c r="E10" s="86"/>
      <c r="F10" s="87"/>
      <c r="G10" s="55">
        <f t="shared" si="0"/>
        <v>0</v>
      </c>
      <c r="H10" s="87">
        <v>835</v>
      </c>
      <c r="I10" s="87">
        <v>5.5</v>
      </c>
      <c r="J10" s="55">
        <f t="shared" si="1"/>
        <v>54.62</v>
      </c>
      <c r="K10" s="87">
        <v>835</v>
      </c>
      <c r="L10" s="87">
        <v>10.5</v>
      </c>
      <c r="M10" s="55">
        <f t="shared" si="2"/>
        <v>104.27</v>
      </c>
      <c r="N10" s="92">
        <v>835</v>
      </c>
      <c r="O10" s="92">
        <v>5</v>
      </c>
      <c r="P10" s="55">
        <f t="shared" si="3"/>
        <v>49.65</v>
      </c>
      <c r="Q10" s="87">
        <v>838</v>
      </c>
      <c r="R10" s="87">
        <v>0</v>
      </c>
      <c r="S10" s="55">
        <f t="shared" si="4"/>
        <v>0</v>
      </c>
      <c r="T10" s="92">
        <v>840</v>
      </c>
      <c r="U10" s="92">
        <v>1.5</v>
      </c>
      <c r="V10" s="108">
        <f t="shared" si="5"/>
        <v>14.99</v>
      </c>
      <c r="W10" s="110">
        <f t="shared" si="6"/>
        <v>22.5</v>
      </c>
      <c r="X10" s="65">
        <f t="shared" si="7"/>
        <v>223.53</v>
      </c>
      <c r="Y10" s="65">
        <f t="shared" si="8"/>
        <v>52.73</v>
      </c>
      <c r="Z10" s="111">
        <f t="shared" si="9"/>
        <v>276.26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2">
        <v>5</v>
      </c>
      <c r="B11" s="2" t="s">
        <v>61</v>
      </c>
      <c r="C11" s="2" t="s">
        <v>23</v>
      </c>
      <c r="D11" s="46" t="s">
        <v>18</v>
      </c>
      <c r="E11" s="86">
        <v>680</v>
      </c>
      <c r="F11" s="87"/>
      <c r="G11" s="55">
        <f t="shared" si="0"/>
        <v>0</v>
      </c>
      <c r="H11" s="87">
        <v>680</v>
      </c>
      <c r="I11" s="87"/>
      <c r="J11" s="55">
        <f t="shared" si="1"/>
        <v>0</v>
      </c>
      <c r="K11" s="87">
        <v>680</v>
      </c>
      <c r="L11" s="87"/>
      <c r="M11" s="55">
        <f t="shared" si="2"/>
        <v>0</v>
      </c>
      <c r="N11" s="92">
        <v>680</v>
      </c>
      <c r="O11" s="92"/>
      <c r="P11" s="55">
        <f t="shared" si="3"/>
        <v>0</v>
      </c>
      <c r="Q11" s="87">
        <v>680</v>
      </c>
      <c r="R11" s="87">
        <v>1</v>
      </c>
      <c r="S11" s="55">
        <f t="shared" si="4"/>
        <v>8.09</v>
      </c>
      <c r="T11" s="92">
        <v>680</v>
      </c>
      <c r="U11" s="92"/>
      <c r="V11" s="108">
        <f t="shared" si="5"/>
        <v>0</v>
      </c>
      <c r="W11" s="110">
        <f t="shared" si="6"/>
        <v>1</v>
      </c>
      <c r="X11" s="65">
        <f t="shared" si="7"/>
        <v>8.09</v>
      </c>
      <c r="Y11" s="65">
        <f t="shared" si="8"/>
        <v>1.91</v>
      </c>
      <c r="Z11" s="111">
        <f t="shared" si="9"/>
        <v>10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2">
        <v>6</v>
      </c>
      <c r="B12" s="2" t="s">
        <v>298</v>
      </c>
      <c r="C12" s="2" t="s">
        <v>75</v>
      </c>
      <c r="D12" s="46" t="s">
        <v>18</v>
      </c>
      <c r="E12" s="86">
        <v>630</v>
      </c>
      <c r="F12" s="87"/>
      <c r="G12" s="55">
        <f t="shared" si="0"/>
        <v>0</v>
      </c>
      <c r="H12" s="87">
        <v>630</v>
      </c>
      <c r="I12" s="87"/>
      <c r="J12" s="55">
        <f t="shared" si="1"/>
        <v>0</v>
      </c>
      <c r="K12" s="87">
        <v>630</v>
      </c>
      <c r="L12" s="87">
        <v>22</v>
      </c>
      <c r="M12" s="55">
        <f t="shared" si="2"/>
        <v>164.82</v>
      </c>
      <c r="N12" s="92">
        <v>630</v>
      </c>
      <c r="O12" s="92">
        <v>18</v>
      </c>
      <c r="P12" s="55">
        <f t="shared" si="3"/>
        <v>134.86000000000001</v>
      </c>
      <c r="Q12" s="87">
        <v>630</v>
      </c>
      <c r="R12" s="87">
        <v>1</v>
      </c>
      <c r="S12" s="55">
        <f t="shared" si="4"/>
        <v>7.49</v>
      </c>
      <c r="T12" s="92">
        <v>630</v>
      </c>
      <c r="U12" s="92"/>
      <c r="V12" s="108">
        <f t="shared" si="5"/>
        <v>0</v>
      </c>
      <c r="W12" s="110">
        <f t="shared" si="6"/>
        <v>41</v>
      </c>
      <c r="X12" s="65">
        <f t="shared" si="7"/>
        <v>307.17</v>
      </c>
      <c r="Y12" s="65">
        <f t="shared" si="8"/>
        <v>72.459999999999994</v>
      </c>
      <c r="Z12" s="111">
        <f t="shared" si="9"/>
        <v>379.63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2">
        <v>7</v>
      </c>
      <c r="B13" s="2" t="s">
        <v>47</v>
      </c>
      <c r="C13" s="2" t="s">
        <v>27</v>
      </c>
      <c r="D13" s="46" t="s">
        <v>18</v>
      </c>
      <c r="E13" s="86">
        <v>645</v>
      </c>
      <c r="F13" s="87">
        <v>3</v>
      </c>
      <c r="G13" s="55">
        <f t="shared" si="0"/>
        <v>23.01</v>
      </c>
      <c r="H13" s="87">
        <v>645</v>
      </c>
      <c r="I13" s="87">
        <v>6</v>
      </c>
      <c r="J13" s="55">
        <f t="shared" si="1"/>
        <v>46.02</v>
      </c>
      <c r="K13" s="87">
        <v>645</v>
      </c>
      <c r="L13" s="87"/>
      <c r="M13" s="55">
        <f t="shared" si="2"/>
        <v>0</v>
      </c>
      <c r="N13" s="92">
        <v>645</v>
      </c>
      <c r="O13" s="92"/>
      <c r="P13" s="55">
        <f t="shared" si="3"/>
        <v>0</v>
      </c>
      <c r="Q13" s="87">
        <v>645</v>
      </c>
      <c r="R13" s="87">
        <v>1</v>
      </c>
      <c r="S13" s="55">
        <f t="shared" si="4"/>
        <v>7.67</v>
      </c>
      <c r="T13" s="92">
        <v>645</v>
      </c>
      <c r="U13" s="92"/>
      <c r="V13" s="108">
        <f t="shared" si="5"/>
        <v>0</v>
      </c>
      <c r="W13" s="110">
        <f t="shared" si="6"/>
        <v>10</v>
      </c>
      <c r="X13" s="65">
        <f t="shared" si="7"/>
        <v>76.7</v>
      </c>
      <c r="Y13" s="65">
        <f t="shared" si="8"/>
        <v>18.09</v>
      </c>
      <c r="Z13" s="111">
        <f t="shared" si="9"/>
        <v>94.79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2">
        <v>8</v>
      </c>
      <c r="B14" s="2" t="s">
        <v>84</v>
      </c>
      <c r="C14" s="2" t="s">
        <v>28</v>
      </c>
      <c r="D14" s="46" t="s">
        <v>18</v>
      </c>
      <c r="E14" s="86">
        <v>640</v>
      </c>
      <c r="F14" s="87"/>
      <c r="G14" s="55">
        <f t="shared" si="0"/>
        <v>0</v>
      </c>
      <c r="H14" s="87">
        <v>640</v>
      </c>
      <c r="I14" s="87">
        <v>6</v>
      </c>
      <c r="J14" s="55">
        <f t="shared" si="1"/>
        <v>45.67</v>
      </c>
      <c r="K14" s="87">
        <v>640</v>
      </c>
      <c r="L14" s="87"/>
      <c r="M14" s="55">
        <f t="shared" si="2"/>
        <v>0</v>
      </c>
      <c r="N14" s="92">
        <v>640</v>
      </c>
      <c r="O14" s="92"/>
      <c r="P14" s="55">
        <f t="shared" si="3"/>
        <v>0</v>
      </c>
      <c r="Q14" s="87">
        <v>640</v>
      </c>
      <c r="R14" s="87">
        <v>1</v>
      </c>
      <c r="S14" s="55">
        <f t="shared" si="4"/>
        <v>7.61</v>
      </c>
      <c r="T14" s="92">
        <v>640</v>
      </c>
      <c r="U14" s="92"/>
      <c r="V14" s="108">
        <f t="shared" si="5"/>
        <v>0</v>
      </c>
      <c r="W14" s="110">
        <f t="shared" si="6"/>
        <v>7</v>
      </c>
      <c r="X14" s="65">
        <f t="shared" si="7"/>
        <v>53.28</v>
      </c>
      <c r="Y14" s="65">
        <f t="shared" si="8"/>
        <v>12.57</v>
      </c>
      <c r="Z14" s="111">
        <f t="shared" si="9"/>
        <v>65.849999999999994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2">
        <v>9</v>
      </c>
      <c r="B15" s="2" t="s">
        <v>63</v>
      </c>
      <c r="C15" s="2" t="s">
        <v>29</v>
      </c>
      <c r="D15" s="46" t="s">
        <v>18</v>
      </c>
      <c r="E15" s="86">
        <v>630</v>
      </c>
      <c r="F15" s="87"/>
      <c r="G15" s="55">
        <f t="shared" si="0"/>
        <v>0</v>
      </c>
      <c r="H15" s="87">
        <v>630</v>
      </c>
      <c r="I15" s="87">
        <v>3</v>
      </c>
      <c r="J15" s="55">
        <f t="shared" si="1"/>
        <v>22.48</v>
      </c>
      <c r="K15" s="87">
        <v>630</v>
      </c>
      <c r="L15" s="87"/>
      <c r="M15" s="55">
        <f t="shared" si="2"/>
        <v>0</v>
      </c>
      <c r="N15" s="92">
        <v>630</v>
      </c>
      <c r="O15" s="92"/>
      <c r="P15" s="55">
        <f t="shared" si="3"/>
        <v>0</v>
      </c>
      <c r="Q15" s="87">
        <v>630</v>
      </c>
      <c r="R15" s="87"/>
      <c r="S15" s="55">
        <f t="shared" si="4"/>
        <v>0</v>
      </c>
      <c r="T15" s="92">
        <v>630</v>
      </c>
      <c r="U15" s="92"/>
      <c r="V15" s="108">
        <f t="shared" si="5"/>
        <v>0</v>
      </c>
      <c r="W15" s="110">
        <f t="shared" si="6"/>
        <v>3</v>
      </c>
      <c r="X15" s="65">
        <f t="shared" si="7"/>
        <v>22.48</v>
      </c>
      <c r="Y15" s="65">
        <f t="shared" si="8"/>
        <v>5.3</v>
      </c>
      <c r="Z15" s="111">
        <f t="shared" si="9"/>
        <v>27.78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2">
        <v>10</v>
      </c>
      <c r="B16" s="2" t="s">
        <v>64</v>
      </c>
      <c r="C16" s="2" t="s">
        <v>26</v>
      </c>
      <c r="D16" s="46" t="s">
        <v>18</v>
      </c>
      <c r="E16" s="86">
        <v>650</v>
      </c>
      <c r="F16" s="87">
        <v>19.5</v>
      </c>
      <c r="G16" s="55">
        <f t="shared" si="0"/>
        <v>150.74</v>
      </c>
      <c r="H16" s="87">
        <v>650</v>
      </c>
      <c r="I16" s="87">
        <v>22.5</v>
      </c>
      <c r="J16" s="55">
        <f t="shared" si="1"/>
        <v>173.93</v>
      </c>
      <c r="K16" s="87">
        <v>650</v>
      </c>
      <c r="L16" s="87">
        <v>19.5</v>
      </c>
      <c r="M16" s="55">
        <f t="shared" si="2"/>
        <v>150.74</v>
      </c>
      <c r="N16" s="92">
        <v>650</v>
      </c>
      <c r="O16" s="92">
        <v>22.5</v>
      </c>
      <c r="P16" s="55">
        <f t="shared" si="3"/>
        <v>173.93</v>
      </c>
      <c r="Q16" s="87">
        <v>650</v>
      </c>
      <c r="R16" s="87"/>
      <c r="S16" s="55">
        <f t="shared" si="4"/>
        <v>0</v>
      </c>
      <c r="T16" s="92">
        <v>654.37</v>
      </c>
      <c r="U16" s="92"/>
      <c r="V16" s="108">
        <f t="shared" si="5"/>
        <v>0</v>
      </c>
      <c r="W16" s="110">
        <f t="shared" si="6"/>
        <v>84</v>
      </c>
      <c r="X16" s="65">
        <f t="shared" si="7"/>
        <v>649.34</v>
      </c>
      <c r="Y16" s="65">
        <f t="shared" si="8"/>
        <v>153.18</v>
      </c>
      <c r="Z16" s="111">
        <f t="shared" si="9"/>
        <v>802.52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2">
        <v>11</v>
      </c>
      <c r="B17" s="2" t="s">
        <v>85</v>
      </c>
      <c r="C17" s="2" t="s">
        <v>88</v>
      </c>
      <c r="D17" s="46" t="s">
        <v>18</v>
      </c>
      <c r="E17" s="86">
        <v>635</v>
      </c>
      <c r="F17" s="87"/>
      <c r="G17" s="55">
        <f t="shared" si="0"/>
        <v>0</v>
      </c>
      <c r="H17" s="87">
        <v>635</v>
      </c>
      <c r="I17" s="87"/>
      <c r="J17" s="55">
        <f t="shared" si="1"/>
        <v>0</v>
      </c>
      <c r="K17" s="87">
        <v>635</v>
      </c>
      <c r="L17" s="87"/>
      <c r="M17" s="55">
        <f t="shared" si="2"/>
        <v>0</v>
      </c>
      <c r="N17" s="92">
        <v>635</v>
      </c>
      <c r="O17" s="92"/>
      <c r="P17" s="55">
        <f t="shared" si="3"/>
        <v>0</v>
      </c>
      <c r="Q17" s="87">
        <v>635</v>
      </c>
      <c r="R17" s="87"/>
      <c r="S17" s="55">
        <f t="shared" si="4"/>
        <v>0</v>
      </c>
      <c r="T17" s="92">
        <v>635</v>
      </c>
      <c r="U17" s="92"/>
      <c r="V17" s="108">
        <f t="shared" si="5"/>
        <v>0</v>
      </c>
      <c r="W17" s="110">
        <f t="shared" si="6"/>
        <v>0</v>
      </c>
      <c r="X17" s="65">
        <f t="shared" si="7"/>
        <v>0</v>
      </c>
      <c r="Y17" s="65">
        <f t="shared" si="8"/>
        <v>0</v>
      </c>
      <c r="Z17" s="111">
        <f t="shared" si="9"/>
        <v>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2">
        <v>12</v>
      </c>
      <c r="B18" s="2" t="s">
        <v>48</v>
      </c>
      <c r="C18" s="2" t="s">
        <v>32</v>
      </c>
      <c r="D18" s="46" t="s">
        <v>18</v>
      </c>
      <c r="E18" s="86">
        <v>625</v>
      </c>
      <c r="F18" s="87"/>
      <c r="G18" s="55">
        <f t="shared" si="0"/>
        <v>0</v>
      </c>
      <c r="H18" s="87">
        <v>625</v>
      </c>
      <c r="I18" s="87">
        <v>3</v>
      </c>
      <c r="J18" s="55">
        <f t="shared" si="1"/>
        <v>22.3</v>
      </c>
      <c r="K18" s="87">
        <v>625</v>
      </c>
      <c r="L18" s="87"/>
      <c r="M18" s="55">
        <f t="shared" si="2"/>
        <v>0</v>
      </c>
      <c r="N18" s="92">
        <v>625</v>
      </c>
      <c r="O18" s="92"/>
      <c r="P18" s="55">
        <f t="shared" si="3"/>
        <v>0</v>
      </c>
      <c r="Q18" s="87">
        <v>625</v>
      </c>
      <c r="R18" s="87"/>
      <c r="S18" s="55">
        <f t="shared" si="4"/>
        <v>0</v>
      </c>
      <c r="T18" s="92">
        <v>625</v>
      </c>
      <c r="U18" s="92">
        <v>1</v>
      </c>
      <c r="V18" s="108">
        <f t="shared" si="5"/>
        <v>7.43</v>
      </c>
      <c r="W18" s="110">
        <f t="shared" si="6"/>
        <v>4</v>
      </c>
      <c r="X18" s="65">
        <f t="shared" si="7"/>
        <v>29.73</v>
      </c>
      <c r="Y18" s="65">
        <f t="shared" si="8"/>
        <v>7.01</v>
      </c>
      <c r="Z18" s="111">
        <f t="shared" si="9"/>
        <v>36.74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2">
        <v>13</v>
      </c>
      <c r="B19" s="2" t="s">
        <v>66</v>
      </c>
      <c r="C19" s="2" t="s">
        <v>34</v>
      </c>
      <c r="D19" s="46" t="s">
        <v>18</v>
      </c>
      <c r="E19" s="88">
        <v>650</v>
      </c>
      <c r="F19" s="87"/>
      <c r="G19" s="55">
        <f t="shared" si="0"/>
        <v>0</v>
      </c>
      <c r="H19" s="87">
        <v>650</v>
      </c>
      <c r="I19" s="87">
        <v>6</v>
      </c>
      <c r="J19" s="55">
        <f t="shared" si="1"/>
        <v>46.38</v>
      </c>
      <c r="K19" s="87">
        <v>653.70000000000005</v>
      </c>
      <c r="L19" s="87"/>
      <c r="M19" s="55">
        <f t="shared" si="2"/>
        <v>0</v>
      </c>
      <c r="N19" s="92">
        <v>655</v>
      </c>
      <c r="O19" s="92"/>
      <c r="P19" s="55">
        <f t="shared" si="3"/>
        <v>0</v>
      </c>
      <c r="Q19" s="87">
        <v>655</v>
      </c>
      <c r="R19" s="87"/>
      <c r="S19" s="55">
        <f t="shared" si="4"/>
        <v>0</v>
      </c>
      <c r="T19" s="92">
        <v>655</v>
      </c>
      <c r="U19" s="92">
        <v>1</v>
      </c>
      <c r="V19" s="108">
        <f t="shared" si="5"/>
        <v>7.79</v>
      </c>
      <c r="W19" s="110">
        <f t="shared" si="6"/>
        <v>7</v>
      </c>
      <c r="X19" s="65">
        <f t="shared" si="7"/>
        <v>54.17</v>
      </c>
      <c r="Y19" s="65">
        <f t="shared" si="8"/>
        <v>12.78</v>
      </c>
      <c r="Z19" s="111">
        <f t="shared" si="9"/>
        <v>66.95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2">
        <v>14</v>
      </c>
      <c r="B20" s="2" t="s">
        <v>49</v>
      </c>
      <c r="C20" s="2" t="s">
        <v>23</v>
      </c>
      <c r="D20" s="46" t="s">
        <v>18</v>
      </c>
      <c r="E20" s="86">
        <v>640</v>
      </c>
      <c r="F20" s="87"/>
      <c r="G20" s="55">
        <f t="shared" si="0"/>
        <v>0</v>
      </c>
      <c r="H20" s="87">
        <v>640</v>
      </c>
      <c r="I20" s="87"/>
      <c r="J20" s="55">
        <f t="shared" si="1"/>
        <v>0</v>
      </c>
      <c r="K20" s="87">
        <v>640</v>
      </c>
      <c r="L20" s="87"/>
      <c r="M20" s="55">
        <f t="shared" si="2"/>
        <v>0</v>
      </c>
      <c r="N20" s="92">
        <v>640</v>
      </c>
      <c r="O20" s="92"/>
      <c r="P20" s="55">
        <f t="shared" si="3"/>
        <v>0</v>
      </c>
      <c r="Q20" s="87">
        <v>640</v>
      </c>
      <c r="R20" s="87"/>
      <c r="S20" s="55">
        <f t="shared" si="4"/>
        <v>0</v>
      </c>
      <c r="T20" s="92">
        <v>640</v>
      </c>
      <c r="U20" s="92">
        <v>1</v>
      </c>
      <c r="V20" s="108">
        <f t="shared" si="5"/>
        <v>7.61</v>
      </c>
      <c r="W20" s="110">
        <f t="shared" si="6"/>
        <v>1</v>
      </c>
      <c r="X20" s="65">
        <f t="shared" si="7"/>
        <v>7.61</v>
      </c>
      <c r="Y20" s="65">
        <f t="shared" si="8"/>
        <v>1.8</v>
      </c>
      <c r="Z20" s="111">
        <f t="shared" si="9"/>
        <v>9.41</v>
      </c>
    </row>
    <row r="21" spans="1:36" x14ac:dyDescent="0.25">
      <c r="A21" s="2">
        <v>15</v>
      </c>
      <c r="B21" s="2" t="s">
        <v>50</v>
      </c>
      <c r="C21" s="2" t="s">
        <v>78</v>
      </c>
      <c r="D21" s="46" t="s">
        <v>18</v>
      </c>
      <c r="E21" s="86">
        <v>625</v>
      </c>
      <c r="F21" s="87"/>
      <c r="G21" s="55">
        <f t="shared" si="0"/>
        <v>0</v>
      </c>
      <c r="H21" s="87">
        <v>625</v>
      </c>
      <c r="I21" s="87"/>
      <c r="J21" s="55">
        <f t="shared" si="1"/>
        <v>0</v>
      </c>
      <c r="K21" s="87">
        <v>625</v>
      </c>
      <c r="L21" s="87"/>
      <c r="M21" s="55">
        <f t="shared" si="2"/>
        <v>0</v>
      </c>
      <c r="N21" s="92">
        <v>625</v>
      </c>
      <c r="O21" s="92"/>
      <c r="P21" s="55">
        <f t="shared" si="3"/>
        <v>0</v>
      </c>
      <c r="Q21" s="87">
        <v>625</v>
      </c>
      <c r="R21" s="87"/>
      <c r="S21" s="55">
        <f t="shared" si="4"/>
        <v>0</v>
      </c>
      <c r="T21" s="92">
        <v>625</v>
      </c>
      <c r="U21" s="92">
        <v>3</v>
      </c>
      <c r="V21" s="108">
        <f t="shared" si="5"/>
        <v>22.3</v>
      </c>
      <c r="W21" s="110">
        <f t="shared" si="6"/>
        <v>3</v>
      </c>
      <c r="X21" s="65">
        <f t="shared" si="7"/>
        <v>22.3</v>
      </c>
      <c r="Y21" s="65">
        <f t="shared" si="8"/>
        <v>5.26</v>
      </c>
      <c r="Z21" s="111">
        <f t="shared" si="9"/>
        <v>27.560000000000002</v>
      </c>
    </row>
    <row r="22" spans="1:36" x14ac:dyDescent="0.25">
      <c r="A22" s="2">
        <v>16</v>
      </c>
      <c r="B22" s="2" t="s">
        <v>51</v>
      </c>
      <c r="C22" s="2" t="s">
        <v>89</v>
      </c>
      <c r="D22" s="46" t="s">
        <v>18</v>
      </c>
      <c r="E22" s="87">
        <v>635</v>
      </c>
      <c r="F22" s="87"/>
      <c r="G22" s="55">
        <f t="shared" si="0"/>
        <v>0</v>
      </c>
      <c r="H22" s="87">
        <v>635</v>
      </c>
      <c r="I22" s="87">
        <v>3</v>
      </c>
      <c r="J22" s="55">
        <f t="shared" si="1"/>
        <v>22.66</v>
      </c>
      <c r="K22" s="87">
        <v>635</v>
      </c>
      <c r="L22" s="87"/>
      <c r="M22" s="55">
        <f t="shared" si="2"/>
        <v>0</v>
      </c>
      <c r="N22" s="92">
        <v>635</v>
      </c>
      <c r="O22" s="92"/>
      <c r="P22" s="55">
        <f t="shared" si="3"/>
        <v>0</v>
      </c>
      <c r="Q22" s="87">
        <v>635</v>
      </c>
      <c r="R22" s="87"/>
      <c r="S22" s="55">
        <f t="shared" si="4"/>
        <v>0</v>
      </c>
      <c r="T22" s="92">
        <v>635</v>
      </c>
      <c r="U22" s="92">
        <v>1</v>
      </c>
      <c r="V22" s="108">
        <f t="shared" si="5"/>
        <v>7.55</v>
      </c>
      <c r="W22" s="110">
        <f t="shared" si="6"/>
        <v>4</v>
      </c>
      <c r="X22" s="65">
        <f t="shared" si="7"/>
        <v>30.21</v>
      </c>
      <c r="Y22" s="65">
        <f t="shared" si="8"/>
        <v>7.13</v>
      </c>
      <c r="Z22" s="111">
        <f t="shared" si="9"/>
        <v>37.340000000000003</v>
      </c>
    </row>
    <row r="23" spans="1:36" x14ac:dyDescent="0.25">
      <c r="A23" s="2">
        <v>17</v>
      </c>
      <c r="B23" s="18" t="s">
        <v>68</v>
      </c>
      <c r="C23" s="18" t="s">
        <v>38</v>
      </c>
      <c r="D23" s="46" t="s">
        <v>18</v>
      </c>
      <c r="E23" s="87">
        <v>650</v>
      </c>
      <c r="F23" s="87">
        <v>20</v>
      </c>
      <c r="G23" s="55">
        <f t="shared" si="0"/>
        <v>154.6</v>
      </c>
      <c r="H23" s="87">
        <v>650</v>
      </c>
      <c r="I23" s="87">
        <v>21</v>
      </c>
      <c r="J23" s="55">
        <f t="shared" si="1"/>
        <v>162.33000000000001</v>
      </c>
      <c r="K23" s="87">
        <v>650</v>
      </c>
      <c r="L23" s="87">
        <v>22.5</v>
      </c>
      <c r="M23" s="55">
        <f t="shared" si="2"/>
        <v>173.93</v>
      </c>
      <c r="N23" s="92">
        <v>650</v>
      </c>
      <c r="O23" s="92">
        <v>19.5</v>
      </c>
      <c r="P23" s="55">
        <f t="shared" si="3"/>
        <v>150.74</v>
      </c>
      <c r="Q23" s="87">
        <v>650</v>
      </c>
      <c r="R23" s="87">
        <v>22.5</v>
      </c>
      <c r="S23" s="55">
        <f t="shared" si="4"/>
        <v>173.93</v>
      </c>
      <c r="T23" s="92">
        <v>650</v>
      </c>
      <c r="U23" s="92"/>
      <c r="V23" s="108">
        <f t="shared" si="5"/>
        <v>0</v>
      </c>
      <c r="W23" s="110">
        <f t="shared" si="6"/>
        <v>105.5</v>
      </c>
      <c r="X23" s="65">
        <f t="shared" si="7"/>
        <v>815.53</v>
      </c>
      <c r="Y23" s="65">
        <f t="shared" si="8"/>
        <v>192.38</v>
      </c>
      <c r="Z23" s="111">
        <f t="shared" si="9"/>
        <v>1007.91</v>
      </c>
    </row>
    <row r="24" spans="1:36" x14ac:dyDescent="0.25">
      <c r="A24" s="2">
        <v>18</v>
      </c>
      <c r="B24" s="2" t="s">
        <v>69</v>
      </c>
      <c r="C24" s="2" t="s">
        <v>39</v>
      </c>
      <c r="D24" s="46" t="s">
        <v>18</v>
      </c>
      <c r="E24" s="87">
        <v>615</v>
      </c>
      <c r="F24" s="87">
        <v>17.5</v>
      </c>
      <c r="G24" s="55">
        <f t="shared" si="0"/>
        <v>128</v>
      </c>
      <c r="H24" s="87">
        <v>619.97</v>
      </c>
      <c r="I24" s="87">
        <v>22.5</v>
      </c>
      <c r="J24" s="55">
        <f t="shared" si="1"/>
        <v>165.92</v>
      </c>
      <c r="K24" s="87">
        <v>620</v>
      </c>
      <c r="L24" s="87">
        <v>21</v>
      </c>
      <c r="M24" s="55">
        <f t="shared" si="2"/>
        <v>154.85</v>
      </c>
      <c r="N24" s="92">
        <v>620</v>
      </c>
      <c r="O24" s="92">
        <v>20.5</v>
      </c>
      <c r="P24" s="55">
        <f t="shared" si="3"/>
        <v>151.16999999999999</v>
      </c>
      <c r="Q24" s="87">
        <v>620</v>
      </c>
      <c r="R24" s="87">
        <v>18</v>
      </c>
      <c r="S24" s="55">
        <f t="shared" si="4"/>
        <v>132.72999999999999</v>
      </c>
      <c r="T24" s="92">
        <v>620</v>
      </c>
      <c r="U24" s="92">
        <v>9</v>
      </c>
      <c r="V24" s="108">
        <f t="shared" si="5"/>
        <v>66.37</v>
      </c>
      <c r="W24" s="110">
        <f t="shared" si="6"/>
        <v>108.5</v>
      </c>
      <c r="X24" s="65">
        <f t="shared" si="7"/>
        <v>799.04</v>
      </c>
      <c r="Y24" s="65">
        <f t="shared" si="8"/>
        <v>188.49</v>
      </c>
      <c r="Z24" s="111">
        <f t="shared" si="9"/>
        <v>987.53</v>
      </c>
    </row>
    <row r="25" spans="1:36" x14ac:dyDescent="0.25">
      <c r="A25" s="2">
        <v>19</v>
      </c>
      <c r="B25" s="2" t="s">
        <v>52</v>
      </c>
      <c r="C25" s="2" t="s">
        <v>40</v>
      </c>
      <c r="D25" s="46" t="s">
        <v>18</v>
      </c>
      <c r="E25" s="87">
        <v>615</v>
      </c>
      <c r="F25" s="87"/>
      <c r="G25" s="55">
        <f t="shared" si="0"/>
        <v>0</v>
      </c>
      <c r="H25" s="87">
        <v>615</v>
      </c>
      <c r="I25" s="87"/>
      <c r="J25" s="55">
        <f t="shared" si="1"/>
        <v>0</v>
      </c>
      <c r="K25" s="87">
        <v>618.41999999999996</v>
      </c>
      <c r="L25" s="87">
        <v>6</v>
      </c>
      <c r="M25" s="55">
        <f t="shared" si="2"/>
        <v>44.12</v>
      </c>
      <c r="N25" s="92">
        <v>620</v>
      </c>
      <c r="O25" s="92"/>
      <c r="P25" s="55">
        <f t="shared" si="3"/>
        <v>0</v>
      </c>
      <c r="Q25" s="87">
        <v>620</v>
      </c>
      <c r="R25" s="87">
        <v>1</v>
      </c>
      <c r="S25" s="55">
        <f t="shared" si="4"/>
        <v>7.37</v>
      </c>
      <c r="T25" s="92">
        <v>620</v>
      </c>
      <c r="U25" s="92"/>
      <c r="V25" s="108">
        <f t="shared" si="5"/>
        <v>0</v>
      </c>
      <c r="W25" s="110">
        <f t="shared" si="6"/>
        <v>7</v>
      </c>
      <c r="X25" s="65">
        <f t="shared" si="7"/>
        <v>51.489999999999995</v>
      </c>
      <c r="Y25" s="65">
        <f t="shared" si="8"/>
        <v>12.15</v>
      </c>
      <c r="Z25" s="111">
        <f t="shared" si="9"/>
        <v>63.639999999999993</v>
      </c>
    </row>
    <row r="26" spans="1:36" x14ac:dyDescent="0.25">
      <c r="A26" s="2">
        <v>20</v>
      </c>
      <c r="B26" s="2" t="s">
        <v>53</v>
      </c>
      <c r="C26" s="2" t="s">
        <v>41</v>
      </c>
      <c r="D26" s="46" t="s">
        <v>18</v>
      </c>
      <c r="E26" s="87">
        <v>615</v>
      </c>
      <c r="F26" s="87">
        <v>21</v>
      </c>
      <c r="G26" s="55">
        <f t="shared" si="0"/>
        <v>153.59</v>
      </c>
      <c r="H26" s="87">
        <v>615</v>
      </c>
      <c r="I26" s="87">
        <v>21</v>
      </c>
      <c r="J26" s="55">
        <f t="shared" si="1"/>
        <v>153.59</v>
      </c>
      <c r="K26" s="87">
        <v>615</v>
      </c>
      <c r="L26" s="87">
        <v>9</v>
      </c>
      <c r="M26" s="55">
        <f t="shared" si="2"/>
        <v>65.83</v>
      </c>
      <c r="N26" s="92">
        <v>615</v>
      </c>
      <c r="O26" s="92"/>
      <c r="P26" s="55">
        <f t="shared" si="3"/>
        <v>0</v>
      </c>
      <c r="Q26" s="87">
        <v>615</v>
      </c>
      <c r="R26" s="87">
        <v>12</v>
      </c>
      <c r="S26" s="55">
        <f t="shared" si="4"/>
        <v>87.77</v>
      </c>
      <c r="T26" s="92">
        <v>615</v>
      </c>
      <c r="U26" s="92">
        <v>9</v>
      </c>
      <c r="V26" s="108">
        <f t="shared" si="5"/>
        <v>65.83</v>
      </c>
      <c r="W26" s="110">
        <f t="shared" si="6"/>
        <v>72</v>
      </c>
      <c r="X26" s="65">
        <f t="shared" si="7"/>
        <v>526.61</v>
      </c>
      <c r="Y26" s="65">
        <f t="shared" si="8"/>
        <v>124.23</v>
      </c>
      <c r="Z26" s="111">
        <f t="shared" si="9"/>
        <v>650.84</v>
      </c>
    </row>
    <row r="27" spans="1:36" x14ac:dyDescent="0.25">
      <c r="A27" s="2">
        <v>21</v>
      </c>
      <c r="B27" s="2" t="s">
        <v>70</v>
      </c>
      <c r="C27" s="2" t="s">
        <v>42</v>
      </c>
      <c r="D27" s="46" t="s">
        <v>18</v>
      </c>
      <c r="E27" s="87">
        <v>620</v>
      </c>
      <c r="F27" s="87">
        <v>14.5</v>
      </c>
      <c r="G27" s="55">
        <f t="shared" si="0"/>
        <v>106.92</v>
      </c>
      <c r="H27" s="87">
        <v>620</v>
      </c>
      <c r="I27" s="87">
        <v>19.5</v>
      </c>
      <c r="J27" s="55">
        <f t="shared" si="1"/>
        <v>143.79</v>
      </c>
      <c r="K27" s="87">
        <v>620</v>
      </c>
      <c r="L27" s="87">
        <v>22.5</v>
      </c>
      <c r="M27" s="55">
        <f t="shared" si="2"/>
        <v>165.92</v>
      </c>
      <c r="N27" s="92">
        <v>620</v>
      </c>
      <c r="O27" s="92">
        <v>22.5</v>
      </c>
      <c r="P27" s="55">
        <f t="shared" si="3"/>
        <v>165.92</v>
      </c>
      <c r="Q27" s="87">
        <v>620</v>
      </c>
      <c r="R27" s="87"/>
      <c r="S27" s="55">
        <f t="shared" si="4"/>
        <v>0</v>
      </c>
      <c r="T27" s="92">
        <v>620</v>
      </c>
      <c r="U27" s="92">
        <v>4.5</v>
      </c>
      <c r="V27" s="108">
        <f t="shared" si="5"/>
        <v>33.18</v>
      </c>
      <c r="W27" s="110">
        <f t="shared" si="6"/>
        <v>83.5</v>
      </c>
      <c r="X27" s="65">
        <f t="shared" si="7"/>
        <v>615.7299999999999</v>
      </c>
      <c r="Y27" s="65">
        <f t="shared" si="8"/>
        <v>145.25</v>
      </c>
      <c r="Z27" s="111">
        <f t="shared" si="9"/>
        <v>760.9799999999999</v>
      </c>
    </row>
    <row r="28" spans="1:36" x14ac:dyDescent="0.25">
      <c r="A28" s="2">
        <v>22</v>
      </c>
      <c r="B28" s="2" t="s">
        <v>71</v>
      </c>
      <c r="C28" s="2" t="s">
        <v>39</v>
      </c>
      <c r="D28" s="46" t="s">
        <v>18</v>
      </c>
      <c r="E28" s="87">
        <v>615</v>
      </c>
      <c r="F28" s="87">
        <v>22</v>
      </c>
      <c r="G28" s="55">
        <f t="shared" si="0"/>
        <v>160.91</v>
      </c>
      <c r="H28" s="87">
        <v>615</v>
      </c>
      <c r="I28" s="87">
        <v>16.5</v>
      </c>
      <c r="J28" s="55">
        <f t="shared" si="1"/>
        <v>120.68</v>
      </c>
      <c r="K28" s="87">
        <v>615</v>
      </c>
      <c r="L28" s="87">
        <v>22.5</v>
      </c>
      <c r="M28" s="55">
        <f t="shared" si="2"/>
        <v>164.57</v>
      </c>
      <c r="N28" s="92">
        <v>615</v>
      </c>
      <c r="O28" s="92">
        <v>19.5</v>
      </c>
      <c r="P28" s="55">
        <f t="shared" si="3"/>
        <v>142.62</v>
      </c>
      <c r="Q28" s="87">
        <v>615</v>
      </c>
      <c r="R28" s="87"/>
      <c r="S28" s="55">
        <f t="shared" si="4"/>
        <v>0</v>
      </c>
      <c r="T28" s="92">
        <v>615</v>
      </c>
      <c r="U28" s="92"/>
      <c r="V28" s="108">
        <f t="shared" si="5"/>
        <v>0</v>
      </c>
      <c r="W28" s="110">
        <f t="shared" si="6"/>
        <v>80.5</v>
      </c>
      <c r="X28" s="65">
        <f t="shared" si="7"/>
        <v>588.78</v>
      </c>
      <c r="Y28" s="65">
        <f t="shared" si="8"/>
        <v>138.88999999999999</v>
      </c>
      <c r="Z28" s="111">
        <f t="shared" si="9"/>
        <v>727.67</v>
      </c>
    </row>
    <row r="29" spans="1:36" x14ac:dyDescent="0.25">
      <c r="A29" s="2">
        <v>23</v>
      </c>
      <c r="B29" s="2" t="s">
        <v>299</v>
      </c>
      <c r="C29" s="2" t="s">
        <v>45</v>
      </c>
      <c r="D29" s="46" t="s">
        <v>18</v>
      </c>
      <c r="E29" s="87">
        <v>635</v>
      </c>
      <c r="F29" s="87"/>
      <c r="G29" s="55">
        <f t="shared" si="0"/>
        <v>0</v>
      </c>
      <c r="H29" s="87">
        <v>635</v>
      </c>
      <c r="I29" s="87"/>
      <c r="J29" s="55">
        <f t="shared" si="1"/>
        <v>0</v>
      </c>
      <c r="K29" s="87">
        <v>635</v>
      </c>
      <c r="L29" s="87"/>
      <c r="M29" s="55">
        <f t="shared" si="2"/>
        <v>0</v>
      </c>
      <c r="N29" s="92">
        <v>635</v>
      </c>
      <c r="O29" s="92"/>
      <c r="P29" s="55">
        <f t="shared" si="3"/>
        <v>0</v>
      </c>
      <c r="Q29" s="87">
        <v>635</v>
      </c>
      <c r="R29" s="87">
        <v>1.5</v>
      </c>
      <c r="S29" s="55">
        <f t="shared" si="4"/>
        <v>11.33</v>
      </c>
      <c r="T29" s="92">
        <v>635</v>
      </c>
      <c r="U29" s="92"/>
      <c r="V29" s="108">
        <f t="shared" si="5"/>
        <v>0</v>
      </c>
      <c r="W29" s="110">
        <f t="shared" si="6"/>
        <v>1.5</v>
      </c>
      <c r="X29" s="65">
        <f t="shared" si="7"/>
        <v>11.33</v>
      </c>
      <c r="Y29" s="65">
        <f t="shared" si="8"/>
        <v>2.67</v>
      </c>
      <c r="Z29" s="111">
        <f t="shared" si="9"/>
        <v>14</v>
      </c>
    </row>
    <row r="30" spans="1:36" x14ac:dyDescent="0.25">
      <c r="A30" s="2">
        <v>24</v>
      </c>
      <c r="B30" s="2" t="s">
        <v>54</v>
      </c>
      <c r="C30" s="2" t="s">
        <v>43</v>
      </c>
      <c r="D30" s="46" t="s">
        <v>18</v>
      </c>
      <c r="E30" s="87">
        <v>615</v>
      </c>
      <c r="F30" s="87">
        <v>21</v>
      </c>
      <c r="G30" s="55">
        <f t="shared" si="0"/>
        <v>153.59</v>
      </c>
      <c r="H30" s="87">
        <v>615</v>
      </c>
      <c r="I30" s="87">
        <v>22.5</v>
      </c>
      <c r="J30" s="55">
        <f t="shared" si="1"/>
        <v>164.57</v>
      </c>
      <c r="K30" s="87">
        <v>615</v>
      </c>
      <c r="L30" s="87">
        <v>12</v>
      </c>
      <c r="M30" s="55">
        <f t="shared" si="2"/>
        <v>87.77</v>
      </c>
      <c r="N30" s="92">
        <v>615</v>
      </c>
      <c r="O30" s="92"/>
      <c r="P30" s="55">
        <f t="shared" si="3"/>
        <v>0</v>
      </c>
      <c r="Q30" s="87">
        <v>620</v>
      </c>
      <c r="R30" s="87">
        <v>7.5</v>
      </c>
      <c r="S30" s="55">
        <f t="shared" si="4"/>
        <v>55.31</v>
      </c>
      <c r="T30" s="92">
        <v>620</v>
      </c>
      <c r="U30" s="92">
        <v>12</v>
      </c>
      <c r="V30" s="108">
        <f t="shared" si="5"/>
        <v>88.49</v>
      </c>
      <c r="W30" s="110">
        <f t="shared" si="6"/>
        <v>75</v>
      </c>
      <c r="X30" s="65">
        <f t="shared" si="7"/>
        <v>549.7299999999999</v>
      </c>
      <c r="Y30" s="65">
        <f t="shared" si="8"/>
        <v>129.68</v>
      </c>
      <c r="Z30" s="111">
        <f t="shared" si="9"/>
        <v>679.40999999999985</v>
      </c>
    </row>
    <row r="31" spans="1:36" x14ac:dyDescent="0.25">
      <c r="A31" s="2">
        <v>25</v>
      </c>
      <c r="B31" s="2" t="s">
        <v>300</v>
      </c>
      <c r="C31" s="2" t="s">
        <v>38</v>
      </c>
      <c r="D31" s="46" t="s">
        <v>18</v>
      </c>
      <c r="E31" s="87">
        <v>820</v>
      </c>
      <c r="F31" s="87">
        <v>12</v>
      </c>
      <c r="G31" s="55">
        <f t="shared" si="0"/>
        <v>117.02</v>
      </c>
      <c r="H31" s="87">
        <v>820</v>
      </c>
      <c r="I31" s="87">
        <v>7.5</v>
      </c>
      <c r="J31" s="55">
        <f t="shared" si="1"/>
        <v>73.14</v>
      </c>
      <c r="K31" s="87">
        <v>820</v>
      </c>
      <c r="L31" s="87"/>
      <c r="M31" s="55">
        <f t="shared" si="2"/>
        <v>0</v>
      </c>
      <c r="N31" s="92">
        <v>820</v>
      </c>
      <c r="O31" s="92"/>
      <c r="P31" s="55">
        <f t="shared" si="3"/>
        <v>0</v>
      </c>
      <c r="Q31" s="87">
        <v>820</v>
      </c>
      <c r="R31" s="87"/>
      <c r="S31" s="55">
        <f t="shared" si="4"/>
        <v>0</v>
      </c>
      <c r="T31" s="92">
        <v>820</v>
      </c>
      <c r="U31" s="92"/>
      <c r="V31" s="108">
        <f t="shared" si="5"/>
        <v>0</v>
      </c>
      <c r="W31" s="110">
        <f t="shared" si="6"/>
        <v>19.5</v>
      </c>
      <c r="X31" s="65">
        <f t="shared" si="7"/>
        <v>190.16</v>
      </c>
      <c r="Y31" s="65">
        <f t="shared" si="8"/>
        <v>44.86</v>
      </c>
      <c r="Z31" s="111">
        <f t="shared" si="9"/>
        <v>235.01999999999998</v>
      </c>
    </row>
    <row r="32" spans="1:36" x14ac:dyDescent="0.25">
      <c r="A32" s="2">
        <v>26</v>
      </c>
      <c r="B32" s="2" t="s">
        <v>55</v>
      </c>
      <c r="C32" s="2" t="s">
        <v>44</v>
      </c>
      <c r="D32" s="46" t="s">
        <v>18</v>
      </c>
      <c r="E32" s="87">
        <v>615</v>
      </c>
      <c r="F32" s="87"/>
      <c r="G32" s="55">
        <f t="shared" si="0"/>
        <v>0</v>
      </c>
      <c r="H32" s="87">
        <v>615</v>
      </c>
      <c r="I32" s="87"/>
      <c r="J32" s="55">
        <f t="shared" si="1"/>
        <v>0</v>
      </c>
      <c r="K32" s="87">
        <v>615</v>
      </c>
      <c r="L32" s="87"/>
      <c r="M32" s="55">
        <f t="shared" si="2"/>
        <v>0</v>
      </c>
      <c r="N32" s="92">
        <v>615</v>
      </c>
      <c r="O32" s="92">
        <v>22</v>
      </c>
      <c r="P32" s="55">
        <f t="shared" si="3"/>
        <v>160.91</v>
      </c>
      <c r="Q32" s="87">
        <v>615</v>
      </c>
      <c r="R32" s="87">
        <v>22.5</v>
      </c>
      <c r="S32" s="55">
        <f t="shared" si="4"/>
        <v>164.57</v>
      </c>
      <c r="T32" s="92">
        <v>615</v>
      </c>
      <c r="U32" s="92">
        <v>7.5</v>
      </c>
      <c r="V32" s="108">
        <f t="shared" si="5"/>
        <v>54.86</v>
      </c>
      <c r="W32" s="110">
        <f t="shared" si="6"/>
        <v>52</v>
      </c>
      <c r="X32" s="65">
        <f t="shared" si="7"/>
        <v>380.34000000000003</v>
      </c>
      <c r="Y32" s="65">
        <f t="shared" si="8"/>
        <v>89.72</v>
      </c>
      <c r="Z32" s="111">
        <f t="shared" si="9"/>
        <v>470.06000000000006</v>
      </c>
    </row>
    <row r="33" spans="1:34" s="22" customFormat="1" x14ac:dyDescent="0.25">
      <c r="A33" s="2">
        <v>27</v>
      </c>
      <c r="B33" s="48" t="s">
        <v>107</v>
      </c>
      <c r="C33" s="48" t="s">
        <v>108</v>
      </c>
      <c r="D33" s="66" t="s">
        <v>109</v>
      </c>
      <c r="E33" s="89">
        <v>635</v>
      </c>
      <c r="F33" s="89">
        <v>4</v>
      </c>
      <c r="G33" s="55">
        <f t="shared" si="0"/>
        <v>30.21</v>
      </c>
      <c r="H33" s="89"/>
      <c r="I33" s="89"/>
      <c r="J33" s="55">
        <f t="shared" si="1"/>
        <v>0</v>
      </c>
      <c r="K33" s="89"/>
      <c r="L33" s="89"/>
      <c r="M33" s="55">
        <f t="shared" si="2"/>
        <v>0</v>
      </c>
      <c r="N33" s="93"/>
      <c r="O33" s="93"/>
      <c r="P33" s="55">
        <f t="shared" si="3"/>
        <v>0</v>
      </c>
      <c r="Q33" s="89"/>
      <c r="R33" s="89"/>
      <c r="S33" s="55">
        <f t="shared" si="4"/>
        <v>0</v>
      </c>
      <c r="T33" s="93"/>
      <c r="U33" s="93"/>
      <c r="V33" s="108">
        <f t="shared" si="5"/>
        <v>0</v>
      </c>
      <c r="W33" s="110">
        <f t="shared" si="6"/>
        <v>4</v>
      </c>
      <c r="X33" s="65">
        <f t="shared" si="7"/>
        <v>30.21</v>
      </c>
      <c r="Y33" s="65">
        <f t="shared" si="8"/>
        <v>7.13</v>
      </c>
      <c r="Z33" s="111">
        <f t="shared" si="9"/>
        <v>37.340000000000003</v>
      </c>
    </row>
    <row r="34" spans="1:34" s="22" customFormat="1" x14ac:dyDescent="0.25">
      <c r="A34" s="2">
        <v>28</v>
      </c>
      <c r="B34" s="48" t="s">
        <v>92</v>
      </c>
      <c r="C34" s="48" t="s">
        <v>93</v>
      </c>
      <c r="D34" s="66" t="s">
        <v>109</v>
      </c>
      <c r="E34" s="89">
        <v>650</v>
      </c>
      <c r="F34" s="89">
        <v>20</v>
      </c>
      <c r="G34" s="55">
        <f t="shared" ref="G34:G50" si="10">ROUND(ROUND(E34/$B$4,3)*2*F34,2)</f>
        <v>154.6</v>
      </c>
      <c r="H34" s="89">
        <v>650</v>
      </c>
      <c r="I34" s="89">
        <v>10</v>
      </c>
      <c r="J34" s="55">
        <f t="shared" ref="J34:J50" si="11">ROUND(ROUND(H34/$B$4,3)*2*I34,2)</f>
        <v>77.3</v>
      </c>
      <c r="K34" s="89">
        <v>650</v>
      </c>
      <c r="L34" s="89">
        <v>16</v>
      </c>
      <c r="M34" s="55">
        <f t="shared" ref="M34:M50" si="12">ROUND(ROUND(K34/$B$4,3)*2*L34,2)</f>
        <v>123.68</v>
      </c>
      <c r="N34" s="93">
        <v>650</v>
      </c>
      <c r="O34" s="93">
        <v>21</v>
      </c>
      <c r="P34" s="55">
        <f t="shared" ref="P34:P50" si="13">ROUND(ROUND(N34/$B$4,3)*2*O34,2)</f>
        <v>162.33000000000001</v>
      </c>
      <c r="Q34" s="89">
        <v>650</v>
      </c>
      <c r="R34" s="89">
        <v>3</v>
      </c>
      <c r="S34" s="55">
        <f t="shared" ref="S34:S50" si="14">ROUND(ROUND(Q34/$B$4,3)*2*R34,2)</f>
        <v>23.19</v>
      </c>
      <c r="T34" s="93">
        <v>650</v>
      </c>
      <c r="U34" s="93">
        <v>3</v>
      </c>
      <c r="V34" s="108">
        <f t="shared" ref="V34:V50" si="15">ROUND(ROUND(T34/$B$4,3)*2*U34,2)</f>
        <v>23.19</v>
      </c>
      <c r="W34" s="110">
        <f t="shared" ref="W34:W50" si="16">F34+I34+L34+O34+R34+U34</f>
        <v>73</v>
      </c>
      <c r="X34" s="65">
        <f t="shared" ref="X34:X50" si="17">G34+J34+M34+P34+S34+V34</f>
        <v>564.29000000000008</v>
      </c>
      <c r="Y34" s="65">
        <f t="shared" si="8"/>
        <v>133.12</v>
      </c>
      <c r="Z34" s="111">
        <f t="shared" si="9"/>
        <v>697.41000000000008</v>
      </c>
    </row>
    <row r="35" spans="1:34" s="22" customFormat="1" x14ac:dyDescent="0.25">
      <c r="A35" s="2">
        <v>29</v>
      </c>
      <c r="B35" s="48" t="s">
        <v>94</v>
      </c>
      <c r="C35" s="48" t="s">
        <v>88</v>
      </c>
      <c r="D35" s="66" t="s">
        <v>109</v>
      </c>
      <c r="E35" s="89">
        <v>635</v>
      </c>
      <c r="F35" s="89">
        <v>14</v>
      </c>
      <c r="G35" s="55">
        <f t="shared" si="10"/>
        <v>105.73</v>
      </c>
      <c r="H35" s="89">
        <v>635</v>
      </c>
      <c r="I35" s="89">
        <v>8</v>
      </c>
      <c r="J35" s="55">
        <f t="shared" si="11"/>
        <v>60.42</v>
      </c>
      <c r="K35" s="89">
        <v>635</v>
      </c>
      <c r="L35" s="89">
        <v>15</v>
      </c>
      <c r="M35" s="55">
        <f t="shared" si="12"/>
        <v>113.28</v>
      </c>
      <c r="N35" s="93">
        <v>635</v>
      </c>
      <c r="O35" s="93">
        <v>12</v>
      </c>
      <c r="P35" s="55">
        <f t="shared" si="13"/>
        <v>90.62</v>
      </c>
      <c r="Q35" s="89">
        <v>635</v>
      </c>
      <c r="R35" s="89">
        <v>13</v>
      </c>
      <c r="S35" s="55">
        <f t="shared" si="14"/>
        <v>98.18</v>
      </c>
      <c r="T35" s="93">
        <v>635</v>
      </c>
      <c r="U35" s="93">
        <v>3</v>
      </c>
      <c r="V35" s="108">
        <f t="shared" si="15"/>
        <v>22.66</v>
      </c>
      <c r="W35" s="110">
        <f t="shared" si="16"/>
        <v>65</v>
      </c>
      <c r="X35" s="65">
        <f t="shared" si="17"/>
        <v>490.89000000000004</v>
      </c>
      <c r="Y35" s="65">
        <f t="shared" si="8"/>
        <v>115.8</v>
      </c>
      <c r="Z35" s="111">
        <f t="shared" si="9"/>
        <v>606.69000000000005</v>
      </c>
    </row>
    <row r="36" spans="1:34" s="22" customFormat="1" x14ac:dyDescent="0.25">
      <c r="A36" s="2">
        <v>30</v>
      </c>
      <c r="B36" s="48" t="s">
        <v>99</v>
      </c>
      <c r="C36" s="48" t="s">
        <v>57</v>
      </c>
      <c r="D36" s="66" t="s">
        <v>109</v>
      </c>
      <c r="E36" s="89">
        <v>630</v>
      </c>
      <c r="F36" s="89">
        <v>15</v>
      </c>
      <c r="G36" s="55">
        <f t="shared" si="10"/>
        <v>112.38</v>
      </c>
      <c r="H36" s="89">
        <v>630</v>
      </c>
      <c r="I36" s="89">
        <v>15</v>
      </c>
      <c r="J36" s="55">
        <f t="shared" si="11"/>
        <v>112.38</v>
      </c>
      <c r="K36" s="89">
        <v>630</v>
      </c>
      <c r="L36" s="89">
        <v>15</v>
      </c>
      <c r="M36" s="55">
        <f t="shared" si="12"/>
        <v>112.38</v>
      </c>
      <c r="N36" s="93">
        <v>630</v>
      </c>
      <c r="O36" s="93">
        <v>16</v>
      </c>
      <c r="P36" s="55">
        <f t="shared" si="13"/>
        <v>119.87</v>
      </c>
      <c r="Q36" s="89">
        <v>630</v>
      </c>
      <c r="R36" s="89">
        <v>15</v>
      </c>
      <c r="S36" s="55">
        <f t="shared" si="14"/>
        <v>112.38</v>
      </c>
      <c r="T36" s="93">
        <v>630</v>
      </c>
      <c r="U36" s="93">
        <v>6</v>
      </c>
      <c r="V36" s="108">
        <f t="shared" si="15"/>
        <v>44.95</v>
      </c>
      <c r="W36" s="110">
        <f t="shared" si="16"/>
        <v>82</v>
      </c>
      <c r="X36" s="65">
        <f t="shared" si="17"/>
        <v>614.34</v>
      </c>
      <c r="Y36" s="65">
        <f t="shared" si="8"/>
        <v>144.91999999999999</v>
      </c>
      <c r="Z36" s="111">
        <f t="shared" si="9"/>
        <v>759.26</v>
      </c>
    </row>
    <row r="37" spans="1:34" s="22" customFormat="1" x14ac:dyDescent="0.25">
      <c r="A37" s="2">
        <v>31</v>
      </c>
      <c r="B37" s="49" t="s">
        <v>103</v>
      </c>
      <c r="C37" s="49" t="s">
        <v>57</v>
      </c>
      <c r="D37" s="66" t="s">
        <v>109</v>
      </c>
      <c r="E37" s="89">
        <v>620</v>
      </c>
      <c r="F37" s="89">
        <v>11</v>
      </c>
      <c r="G37" s="55">
        <f t="shared" si="10"/>
        <v>81.11</v>
      </c>
      <c r="H37" s="89"/>
      <c r="I37" s="89"/>
      <c r="J37" s="55">
        <f t="shared" si="11"/>
        <v>0</v>
      </c>
      <c r="K37" s="89"/>
      <c r="L37" s="89"/>
      <c r="M37" s="55">
        <f t="shared" si="12"/>
        <v>0</v>
      </c>
      <c r="N37" s="93"/>
      <c r="O37" s="93"/>
      <c r="P37" s="55">
        <f t="shared" si="13"/>
        <v>0</v>
      </c>
      <c r="Q37" s="89"/>
      <c r="R37" s="89"/>
      <c r="S37" s="55">
        <f t="shared" si="14"/>
        <v>0</v>
      </c>
      <c r="T37" s="93"/>
      <c r="U37" s="93"/>
      <c r="V37" s="108">
        <f t="shared" si="15"/>
        <v>0</v>
      </c>
      <c r="W37" s="110">
        <f t="shared" si="16"/>
        <v>11</v>
      </c>
      <c r="X37" s="65">
        <f t="shared" si="17"/>
        <v>81.11</v>
      </c>
      <c r="Y37" s="65">
        <f t="shared" si="8"/>
        <v>19.13</v>
      </c>
      <c r="Z37" s="111">
        <f t="shared" si="9"/>
        <v>100.24</v>
      </c>
    </row>
    <row r="38" spans="1:34" s="22" customFormat="1" x14ac:dyDescent="0.25">
      <c r="A38" s="2">
        <v>32</v>
      </c>
      <c r="B38" s="48" t="s">
        <v>104</v>
      </c>
      <c r="C38" s="48" t="s">
        <v>105</v>
      </c>
      <c r="D38" s="66" t="s">
        <v>109</v>
      </c>
      <c r="E38" s="89"/>
      <c r="F38" s="89"/>
      <c r="G38" s="55">
        <f t="shared" si="10"/>
        <v>0</v>
      </c>
      <c r="H38" s="89"/>
      <c r="I38" s="89"/>
      <c r="J38" s="55">
        <f t="shared" si="11"/>
        <v>0</v>
      </c>
      <c r="K38" s="89">
        <v>625.80999999999995</v>
      </c>
      <c r="L38" s="89">
        <v>7</v>
      </c>
      <c r="M38" s="55">
        <f t="shared" si="12"/>
        <v>52.09</v>
      </c>
      <c r="N38" s="93">
        <v>630</v>
      </c>
      <c r="O38" s="93">
        <v>12</v>
      </c>
      <c r="P38" s="55">
        <f t="shared" si="13"/>
        <v>89.9</v>
      </c>
      <c r="Q38" s="89">
        <v>630</v>
      </c>
      <c r="R38" s="89">
        <v>16</v>
      </c>
      <c r="S38" s="55">
        <f t="shared" si="14"/>
        <v>119.87</v>
      </c>
      <c r="T38" s="93">
        <v>630</v>
      </c>
      <c r="U38" s="93">
        <v>8</v>
      </c>
      <c r="V38" s="108">
        <f t="shared" si="15"/>
        <v>59.94</v>
      </c>
      <c r="W38" s="110">
        <f t="shared" si="16"/>
        <v>43</v>
      </c>
      <c r="X38" s="65">
        <f t="shared" si="17"/>
        <v>321.8</v>
      </c>
      <c r="Y38" s="65">
        <f t="shared" si="8"/>
        <v>75.91</v>
      </c>
      <c r="Z38" s="111">
        <f t="shared" si="9"/>
        <v>397.71000000000004</v>
      </c>
    </row>
    <row r="39" spans="1:34" s="22" customFormat="1" x14ac:dyDescent="0.25">
      <c r="A39" s="2">
        <v>33</v>
      </c>
      <c r="B39" s="48" t="s">
        <v>106</v>
      </c>
      <c r="C39" s="48" t="s">
        <v>95</v>
      </c>
      <c r="D39" s="66" t="s">
        <v>109</v>
      </c>
      <c r="E39" s="89">
        <v>635</v>
      </c>
      <c r="F39" s="89">
        <v>20</v>
      </c>
      <c r="G39" s="55">
        <f t="shared" si="10"/>
        <v>151.04</v>
      </c>
      <c r="H39" s="89">
        <v>635</v>
      </c>
      <c r="I39" s="89">
        <v>21</v>
      </c>
      <c r="J39" s="55">
        <f t="shared" si="11"/>
        <v>158.59</v>
      </c>
      <c r="K39" s="89">
        <v>635</v>
      </c>
      <c r="L39" s="89">
        <v>21</v>
      </c>
      <c r="M39" s="55">
        <f t="shared" si="12"/>
        <v>158.59</v>
      </c>
      <c r="N39" s="93">
        <v>635</v>
      </c>
      <c r="O39" s="93">
        <v>21</v>
      </c>
      <c r="P39" s="55">
        <f t="shared" si="13"/>
        <v>158.59</v>
      </c>
      <c r="Q39" s="89">
        <v>635</v>
      </c>
      <c r="R39" s="89">
        <v>21</v>
      </c>
      <c r="S39" s="55">
        <f t="shared" si="14"/>
        <v>158.59</v>
      </c>
      <c r="T39" s="93">
        <v>635</v>
      </c>
      <c r="U39" s="93">
        <v>11</v>
      </c>
      <c r="V39" s="108">
        <f t="shared" si="15"/>
        <v>83.07</v>
      </c>
      <c r="W39" s="110">
        <f t="shared" si="16"/>
        <v>115</v>
      </c>
      <c r="X39" s="65">
        <f t="shared" si="17"/>
        <v>868.47</v>
      </c>
      <c r="Y39" s="65">
        <f t="shared" si="8"/>
        <v>204.87</v>
      </c>
      <c r="Z39" s="111">
        <f t="shared" si="9"/>
        <v>1073.3400000000001</v>
      </c>
    </row>
    <row r="40" spans="1:34" s="14" customFormat="1" x14ac:dyDescent="0.25">
      <c r="A40" s="2">
        <v>34</v>
      </c>
      <c r="B40" s="13" t="s">
        <v>112</v>
      </c>
      <c r="C40" s="13" t="s">
        <v>113</v>
      </c>
      <c r="D40" s="79" t="s">
        <v>114</v>
      </c>
      <c r="E40" s="87">
        <v>680</v>
      </c>
      <c r="F40" s="87">
        <v>10</v>
      </c>
      <c r="G40" s="55">
        <f t="shared" si="10"/>
        <v>80.88</v>
      </c>
      <c r="H40" s="87">
        <v>680</v>
      </c>
      <c r="I40" s="87">
        <v>9</v>
      </c>
      <c r="J40" s="55">
        <f t="shared" si="11"/>
        <v>72.790000000000006</v>
      </c>
      <c r="K40" s="87">
        <v>680</v>
      </c>
      <c r="L40" s="87">
        <v>10.5</v>
      </c>
      <c r="M40" s="55">
        <f t="shared" si="12"/>
        <v>84.92</v>
      </c>
      <c r="N40" s="92">
        <v>680</v>
      </c>
      <c r="O40" s="92">
        <v>10.5</v>
      </c>
      <c r="P40" s="55">
        <f t="shared" si="13"/>
        <v>84.92</v>
      </c>
      <c r="Q40" s="87">
        <v>680</v>
      </c>
      <c r="R40" s="87">
        <v>9.5</v>
      </c>
      <c r="S40" s="55">
        <f t="shared" si="14"/>
        <v>76.84</v>
      </c>
      <c r="T40" s="92">
        <v>685</v>
      </c>
      <c r="U40" s="92">
        <v>5.5</v>
      </c>
      <c r="V40" s="108">
        <f t="shared" si="15"/>
        <v>44.8</v>
      </c>
      <c r="W40" s="110">
        <f t="shared" si="16"/>
        <v>55</v>
      </c>
      <c r="X40" s="65">
        <f t="shared" si="17"/>
        <v>445.15000000000003</v>
      </c>
      <c r="Y40" s="65">
        <f t="shared" si="8"/>
        <v>105.01</v>
      </c>
      <c r="Z40" s="111">
        <f t="shared" si="9"/>
        <v>550.16000000000008</v>
      </c>
      <c r="AA40" s="15"/>
      <c r="AB40" s="15"/>
      <c r="AC40" s="15"/>
      <c r="AD40" s="15"/>
      <c r="AE40" s="15"/>
    </row>
    <row r="41" spans="1:34" s="14" customFormat="1" x14ac:dyDescent="0.25">
      <c r="A41" s="2">
        <v>35</v>
      </c>
      <c r="B41" s="13" t="s">
        <v>115</v>
      </c>
      <c r="C41" s="13" t="s">
        <v>116</v>
      </c>
      <c r="D41" s="78" t="s">
        <v>114</v>
      </c>
      <c r="E41" s="87">
        <v>780</v>
      </c>
      <c r="F41" s="87">
        <v>10</v>
      </c>
      <c r="G41" s="55">
        <f t="shared" si="10"/>
        <v>92.76</v>
      </c>
      <c r="H41" s="87">
        <v>780</v>
      </c>
      <c r="I41" s="87">
        <v>10.5</v>
      </c>
      <c r="J41" s="55">
        <f t="shared" si="11"/>
        <v>97.4</v>
      </c>
      <c r="K41" s="87">
        <v>780</v>
      </c>
      <c r="L41" s="87">
        <v>9.5</v>
      </c>
      <c r="M41" s="55">
        <f t="shared" si="12"/>
        <v>88.12</v>
      </c>
      <c r="N41" s="92">
        <v>780</v>
      </c>
      <c r="O41" s="92">
        <v>8.5</v>
      </c>
      <c r="P41" s="55">
        <f t="shared" si="13"/>
        <v>78.849999999999994</v>
      </c>
      <c r="Q41" s="87">
        <v>780</v>
      </c>
      <c r="R41" s="87">
        <v>9.5</v>
      </c>
      <c r="S41" s="55">
        <f t="shared" si="14"/>
        <v>88.12</v>
      </c>
      <c r="T41" s="92">
        <v>780</v>
      </c>
      <c r="U41" s="92">
        <v>1.5</v>
      </c>
      <c r="V41" s="108">
        <f t="shared" si="15"/>
        <v>13.91</v>
      </c>
      <c r="W41" s="110">
        <f t="shared" si="16"/>
        <v>49.5</v>
      </c>
      <c r="X41" s="65">
        <f t="shared" si="17"/>
        <v>459.16</v>
      </c>
      <c r="Y41" s="65">
        <f t="shared" si="8"/>
        <v>108.32</v>
      </c>
      <c r="Z41" s="111">
        <f t="shared" si="9"/>
        <v>567.48</v>
      </c>
      <c r="AA41" s="15"/>
      <c r="AB41" s="15"/>
      <c r="AC41" s="15"/>
      <c r="AD41" s="15"/>
      <c r="AE41" s="15"/>
    </row>
    <row r="42" spans="1:34" s="14" customFormat="1" x14ac:dyDescent="0.25">
      <c r="A42" s="2">
        <v>36</v>
      </c>
      <c r="B42" s="13" t="s">
        <v>117</v>
      </c>
      <c r="C42" s="13" t="s">
        <v>118</v>
      </c>
      <c r="D42" s="78" t="s">
        <v>114</v>
      </c>
      <c r="E42" s="87"/>
      <c r="F42" s="87"/>
      <c r="G42" s="55">
        <f t="shared" si="10"/>
        <v>0</v>
      </c>
      <c r="H42" s="87"/>
      <c r="I42" s="87"/>
      <c r="J42" s="55">
        <f t="shared" si="11"/>
        <v>0</v>
      </c>
      <c r="K42" s="87"/>
      <c r="L42" s="87"/>
      <c r="M42" s="55">
        <f t="shared" si="12"/>
        <v>0</v>
      </c>
      <c r="N42" s="92"/>
      <c r="O42" s="92"/>
      <c r="P42" s="55">
        <f t="shared" si="13"/>
        <v>0</v>
      </c>
      <c r="Q42" s="87">
        <v>605</v>
      </c>
      <c r="R42" s="87">
        <v>3</v>
      </c>
      <c r="S42" s="55">
        <f t="shared" si="14"/>
        <v>21.59</v>
      </c>
      <c r="T42" s="92">
        <v>605</v>
      </c>
      <c r="U42" s="92">
        <v>5.5</v>
      </c>
      <c r="V42" s="108">
        <f t="shared" si="15"/>
        <v>39.58</v>
      </c>
      <c r="W42" s="110">
        <f t="shared" si="16"/>
        <v>8.5</v>
      </c>
      <c r="X42" s="65">
        <f t="shared" si="17"/>
        <v>61.17</v>
      </c>
      <c r="Y42" s="65">
        <f t="shared" si="8"/>
        <v>14.43</v>
      </c>
      <c r="Z42" s="111">
        <f t="shared" si="9"/>
        <v>75.599999999999994</v>
      </c>
      <c r="AA42" s="15"/>
      <c r="AB42" s="15"/>
      <c r="AC42" s="15"/>
      <c r="AD42" s="15"/>
      <c r="AE42" s="15"/>
      <c r="AF42" s="15"/>
      <c r="AG42" s="15"/>
      <c r="AH42" s="15"/>
    </row>
    <row r="43" spans="1:34" s="14" customFormat="1" x14ac:dyDescent="0.25">
      <c r="A43" s="2">
        <v>37</v>
      </c>
      <c r="B43" s="13" t="s">
        <v>119</v>
      </c>
      <c r="C43" s="13" t="s">
        <v>120</v>
      </c>
      <c r="D43" s="78" t="s">
        <v>114</v>
      </c>
      <c r="E43" s="87"/>
      <c r="F43" s="87"/>
      <c r="G43" s="55">
        <f t="shared" si="10"/>
        <v>0</v>
      </c>
      <c r="H43" s="87"/>
      <c r="I43" s="87"/>
      <c r="J43" s="55">
        <f t="shared" si="11"/>
        <v>0</v>
      </c>
      <c r="K43" s="87"/>
      <c r="L43" s="87"/>
      <c r="M43" s="55">
        <f t="shared" si="12"/>
        <v>0</v>
      </c>
      <c r="N43" s="92"/>
      <c r="O43" s="92"/>
      <c r="P43" s="55">
        <f t="shared" si="13"/>
        <v>0</v>
      </c>
      <c r="Q43" s="87">
        <v>605</v>
      </c>
      <c r="R43" s="87">
        <v>3</v>
      </c>
      <c r="S43" s="55">
        <f t="shared" si="14"/>
        <v>21.59</v>
      </c>
      <c r="T43" s="92">
        <v>605</v>
      </c>
      <c r="U43" s="92">
        <v>5.5</v>
      </c>
      <c r="V43" s="108">
        <f t="shared" si="15"/>
        <v>39.58</v>
      </c>
      <c r="W43" s="110">
        <f t="shared" si="16"/>
        <v>8.5</v>
      </c>
      <c r="X43" s="65">
        <f t="shared" si="17"/>
        <v>61.17</v>
      </c>
      <c r="Y43" s="65">
        <f t="shared" si="8"/>
        <v>14.43</v>
      </c>
      <c r="Z43" s="111">
        <f t="shared" si="9"/>
        <v>75.599999999999994</v>
      </c>
      <c r="AA43" s="15"/>
      <c r="AB43" s="15"/>
      <c r="AC43" s="15"/>
      <c r="AD43" s="15"/>
      <c r="AE43" s="15"/>
      <c r="AF43" s="15"/>
      <c r="AG43" s="15"/>
      <c r="AH43" s="15"/>
    </row>
    <row r="44" spans="1:34" s="14" customFormat="1" x14ac:dyDescent="0.25">
      <c r="A44" s="2">
        <v>38</v>
      </c>
      <c r="B44" s="13" t="s">
        <v>302</v>
      </c>
      <c r="C44" s="13" t="s">
        <v>121</v>
      </c>
      <c r="D44" s="78" t="s">
        <v>114</v>
      </c>
      <c r="E44" s="89"/>
      <c r="F44" s="89"/>
      <c r="G44" s="55">
        <f t="shared" si="10"/>
        <v>0</v>
      </c>
      <c r="H44" s="89">
        <v>605</v>
      </c>
      <c r="I44" s="89">
        <v>0</v>
      </c>
      <c r="J44" s="55">
        <f t="shared" si="11"/>
        <v>0</v>
      </c>
      <c r="K44" s="89">
        <v>605</v>
      </c>
      <c r="L44" s="89">
        <v>6</v>
      </c>
      <c r="M44" s="55">
        <f t="shared" si="12"/>
        <v>43.18</v>
      </c>
      <c r="N44" s="93">
        <v>605</v>
      </c>
      <c r="O44" s="93">
        <v>10.5</v>
      </c>
      <c r="P44" s="55">
        <f t="shared" si="13"/>
        <v>75.56</v>
      </c>
      <c r="Q44" s="89"/>
      <c r="R44" s="89"/>
      <c r="S44" s="55">
        <f t="shared" si="14"/>
        <v>0</v>
      </c>
      <c r="T44" s="93"/>
      <c r="U44" s="93"/>
      <c r="V44" s="108">
        <f t="shared" si="15"/>
        <v>0</v>
      </c>
      <c r="W44" s="110">
        <f t="shared" si="16"/>
        <v>16.5</v>
      </c>
      <c r="X44" s="65">
        <f t="shared" si="17"/>
        <v>118.74000000000001</v>
      </c>
      <c r="Y44" s="65">
        <f t="shared" si="8"/>
        <v>28.01</v>
      </c>
      <c r="Z44" s="111">
        <f t="shared" si="9"/>
        <v>146.75</v>
      </c>
      <c r="AA44" s="15"/>
      <c r="AB44" s="15"/>
      <c r="AC44" s="15"/>
      <c r="AD44" s="15"/>
      <c r="AE44" s="15"/>
      <c r="AF44" s="15"/>
      <c r="AG44" s="15"/>
      <c r="AH44" s="15"/>
    </row>
    <row r="45" spans="1:34" s="14" customFormat="1" x14ac:dyDescent="0.25">
      <c r="A45" s="2">
        <v>39</v>
      </c>
      <c r="B45" s="13" t="s">
        <v>122</v>
      </c>
      <c r="C45" s="13" t="s">
        <v>123</v>
      </c>
      <c r="D45" s="78" t="s">
        <v>114</v>
      </c>
      <c r="E45" s="89"/>
      <c r="F45" s="89"/>
      <c r="G45" s="55">
        <f t="shared" si="10"/>
        <v>0</v>
      </c>
      <c r="H45" s="89">
        <v>605</v>
      </c>
      <c r="I45" s="89">
        <v>0</v>
      </c>
      <c r="J45" s="55">
        <f t="shared" si="11"/>
        <v>0</v>
      </c>
      <c r="K45" s="89">
        <v>605</v>
      </c>
      <c r="L45" s="89">
        <v>6</v>
      </c>
      <c r="M45" s="55">
        <f t="shared" si="12"/>
        <v>43.18</v>
      </c>
      <c r="N45" s="93">
        <v>605</v>
      </c>
      <c r="O45" s="93">
        <v>10.5</v>
      </c>
      <c r="P45" s="55">
        <f t="shared" si="13"/>
        <v>75.56</v>
      </c>
      <c r="Q45" s="89"/>
      <c r="R45" s="89"/>
      <c r="S45" s="55">
        <f t="shared" si="14"/>
        <v>0</v>
      </c>
      <c r="T45" s="93"/>
      <c r="U45" s="93"/>
      <c r="V45" s="108">
        <f t="shared" si="15"/>
        <v>0</v>
      </c>
      <c r="W45" s="110">
        <f t="shared" si="16"/>
        <v>16.5</v>
      </c>
      <c r="X45" s="65">
        <f t="shared" si="17"/>
        <v>118.74000000000001</v>
      </c>
      <c r="Y45" s="65">
        <f t="shared" si="8"/>
        <v>28.01</v>
      </c>
      <c r="Z45" s="111">
        <f t="shared" si="9"/>
        <v>146.75</v>
      </c>
      <c r="AA45" s="15"/>
      <c r="AB45" s="15"/>
      <c r="AC45" s="15"/>
      <c r="AD45" s="15"/>
      <c r="AE45" s="15"/>
      <c r="AF45" s="15"/>
      <c r="AG45" s="15"/>
      <c r="AH45" s="15"/>
    </row>
    <row r="46" spans="1:34" s="14" customFormat="1" x14ac:dyDescent="0.25">
      <c r="A46" s="2">
        <v>40</v>
      </c>
      <c r="B46" s="13" t="s">
        <v>124</v>
      </c>
      <c r="C46" s="13" t="s">
        <v>125</v>
      </c>
      <c r="D46" s="78" t="s">
        <v>114</v>
      </c>
      <c r="E46" s="87">
        <v>910</v>
      </c>
      <c r="F46" s="87">
        <v>10</v>
      </c>
      <c r="G46" s="55">
        <f t="shared" si="10"/>
        <v>108.22</v>
      </c>
      <c r="H46" s="87">
        <v>910</v>
      </c>
      <c r="I46" s="87">
        <v>10.5</v>
      </c>
      <c r="J46" s="55">
        <f t="shared" si="11"/>
        <v>113.63</v>
      </c>
      <c r="K46" s="87">
        <v>910</v>
      </c>
      <c r="L46" s="87">
        <v>8.5</v>
      </c>
      <c r="M46" s="55">
        <f t="shared" si="12"/>
        <v>91.99</v>
      </c>
      <c r="N46" s="92">
        <v>910</v>
      </c>
      <c r="O46" s="92">
        <v>10.5</v>
      </c>
      <c r="P46" s="55">
        <f t="shared" si="13"/>
        <v>113.63</v>
      </c>
      <c r="Q46" s="87">
        <v>910</v>
      </c>
      <c r="R46" s="87">
        <v>10.5</v>
      </c>
      <c r="S46" s="55">
        <f t="shared" si="14"/>
        <v>113.63</v>
      </c>
      <c r="T46" s="92">
        <v>910</v>
      </c>
      <c r="U46" s="92">
        <v>5.5</v>
      </c>
      <c r="V46" s="108">
        <f t="shared" si="15"/>
        <v>59.52</v>
      </c>
      <c r="W46" s="110">
        <f t="shared" si="16"/>
        <v>55.5</v>
      </c>
      <c r="X46" s="65">
        <f t="shared" si="17"/>
        <v>600.61999999999989</v>
      </c>
      <c r="Y46" s="65">
        <f t="shared" si="8"/>
        <v>141.69</v>
      </c>
      <c r="Z46" s="111">
        <f t="shared" si="9"/>
        <v>742.31</v>
      </c>
      <c r="AA46" s="15"/>
      <c r="AB46" s="15"/>
      <c r="AC46" s="15"/>
      <c r="AD46" s="15"/>
      <c r="AE46" s="15"/>
      <c r="AF46" s="15"/>
      <c r="AG46" s="15"/>
      <c r="AH46" s="15"/>
    </row>
    <row r="47" spans="1:34" s="14" customFormat="1" x14ac:dyDescent="0.25">
      <c r="A47" s="2">
        <v>41</v>
      </c>
      <c r="B47" s="13" t="s">
        <v>126</v>
      </c>
      <c r="C47" s="13" t="s">
        <v>127</v>
      </c>
      <c r="D47" s="78" t="s">
        <v>114</v>
      </c>
      <c r="E47" s="87">
        <v>780</v>
      </c>
      <c r="F47" s="87">
        <v>7</v>
      </c>
      <c r="G47" s="55">
        <f t="shared" si="10"/>
        <v>64.930000000000007</v>
      </c>
      <c r="H47" s="87">
        <v>780</v>
      </c>
      <c r="I47" s="87">
        <v>10.5</v>
      </c>
      <c r="J47" s="55">
        <f t="shared" si="11"/>
        <v>97.4</v>
      </c>
      <c r="K47" s="87">
        <v>780</v>
      </c>
      <c r="L47" s="87">
        <v>10.5</v>
      </c>
      <c r="M47" s="55">
        <f t="shared" si="12"/>
        <v>97.4</v>
      </c>
      <c r="N47" s="92">
        <v>780</v>
      </c>
      <c r="O47" s="92">
        <v>10.5</v>
      </c>
      <c r="P47" s="55">
        <f t="shared" si="13"/>
        <v>97.4</v>
      </c>
      <c r="Q47" s="87">
        <v>780</v>
      </c>
      <c r="R47" s="87">
        <v>3.5</v>
      </c>
      <c r="S47" s="55">
        <f t="shared" si="14"/>
        <v>32.47</v>
      </c>
      <c r="T47" s="92">
        <v>780</v>
      </c>
      <c r="U47" s="92">
        <v>5.5</v>
      </c>
      <c r="V47" s="108">
        <f t="shared" si="15"/>
        <v>51.02</v>
      </c>
      <c r="W47" s="110">
        <f t="shared" si="16"/>
        <v>47.5</v>
      </c>
      <c r="X47" s="65">
        <f t="shared" si="17"/>
        <v>440.62</v>
      </c>
      <c r="Y47" s="65">
        <f t="shared" si="8"/>
        <v>103.94</v>
      </c>
      <c r="Z47" s="111">
        <f t="shared" si="9"/>
        <v>544.55999999999995</v>
      </c>
      <c r="AA47" s="15"/>
      <c r="AB47" s="15"/>
      <c r="AC47" s="15"/>
      <c r="AD47" s="15"/>
      <c r="AE47" s="15"/>
      <c r="AF47" s="15"/>
      <c r="AG47" s="15"/>
      <c r="AH47" s="15"/>
    </row>
    <row r="48" spans="1:34" s="14" customFormat="1" x14ac:dyDescent="0.25">
      <c r="A48" s="2">
        <v>42</v>
      </c>
      <c r="B48" s="13" t="s">
        <v>128</v>
      </c>
      <c r="C48" s="13" t="s">
        <v>129</v>
      </c>
      <c r="D48" s="78" t="s">
        <v>114</v>
      </c>
      <c r="E48" s="87">
        <v>765</v>
      </c>
      <c r="F48" s="87">
        <v>10</v>
      </c>
      <c r="G48" s="55">
        <f t="shared" si="10"/>
        <v>90.98</v>
      </c>
      <c r="H48" s="87">
        <v>765</v>
      </c>
      <c r="I48" s="87">
        <v>10.5</v>
      </c>
      <c r="J48" s="55">
        <f t="shared" si="11"/>
        <v>95.53</v>
      </c>
      <c r="K48" s="87">
        <v>765</v>
      </c>
      <c r="L48" s="87">
        <v>10.5</v>
      </c>
      <c r="M48" s="55">
        <f t="shared" si="12"/>
        <v>95.53</v>
      </c>
      <c r="N48" s="92">
        <v>765</v>
      </c>
      <c r="O48" s="92">
        <v>9</v>
      </c>
      <c r="P48" s="55">
        <f t="shared" si="13"/>
        <v>81.88</v>
      </c>
      <c r="Q48" s="87">
        <v>765</v>
      </c>
      <c r="R48" s="87">
        <v>1</v>
      </c>
      <c r="S48" s="55">
        <f t="shared" si="14"/>
        <v>9.1</v>
      </c>
      <c r="T48" s="92">
        <v>765</v>
      </c>
      <c r="U48" s="92">
        <v>3.5</v>
      </c>
      <c r="V48" s="108">
        <f t="shared" si="15"/>
        <v>31.84</v>
      </c>
      <c r="W48" s="110">
        <f t="shared" si="16"/>
        <v>44.5</v>
      </c>
      <c r="X48" s="65">
        <f t="shared" si="17"/>
        <v>404.85999999999996</v>
      </c>
      <c r="Y48" s="65">
        <f t="shared" si="8"/>
        <v>95.51</v>
      </c>
      <c r="Z48" s="111">
        <f t="shared" si="9"/>
        <v>500.36999999999995</v>
      </c>
      <c r="AA48" s="15"/>
      <c r="AB48" s="15"/>
      <c r="AC48" s="15"/>
      <c r="AD48" s="15"/>
      <c r="AE48" s="15"/>
      <c r="AF48" s="15"/>
      <c r="AG48" s="15"/>
      <c r="AH48" s="15"/>
    </row>
    <row r="49" spans="1:34" s="14" customFormat="1" x14ac:dyDescent="0.25">
      <c r="A49" s="2">
        <v>43</v>
      </c>
      <c r="B49" s="13" t="s">
        <v>130</v>
      </c>
      <c r="C49" s="13" t="s">
        <v>131</v>
      </c>
      <c r="D49" s="78" t="s">
        <v>114</v>
      </c>
      <c r="E49" s="87">
        <v>745</v>
      </c>
      <c r="F49" s="87">
        <v>6.5</v>
      </c>
      <c r="G49" s="55">
        <f t="shared" si="10"/>
        <v>57.59</v>
      </c>
      <c r="H49" s="87">
        <v>745</v>
      </c>
      <c r="I49" s="87">
        <v>10.5</v>
      </c>
      <c r="J49" s="55">
        <f t="shared" si="11"/>
        <v>93.03</v>
      </c>
      <c r="K49" s="87">
        <v>745</v>
      </c>
      <c r="L49" s="87">
        <v>8.5</v>
      </c>
      <c r="M49" s="55">
        <f t="shared" si="12"/>
        <v>75.31</v>
      </c>
      <c r="N49" s="92">
        <v>745</v>
      </c>
      <c r="O49" s="92">
        <v>10.5</v>
      </c>
      <c r="P49" s="55">
        <f t="shared" si="13"/>
        <v>93.03</v>
      </c>
      <c r="Q49" s="87">
        <v>745</v>
      </c>
      <c r="R49" s="87">
        <v>10</v>
      </c>
      <c r="S49" s="55">
        <f t="shared" si="14"/>
        <v>88.6</v>
      </c>
      <c r="T49" s="92">
        <v>745</v>
      </c>
      <c r="U49" s="92">
        <v>5.5</v>
      </c>
      <c r="V49" s="108">
        <f t="shared" si="15"/>
        <v>48.73</v>
      </c>
      <c r="W49" s="110">
        <f t="shared" si="16"/>
        <v>51.5</v>
      </c>
      <c r="X49" s="65">
        <f t="shared" si="17"/>
        <v>456.29000000000008</v>
      </c>
      <c r="Y49" s="65">
        <f t="shared" si="8"/>
        <v>107.64</v>
      </c>
      <c r="Z49" s="111">
        <f t="shared" si="9"/>
        <v>563.93000000000006</v>
      </c>
      <c r="AA49" s="15"/>
      <c r="AB49" s="15"/>
      <c r="AC49" s="15"/>
      <c r="AD49" s="15"/>
      <c r="AE49" s="15"/>
      <c r="AF49" s="15"/>
      <c r="AG49" s="15"/>
      <c r="AH49" s="15"/>
    </row>
    <row r="50" spans="1:34" s="14" customFormat="1" x14ac:dyDescent="0.25">
      <c r="A50" s="2">
        <v>44</v>
      </c>
      <c r="B50" s="13" t="s">
        <v>132</v>
      </c>
      <c r="C50" s="13" t="s">
        <v>133</v>
      </c>
      <c r="D50" s="78" t="s">
        <v>114</v>
      </c>
      <c r="E50" s="87">
        <v>685</v>
      </c>
      <c r="F50" s="87">
        <v>10</v>
      </c>
      <c r="G50" s="55">
        <f t="shared" si="10"/>
        <v>81.459999999999994</v>
      </c>
      <c r="H50" s="87">
        <v>685</v>
      </c>
      <c r="I50" s="87">
        <v>10.5</v>
      </c>
      <c r="J50" s="55">
        <f t="shared" si="11"/>
        <v>85.53</v>
      </c>
      <c r="K50" s="87">
        <v>685</v>
      </c>
      <c r="L50" s="87">
        <v>8</v>
      </c>
      <c r="M50" s="55">
        <f t="shared" si="12"/>
        <v>65.17</v>
      </c>
      <c r="N50" s="92">
        <v>685</v>
      </c>
      <c r="O50" s="92">
        <v>10.5</v>
      </c>
      <c r="P50" s="55">
        <f t="shared" si="13"/>
        <v>85.53</v>
      </c>
      <c r="Q50" s="87">
        <v>685</v>
      </c>
      <c r="R50" s="87">
        <v>10.5</v>
      </c>
      <c r="S50" s="55">
        <f t="shared" si="14"/>
        <v>85.53</v>
      </c>
      <c r="T50" s="92">
        <v>685</v>
      </c>
      <c r="U50" s="92">
        <v>5.5</v>
      </c>
      <c r="V50" s="108">
        <f t="shared" si="15"/>
        <v>44.8</v>
      </c>
      <c r="W50" s="110">
        <f t="shared" si="16"/>
        <v>55</v>
      </c>
      <c r="X50" s="65">
        <f t="shared" si="17"/>
        <v>448.02000000000004</v>
      </c>
      <c r="Y50" s="65">
        <f t="shared" si="8"/>
        <v>105.69</v>
      </c>
      <c r="Z50" s="111">
        <f t="shared" si="9"/>
        <v>553.71</v>
      </c>
      <c r="AA50" s="15"/>
      <c r="AB50" s="15"/>
      <c r="AC50" s="15"/>
      <c r="AD50" s="15"/>
      <c r="AE50" s="15"/>
      <c r="AF50" s="15"/>
      <c r="AG50" s="15"/>
      <c r="AH50" s="15"/>
    </row>
    <row r="51" spans="1:34" s="14" customFormat="1" x14ac:dyDescent="0.25">
      <c r="A51" s="2">
        <v>45</v>
      </c>
      <c r="B51" s="13" t="s">
        <v>134</v>
      </c>
      <c r="C51" s="13" t="s">
        <v>135</v>
      </c>
      <c r="D51" s="78" t="s">
        <v>114</v>
      </c>
      <c r="E51" s="87">
        <v>675</v>
      </c>
      <c r="F51" s="87">
        <v>10</v>
      </c>
      <c r="G51" s="55">
        <f t="shared" ref="G51:G78" si="18">ROUND(ROUND(E51/$B$4,3)*2*F51,2)</f>
        <v>80.28</v>
      </c>
      <c r="H51" s="87">
        <v>675</v>
      </c>
      <c r="I51" s="87">
        <v>8</v>
      </c>
      <c r="J51" s="55">
        <f t="shared" ref="J51:J78" si="19">ROUND(ROUND(H51/$B$4,3)*2*I51,2)</f>
        <v>64.22</v>
      </c>
      <c r="K51" s="87">
        <v>675</v>
      </c>
      <c r="L51" s="87">
        <v>10.5</v>
      </c>
      <c r="M51" s="55">
        <f t="shared" ref="M51:M78" si="20">ROUND(ROUND(K51/$B$4,3)*2*L51,2)</f>
        <v>84.29</v>
      </c>
      <c r="N51" s="92">
        <v>675</v>
      </c>
      <c r="O51" s="92">
        <v>3</v>
      </c>
      <c r="P51" s="55">
        <f t="shared" ref="P51:P78" si="21">ROUND(ROUND(N51/$B$4,3)*2*O51,2)</f>
        <v>24.08</v>
      </c>
      <c r="Q51" s="87">
        <v>675</v>
      </c>
      <c r="R51" s="87">
        <v>10.5</v>
      </c>
      <c r="S51" s="55">
        <f t="shared" ref="S51:S78" si="22">ROUND(ROUND(Q51/$B$4,3)*2*R51,2)</f>
        <v>84.29</v>
      </c>
      <c r="T51" s="92">
        <v>675</v>
      </c>
      <c r="U51" s="92">
        <v>5.5</v>
      </c>
      <c r="V51" s="108">
        <f t="shared" ref="V51:V78" si="23">ROUND(ROUND(T51/$B$4,3)*2*U51,2)</f>
        <v>44.15</v>
      </c>
      <c r="W51" s="110">
        <f t="shared" ref="W51:W78" si="24">F51+I51+L51+O51+R51+U51</f>
        <v>47.5</v>
      </c>
      <c r="X51" s="65">
        <f t="shared" ref="X51:X78" si="25">G51+J51+M51+P51+S51+V51</f>
        <v>381.31</v>
      </c>
      <c r="Y51" s="65">
        <f t="shared" si="8"/>
        <v>89.95</v>
      </c>
      <c r="Z51" s="111">
        <f t="shared" si="9"/>
        <v>471.26</v>
      </c>
      <c r="AA51" s="15"/>
      <c r="AB51" s="15"/>
      <c r="AC51" s="15"/>
      <c r="AD51" s="15"/>
      <c r="AE51" s="15"/>
      <c r="AF51" s="15"/>
      <c r="AG51" s="15"/>
      <c r="AH51" s="15"/>
    </row>
    <row r="52" spans="1:34" s="14" customFormat="1" x14ac:dyDescent="0.25">
      <c r="A52" s="2">
        <v>46</v>
      </c>
      <c r="B52" s="13" t="s">
        <v>136</v>
      </c>
      <c r="C52" s="13" t="s">
        <v>137</v>
      </c>
      <c r="D52" s="78" t="s">
        <v>114</v>
      </c>
      <c r="E52" s="87">
        <v>680</v>
      </c>
      <c r="F52" s="87">
        <v>8</v>
      </c>
      <c r="G52" s="55">
        <f t="shared" si="18"/>
        <v>64.7</v>
      </c>
      <c r="H52" s="87">
        <v>680</v>
      </c>
      <c r="I52" s="87">
        <v>9</v>
      </c>
      <c r="J52" s="55">
        <f t="shared" si="19"/>
        <v>72.790000000000006</v>
      </c>
      <c r="K52" s="87">
        <v>680</v>
      </c>
      <c r="L52" s="87">
        <v>9.5</v>
      </c>
      <c r="M52" s="55">
        <f t="shared" si="20"/>
        <v>76.84</v>
      </c>
      <c r="N52" s="92">
        <v>680</v>
      </c>
      <c r="O52" s="92">
        <v>9.5</v>
      </c>
      <c r="P52" s="55">
        <f t="shared" si="21"/>
        <v>76.84</v>
      </c>
      <c r="Q52" s="87">
        <v>680</v>
      </c>
      <c r="R52" s="87">
        <v>10.5</v>
      </c>
      <c r="S52" s="55">
        <f t="shared" si="22"/>
        <v>84.92</v>
      </c>
      <c r="T52" s="92">
        <v>680</v>
      </c>
      <c r="U52" s="92">
        <v>5.5</v>
      </c>
      <c r="V52" s="108">
        <f t="shared" si="23"/>
        <v>44.48</v>
      </c>
      <c r="W52" s="110">
        <f t="shared" si="24"/>
        <v>52</v>
      </c>
      <c r="X52" s="65">
        <f t="shared" si="25"/>
        <v>420.57000000000005</v>
      </c>
      <c r="Y52" s="65">
        <f t="shared" ref="Y52:Y103" si="26">ROUND(X52*0.2359,2)</f>
        <v>99.21</v>
      </c>
      <c r="Z52" s="111">
        <f t="shared" ref="Z52:Z103" si="27">X52+Y52</f>
        <v>519.78000000000009</v>
      </c>
      <c r="AA52" s="15"/>
      <c r="AB52" s="15"/>
      <c r="AC52" s="15"/>
      <c r="AD52" s="15"/>
      <c r="AE52" s="15"/>
      <c r="AF52" s="15"/>
      <c r="AG52" s="15"/>
      <c r="AH52" s="15"/>
    </row>
    <row r="53" spans="1:34" s="14" customFormat="1" x14ac:dyDescent="0.25">
      <c r="A53" s="2">
        <v>47</v>
      </c>
      <c r="B53" s="13" t="s">
        <v>303</v>
      </c>
      <c r="C53" s="13" t="s">
        <v>304</v>
      </c>
      <c r="D53" s="78" t="s">
        <v>114</v>
      </c>
      <c r="E53" s="87">
        <v>675</v>
      </c>
      <c r="F53" s="87">
        <v>9</v>
      </c>
      <c r="G53" s="55">
        <f t="shared" si="18"/>
        <v>72.25</v>
      </c>
      <c r="H53" s="87">
        <v>675</v>
      </c>
      <c r="I53" s="87">
        <v>8</v>
      </c>
      <c r="J53" s="55">
        <f t="shared" si="19"/>
        <v>64.22</v>
      </c>
      <c r="K53" s="87">
        <v>675</v>
      </c>
      <c r="L53" s="87">
        <v>9.5</v>
      </c>
      <c r="M53" s="55">
        <f t="shared" si="20"/>
        <v>76.27</v>
      </c>
      <c r="N53" s="92">
        <v>675</v>
      </c>
      <c r="O53" s="92">
        <v>9.5</v>
      </c>
      <c r="P53" s="55">
        <f t="shared" si="21"/>
        <v>76.27</v>
      </c>
      <c r="Q53" s="87">
        <v>675</v>
      </c>
      <c r="R53" s="87">
        <v>10.5</v>
      </c>
      <c r="S53" s="55">
        <f t="shared" si="22"/>
        <v>84.29</v>
      </c>
      <c r="T53" s="92">
        <v>675</v>
      </c>
      <c r="U53" s="92">
        <v>5.5</v>
      </c>
      <c r="V53" s="108">
        <f t="shared" si="23"/>
        <v>44.15</v>
      </c>
      <c r="W53" s="110">
        <f t="shared" si="24"/>
        <v>52</v>
      </c>
      <c r="X53" s="65">
        <f t="shared" si="25"/>
        <v>417.45</v>
      </c>
      <c r="Y53" s="65">
        <f t="shared" si="26"/>
        <v>98.48</v>
      </c>
      <c r="Z53" s="111">
        <f t="shared" si="27"/>
        <v>515.92999999999995</v>
      </c>
      <c r="AA53" s="15"/>
      <c r="AB53" s="15"/>
      <c r="AC53" s="15"/>
      <c r="AD53" s="15"/>
      <c r="AE53" s="15"/>
      <c r="AF53" s="15"/>
      <c r="AG53" s="15"/>
      <c r="AH53" s="15"/>
    </row>
    <row r="54" spans="1:34" s="14" customFormat="1" x14ac:dyDescent="0.25">
      <c r="A54" s="2">
        <v>48</v>
      </c>
      <c r="B54" s="13" t="s">
        <v>305</v>
      </c>
      <c r="C54" s="13" t="s">
        <v>138</v>
      </c>
      <c r="D54" s="78" t="s">
        <v>114</v>
      </c>
      <c r="E54" s="87">
        <v>670</v>
      </c>
      <c r="F54" s="87">
        <v>4.5</v>
      </c>
      <c r="G54" s="55">
        <f t="shared" si="18"/>
        <v>35.86</v>
      </c>
      <c r="H54" s="87">
        <v>670</v>
      </c>
      <c r="I54" s="87">
        <v>10.5</v>
      </c>
      <c r="J54" s="55">
        <f t="shared" si="19"/>
        <v>83.66</v>
      </c>
      <c r="K54" s="87">
        <v>670</v>
      </c>
      <c r="L54" s="87">
        <v>8.5</v>
      </c>
      <c r="M54" s="55">
        <f t="shared" si="20"/>
        <v>67.73</v>
      </c>
      <c r="N54" s="92">
        <v>670</v>
      </c>
      <c r="O54" s="92">
        <v>10.5</v>
      </c>
      <c r="P54" s="55">
        <f t="shared" si="21"/>
        <v>83.66</v>
      </c>
      <c r="Q54" s="87">
        <v>670</v>
      </c>
      <c r="R54" s="87">
        <v>5.5</v>
      </c>
      <c r="S54" s="55">
        <f t="shared" si="22"/>
        <v>43.82</v>
      </c>
      <c r="T54" s="92">
        <v>670</v>
      </c>
      <c r="U54" s="92">
        <v>0</v>
      </c>
      <c r="V54" s="108">
        <f t="shared" si="23"/>
        <v>0</v>
      </c>
      <c r="W54" s="110">
        <f t="shared" si="24"/>
        <v>39.5</v>
      </c>
      <c r="X54" s="65">
        <f t="shared" si="25"/>
        <v>314.72999999999996</v>
      </c>
      <c r="Y54" s="65">
        <f t="shared" si="26"/>
        <v>74.239999999999995</v>
      </c>
      <c r="Z54" s="111">
        <f t="shared" si="27"/>
        <v>388.96999999999997</v>
      </c>
      <c r="AA54" s="15"/>
      <c r="AB54" s="15"/>
      <c r="AC54" s="15"/>
      <c r="AD54" s="15"/>
      <c r="AE54" s="15"/>
      <c r="AF54" s="15"/>
      <c r="AG54" s="15"/>
      <c r="AH54" s="15"/>
    </row>
    <row r="55" spans="1:34" s="14" customFormat="1" x14ac:dyDescent="0.25">
      <c r="A55" s="2">
        <v>49</v>
      </c>
      <c r="B55" s="13" t="s">
        <v>139</v>
      </c>
      <c r="C55" s="13" t="s">
        <v>140</v>
      </c>
      <c r="D55" s="78" t="s">
        <v>114</v>
      </c>
      <c r="E55" s="87">
        <v>630</v>
      </c>
      <c r="F55" s="87">
        <v>10</v>
      </c>
      <c r="G55" s="55">
        <f t="shared" si="18"/>
        <v>74.92</v>
      </c>
      <c r="H55" s="87">
        <v>630</v>
      </c>
      <c r="I55" s="87">
        <v>10.5</v>
      </c>
      <c r="J55" s="55">
        <f t="shared" si="19"/>
        <v>78.67</v>
      </c>
      <c r="K55" s="87">
        <v>630</v>
      </c>
      <c r="L55" s="87">
        <v>10.5</v>
      </c>
      <c r="M55" s="55">
        <f t="shared" si="20"/>
        <v>78.67</v>
      </c>
      <c r="N55" s="92">
        <v>630</v>
      </c>
      <c r="O55" s="92">
        <v>10.5</v>
      </c>
      <c r="P55" s="55">
        <f t="shared" si="21"/>
        <v>78.67</v>
      </c>
      <c r="Q55" s="87">
        <v>630</v>
      </c>
      <c r="R55" s="87">
        <v>10.5</v>
      </c>
      <c r="S55" s="55">
        <f t="shared" si="22"/>
        <v>78.67</v>
      </c>
      <c r="T55" s="92">
        <v>630</v>
      </c>
      <c r="U55" s="92">
        <v>5.5</v>
      </c>
      <c r="V55" s="108">
        <f t="shared" si="23"/>
        <v>41.21</v>
      </c>
      <c r="W55" s="110">
        <f t="shared" si="24"/>
        <v>57.5</v>
      </c>
      <c r="X55" s="65">
        <f t="shared" si="25"/>
        <v>430.81</v>
      </c>
      <c r="Y55" s="65">
        <f t="shared" si="26"/>
        <v>101.63</v>
      </c>
      <c r="Z55" s="111">
        <f t="shared" si="27"/>
        <v>532.44000000000005</v>
      </c>
      <c r="AA55" s="15"/>
      <c r="AB55" s="15"/>
      <c r="AC55" s="15"/>
      <c r="AD55" s="15"/>
      <c r="AE55" s="15"/>
      <c r="AF55" s="15"/>
      <c r="AG55" s="15"/>
      <c r="AH55" s="15"/>
    </row>
    <row r="56" spans="1:34" s="14" customFormat="1" x14ac:dyDescent="0.25">
      <c r="A56" s="2">
        <v>50</v>
      </c>
      <c r="B56" s="13" t="s">
        <v>141</v>
      </c>
      <c r="C56" s="13" t="s">
        <v>135</v>
      </c>
      <c r="D56" s="78" t="s">
        <v>114</v>
      </c>
      <c r="E56" s="87">
        <v>840</v>
      </c>
      <c r="F56" s="87">
        <v>7.5</v>
      </c>
      <c r="G56" s="55">
        <f t="shared" si="18"/>
        <v>74.930000000000007</v>
      </c>
      <c r="H56" s="87">
        <v>840</v>
      </c>
      <c r="I56" s="87">
        <v>9</v>
      </c>
      <c r="J56" s="55">
        <f t="shared" si="19"/>
        <v>89.91</v>
      </c>
      <c r="K56" s="87">
        <v>840</v>
      </c>
      <c r="L56" s="87">
        <v>5</v>
      </c>
      <c r="M56" s="55">
        <f t="shared" si="20"/>
        <v>49.95</v>
      </c>
      <c r="N56" s="92">
        <v>840</v>
      </c>
      <c r="O56" s="92">
        <v>4</v>
      </c>
      <c r="P56" s="55">
        <f t="shared" si="21"/>
        <v>39.96</v>
      </c>
      <c r="Q56" s="87">
        <v>840</v>
      </c>
      <c r="R56" s="87">
        <v>0</v>
      </c>
      <c r="S56" s="55">
        <f t="shared" si="22"/>
        <v>0</v>
      </c>
      <c r="T56" s="92">
        <v>840</v>
      </c>
      <c r="U56" s="92">
        <v>0</v>
      </c>
      <c r="V56" s="108">
        <f t="shared" si="23"/>
        <v>0</v>
      </c>
      <c r="W56" s="110">
        <f t="shared" si="24"/>
        <v>25.5</v>
      </c>
      <c r="X56" s="65">
        <f t="shared" si="25"/>
        <v>254.75000000000003</v>
      </c>
      <c r="Y56" s="65">
        <f t="shared" si="26"/>
        <v>60.1</v>
      </c>
      <c r="Z56" s="111">
        <f t="shared" si="27"/>
        <v>314.85000000000002</v>
      </c>
      <c r="AA56" s="15"/>
      <c r="AB56" s="15"/>
      <c r="AC56" s="15"/>
      <c r="AD56" s="15"/>
      <c r="AE56" s="15"/>
      <c r="AF56" s="15"/>
    </row>
    <row r="57" spans="1:34" s="14" customFormat="1" x14ac:dyDescent="0.25">
      <c r="A57" s="2">
        <v>51</v>
      </c>
      <c r="B57" s="13" t="s">
        <v>142</v>
      </c>
      <c r="C57" s="13" t="s">
        <v>143</v>
      </c>
      <c r="D57" s="78" t="s">
        <v>114</v>
      </c>
      <c r="E57" s="87">
        <v>630</v>
      </c>
      <c r="F57" s="87">
        <v>8</v>
      </c>
      <c r="G57" s="55">
        <f t="shared" si="18"/>
        <v>59.94</v>
      </c>
      <c r="H57" s="87">
        <v>630</v>
      </c>
      <c r="I57" s="87">
        <v>10.5</v>
      </c>
      <c r="J57" s="55">
        <f t="shared" si="19"/>
        <v>78.67</v>
      </c>
      <c r="K57" s="87">
        <v>630</v>
      </c>
      <c r="L57" s="87">
        <v>10.5</v>
      </c>
      <c r="M57" s="55">
        <f t="shared" si="20"/>
        <v>78.67</v>
      </c>
      <c r="N57" s="92">
        <v>630</v>
      </c>
      <c r="O57" s="92">
        <v>0.5</v>
      </c>
      <c r="P57" s="55">
        <f t="shared" si="21"/>
        <v>3.75</v>
      </c>
      <c r="Q57" s="87">
        <v>630</v>
      </c>
      <c r="R57" s="87">
        <v>6.5</v>
      </c>
      <c r="S57" s="55">
        <f t="shared" si="22"/>
        <v>48.7</v>
      </c>
      <c r="T57" s="92">
        <v>630</v>
      </c>
      <c r="U57" s="92">
        <v>5.5</v>
      </c>
      <c r="V57" s="108">
        <f t="shared" si="23"/>
        <v>41.21</v>
      </c>
      <c r="W57" s="110">
        <f t="shared" si="24"/>
        <v>41.5</v>
      </c>
      <c r="X57" s="65">
        <f t="shared" si="25"/>
        <v>310.94</v>
      </c>
      <c r="Y57" s="65">
        <f t="shared" si="26"/>
        <v>73.349999999999994</v>
      </c>
      <c r="Z57" s="111">
        <f t="shared" si="27"/>
        <v>384.28999999999996</v>
      </c>
      <c r="AA57" s="15"/>
      <c r="AB57" s="15"/>
      <c r="AC57" s="15"/>
      <c r="AD57" s="15"/>
      <c r="AE57" s="15"/>
      <c r="AF57" s="15"/>
      <c r="AG57" s="15"/>
      <c r="AH57" s="15"/>
    </row>
    <row r="58" spans="1:34" s="26" customFormat="1" x14ac:dyDescent="0.25">
      <c r="A58" s="2">
        <v>52</v>
      </c>
      <c r="B58" s="32" t="s">
        <v>222</v>
      </c>
      <c r="C58" s="32" t="s">
        <v>223</v>
      </c>
      <c r="D58" s="32" t="s">
        <v>145</v>
      </c>
      <c r="E58" s="83">
        <v>615</v>
      </c>
      <c r="F58" s="90">
        <v>6</v>
      </c>
      <c r="G58" s="55">
        <f t="shared" si="18"/>
        <v>43.88</v>
      </c>
      <c r="H58" s="83">
        <v>615</v>
      </c>
      <c r="I58" s="90">
        <v>10.5</v>
      </c>
      <c r="J58" s="55">
        <f t="shared" si="19"/>
        <v>76.8</v>
      </c>
      <c r="K58" s="83">
        <v>615</v>
      </c>
      <c r="L58" s="90">
        <v>10.5</v>
      </c>
      <c r="M58" s="55">
        <f t="shared" si="20"/>
        <v>76.8</v>
      </c>
      <c r="N58" s="94">
        <v>615</v>
      </c>
      <c r="O58" s="95">
        <v>10.5</v>
      </c>
      <c r="P58" s="55">
        <f t="shared" si="21"/>
        <v>76.8</v>
      </c>
      <c r="Q58" s="83">
        <v>615</v>
      </c>
      <c r="R58" s="90">
        <v>10.5</v>
      </c>
      <c r="S58" s="55">
        <f t="shared" si="22"/>
        <v>76.8</v>
      </c>
      <c r="T58" s="94">
        <v>615</v>
      </c>
      <c r="U58" s="95">
        <v>5.5</v>
      </c>
      <c r="V58" s="108">
        <f t="shared" si="23"/>
        <v>40.229999999999997</v>
      </c>
      <c r="W58" s="110">
        <f t="shared" si="24"/>
        <v>53.5</v>
      </c>
      <c r="X58" s="65">
        <f t="shared" si="25"/>
        <v>391.31000000000006</v>
      </c>
      <c r="Y58" s="65">
        <f t="shared" si="26"/>
        <v>92.31</v>
      </c>
      <c r="Z58" s="111">
        <f t="shared" si="27"/>
        <v>483.62000000000006</v>
      </c>
      <c r="AA58" s="37"/>
      <c r="AB58" s="37"/>
      <c r="AC58" s="37"/>
      <c r="AD58" s="37"/>
      <c r="AE58" s="37"/>
      <c r="AF58" s="37"/>
    </row>
    <row r="59" spans="1:34" s="26" customFormat="1" x14ac:dyDescent="0.25">
      <c r="A59" s="2">
        <v>53</v>
      </c>
      <c r="B59" s="32" t="s">
        <v>224</v>
      </c>
      <c r="C59" s="32" t="s">
        <v>225</v>
      </c>
      <c r="D59" s="32" t="s">
        <v>145</v>
      </c>
      <c r="E59" s="83">
        <v>615</v>
      </c>
      <c r="F59" s="90">
        <v>10</v>
      </c>
      <c r="G59" s="55">
        <f t="shared" si="18"/>
        <v>73.14</v>
      </c>
      <c r="H59" s="83">
        <v>615</v>
      </c>
      <c r="I59" s="90">
        <v>10.5</v>
      </c>
      <c r="J59" s="55">
        <f t="shared" si="19"/>
        <v>76.8</v>
      </c>
      <c r="K59" s="83">
        <v>615</v>
      </c>
      <c r="L59" s="90">
        <v>10.5</v>
      </c>
      <c r="M59" s="55">
        <f t="shared" si="20"/>
        <v>76.8</v>
      </c>
      <c r="N59" s="94">
        <v>615</v>
      </c>
      <c r="O59" s="95">
        <v>10.5</v>
      </c>
      <c r="P59" s="55">
        <f t="shared" si="21"/>
        <v>76.8</v>
      </c>
      <c r="Q59" s="83">
        <v>615</v>
      </c>
      <c r="R59" s="90">
        <v>10.5</v>
      </c>
      <c r="S59" s="55">
        <f t="shared" si="22"/>
        <v>76.8</v>
      </c>
      <c r="T59" s="94">
        <v>615</v>
      </c>
      <c r="U59" s="95">
        <v>5.5</v>
      </c>
      <c r="V59" s="108">
        <f t="shared" si="23"/>
        <v>40.229999999999997</v>
      </c>
      <c r="W59" s="110">
        <f t="shared" si="24"/>
        <v>57.5</v>
      </c>
      <c r="X59" s="65">
        <f t="shared" si="25"/>
        <v>420.57000000000005</v>
      </c>
      <c r="Y59" s="65">
        <f t="shared" si="26"/>
        <v>99.21</v>
      </c>
      <c r="Z59" s="111">
        <f t="shared" si="27"/>
        <v>519.78000000000009</v>
      </c>
    </row>
    <row r="60" spans="1:34" s="26" customFormat="1" x14ac:dyDescent="0.25">
      <c r="A60" s="2">
        <v>54</v>
      </c>
      <c r="B60" s="32" t="s">
        <v>144</v>
      </c>
      <c r="C60" s="32" t="s">
        <v>108</v>
      </c>
      <c r="D60" s="32" t="s">
        <v>145</v>
      </c>
      <c r="E60" s="83">
        <v>615</v>
      </c>
      <c r="F60" s="90">
        <v>10</v>
      </c>
      <c r="G60" s="55">
        <f t="shared" si="18"/>
        <v>73.14</v>
      </c>
      <c r="H60" s="83">
        <v>615</v>
      </c>
      <c r="I60" s="90">
        <v>10.5</v>
      </c>
      <c r="J60" s="55">
        <f t="shared" si="19"/>
        <v>76.8</v>
      </c>
      <c r="K60" s="83">
        <v>615</v>
      </c>
      <c r="L60" s="90">
        <v>10.5</v>
      </c>
      <c r="M60" s="55">
        <f t="shared" si="20"/>
        <v>76.8</v>
      </c>
      <c r="N60" s="94">
        <v>615</v>
      </c>
      <c r="O60" s="95">
        <v>6.5</v>
      </c>
      <c r="P60" s="55">
        <f t="shared" si="21"/>
        <v>47.54</v>
      </c>
      <c r="Q60" s="83">
        <v>620</v>
      </c>
      <c r="R60" s="90">
        <v>10.5</v>
      </c>
      <c r="S60" s="55">
        <f t="shared" si="22"/>
        <v>77.430000000000007</v>
      </c>
      <c r="T60" s="94">
        <v>620</v>
      </c>
      <c r="U60" s="95">
        <v>5.5</v>
      </c>
      <c r="V60" s="108">
        <f t="shared" si="23"/>
        <v>40.56</v>
      </c>
      <c r="W60" s="110">
        <f t="shared" si="24"/>
        <v>53.5</v>
      </c>
      <c r="X60" s="65">
        <f t="shared" si="25"/>
        <v>392.27000000000004</v>
      </c>
      <c r="Y60" s="65">
        <f t="shared" si="26"/>
        <v>92.54</v>
      </c>
      <c r="Z60" s="111">
        <f t="shared" si="27"/>
        <v>484.81000000000006</v>
      </c>
    </row>
    <row r="61" spans="1:34" s="26" customFormat="1" x14ac:dyDescent="0.25">
      <c r="A61" s="2">
        <v>55</v>
      </c>
      <c r="B61" s="32" t="s">
        <v>147</v>
      </c>
      <c r="C61" s="32" t="s">
        <v>148</v>
      </c>
      <c r="D61" s="32" t="s">
        <v>145</v>
      </c>
      <c r="E61" s="83">
        <v>640</v>
      </c>
      <c r="F61" s="90">
        <v>10</v>
      </c>
      <c r="G61" s="55">
        <f t="shared" si="18"/>
        <v>76.12</v>
      </c>
      <c r="H61" s="83">
        <v>640</v>
      </c>
      <c r="I61" s="90">
        <v>0</v>
      </c>
      <c r="J61" s="55">
        <f t="shared" si="19"/>
        <v>0</v>
      </c>
      <c r="K61" s="83">
        <v>640</v>
      </c>
      <c r="L61" s="90">
        <v>8.5</v>
      </c>
      <c r="M61" s="55">
        <f t="shared" si="20"/>
        <v>64.7</v>
      </c>
      <c r="N61" s="94">
        <v>640</v>
      </c>
      <c r="O61" s="95">
        <v>10.5</v>
      </c>
      <c r="P61" s="55">
        <f t="shared" si="21"/>
        <v>79.930000000000007</v>
      </c>
      <c r="Q61" s="83">
        <v>640</v>
      </c>
      <c r="R61" s="90">
        <v>10.5</v>
      </c>
      <c r="S61" s="55">
        <f t="shared" si="22"/>
        <v>79.930000000000007</v>
      </c>
      <c r="T61" s="94">
        <v>640</v>
      </c>
      <c r="U61" s="95">
        <v>5.5</v>
      </c>
      <c r="V61" s="108">
        <f t="shared" si="23"/>
        <v>41.87</v>
      </c>
      <c r="W61" s="110">
        <f t="shared" si="24"/>
        <v>45</v>
      </c>
      <c r="X61" s="65">
        <f t="shared" si="25"/>
        <v>342.55</v>
      </c>
      <c r="Y61" s="65">
        <f t="shared" si="26"/>
        <v>80.81</v>
      </c>
      <c r="Z61" s="111">
        <f t="shared" si="27"/>
        <v>423.36</v>
      </c>
    </row>
    <row r="62" spans="1:34" s="26" customFormat="1" x14ac:dyDescent="0.25">
      <c r="A62" s="2">
        <v>56</v>
      </c>
      <c r="B62" s="32" t="s">
        <v>150</v>
      </c>
      <c r="C62" s="32" t="s">
        <v>151</v>
      </c>
      <c r="D62" s="32" t="s">
        <v>145</v>
      </c>
      <c r="E62" s="83">
        <v>615</v>
      </c>
      <c r="F62" s="90">
        <v>7.5</v>
      </c>
      <c r="G62" s="55">
        <f t="shared" si="18"/>
        <v>54.86</v>
      </c>
      <c r="H62" s="83">
        <v>615</v>
      </c>
      <c r="I62" s="90">
        <v>10.5</v>
      </c>
      <c r="J62" s="55">
        <f t="shared" si="19"/>
        <v>76.8</v>
      </c>
      <c r="K62" s="83">
        <v>615</v>
      </c>
      <c r="L62" s="90">
        <v>8.5</v>
      </c>
      <c r="M62" s="55">
        <f t="shared" si="20"/>
        <v>62.17</v>
      </c>
      <c r="N62" s="94">
        <v>615</v>
      </c>
      <c r="O62" s="95">
        <v>10.5</v>
      </c>
      <c r="P62" s="55">
        <f t="shared" si="21"/>
        <v>76.8</v>
      </c>
      <c r="Q62" s="83">
        <v>620</v>
      </c>
      <c r="R62" s="90">
        <v>9.5</v>
      </c>
      <c r="S62" s="55">
        <f t="shared" si="22"/>
        <v>70.05</v>
      </c>
      <c r="T62" s="94">
        <v>620</v>
      </c>
      <c r="U62" s="95">
        <v>4</v>
      </c>
      <c r="V62" s="108">
        <f t="shared" si="23"/>
        <v>29.5</v>
      </c>
      <c r="W62" s="110">
        <f t="shared" si="24"/>
        <v>50.5</v>
      </c>
      <c r="X62" s="65">
        <f t="shared" si="25"/>
        <v>370.18</v>
      </c>
      <c r="Y62" s="65">
        <f t="shared" si="26"/>
        <v>87.33</v>
      </c>
      <c r="Z62" s="111">
        <f t="shared" si="27"/>
        <v>457.51</v>
      </c>
    </row>
    <row r="63" spans="1:34" s="26" customFormat="1" x14ac:dyDescent="0.25">
      <c r="A63" s="2">
        <v>57</v>
      </c>
      <c r="B63" s="32" t="s">
        <v>226</v>
      </c>
      <c r="C63" s="32" t="s">
        <v>227</v>
      </c>
      <c r="D63" s="32" t="s">
        <v>145</v>
      </c>
      <c r="E63" s="83">
        <v>615</v>
      </c>
      <c r="F63" s="90">
        <v>7.5</v>
      </c>
      <c r="G63" s="55">
        <f t="shared" si="18"/>
        <v>54.86</v>
      </c>
      <c r="H63" s="83">
        <v>615</v>
      </c>
      <c r="I63" s="90">
        <v>10.5</v>
      </c>
      <c r="J63" s="55">
        <f t="shared" si="19"/>
        <v>76.8</v>
      </c>
      <c r="K63" s="83">
        <v>615</v>
      </c>
      <c r="L63" s="90">
        <v>10.5</v>
      </c>
      <c r="M63" s="55">
        <f t="shared" si="20"/>
        <v>76.8</v>
      </c>
      <c r="N63" s="94">
        <v>615</v>
      </c>
      <c r="O63" s="95">
        <v>10.5</v>
      </c>
      <c r="P63" s="55">
        <f t="shared" si="21"/>
        <v>76.8</v>
      </c>
      <c r="Q63" s="83">
        <v>615</v>
      </c>
      <c r="R63" s="90">
        <v>4</v>
      </c>
      <c r="S63" s="55">
        <f t="shared" si="22"/>
        <v>29.26</v>
      </c>
      <c r="T63" s="94">
        <v>615</v>
      </c>
      <c r="U63" s="95">
        <v>5.5</v>
      </c>
      <c r="V63" s="108">
        <f t="shared" si="23"/>
        <v>40.229999999999997</v>
      </c>
      <c r="W63" s="110">
        <f t="shared" si="24"/>
        <v>48.5</v>
      </c>
      <c r="X63" s="65">
        <f t="shared" si="25"/>
        <v>354.75</v>
      </c>
      <c r="Y63" s="65">
        <f t="shared" si="26"/>
        <v>83.69</v>
      </c>
      <c r="Z63" s="111">
        <f t="shared" si="27"/>
        <v>438.44</v>
      </c>
    </row>
    <row r="64" spans="1:34" s="26" customFormat="1" x14ac:dyDescent="0.25">
      <c r="A64" s="2">
        <v>58</v>
      </c>
      <c r="B64" s="32" t="s">
        <v>160</v>
      </c>
      <c r="C64" s="32" t="s">
        <v>161</v>
      </c>
      <c r="D64" s="32" t="s">
        <v>145</v>
      </c>
      <c r="E64" s="85">
        <v>630</v>
      </c>
      <c r="F64" s="90">
        <v>10</v>
      </c>
      <c r="G64" s="55">
        <f t="shared" si="18"/>
        <v>74.92</v>
      </c>
      <c r="H64" s="83">
        <v>630</v>
      </c>
      <c r="I64" s="90">
        <v>10.5</v>
      </c>
      <c r="J64" s="55">
        <f t="shared" si="19"/>
        <v>78.67</v>
      </c>
      <c r="K64" s="83">
        <v>630</v>
      </c>
      <c r="L64" s="90">
        <v>9</v>
      </c>
      <c r="M64" s="55">
        <f t="shared" si="20"/>
        <v>67.430000000000007</v>
      </c>
      <c r="N64" s="94">
        <v>630</v>
      </c>
      <c r="O64" s="95">
        <v>10.5</v>
      </c>
      <c r="P64" s="55">
        <f t="shared" si="21"/>
        <v>78.67</v>
      </c>
      <c r="Q64" s="83">
        <v>630</v>
      </c>
      <c r="R64" s="90">
        <v>10.5</v>
      </c>
      <c r="S64" s="55">
        <f t="shared" si="22"/>
        <v>78.67</v>
      </c>
      <c r="T64" s="94">
        <v>630</v>
      </c>
      <c r="U64" s="95">
        <v>5.5</v>
      </c>
      <c r="V64" s="108">
        <f t="shared" si="23"/>
        <v>41.21</v>
      </c>
      <c r="W64" s="110">
        <f t="shared" si="24"/>
        <v>56</v>
      </c>
      <c r="X64" s="65">
        <f t="shared" si="25"/>
        <v>419.57</v>
      </c>
      <c r="Y64" s="65">
        <f t="shared" si="26"/>
        <v>98.98</v>
      </c>
      <c r="Z64" s="111">
        <f t="shared" si="27"/>
        <v>518.54999999999995</v>
      </c>
    </row>
    <row r="65" spans="1:26" s="26" customFormat="1" x14ac:dyDescent="0.25">
      <c r="A65" s="2">
        <v>59</v>
      </c>
      <c r="B65" s="32" t="s">
        <v>162</v>
      </c>
      <c r="C65" s="32" t="s">
        <v>163</v>
      </c>
      <c r="D65" s="32" t="s">
        <v>145</v>
      </c>
      <c r="E65" s="85">
        <v>680</v>
      </c>
      <c r="F65" s="90">
        <v>10</v>
      </c>
      <c r="G65" s="55">
        <f t="shared" si="18"/>
        <v>80.88</v>
      </c>
      <c r="H65" s="83">
        <v>680</v>
      </c>
      <c r="I65" s="90">
        <v>10.5</v>
      </c>
      <c r="J65" s="55">
        <f t="shared" si="19"/>
        <v>84.92</v>
      </c>
      <c r="K65" s="83">
        <v>680</v>
      </c>
      <c r="L65" s="90">
        <v>10.5</v>
      </c>
      <c r="M65" s="55">
        <f t="shared" si="20"/>
        <v>84.92</v>
      </c>
      <c r="N65" s="94">
        <v>680</v>
      </c>
      <c r="O65" s="95">
        <v>10.5</v>
      </c>
      <c r="P65" s="55">
        <f t="shared" si="21"/>
        <v>84.92</v>
      </c>
      <c r="Q65" s="83">
        <v>680</v>
      </c>
      <c r="R65" s="90">
        <v>10.5</v>
      </c>
      <c r="S65" s="55">
        <f t="shared" si="22"/>
        <v>84.92</v>
      </c>
      <c r="T65" s="94">
        <v>680</v>
      </c>
      <c r="U65" s="95">
        <v>5</v>
      </c>
      <c r="V65" s="108">
        <f t="shared" si="23"/>
        <v>40.44</v>
      </c>
      <c r="W65" s="110">
        <f t="shared" si="24"/>
        <v>57</v>
      </c>
      <c r="X65" s="65">
        <f t="shared" si="25"/>
        <v>461.00000000000006</v>
      </c>
      <c r="Y65" s="65">
        <f t="shared" si="26"/>
        <v>108.75</v>
      </c>
      <c r="Z65" s="111">
        <f t="shared" si="27"/>
        <v>569.75</v>
      </c>
    </row>
    <row r="66" spans="1:26" s="26" customFormat="1" x14ac:dyDescent="0.25">
      <c r="A66" s="2">
        <v>60</v>
      </c>
      <c r="B66" s="32" t="s">
        <v>228</v>
      </c>
      <c r="C66" s="32" t="s">
        <v>229</v>
      </c>
      <c r="D66" s="32" t="s">
        <v>145</v>
      </c>
      <c r="E66" s="85">
        <v>635</v>
      </c>
      <c r="F66" s="90">
        <v>5</v>
      </c>
      <c r="G66" s="55">
        <f t="shared" si="18"/>
        <v>37.76</v>
      </c>
      <c r="H66" s="83">
        <v>635</v>
      </c>
      <c r="I66" s="90">
        <v>10.5</v>
      </c>
      <c r="J66" s="55">
        <f t="shared" si="19"/>
        <v>79.3</v>
      </c>
      <c r="K66" s="83">
        <v>635</v>
      </c>
      <c r="L66" s="90">
        <v>7.5</v>
      </c>
      <c r="M66" s="55">
        <f t="shared" si="20"/>
        <v>56.64</v>
      </c>
      <c r="N66" s="94">
        <v>635</v>
      </c>
      <c r="O66" s="95">
        <v>10.5</v>
      </c>
      <c r="P66" s="55">
        <f t="shared" si="21"/>
        <v>79.3</v>
      </c>
      <c r="Q66" s="83">
        <v>635</v>
      </c>
      <c r="R66" s="90">
        <v>9.5</v>
      </c>
      <c r="S66" s="55">
        <f t="shared" si="22"/>
        <v>71.739999999999995</v>
      </c>
      <c r="T66" s="94">
        <v>635</v>
      </c>
      <c r="U66" s="95">
        <v>0</v>
      </c>
      <c r="V66" s="108">
        <f t="shared" si="23"/>
        <v>0</v>
      </c>
      <c r="W66" s="110">
        <f t="shared" si="24"/>
        <v>43</v>
      </c>
      <c r="X66" s="65">
        <f t="shared" si="25"/>
        <v>324.74</v>
      </c>
      <c r="Y66" s="65">
        <f t="shared" si="26"/>
        <v>76.61</v>
      </c>
      <c r="Z66" s="111">
        <f t="shared" si="27"/>
        <v>401.35</v>
      </c>
    </row>
    <row r="67" spans="1:26" s="26" customFormat="1" x14ac:dyDescent="0.25">
      <c r="A67" s="2">
        <v>61</v>
      </c>
      <c r="B67" s="32" t="s">
        <v>164</v>
      </c>
      <c r="C67" s="32" t="s">
        <v>165</v>
      </c>
      <c r="D67" s="32" t="s">
        <v>145</v>
      </c>
      <c r="E67" s="85">
        <v>660</v>
      </c>
      <c r="F67" s="90">
        <v>10</v>
      </c>
      <c r="G67" s="55">
        <f t="shared" si="18"/>
        <v>78.5</v>
      </c>
      <c r="H67" s="83">
        <v>660</v>
      </c>
      <c r="I67" s="90">
        <v>8.5</v>
      </c>
      <c r="J67" s="55">
        <f t="shared" si="19"/>
        <v>66.73</v>
      </c>
      <c r="K67" s="83">
        <v>660</v>
      </c>
      <c r="L67" s="90">
        <v>4.5</v>
      </c>
      <c r="M67" s="55">
        <f t="shared" si="20"/>
        <v>35.33</v>
      </c>
      <c r="N67" s="94">
        <v>660</v>
      </c>
      <c r="O67" s="95">
        <v>2.5</v>
      </c>
      <c r="P67" s="55">
        <f t="shared" si="21"/>
        <v>19.63</v>
      </c>
      <c r="Q67" s="83">
        <v>665</v>
      </c>
      <c r="R67" s="90">
        <v>10.5</v>
      </c>
      <c r="S67" s="55">
        <f t="shared" si="22"/>
        <v>83.03</v>
      </c>
      <c r="T67" s="94">
        <v>665</v>
      </c>
      <c r="U67" s="95">
        <v>5.5</v>
      </c>
      <c r="V67" s="108">
        <f t="shared" si="23"/>
        <v>43.49</v>
      </c>
      <c r="W67" s="110">
        <f t="shared" si="24"/>
        <v>41.5</v>
      </c>
      <c r="X67" s="65">
        <f t="shared" si="25"/>
        <v>326.71000000000004</v>
      </c>
      <c r="Y67" s="65">
        <f t="shared" si="26"/>
        <v>77.069999999999993</v>
      </c>
      <c r="Z67" s="111">
        <f t="shared" si="27"/>
        <v>403.78000000000003</v>
      </c>
    </row>
    <row r="68" spans="1:26" s="26" customFormat="1" x14ac:dyDescent="0.25">
      <c r="A68" s="2">
        <v>62</v>
      </c>
      <c r="B68" s="32" t="s">
        <v>230</v>
      </c>
      <c r="C68" s="32" t="s">
        <v>231</v>
      </c>
      <c r="D68" s="32" t="s">
        <v>145</v>
      </c>
      <c r="E68" s="85">
        <v>645</v>
      </c>
      <c r="F68" s="90">
        <v>7.5</v>
      </c>
      <c r="G68" s="55">
        <f t="shared" si="18"/>
        <v>57.53</v>
      </c>
      <c r="H68" s="83">
        <v>645</v>
      </c>
      <c r="I68" s="90">
        <v>10.5</v>
      </c>
      <c r="J68" s="55">
        <f t="shared" si="19"/>
        <v>80.540000000000006</v>
      </c>
      <c r="K68" s="83">
        <v>645</v>
      </c>
      <c r="L68" s="90">
        <v>10.5</v>
      </c>
      <c r="M68" s="55">
        <f t="shared" si="20"/>
        <v>80.540000000000006</v>
      </c>
      <c r="N68" s="94">
        <v>645</v>
      </c>
      <c r="O68" s="95">
        <v>3</v>
      </c>
      <c r="P68" s="55">
        <f t="shared" si="21"/>
        <v>23.01</v>
      </c>
      <c r="Q68" s="83">
        <v>645</v>
      </c>
      <c r="R68" s="90">
        <v>10.5</v>
      </c>
      <c r="S68" s="55">
        <f t="shared" si="22"/>
        <v>80.540000000000006</v>
      </c>
      <c r="T68" s="94">
        <v>645</v>
      </c>
      <c r="U68" s="95">
        <v>5.5</v>
      </c>
      <c r="V68" s="108">
        <f t="shared" si="23"/>
        <v>42.19</v>
      </c>
      <c r="W68" s="110">
        <f t="shared" si="24"/>
        <v>47.5</v>
      </c>
      <c r="X68" s="65">
        <f t="shared" si="25"/>
        <v>364.35</v>
      </c>
      <c r="Y68" s="65">
        <f t="shared" si="26"/>
        <v>85.95</v>
      </c>
      <c r="Z68" s="111">
        <f t="shared" si="27"/>
        <v>450.3</v>
      </c>
    </row>
    <row r="69" spans="1:26" s="26" customFormat="1" x14ac:dyDescent="0.25">
      <c r="A69" s="2">
        <v>63</v>
      </c>
      <c r="B69" s="32" t="s">
        <v>232</v>
      </c>
      <c r="C69" s="32" t="s">
        <v>233</v>
      </c>
      <c r="D69" s="32" t="s">
        <v>145</v>
      </c>
      <c r="E69" s="85">
        <v>615</v>
      </c>
      <c r="F69" s="90">
        <v>10</v>
      </c>
      <c r="G69" s="55">
        <f t="shared" si="18"/>
        <v>73.14</v>
      </c>
      <c r="H69" s="83">
        <v>615</v>
      </c>
      <c r="I69" s="90">
        <v>10.5</v>
      </c>
      <c r="J69" s="55">
        <f t="shared" si="19"/>
        <v>76.8</v>
      </c>
      <c r="K69" s="83">
        <v>615</v>
      </c>
      <c r="L69" s="90">
        <v>10.5</v>
      </c>
      <c r="M69" s="55">
        <f t="shared" si="20"/>
        <v>76.8</v>
      </c>
      <c r="N69" s="94">
        <v>615</v>
      </c>
      <c r="O69" s="95">
        <v>10.5</v>
      </c>
      <c r="P69" s="55">
        <f t="shared" si="21"/>
        <v>76.8</v>
      </c>
      <c r="Q69" s="83">
        <v>615</v>
      </c>
      <c r="R69" s="90">
        <v>10.5</v>
      </c>
      <c r="S69" s="55">
        <f t="shared" si="22"/>
        <v>76.8</v>
      </c>
      <c r="T69" s="94">
        <v>615</v>
      </c>
      <c r="U69" s="95">
        <v>5.5</v>
      </c>
      <c r="V69" s="108">
        <f t="shared" si="23"/>
        <v>40.229999999999997</v>
      </c>
      <c r="W69" s="110">
        <f t="shared" si="24"/>
        <v>57.5</v>
      </c>
      <c r="X69" s="65">
        <f t="shared" si="25"/>
        <v>420.57000000000005</v>
      </c>
      <c r="Y69" s="65">
        <f t="shared" si="26"/>
        <v>99.21</v>
      </c>
      <c r="Z69" s="111">
        <f t="shared" si="27"/>
        <v>519.78000000000009</v>
      </c>
    </row>
    <row r="70" spans="1:26" s="26" customFormat="1" x14ac:dyDescent="0.25">
      <c r="A70" s="2">
        <v>64</v>
      </c>
      <c r="B70" s="32" t="s">
        <v>169</v>
      </c>
      <c r="C70" s="32" t="s">
        <v>170</v>
      </c>
      <c r="D70" s="32" t="s">
        <v>145</v>
      </c>
      <c r="E70" s="85">
        <v>635</v>
      </c>
      <c r="F70" s="90">
        <v>2.5</v>
      </c>
      <c r="G70" s="55">
        <f t="shared" si="18"/>
        <v>18.88</v>
      </c>
      <c r="H70" s="83">
        <v>635</v>
      </c>
      <c r="I70" s="90">
        <v>5</v>
      </c>
      <c r="J70" s="55">
        <f t="shared" si="19"/>
        <v>37.76</v>
      </c>
      <c r="K70" s="83">
        <v>635</v>
      </c>
      <c r="L70" s="90">
        <v>5</v>
      </c>
      <c r="M70" s="55">
        <f t="shared" si="20"/>
        <v>37.76</v>
      </c>
      <c r="N70" s="94">
        <v>635</v>
      </c>
      <c r="O70" s="95">
        <v>10.5</v>
      </c>
      <c r="P70" s="55">
        <f t="shared" si="21"/>
        <v>79.3</v>
      </c>
      <c r="Q70" s="83">
        <v>635</v>
      </c>
      <c r="R70" s="90">
        <v>10.5</v>
      </c>
      <c r="S70" s="55">
        <f t="shared" si="22"/>
        <v>79.3</v>
      </c>
      <c r="T70" s="94">
        <v>635</v>
      </c>
      <c r="U70" s="95">
        <v>5.5</v>
      </c>
      <c r="V70" s="108">
        <f t="shared" si="23"/>
        <v>41.54</v>
      </c>
      <c r="W70" s="110">
        <f t="shared" si="24"/>
        <v>39</v>
      </c>
      <c r="X70" s="65">
        <f t="shared" si="25"/>
        <v>294.54000000000002</v>
      </c>
      <c r="Y70" s="65">
        <f t="shared" si="26"/>
        <v>69.48</v>
      </c>
      <c r="Z70" s="111">
        <f t="shared" si="27"/>
        <v>364.02000000000004</v>
      </c>
    </row>
    <row r="71" spans="1:26" s="26" customFormat="1" x14ac:dyDescent="0.25">
      <c r="A71" s="2">
        <v>65</v>
      </c>
      <c r="B71" s="32" t="s">
        <v>172</v>
      </c>
      <c r="C71" s="32" t="s">
        <v>173</v>
      </c>
      <c r="D71" s="32" t="s">
        <v>145</v>
      </c>
      <c r="E71" s="85">
        <v>630</v>
      </c>
      <c r="F71" s="90">
        <v>3</v>
      </c>
      <c r="G71" s="55">
        <f t="shared" si="18"/>
        <v>22.48</v>
      </c>
      <c r="H71" s="83">
        <v>630</v>
      </c>
      <c r="I71" s="90">
        <v>10.5</v>
      </c>
      <c r="J71" s="55">
        <f t="shared" si="19"/>
        <v>78.67</v>
      </c>
      <c r="K71" s="83">
        <v>630</v>
      </c>
      <c r="L71" s="90">
        <v>8</v>
      </c>
      <c r="M71" s="55">
        <f t="shared" si="20"/>
        <v>59.94</v>
      </c>
      <c r="N71" s="94">
        <v>630</v>
      </c>
      <c r="O71" s="95">
        <v>8.5</v>
      </c>
      <c r="P71" s="55">
        <f t="shared" si="21"/>
        <v>63.68</v>
      </c>
      <c r="Q71" s="83">
        <v>630</v>
      </c>
      <c r="R71" s="90">
        <v>10.5</v>
      </c>
      <c r="S71" s="55">
        <f t="shared" si="22"/>
        <v>78.67</v>
      </c>
      <c r="T71" s="94">
        <v>630</v>
      </c>
      <c r="U71" s="95">
        <v>3.5</v>
      </c>
      <c r="V71" s="108">
        <f t="shared" si="23"/>
        <v>26.22</v>
      </c>
      <c r="W71" s="110">
        <f t="shared" si="24"/>
        <v>44</v>
      </c>
      <c r="X71" s="65">
        <f t="shared" si="25"/>
        <v>329.65999999999997</v>
      </c>
      <c r="Y71" s="65">
        <f t="shared" si="26"/>
        <v>77.77</v>
      </c>
      <c r="Z71" s="111">
        <f t="shared" si="27"/>
        <v>407.42999999999995</v>
      </c>
    </row>
    <row r="72" spans="1:26" s="26" customFormat="1" x14ac:dyDescent="0.25">
      <c r="A72" s="2">
        <v>66</v>
      </c>
      <c r="B72" s="32" t="s">
        <v>175</v>
      </c>
      <c r="C72" s="32" t="s">
        <v>176</v>
      </c>
      <c r="D72" s="32" t="s">
        <v>145</v>
      </c>
      <c r="E72" s="85">
        <v>645</v>
      </c>
      <c r="F72" s="90">
        <v>10</v>
      </c>
      <c r="G72" s="55">
        <f t="shared" si="18"/>
        <v>76.7</v>
      </c>
      <c r="H72" s="83">
        <v>645</v>
      </c>
      <c r="I72" s="90">
        <v>4</v>
      </c>
      <c r="J72" s="55">
        <f t="shared" si="19"/>
        <v>30.68</v>
      </c>
      <c r="K72" s="83">
        <v>645</v>
      </c>
      <c r="L72" s="90">
        <v>3.5</v>
      </c>
      <c r="M72" s="55">
        <f t="shared" si="20"/>
        <v>26.85</v>
      </c>
      <c r="N72" s="94">
        <v>645</v>
      </c>
      <c r="O72" s="95">
        <v>3</v>
      </c>
      <c r="P72" s="55">
        <f t="shared" si="21"/>
        <v>23.01</v>
      </c>
      <c r="Q72" s="83">
        <v>645</v>
      </c>
      <c r="R72" s="90">
        <v>0</v>
      </c>
      <c r="S72" s="55">
        <f t="shared" si="22"/>
        <v>0</v>
      </c>
      <c r="T72" s="94">
        <v>645</v>
      </c>
      <c r="U72" s="95">
        <v>1.5</v>
      </c>
      <c r="V72" s="108">
        <f t="shared" si="23"/>
        <v>11.51</v>
      </c>
      <c r="W72" s="110">
        <f t="shared" si="24"/>
        <v>22</v>
      </c>
      <c r="X72" s="65">
        <f t="shared" si="25"/>
        <v>168.74999999999997</v>
      </c>
      <c r="Y72" s="65">
        <f t="shared" si="26"/>
        <v>39.81</v>
      </c>
      <c r="Z72" s="111">
        <f t="shared" si="27"/>
        <v>208.55999999999997</v>
      </c>
    </row>
    <row r="73" spans="1:26" s="26" customFormat="1" x14ac:dyDescent="0.25">
      <c r="A73" s="2">
        <v>67</v>
      </c>
      <c r="B73" s="32" t="s">
        <v>177</v>
      </c>
      <c r="C73" s="32" t="s">
        <v>178</v>
      </c>
      <c r="D73" s="32" t="s">
        <v>145</v>
      </c>
      <c r="E73" s="85">
        <v>620</v>
      </c>
      <c r="F73" s="90">
        <v>10</v>
      </c>
      <c r="G73" s="55">
        <f t="shared" si="18"/>
        <v>73.739999999999995</v>
      </c>
      <c r="H73" s="83">
        <v>620</v>
      </c>
      <c r="I73" s="90">
        <v>3.5</v>
      </c>
      <c r="J73" s="55">
        <f t="shared" si="19"/>
        <v>25.81</v>
      </c>
      <c r="K73" s="83">
        <v>620</v>
      </c>
      <c r="L73" s="90">
        <v>10.5</v>
      </c>
      <c r="M73" s="55">
        <f t="shared" si="20"/>
        <v>77.430000000000007</v>
      </c>
      <c r="N73" s="94">
        <v>620</v>
      </c>
      <c r="O73" s="95">
        <v>10.5</v>
      </c>
      <c r="P73" s="55">
        <f t="shared" si="21"/>
        <v>77.430000000000007</v>
      </c>
      <c r="Q73" s="83">
        <v>620</v>
      </c>
      <c r="R73" s="90">
        <v>10.5</v>
      </c>
      <c r="S73" s="55">
        <f t="shared" si="22"/>
        <v>77.430000000000007</v>
      </c>
      <c r="T73" s="94">
        <v>620</v>
      </c>
      <c r="U73" s="95">
        <v>5.5</v>
      </c>
      <c r="V73" s="108">
        <f t="shared" si="23"/>
        <v>40.56</v>
      </c>
      <c r="W73" s="110">
        <f t="shared" si="24"/>
        <v>50.5</v>
      </c>
      <c r="X73" s="65">
        <f t="shared" si="25"/>
        <v>372.40000000000003</v>
      </c>
      <c r="Y73" s="65">
        <f t="shared" si="26"/>
        <v>87.85</v>
      </c>
      <c r="Z73" s="111">
        <f t="shared" si="27"/>
        <v>460.25</v>
      </c>
    </row>
    <row r="74" spans="1:26" s="26" customFormat="1" x14ac:dyDescent="0.25">
      <c r="A74" s="2">
        <v>68</v>
      </c>
      <c r="B74" s="32" t="s">
        <v>179</v>
      </c>
      <c r="C74" s="32" t="s">
        <v>234</v>
      </c>
      <c r="D74" s="32" t="s">
        <v>145</v>
      </c>
      <c r="E74" s="85">
        <v>615</v>
      </c>
      <c r="F74" s="90">
        <v>10</v>
      </c>
      <c r="G74" s="55">
        <f t="shared" si="18"/>
        <v>73.14</v>
      </c>
      <c r="H74" s="83"/>
      <c r="I74" s="90"/>
      <c r="J74" s="55">
        <f t="shared" si="19"/>
        <v>0</v>
      </c>
      <c r="K74" s="83"/>
      <c r="L74" s="90"/>
      <c r="M74" s="55">
        <f t="shared" si="20"/>
        <v>0</v>
      </c>
      <c r="N74" s="94"/>
      <c r="O74" s="95"/>
      <c r="P74" s="55">
        <f t="shared" si="21"/>
        <v>0</v>
      </c>
      <c r="Q74" s="90"/>
      <c r="R74" s="90"/>
      <c r="S74" s="55">
        <f t="shared" si="22"/>
        <v>0</v>
      </c>
      <c r="T74" s="95"/>
      <c r="U74" s="95"/>
      <c r="V74" s="108">
        <f t="shared" si="23"/>
        <v>0</v>
      </c>
      <c r="W74" s="110">
        <f t="shared" si="24"/>
        <v>10</v>
      </c>
      <c r="X74" s="65">
        <f t="shared" si="25"/>
        <v>73.14</v>
      </c>
      <c r="Y74" s="65">
        <f t="shared" si="26"/>
        <v>17.25</v>
      </c>
      <c r="Z74" s="111">
        <f t="shared" si="27"/>
        <v>90.39</v>
      </c>
    </row>
    <row r="75" spans="1:26" s="26" customFormat="1" x14ac:dyDescent="0.25">
      <c r="A75" s="2">
        <v>69</v>
      </c>
      <c r="B75" s="32" t="s">
        <v>181</v>
      </c>
      <c r="C75" s="32" t="s">
        <v>182</v>
      </c>
      <c r="D75" s="32" t="s">
        <v>145</v>
      </c>
      <c r="E75" s="85">
        <v>645</v>
      </c>
      <c r="F75" s="90">
        <v>8.5</v>
      </c>
      <c r="G75" s="55">
        <f t="shared" si="18"/>
        <v>65.2</v>
      </c>
      <c r="H75" s="83">
        <v>645</v>
      </c>
      <c r="I75" s="90">
        <v>10.5</v>
      </c>
      <c r="J75" s="55">
        <f t="shared" si="19"/>
        <v>80.540000000000006</v>
      </c>
      <c r="K75" s="83">
        <v>645</v>
      </c>
      <c r="L75" s="90">
        <v>10.5</v>
      </c>
      <c r="M75" s="55">
        <f t="shared" si="20"/>
        <v>80.540000000000006</v>
      </c>
      <c r="N75" s="94">
        <v>645</v>
      </c>
      <c r="O75" s="95">
        <v>10.5</v>
      </c>
      <c r="P75" s="55">
        <f t="shared" si="21"/>
        <v>80.540000000000006</v>
      </c>
      <c r="Q75" s="83">
        <v>645</v>
      </c>
      <c r="R75" s="90">
        <v>10.5</v>
      </c>
      <c r="S75" s="55">
        <f t="shared" si="22"/>
        <v>80.540000000000006</v>
      </c>
      <c r="T75" s="94">
        <v>645</v>
      </c>
      <c r="U75" s="95">
        <v>5.5</v>
      </c>
      <c r="V75" s="108">
        <f t="shared" si="23"/>
        <v>42.19</v>
      </c>
      <c r="W75" s="110">
        <f t="shared" si="24"/>
        <v>56</v>
      </c>
      <c r="X75" s="65">
        <f t="shared" si="25"/>
        <v>429.55000000000007</v>
      </c>
      <c r="Y75" s="65">
        <f t="shared" si="26"/>
        <v>101.33</v>
      </c>
      <c r="Z75" s="111">
        <f t="shared" si="27"/>
        <v>530.88000000000011</v>
      </c>
    </row>
    <row r="76" spans="1:26" s="26" customFormat="1" x14ac:dyDescent="0.25">
      <c r="A76" s="2">
        <v>70</v>
      </c>
      <c r="B76" s="32" t="s">
        <v>183</v>
      </c>
      <c r="C76" s="32" t="s">
        <v>184</v>
      </c>
      <c r="D76" s="32" t="s">
        <v>145</v>
      </c>
      <c r="E76" s="85">
        <v>635</v>
      </c>
      <c r="F76" s="90">
        <v>10</v>
      </c>
      <c r="G76" s="55">
        <f t="shared" si="18"/>
        <v>75.52</v>
      </c>
      <c r="H76" s="83">
        <v>635</v>
      </c>
      <c r="I76" s="90">
        <v>6.5</v>
      </c>
      <c r="J76" s="55">
        <f t="shared" si="19"/>
        <v>49.09</v>
      </c>
      <c r="K76" s="83">
        <v>635</v>
      </c>
      <c r="L76" s="90">
        <v>10.5</v>
      </c>
      <c r="M76" s="55">
        <f t="shared" si="20"/>
        <v>79.3</v>
      </c>
      <c r="N76" s="94">
        <v>635</v>
      </c>
      <c r="O76" s="95">
        <v>10.5</v>
      </c>
      <c r="P76" s="55">
        <f t="shared" si="21"/>
        <v>79.3</v>
      </c>
      <c r="Q76" s="83">
        <v>635</v>
      </c>
      <c r="R76" s="90">
        <v>10.5</v>
      </c>
      <c r="S76" s="55">
        <f t="shared" si="22"/>
        <v>79.3</v>
      </c>
      <c r="T76" s="94">
        <v>635</v>
      </c>
      <c r="U76" s="95">
        <v>5.5</v>
      </c>
      <c r="V76" s="108">
        <f t="shared" si="23"/>
        <v>41.54</v>
      </c>
      <c r="W76" s="110">
        <f t="shared" si="24"/>
        <v>53.5</v>
      </c>
      <c r="X76" s="65">
        <f t="shared" si="25"/>
        <v>404.05</v>
      </c>
      <c r="Y76" s="65">
        <f t="shared" si="26"/>
        <v>95.32</v>
      </c>
      <c r="Z76" s="111">
        <f t="shared" si="27"/>
        <v>499.37</v>
      </c>
    </row>
    <row r="77" spans="1:26" s="26" customFormat="1" x14ac:dyDescent="0.25">
      <c r="A77" s="2">
        <v>71</v>
      </c>
      <c r="B77" s="36" t="s">
        <v>235</v>
      </c>
      <c r="C77" s="36" t="s">
        <v>91</v>
      </c>
      <c r="D77" s="32" t="s">
        <v>145</v>
      </c>
      <c r="E77" s="85"/>
      <c r="F77" s="90"/>
      <c r="G77" s="55">
        <f t="shared" si="18"/>
        <v>0</v>
      </c>
      <c r="H77" s="83" t="s">
        <v>236</v>
      </c>
      <c r="I77" s="90">
        <v>4.5</v>
      </c>
      <c r="J77" s="55">
        <f t="shared" si="19"/>
        <v>44.69</v>
      </c>
      <c r="K77" s="83"/>
      <c r="L77" s="90"/>
      <c r="M77" s="55">
        <f t="shared" si="20"/>
        <v>0</v>
      </c>
      <c r="N77" s="94"/>
      <c r="O77" s="95"/>
      <c r="P77" s="55">
        <f t="shared" si="21"/>
        <v>0</v>
      </c>
      <c r="Q77" s="83"/>
      <c r="R77" s="90"/>
      <c r="S77" s="55">
        <f t="shared" si="22"/>
        <v>0</v>
      </c>
      <c r="T77" s="94"/>
      <c r="U77" s="95"/>
      <c r="V77" s="108">
        <f t="shared" si="23"/>
        <v>0</v>
      </c>
      <c r="W77" s="110">
        <f t="shared" si="24"/>
        <v>4.5</v>
      </c>
      <c r="X77" s="65">
        <f t="shared" si="25"/>
        <v>44.69</v>
      </c>
      <c r="Y77" s="65">
        <f t="shared" si="26"/>
        <v>10.54</v>
      </c>
      <c r="Z77" s="111">
        <f t="shared" si="27"/>
        <v>55.23</v>
      </c>
    </row>
    <row r="78" spans="1:26" s="26" customFormat="1" x14ac:dyDescent="0.25">
      <c r="A78" s="2">
        <v>72</v>
      </c>
      <c r="B78" s="32" t="s">
        <v>237</v>
      </c>
      <c r="C78" s="32" t="s">
        <v>217</v>
      </c>
      <c r="D78" s="32" t="s">
        <v>145</v>
      </c>
      <c r="E78" s="85">
        <v>615</v>
      </c>
      <c r="F78" s="90">
        <v>7.5</v>
      </c>
      <c r="G78" s="55">
        <f t="shared" si="18"/>
        <v>54.86</v>
      </c>
      <c r="H78" s="83">
        <v>615</v>
      </c>
      <c r="I78" s="90">
        <v>3.5</v>
      </c>
      <c r="J78" s="55">
        <f t="shared" si="19"/>
        <v>25.6</v>
      </c>
      <c r="K78" s="83">
        <v>615</v>
      </c>
      <c r="L78" s="90">
        <v>6.5</v>
      </c>
      <c r="M78" s="55">
        <f t="shared" si="20"/>
        <v>47.54</v>
      </c>
      <c r="N78" s="94">
        <v>615</v>
      </c>
      <c r="O78" s="95">
        <v>10</v>
      </c>
      <c r="P78" s="55">
        <f t="shared" si="21"/>
        <v>73.14</v>
      </c>
      <c r="Q78" s="83">
        <v>615</v>
      </c>
      <c r="R78" s="90">
        <v>9.5</v>
      </c>
      <c r="S78" s="55">
        <f t="shared" si="22"/>
        <v>69.48</v>
      </c>
      <c r="T78" s="94">
        <v>615</v>
      </c>
      <c r="U78" s="95">
        <v>0</v>
      </c>
      <c r="V78" s="108">
        <f t="shared" si="23"/>
        <v>0</v>
      </c>
      <c r="W78" s="110">
        <f t="shared" si="24"/>
        <v>37</v>
      </c>
      <c r="X78" s="65">
        <f t="shared" si="25"/>
        <v>270.62</v>
      </c>
      <c r="Y78" s="65">
        <f t="shared" si="26"/>
        <v>63.84</v>
      </c>
      <c r="Z78" s="111">
        <f t="shared" si="27"/>
        <v>334.46000000000004</v>
      </c>
    </row>
    <row r="79" spans="1:26" s="26" customFormat="1" x14ac:dyDescent="0.25">
      <c r="A79" s="2">
        <v>73</v>
      </c>
      <c r="B79" s="32" t="s">
        <v>238</v>
      </c>
      <c r="C79" s="32" t="s">
        <v>197</v>
      </c>
      <c r="D79" s="32" t="s">
        <v>145</v>
      </c>
      <c r="E79" s="85"/>
      <c r="F79" s="90"/>
      <c r="G79" s="55">
        <f t="shared" ref="G79:G103" si="28">ROUND(ROUND(E79/$B$4,3)*2*F79,2)</f>
        <v>0</v>
      </c>
      <c r="H79" s="83">
        <v>615</v>
      </c>
      <c r="I79" s="90">
        <v>0</v>
      </c>
      <c r="J79" s="55">
        <f t="shared" ref="J79:J103" si="29">ROUND(ROUND(H79/$B$4,3)*2*I79,2)</f>
        <v>0</v>
      </c>
      <c r="K79" s="83">
        <v>615</v>
      </c>
      <c r="L79" s="90">
        <v>6</v>
      </c>
      <c r="M79" s="55">
        <f t="shared" ref="M79:M103" si="30">ROUND(ROUND(K79/$B$4,3)*2*L79,2)</f>
        <v>43.88</v>
      </c>
      <c r="N79" s="94">
        <v>615</v>
      </c>
      <c r="O79" s="95">
        <v>9</v>
      </c>
      <c r="P79" s="55">
        <f t="shared" ref="P79:P103" si="31">ROUND(ROUND(N79/$B$4,3)*2*O79,2)</f>
        <v>65.83</v>
      </c>
      <c r="Q79" s="83">
        <v>615</v>
      </c>
      <c r="R79" s="90">
        <v>10.5</v>
      </c>
      <c r="S79" s="55">
        <f t="shared" ref="S79:S103" si="32">ROUND(ROUND(Q79/$B$4,3)*2*R79,2)</f>
        <v>76.8</v>
      </c>
      <c r="T79" s="94">
        <v>615</v>
      </c>
      <c r="U79" s="95">
        <v>5.5</v>
      </c>
      <c r="V79" s="108">
        <f t="shared" ref="V79:V103" si="33">ROUND(ROUND(T79/$B$4,3)*2*U79,2)</f>
        <v>40.229999999999997</v>
      </c>
      <c r="W79" s="110">
        <f t="shared" ref="W79:W103" si="34">F79+I79+L79+O79+R79+U79</f>
        <v>31</v>
      </c>
      <c r="X79" s="65">
        <f t="shared" ref="X79:X103" si="35">G79+J79+M79+P79+S79+V79</f>
        <v>226.73999999999998</v>
      </c>
      <c r="Y79" s="65">
        <f t="shared" si="26"/>
        <v>53.49</v>
      </c>
      <c r="Z79" s="111">
        <f t="shared" si="27"/>
        <v>280.22999999999996</v>
      </c>
    </row>
    <row r="80" spans="1:26" s="26" customFormat="1" x14ac:dyDescent="0.25">
      <c r="A80" s="2">
        <v>74</v>
      </c>
      <c r="B80" s="32" t="s">
        <v>239</v>
      </c>
      <c r="C80" s="32" t="s">
        <v>240</v>
      </c>
      <c r="D80" s="32" t="s">
        <v>145</v>
      </c>
      <c r="E80" s="85">
        <v>620</v>
      </c>
      <c r="F80" s="90">
        <v>10</v>
      </c>
      <c r="G80" s="55">
        <f t="shared" si="28"/>
        <v>73.739999999999995</v>
      </c>
      <c r="H80" s="83">
        <v>620</v>
      </c>
      <c r="I80" s="90">
        <v>8</v>
      </c>
      <c r="J80" s="55">
        <f t="shared" si="29"/>
        <v>58.99</v>
      </c>
      <c r="K80" s="83">
        <v>620</v>
      </c>
      <c r="L80" s="90">
        <v>9.5</v>
      </c>
      <c r="M80" s="55">
        <f t="shared" si="30"/>
        <v>70.05</v>
      </c>
      <c r="N80" s="94">
        <v>620</v>
      </c>
      <c r="O80" s="95">
        <v>10.5</v>
      </c>
      <c r="P80" s="55">
        <f t="shared" si="31"/>
        <v>77.430000000000007</v>
      </c>
      <c r="Q80" s="83">
        <v>620</v>
      </c>
      <c r="R80" s="90">
        <v>4.5</v>
      </c>
      <c r="S80" s="55">
        <f t="shared" si="32"/>
        <v>33.18</v>
      </c>
      <c r="T80" s="94">
        <v>620</v>
      </c>
      <c r="U80" s="95">
        <v>5</v>
      </c>
      <c r="V80" s="108">
        <f t="shared" si="33"/>
        <v>36.869999999999997</v>
      </c>
      <c r="W80" s="110">
        <f t="shared" si="34"/>
        <v>47.5</v>
      </c>
      <c r="X80" s="65">
        <f t="shared" si="35"/>
        <v>350.26</v>
      </c>
      <c r="Y80" s="65">
        <f t="shared" si="26"/>
        <v>82.63</v>
      </c>
      <c r="Z80" s="111">
        <f t="shared" si="27"/>
        <v>432.89</v>
      </c>
    </row>
    <row r="81" spans="1:26" s="26" customFormat="1" x14ac:dyDescent="0.25">
      <c r="A81" s="2">
        <v>75</v>
      </c>
      <c r="B81" s="32" t="s">
        <v>189</v>
      </c>
      <c r="C81" s="32" t="s">
        <v>190</v>
      </c>
      <c r="D81" s="32" t="s">
        <v>145</v>
      </c>
      <c r="E81" s="85">
        <v>645</v>
      </c>
      <c r="F81" s="90">
        <v>10</v>
      </c>
      <c r="G81" s="55">
        <f t="shared" si="28"/>
        <v>76.7</v>
      </c>
      <c r="H81" s="83">
        <v>645</v>
      </c>
      <c r="I81" s="90">
        <v>10.5</v>
      </c>
      <c r="J81" s="55">
        <f t="shared" si="29"/>
        <v>80.540000000000006</v>
      </c>
      <c r="K81" s="83">
        <v>645</v>
      </c>
      <c r="L81" s="90">
        <v>9</v>
      </c>
      <c r="M81" s="55">
        <f t="shared" si="30"/>
        <v>69.03</v>
      </c>
      <c r="N81" s="94">
        <v>645</v>
      </c>
      <c r="O81" s="95">
        <v>5</v>
      </c>
      <c r="P81" s="55">
        <f t="shared" si="31"/>
        <v>38.35</v>
      </c>
      <c r="Q81" s="83">
        <v>645</v>
      </c>
      <c r="R81" s="90">
        <v>10.5</v>
      </c>
      <c r="S81" s="55">
        <f t="shared" si="32"/>
        <v>80.540000000000006</v>
      </c>
      <c r="T81" s="94">
        <v>645</v>
      </c>
      <c r="U81" s="95">
        <v>5.5</v>
      </c>
      <c r="V81" s="108">
        <f t="shared" si="33"/>
        <v>42.19</v>
      </c>
      <c r="W81" s="110">
        <f t="shared" si="34"/>
        <v>50.5</v>
      </c>
      <c r="X81" s="65">
        <f t="shared" si="35"/>
        <v>387.35</v>
      </c>
      <c r="Y81" s="65">
        <f t="shared" si="26"/>
        <v>91.38</v>
      </c>
      <c r="Z81" s="111">
        <f t="shared" si="27"/>
        <v>478.73</v>
      </c>
    </row>
    <row r="82" spans="1:26" s="26" customFormat="1" x14ac:dyDescent="0.25">
      <c r="A82" s="2">
        <v>76</v>
      </c>
      <c r="B82" s="32" t="s">
        <v>241</v>
      </c>
      <c r="C82" s="32" t="s">
        <v>242</v>
      </c>
      <c r="D82" s="32" t="s">
        <v>145</v>
      </c>
      <c r="E82" s="85"/>
      <c r="F82" s="90"/>
      <c r="G82" s="55">
        <f t="shared" si="28"/>
        <v>0</v>
      </c>
      <c r="H82" s="83"/>
      <c r="I82" s="90"/>
      <c r="J82" s="55">
        <f t="shared" si="29"/>
        <v>0</v>
      </c>
      <c r="K82" s="83"/>
      <c r="L82" s="90"/>
      <c r="M82" s="55">
        <f t="shared" si="30"/>
        <v>0</v>
      </c>
      <c r="N82" s="94"/>
      <c r="O82" s="95"/>
      <c r="P82" s="55">
        <f t="shared" si="31"/>
        <v>0</v>
      </c>
      <c r="Q82" s="83"/>
      <c r="R82" s="90"/>
      <c r="S82" s="55">
        <f t="shared" si="32"/>
        <v>0</v>
      </c>
      <c r="T82" s="94">
        <v>615</v>
      </c>
      <c r="U82" s="95">
        <v>5.5</v>
      </c>
      <c r="V82" s="108">
        <f t="shared" si="33"/>
        <v>40.229999999999997</v>
      </c>
      <c r="W82" s="110">
        <f t="shared" si="34"/>
        <v>5.5</v>
      </c>
      <c r="X82" s="65">
        <f t="shared" si="35"/>
        <v>40.229999999999997</v>
      </c>
      <c r="Y82" s="65">
        <f t="shared" si="26"/>
        <v>9.49</v>
      </c>
      <c r="Z82" s="111">
        <f t="shared" si="27"/>
        <v>49.72</v>
      </c>
    </row>
    <row r="83" spans="1:26" s="26" customFormat="1" x14ac:dyDescent="0.25">
      <c r="A83" s="2">
        <v>77</v>
      </c>
      <c r="B83" s="32" t="s">
        <v>243</v>
      </c>
      <c r="C83" s="32" t="s">
        <v>244</v>
      </c>
      <c r="D83" s="32" t="s">
        <v>145</v>
      </c>
      <c r="E83" s="85"/>
      <c r="F83" s="90"/>
      <c r="G83" s="55">
        <f t="shared" si="28"/>
        <v>0</v>
      </c>
      <c r="H83" s="83"/>
      <c r="I83" s="90"/>
      <c r="J83" s="55">
        <f t="shared" si="29"/>
        <v>0</v>
      </c>
      <c r="K83" s="83"/>
      <c r="L83" s="90"/>
      <c r="M83" s="55">
        <f t="shared" si="30"/>
        <v>0</v>
      </c>
      <c r="N83" s="94"/>
      <c r="O83" s="95"/>
      <c r="P83" s="55">
        <f t="shared" si="31"/>
        <v>0</v>
      </c>
      <c r="Q83" s="83">
        <v>625</v>
      </c>
      <c r="R83" s="90">
        <v>3.5</v>
      </c>
      <c r="S83" s="55">
        <f t="shared" si="32"/>
        <v>26.01</v>
      </c>
      <c r="T83" s="94">
        <v>625</v>
      </c>
      <c r="U83" s="95">
        <v>5.5</v>
      </c>
      <c r="V83" s="108">
        <f t="shared" si="33"/>
        <v>40.880000000000003</v>
      </c>
      <c r="W83" s="110">
        <f t="shared" si="34"/>
        <v>9</v>
      </c>
      <c r="X83" s="65">
        <f t="shared" si="35"/>
        <v>66.89</v>
      </c>
      <c r="Y83" s="65">
        <f t="shared" si="26"/>
        <v>15.78</v>
      </c>
      <c r="Z83" s="111">
        <f t="shared" si="27"/>
        <v>82.67</v>
      </c>
    </row>
    <row r="84" spans="1:26" s="26" customFormat="1" x14ac:dyDescent="0.25">
      <c r="A84" s="2">
        <v>78</v>
      </c>
      <c r="B84" s="32" t="s">
        <v>198</v>
      </c>
      <c r="C84" s="32" t="s">
        <v>199</v>
      </c>
      <c r="D84" s="32" t="s">
        <v>145</v>
      </c>
      <c r="E84" s="85">
        <v>645</v>
      </c>
      <c r="F84" s="90">
        <v>10</v>
      </c>
      <c r="G84" s="55">
        <f t="shared" si="28"/>
        <v>76.7</v>
      </c>
      <c r="H84" s="83">
        <v>645</v>
      </c>
      <c r="I84" s="90">
        <v>10.5</v>
      </c>
      <c r="J84" s="55">
        <f t="shared" si="29"/>
        <v>80.540000000000006</v>
      </c>
      <c r="K84" s="83">
        <v>645</v>
      </c>
      <c r="L84" s="90">
        <v>10.5</v>
      </c>
      <c r="M84" s="55">
        <f t="shared" si="30"/>
        <v>80.540000000000006</v>
      </c>
      <c r="N84" s="94">
        <v>645</v>
      </c>
      <c r="O84" s="95">
        <v>10.5</v>
      </c>
      <c r="P84" s="55">
        <f t="shared" si="31"/>
        <v>80.540000000000006</v>
      </c>
      <c r="Q84" s="83">
        <v>645</v>
      </c>
      <c r="R84" s="90">
        <v>10.5</v>
      </c>
      <c r="S84" s="55">
        <f t="shared" si="32"/>
        <v>80.540000000000006</v>
      </c>
      <c r="T84" s="94">
        <v>650</v>
      </c>
      <c r="U84" s="95">
        <v>5.5</v>
      </c>
      <c r="V84" s="108">
        <f t="shared" si="33"/>
        <v>42.52</v>
      </c>
      <c r="W84" s="110">
        <f t="shared" si="34"/>
        <v>57.5</v>
      </c>
      <c r="X84" s="65">
        <f t="shared" si="35"/>
        <v>441.38000000000005</v>
      </c>
      <c r="Y84" s="65">
        <f t="shared" si="26"/>
        <v>104.12</v>
      </c>
      <c r="Z84" s="111">
        <f t="shared" si="27"/>
        <v>545.5</v>
      </c>
    </row>
    <row r="85" spans="1:26" s="26" customFormat="1" x14ac:dyDescent="0.25">
      <c r="A85" s="2">
        <v>79</v>
      </c>
      <c r="B85" s="32" t="s">
        <v>245</v>
      </c>
      <c r="C85" s="32" t="s">
        <v>246</v>
      </c>
      <c r="D85" s="32" t="s">
        <v>145</v>
      </c>
      <c r="E85" s="85">
        <v>625</v>
      </c>
      <c r="F85" s="90">
        <v>10</v>
      </c>
      <c r="G85" s="55">
        <f t="shared" si="28"/>
        <v>74.319999999999993</v>
      </c>
      <c r="H85" s="83">
        <v>625</v>
      </c>
      <c r="I85" s="90">
        <v>10.5</v>
      </c>
      <c r="J85" s="55">
        <f t="shared" si="29"/>
        <v>78.040000000000006</v>
      </c>
      <c r="K85" s="83">
        <v>625</v>
      </c>
      <c r="L85" s="90">
        <v>5.5</v>
      </c>
      <c r="M85" s="55">
        <f t="shared" si="30"/>
        <v>40.880000000000003</v>
      </c>
      <c r="N85" s="94">
        <v>625</v>
      </c>
      <c r="O85" s="95">
        <v>8</v>
      </c>
      <c r="P85" s="55">
        <f t="shared" si="31"/>
        <v>59.46</v>
      </c>
      <c r="Q85" s="83">
        <v>625</v>
      </c>
      <c r="R85" s="90">
        <v>5.5</v>
      </c>
      <c r="S85" s="55">
        <f t="shared" si="32"/>
        <v>40.880000000000003</v>
      </c>
      <c r="T85" s="94">
        <v>625</v>
      </c>
      <c r="U85" s="95">
        <v>5.5</v>
      </c>
      <c r="V85" s="108">
        <f t="shared" si="33"/>
        <v>40.880000000000003</v>
      </c>
      <c r="W85" s="110">
        <f t="shared" si="34"/>
        <v>45</v>
      </c>
      <c r="X85" s="65">
        <f t="shared" si="35"/>
        <v>334.46000000000004</v>
      </c>
      <c r="Y85" s="65">
        <f t="shared" si="26"/>
        <v>78.900000000000006</v>
      </c>
      <c r="Z85" s="111">
        <f t="shared" si="27"/>
        <v>413.36</v>
      </c>
    </row>
    <row r="86" spans="1:26" s="26" customFormat="1" x14ac:dyDescent="0.25">
      <c r="A86" s="2">
        <v>80</v>
      </c>
      <c r="B86" s="32" t="s">
        <v>247</v>
      </c>
      <c r="C86" s="32" t="s">
        <v>156</v>
      </c>
      <c r="D86" s="32" t="s">
        <v>145</v>
      </c>
      <c r="E86" s="85"/>
      <c r="F86" s="90"/>
      <c r="G86" s="55">
        <f t="shared" si="28"/>
        <v>0</v>
      </c>
      <c r="H86" s="83"/>
      <c r="I86" s="90"/>
      <c r="J86" s="55">
        <f t="shared" si="29"/>
        <v>0</v>
      </c>
      <c r="K86" s="83"/>
      <c r="L86" s="90"/>
      <c r="M86" s="55">
        <f t="shared" si="30"/>
        <v>0</v>
      </c>
      <c r="N86" s="94"/>
      <c r="O86" s="95"/>
      <c r="P86" s="55">
        <f t="shared" si="31"/>
        <v>0</v>
      </c>
      <c r="Q86" s="83">
        <v>615</v>
      </c>
      <c r="R86" s="90">
        <v>3</v>
      </c>
      <c r="S86" s="55">
        <f t="shared" si="32"/>
        <v>21.94</v>
      </c>
      <c r="T86" s="94">
        <v>615</v>
      </c>
      <c r="U86" s="95">
        <v>5.5</v>
      </c>
      <c r="V86" s="108">
        <f t="shared" si="33"/>
        <v>40.229999999999997</v>
      </c>
      <c r="W86" s="110">
        <f t="shared" si="34"/>
        <v>8.5</v>
      </c>
      <c r="X86" s="65">
        <f t="shared" si="35"/>
        <v>62.17</v>
      </c>
      <c r="Y86" s="65">
        <f t="shared" si="26"/>
        <v>14.67</v>
      </c>
      <c r="Z86" s="111">
        <f t="shared" si="27"/>
        <v>76.84</v>
      </c>
    </row>
    <row r="87" spans="1:26" s="26" customFormat="1" x14ac:dyDescent="0.25">
      <c r="A87" s="2">
        <v>81</v>
      </c>
      <c r="B87" s="32" t="s">
        <v>202</v>
      </c>
      <c r="C87" s="32" t="s">
        <v>203</v>
      </c>
      <c r="D87" s="32" t="s">
        <v>145</v>
      </c>
      <c r="E87" s="85">
        <v>645</v>
      </c>
      <c r="F87" s="90">
        <v>10</v>
      </c>
      <c r="G87" s="55">
        <f t="shared" si="28"/>
        <v>76.7</v>
      </c>
      <c r="H87" s="83">
        <v>645</v>
      </c>
      <c r="I87" s="90">
        <v>3</v>
      </c>
      <c r="J87" s="55">
        <f t="shared" si="29"/>
        <v>23.01</v>
      </c>
      <c r="K87" s="83">
        <v>645</v>
      </c>
      <c r="L87" s="90">
        <v>10.5</v>
      </c>
      <c r="M87" s="55">
        <f t="shared" si="30"/>
        <v>80.540000000000006</v>
      </c>
      <c r="N87" s="94">
        <v>645</v>
      </c>
      <c r="O87" s="95">
        <v>0.5</v>
      </c>
      <c r="P87" s="55">
        <f t="shared" si="31"/>
        <v>3.84</v>
      </c>
      <c r="Q87" s="83">
        <v>645</v>
      </c>
      <c r="R87" s="90">
        <v>8</v>
      </c>
      <c r="S87" s="55">
        <f t="shared" si="32"/>
        <v>61.36</v>
      </c>
      <c r="T87" s="94">
        <v>645</v>
      </c>
      <c r="U87" s="95">
        <v>5.5</v>
      </c>
      <c r="V87" s="108">
        <f t="shared" si="33"/>
        <v>42.19</v>
      </c>
      <c r="W87" s="110">
        <f t="shared" si="34"/>
        <v>37.5</v>
      </c>
      <c r="X87" s="65">
        <f t="shared" si="35"/>
        <v>287.64</v>
      </c>
      <c r="Y87" s="65">
        <f t="shared" si="26"/>
        <v>67.849999999999994</v>
      </c>
      <c r="Z87" s="111">
        <f t="shared" si="27"/>
        <v>355.49</v>
      </c>
    </row>
    <row r="88" spans="1:26" s="26" customFormat="1" x14ac:dyDescent="0.25">
      <c r="A88" s="2">
        <v>82</v>
      </c>
      <c r="B88" s="32" t="s">
        <v>249</v>
      </c>
      <c r="C88" s="32" t="s">
        <v>250</v>
      </c>
      <c r="D88" s="32" t="s">
        <v>145</v>
      </c>
      <c r="E88" s="85"/>
      <c r="F88" s="90"/>
      <c r="G88" s="55">
        <f t="shared" si="28"/>
        <v>0</v>
      </c>
      <c r="H88" s="83"/>
      <c r="I88" s="90"/>
      <c r="J88" s="55">
        <f t="shared" si="29"/>
        <v>0</v>
      </c>
      <c r="K88" s="83"/>
      <c r="L88" s="90"/>
      <c r="M88" s="55">
        <f t="shared" si="30"/>
        <v>0</v>
      </c>
      <c r="N88" s="94">
        <v>620</v>
      </c>
      <c r="O88" s="95">
        <v>10</v>
      </c>
      <c r="P88" s="55">
        <f t="shared" si="31"/>
        <v>73.739999999999995</v>
      </c>
      <c r="Q88" s="90"/>
      <c r="R88" s="90"/>
      <c r="S88" s="55">
        <f t="shared" si="32"/>
        <v>0</v>
      </c>
      <c r="T88" s="95"/>
      <c r="U88" s="95"/>
      <c r="V88" s="108">
        <f t="shared" si="33"/>
        <v>0</v>
      </c>
      <c r="W88" s="110">
        <f t="shared" si="34"/>
        <v>10</v>
      </c>
      <c r="X88" s="65">
        <f t="shared" si="35"/>
        <v>73.739999999999995</v>
      </c>
      <c r="Y88" s="65">
        <f t="shared" si="26"/>
        <v>17.399999999999999</v>
      </c>
      <c r="Z88" s="111">
        <f t="shared" si="27"/>
        <v>91.139999999999986</v>
      </c>
    </row>
    <row r="89" spans="1:26" s="26" customFormat="1" x14ac:dyDescent="0.25">
      <c r="A89" s="2">
        <v>83</v>
      </c>
      <c r="B89" s="32" t="s">
        <v>251</v>
      </c>
      <c r="C89" s="32" t="s">
        <v>252</v>
      </c>
      <c r="D89" s="32" t="s">
        <v>145</v>
      </c>
      <c r="E89" s="85" t="s">
        <v>320</v>
      </c>
      <c r="F89" s="90">
        <v>10</v>
      </c>
      <c r="G89" s="55">
        <f t="shared" si="28"/>
        <v>73.14</v>
      </c>
      <c r="H89" s="83">
        <v>615</v>
      </c>
      <c r="I89" s="90">
        <v>8.5</v>
      </c>
      <c r="J89" s="55">
        <f t="shared" si="29"/>
        <v>62.17</v>
      </c>
      <c r="K89" s="83">
        <v>615</v>
      </c>
      <c r="L89" s="90">
        <v>10.5</v>
      </c>
      <c r="M89" s="55">
        <f t="shared" si="30"/>
        <v>76.8</v>
      </c>
      <c r="N89" s="94">
        <v>615</v>
      </c>
      <c r="O89" s="95">
        <v>10.5</v>
      </c>
      <c r="P89" s="55">
        <f t="shared" si="31"/>
        <v>76.8</v>
      </c>
      <c r="Q89" s="83">
        <v>615</v>
      </c>
      <c r="R89" s="90">
        <v>3.5</v>
      </c>
      <c r="S89" s="55">
        <f t="shared" si="32"/>
        <v>25.6</v>
      </c>
      <c r="T89" s="94">
        <v>615</v>
      </c>
      <c r="U89" s="95">
        <v>4</v>
      </c>
      <c r="V89" s="108">
        <f t="shared" si="33"/>
        <v>29.26</v>
      </c>
      <c r="W89" s="110">
        <f t="shared" si="34"/>
        <v>47</v>
      </c>
      <c r="X89" s="65">
        <f t="shared" si="35"/>
        <v>343.77000000000004</v>
      </c>
      <c r="Y89" s="65">
        <f t="shared" si="26"/>
        <v>81.099999999999994</v>
      </c>
      <c r="Z89" s="111">
        <f t="shared" si="27"/>
        <v>424.87</v>
      </c>
    </row>
    <row r="90" spans="1:26" s="26" customFormat="1" x14ac:dyDescent="0.25">
      <c r="A90" s="2">
        <v>84</v>
      </c>
      <c r="B90" s="32" t="s">
        <v>253</v>
      </c>
      <c r="C90" s="32" t="s">
        <v>254</v>
      </c>
      <c r="D90" s="32" t="s">
        <v>145</v>
      </c>
      <c r="E90" s="85">
        <v>615</v>
      </c>
      <c r="F90" s="90">
        <v>10</v>
      </c>
      <c r="G90" s="55">
        <f t="shared" si="28"/>
        <v>73.14</v>
      </c>
      <c r="H90" s="83">
        <v>615</v>
      </c>
      <c r="I90" s="90">
        <v>10.5</v>
      </c>
      <c r="J90" s="55">
        <f t="shared" si="29"/>
        <v>76.8</v>
      </c>
      <c r="K90" s="83">
        <v>615</v>
      </c>
      <c r="L90" s="90">
        <v>10.5</v>
      </c>
      <c r="M90" s="55">
        <f t="shared" si="30"/>
        <v>76.8</v>
      </c>
      <c r="N90" s="94">
        <v>615</v>
      </c>
      <c r="O90" s="95">
        <v>8</v>
      </c>
      <c r="P90" s="55">
        <f t="shared" si="31"/>
        <v>58.51</v>
      </c>
      <c r="Q90" s="83">
        <v>615</v>
      </c>
      <c r="R90" s="90">
        <v>10</v>
      </c>
      <c r="S90" s="55">
        <f t="shared" si="32"/>
        <v>73.14</v>
      </c>
      <c r="T90" s="94">
        <v>615</v>
      </c>
      <c r="U90" s="95">
        <v>5.5</v>
      </c>
      <c r="V90" s="108">
        <f t="shared" si="33"/>
        <v>40.229999999999997</v>
      </c>
      <c r="W90" s="110">
        <f t="shared" si="34"/>
        <v>54.5</v>
      </c>
      <c r="X90" s="65">
        <f t="shared" si="35"/>
        <v>398.62</v>
      </c>
      <c r="Y90" s="65">
        <f t="shared" si="26"/>
        <v>94.03</v>
      </c>
      <c r="Z90" s="111">
        <f t="shared" si="27"/>
        <v>492.65</v>
      </c>
    </row>
    <row r="91" spans="1:26" s="26" customFormat="1" x14ac:dyDescent="0.25">
      <c r="A91" s="2">
        <v>85</v>
      </c>
      <c r="B91" s="32" t="s">
        <v>255</v>
      </c>
      <c r="C91" s="32" t="s">
        <v>256</v>
      </c>
      <c r="D91" s="32" t="s">
        <v>145</v>
      </c>
      <c r="E91" s="85"/>
      <c r="F91" s="90"/>
      <c r="G91" s="55">
        <f t="shared" si="28"/>
        <v>0</v>
      </c>
      <c r="H91" s="83">
        <v>615</v>
      </c>
      <c r="I91" s="90">
        <v>0</v>
      </c>
      <c r="J91" s="55">
        <f t="shared" si="29"/>
        <v>0</v>
      </c>
      <c r="K91" s="83">
        <v>615</v>
      </c>
      <c r="L91" s="90">
        <v>6</v>
      </c>
      <c r="M91" s="55">
        <f t="shared" si="30"/>
        <v>43.88</v>
      </c>
      <c r="N91" s="94">
        <v>615</v>
      </c>
      <c r="O91" s="95">
        <v>10.5</v>
      </c>
      <c r="P91" s="55">
        <f t="shared" si="31"/>
        <v>76.8</v>
      </c>
      <c r="Q91" s="83">
        <v>615</v>
      </c>
      <c r="R91" s="90">
        <v>10.5</v>
      </c>
      <c r="S91" s="55">
        <f t="shared" si="32"/>
        <v>76.8</v>
      </c>
      <c r="T91" s="94">
        <v>615</v>
      </c>
      <c r="U91" s="95">
        <v>5.5</v>
      </c>
      <c r="V91" s="108">
        <f t="shared" si="33"/>
        <v>40.229999999999997</v>
      </c>
      <c r="W91" s="110">
        <f t="shared" si="34"/>
        <v>32.5</v>
      </c>
      <c r="X91" s="65">
        <f t="shared" si="35"/>
        <v>237.71</v>
      </c>
      <c r="Y91" s="65">
        <f t="shared" si="26"/>
        <v>56.08</v>
      </c>
      <c r="Z91" s="111">
        <f t="shared" si="27"/>
        <v>293.79000000000002</v>
      </c>
    </row>
    <row r="92" spans="1:26" s="26" customFormat="1" x14ac:dyDescent="0.25">
      <c r="A92" s="2">
        <v>86</v>
      </c>
      <c r="B92" s="32" t="s">
        <v>257</v>
      </c>
      <c r="C92" s="32" t="s">
        <v>258</v>
      </c>
      <c r="D92" s="32" t="s">
        <v>145</v>
      </c>
      <c r="E92" s="85"/>
      <c r="F92" s="90"/>
      <c r="G92" s="55">
        <f t="shared" si="28"/>
        <v>0</v>
      </c>
      <c r="H92" s="83"/>
      <c r="I92" s="90"/>
      <c r="J92" s="55">
        <f t="shared" si="29"/>
        <v>0</v>
      </c>
      <c r="K92" s="83"/>
      <c r="L92" s="90"/>
      <c r="M92" s="55">
        <f t="shared" si="30"/>
        <v>0</v>
      </c>
      <c r="N92" s="94"/>
      <c r="O92" s="95"/>
      <c r="P92" s="55">
        <f t="shared" si="31"/>
        <v>0</v>
      </c>
      <c r="Q92" s="83">
        <v>615</v>
      </c>
      <c r="R92" s="90">
        <v>3</v>
      </c>
      <c r="S92" s="55">
        <f t="shared" si="32"/>
        <v>21.94</v>
      </c>
      <c r="T92" s="94">
        <v>615</v>
      </c>
      <c r="U92" s="95">
        <v>5.5</v>
      </c>
      <c r="V92" s="108">
        <f t="shared" si="33"/>
        <v>40.229999999999997</v>
      </c>
      <c r="W92" s="110">
        <f t="shared" si="34"/>
        <v>8.5</v>
      </c>
      <c r="X92" s="65">
        <f t="shared" si="35"/>
        <v>62.17</v>
      </c>
      <c r="Y92" s="65">
        <f t="shared" si="26"/>
        <v>14.67</v>
      </c>
      <c r="Z92" s="111">
        <f t="shared" si="27"/>
        <v>76.84</v>
      </c>
    </row>
    <row r="93" spans="1:26" s="26" customFormat="1" x14ac:dyDescent="0.25">
      <c r="A93" s="2">
        <v>87</v>
      </c>
      <c r="B93" s="32" t="s">
        <v>204</v>
      </c>
      <c r="C93" s="32" t="s">
        <v>155</v>
      </c>
      <c r="D93" s="32" t="s">
        <v>145</v>
      </c>
      <c r="E93" s="85">
        <v>635</v>
      </c>
      <c r="F93" s="90">
        <v>2.5</v>
      </c>
      <c r="G93" s="55">
        <f t="shared" si="28"/>
        <v>18.88</v>
      </c>
      <c r="H93" s="83">
        <v>635</v>
      </c>
      <c r="I93" s="90">
        <v>10.5</v>
      </c>
      <c r="J93" s="55">
        <f t="shared" si="29"/>
        <v>79.3</v>
      </c>
      <c r="K93" s="83">
        <v>635</v>
      </c>
      <c r="L93" s="90">
        <v>10.5</v>
      </c>
      <c r="M93" s="55">
        <f t="shared" si="30"/>
        <v>79.3</v>
      </c>
      <c r="N93" s="94">
        <v>635</v>
      </c>
      <c r="O93" s="95">
        <v>10.5</v>
      </c>
      <c r="P93" s="55">
        <f t="shared" si="31"/>
        <v>79.3</v>
      </c>
      <c r="Q93" s="83">
        <v>635</v>
      </c>
      <c r="R93" s="90">
        <v>10.5</v>
      </c>
      <c r="S93" s="55">
        <f t="shared" si="32"/>
        <v>79.3</v>
      </c>
      <c r="T93" s="94">
        <v>635</v>
      </c>
      <c r="U93" s="95">
        <v>5.5</v>
      </c>
      <c r="V93" s="108">
        <f t="shared" si="33"/>
        <v>41.54</v>
      </c>
      <c r="W93" s="110">
        <f t="shared" si="34"/>
        <v>50</v>
      </c>
      <c r="X93" s="65">
        <f t="shared" si="35"/>
        <v>377.62</v>
      </c>
      <c r="Y93" s="65">
        <f t="shared" si="26"/>
        <v>89.08</v>
      </c>
      <c r="Z93" s="111">
        <f t="shared" si="27"/>
        <v>466.7</v>
      </c>
    </row>
    <row r="94" spans="1:26" s="26" customFormat="1" x14ac:dyDescent="0.25">
      <c r="A94" s="2">
        <v>88</v>
      </c>
      <c r="B94" s="32" t="s">
        <v>214</v>
      </c>
      <c r="C94" s="32" t="s">
        <v>215</v>
      </c>
      <c r="D94" s="32" t="s">
        <v>145</v>
      </c>
      <c r="E94" s="85">
        <v>620</v>
      </c>
      <c r="F94" s="90">
        <v>10</v>
      </c>
      <c r="G94" s="55">
        <f t="shared" si="28"/>
        <v>73.739999999999995</v>
      </c>
      <c r="H94" s="83">
        <v>620</v>
      </c>
      <c r="I94" s="90">
        <v>6</v>
      </c>
      <c r="J94" s="55">
        <f t="shared" si="29"/>
        <v>44.24</v>
      </c>
      <c r="K94" s="83">
        <v>620</v>
      </c>
      <c r="L94" s="90">
        <v>7</v>
      </c>
      <c r="M94" s="55">
        <f t="shared" si="30"/>
        <v>51.62</v>
      </c>
      <c r="N94" s="94">
        <v>620</v>
      </c>
      <c r="O94" s="95">
        <v>10.5</v>
      </c>
      <c r="P94" s="55">
        <f t="shared" si="31"/>
        <v>77.430000000000007</v>
      </c>
      <c r="Q94" s="83">
        <v>620</v>
      </c>
      <c r="R94" s="90">
        <v>10.5</v>
      </c>
      <c r="S94" s="55">
        <f t="shared" si="32"/>
        <v>77.430000000000007</v>
      </c>
      <c r="T94" s="94">
        <v>620</v>
      </c>
      <c r="U94" s="95">
        <v>5.5</v>
      </c>
      <c r="V94" s="108">
        <f t="shared" si="33"/>
        <v>40.56</v>
      </c>
      <c r="W94" s="110">
        <f t="shared" si="34"/>
        <v>49.5</v>
      </c>
      <c r="X94" s="65">
        <f t="shared" si="35"/>
        <v>365.02000000000004</v>
      </c>
      <c r="Y94" s="65">
        <f t="shared" si="26"/>
        <v>86.11</v>
      </c>
      <c r="Z94" s="111">
        <f t="shared" si="27"/>
        <v>451.13000000000005</v>
      </c>
    </row>
    <row r="95" spans="1:26" s="26" customFormat="1" x14ac:dyDescent="0.25">
      <c r="A95" s="2">
        <v>89</v>
      </c>
      <c r="B95" s="32" t="s">
        <v>259</v>
      </c>
      <c r="C95" s="32" t="s">
        <v>260</v>
      </c>
      <c r="D95" s="32" t="s">
        <v>145</v>
      </c>
      <c r="E95" s="85"/>
      <c r="F95" s="90"/>
      <c r="G95" s="55">
        <f t="shared" si="28"/>
        <v>0</v>
      </c>
      <c r="H95" s="83"/>
      <c r="I95" s="90"/>
      <c r="J95" s="55">
        <f t="shared" si="29"/>
        <v>0</v>
      </c>
      <c r="K95" s="83"/>
      <c r="L95" s="90"/>
      <c r="M95" s="55">
        <f t="shared" si="30"/>
        <v>0</v>
      </c>
      <c r="N95" s="94"/>
      <c r="O95" s="95"/>
      <c r="P95" s="55">
        <f t="shared" si="31"/>
        <v>0</v>
      </c>
      <c r="Q95" s="83">
        <v>615</v>
      </c>
      <c r="R95" s="90">
        <v>2.5</v>
      </c>
      <c r="S95" s="55">
        <f t="shared" si="32"/>
        <v>18.29</v>
      </c>
      <c r="T95" s="94">
        <v>615</v>
      </c>
      <c r="U95" s="95">
        <v>5</v>
      </c>
      <c r="V95" s="108">
        <f t="shared" si="33"/>
        <v>36.57</v>
      </c>
      <c r="W95" s="110">
        <f t="shared" si="34"/>
        <v>7.5</v>
      </c>
      <c r="X95" s="65">
        <f t="shared" si="35"/>
        <v>54.86</v>
      </c>
      <c r="Y95" s="65">
        <f t="shared" si="26"/>
        <v>12.94</v>
      </c>
      <c r="Z95" s="111">
        <f t="shared" si="27"/>
        <v>67.8</v>
      </c>
    </row>
    <row r="96" spans="1:26" s="26" customFormat="1" x14ac:dyDescent="0.25">
      <c r="A96" s="2">
        <v>90</v>
      </c>
      <c r="B96" s="32" t="s">
        <v>261</v>
      </c>
      <c r="C96" s="32" t="s">
        <v>262</v>
      </c>
      <c r="D96" s="32" t="s">
        <v>145</v>
      </c>
      <c r="E96" s="85">
        <v>615</v>
      </c>
      <c r="F96" s="90">
        <v>7.5</v>
      </c>
      <c r="G96" s="55">
        <f t="shared" si="28"/>
        <v>54.86</v>
      </c>
      <c r="H96" s="83">
        <v>615</v>
      </c>
      <c r="I96" s="90">
        <v>8.5</v>
      </c>
      <c r="J96" s="55">
        <f t="shared" si="29"/>
        <v>62.17</v>
      </c>
      <c r="K96" s="83">
        <v>615</v>
      </c>
      <c r="L96" s="90">
        <v>9</v>
      </c>
      <c r="M96" s="55">
        <f t="shared" si="30"/>
        <v>65.83</v>
      </c>
      <c r="N96" s="94">
        <v>615</v>
      </c>
      <c r="O96" s="95">
        <v>9.5</v>
      </c>
      <c r="P96" s="55">
        <f t="shared" si="31"/>
        <v>69.48</v>
      </c>
      <c r="Q96" s="83">
        <v>615</v>
      </c>
      <c r="R96" s="90">
        <v>10.5</v>
      </c>
      <c r="S96" s="55">
        <f t="shared" si="32"/>
        <v>76.8</v>
      </c>
      <c r="T96" s="94">
        <v>615</v>
      </c>
      <c r="U96" s="95">
        <v>5.5</v>
      </c>
      <c r="V96" s="108">
        <f t="shared" si="33"/>
        <v>40.229999999999997</v>
      </c>
      <c r="W96" s="110">
        <f t="shared" si="34"/>
        <v>50.5</v>
      </c>
      <c r="X96" s="65">
        <f t="shared" si="35"/>
        <v>369.37000000000006</v>
      </c>
      <c r="Y96" s="65">
        <f t="shared" si="26"/>
        <v>87.13</v>
      </c>
      <c r="Z96" s="111">
        <f t="shared" si="27"/>
        <v>456.50000000000006</v>
      </c>
    </row>
    <row r="97" spans="1:51" s="28" customFormat="1" x14ac:dyDescent="0.25">
      <c r="A97" s="2">
        <v>91</v>
      </c>
      <c r="B97" s="32" t="s">
        <v>263</v>
      </c>
      <c r="C97" s="32" t="s">
        <v>248</v>
      </c>
      <c r="D97" s="32" t="s">
        <v>145</v>
      </c>
      <c r="E97" s="91"/>
      <c r="F97" s="90"/>
      <c r="G97" s="55">
        <f t="shared" si="28"/>
        <v>0</v>
      </c>
      <c r="H97" s="90"/>
      <c r="I97" s="90"/>
      <c r="J97" s="55">
        <f t="shared" si="29"/>
        <v>0</v>
      </c>
      <c r="K97" s="90"/>
      <c r="L97" s="90"/>
      <c r="M97" s="55">
        <f t="shared" si="30"/>
        <v>0</v>
      </c>
      <c r="N97" s="95"/>
      <c r="O97" s="95"/>
      <c r="P97" s="55">
        <f t="shared" si="31"/>
        <v>0</v>
      </c>
      <c r="Q97" s="83">
        <v>605</v>
      </c>
      <c r="R97" s="90">
        <v>3</v>
      </c>
      <c r="S97" s="55">
        <f t="shared" si="32"/>
        <v>21.59</v>
      </c>
      <c r="T97" s="94">
        <v>605</v>
      </c>
      <c r="U97" s="95">
        <v>5.5</v>
      </c>
      <c r="V97" s="108">
        <f t="shared" si="33"/>
        <v>39.58</v>
      </c>
      <c r="W97" s="110">
        <f t="shared" si="34"/>
        <v>8.5</v>
      </c>
      <c r="X97" s="65">
        <f t="shared" si="35"/>
        <v>61.17</v>
      </c>
      <c r="Y97" s="65">
        <f t="shared" si="26"/>
        <v>14.43</v>
      </c>
      <c r="Z97" s="111">
        <f t="shared" si="27"/>
        <v>75.599999999999994</v>
      </c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</row>
    <row r="98" spans="1:51" s="28" customFormat="1" x14ac:dyDescent="0.25">
      <c r="A98" s="2">
        <v>92</v>
      </c>
      <c r="B98" s="32" t="s">
        <v>264</v>
      </c>
      <c r="C98" s="32" t="s">
        <v>199</v>
      </c>
      <c r="D98" s="32" t="s">
        <v>145</v>
      </c>
      <c r="E98" s="91"/>
      <c r="F98" s="90"/>
      <c r="G98" s="55">
        <f t="shared" si="28"/>
        <v>0</v>
      </c>
      <c r="H98" s="90"/>
      <c r="I98" s="90"/>
      <c r="J98" s="55">
        <f t="shared" si="29"/>
        <v>0</v>
      </c>
      <c r="K98" s="90"/>
      <c r="L98" s="90"/>
      <c r="M98" s="55">
        <f t="shared" si="30"/>
        <v>0</v>
      </c>
      <c r="N98" s="95"/>
      <c r="O98" s="95"/>
      <c r="P98" s="55">
        <f t="shared" si="31"/>
        <v>0</v>
      </c>
      <c r="Q98" s="83">
        <v>870</v>
      </c>
      <c r="R98" s="90">
        <v>10.5</v>
      </c>
      <c r="S98" s="55">
        <f t="shared" si="32"/>
        <v>108.63</v>
      </c>
      <c r="T98" s="94">
        <v>870</v>
      </c>
      <c r="U98" s="95">
        <v>5.5</v>
      </c>
      <c r="V98" s="108">
        <f t="shared" si="33"/>
        <v>56.9</v>
      </c>
      <c r="W98" s="110">
        <f t="shared" si="34"/>
        <v>16</v>
      </c>
      <c r="X98" s="65">
        <f t="shared" si="35"/>
        <v>165.53</v>
      </c>
      <c r="Y98" s="65">
        <f t="shared" si="26"/>
        <v>39.049999999999997</v>
      </c>
      <c r="Z98" s="111">
        <f t="shared" si="27"/>
        <v>204.57999999999998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51" s="27" customFormat="1" x14ac:dyDescent="0.25">
      <c r="A99" s="2">
        <v>93</v>
      </c>
      <c r="B99" s="32" t="s">
        <v>265</v>
      </c>
      <c r="C99" s="32" t="s">
        <v>266</v>
      </c>
      <c r="D99" s="32" t="s">
        <v>145</v>
      </c>
      <c r="E99" s="91"/>
      <c r="F99" s="90"/>
      <c r="G99" s="55">
        <f t="shared" si="28"/>
        <v>0</v>
      </c>
      <c r="H99" s="83" t="s">
        <v>267</v>
      </c>
      <c r="I99" s="90">
        <v>8.5</v>
      </c>
      <c r="J99" s="55">
        <f t="shared" si="29"/>
        <v>68.239999999999995</v>
      </c>
      <c r="K99" s="83" t="s">
        <v>267</v>
      </c>
      <c r="L99" s="90">
        <v>10.5</v>
      </c>
      <c r="M99" s="55">
        <f t="shared" si="30"/>
        <v>84.29</v>
      </c>
      <c r="N99" s="94">
        <v>675</v>
      </c>
      <c r="O99" s="95">
        <v>6.5</v>
      </c>
      <c r="P99" s="55">
        <f t="shared" si="31"/>
        <v>52.18</v>
      </c>
      <c r="Q99" s="83">
        <v>675</v>
      </c>
      <c r="R99" s="90">
        <v>8.5</v>
      </c>
      <c r="S99" s="55">
        <f t="shared" si="32"/>
        <v>68.239999999999995</v>
      </c>
      <c r="T99" s="94">
        <v>675</v>
      </c>
      <c r="U99" s="95">
        <v>0</v>
      </c>
      <c r="V99" s="108">
        <f t="shared" si="33"/>
        <v>0</v>
      </c>
      <c r="W99" s="110">
        <f t="shared" si="34"/>
        <v>34</v>
      </c>
      <c r="X99" s="65">
        <f t="shared" si="35"/>
        <v>272.95</v>
      </c>
      <c r="Y99" s="65">
        <f t="shared" si="26"/>
        <v>64.39</v>
      </c>
      <c r="Z99" s="111">
        <f t="shared" si="27"/>
        <v>337.34</v>
      </c>
    </row>
    <row r="100" spans="1:51" s="27" customFormat="1" x14ac:dyDescent="0.25">
      <c r="A100" s="2">
        <v>94</v>
      </c>
      <c r="B100" s="32" t="s">
        <v>268</v>
      </c>
      <c r="C100" s="32" t="s">
        <v>269</v>
      </c>
      <c r="D100" s="32" t="s">
        <v>145</v>
      </c>
      <c r="E100" s="91">
        <v>740</v>
      </c>
      <c r="F100" s="90">
        <v>2</v>
      </c>
      <c r="G100" s="55">
        <f t="shared" si="28"/>
        <v>17.600000000000001</v>
      </c>
      <c r="H100" s="83" t="s">
        <v>270</v>
      </c>
      <c r="I100" s="90">
        <v>0</v>
      </c>
      <c r="J100" s="55">
        <f t="shared" si="29"/>
        <v>0</v>
      </c>
      <c r="K100" s="83" t="s">
        <v>270</v>
      </c>
      <c r="L100" s="90">
        <v>0</v>
      </c>
      <c r="M100" s="55">
        <f t="shared" si="30"/>
        <v>0</v>
      </c>
      <c r="N100" s="94" t="s">
        <v>270</v>
      </c>
      <c r="O100" s="95">
        <v>1</v>
      </c>
      <c r="P100" s="55">
        <f t="shared" si="31"/>
        <v>8.8000000000000007</v>
      </c>
      <c r="Q100" s="83"/>
      <c r="R100" s="90"/>
      <c r="S100" s="55">
        <f t="shared" si="32"/>
        <v>0</v>
      </c>
      <c r="T100" s="94"/>
      <c r="U100" s="95"/>
      <c r="V100" s="108">
        <f t="shared" si="33"/>
        <v>0</v>
      </c>
      <c r="W100" s="110">
        <f t="shared" si="34"/>
        <v>3</v>
      </c>
      <c r="X100" s="65">
        <f t="shared" si="35"/>
        <v>26.400000000000002</v>
      </c>
      <c r="Y100" s="65">
        <f t="shared" si="26"/>
        <v>6.23</v>
      </c>
      <c r="Z100" s="111">
        <f t="shared" si="27"/>
        <v>32.630000000000003</v>
      </c>
    </row>
    <row r="101" spans="1:51" s="26" customFormat="1" x14ac:dyDescent="0.25">
      <c r="A101" s="2">
        <v>95</v>
      </c>
      <c r="B101" s="32" t="s">
        <v>271</v>
      </c>
      <c r="C101" s="32" t="s">
        <v>108</v>
      </c>
      <c r="D101" s="32" t="s">
        <v>145</v>
      </c>
      <c r="E101" s="85"/>
      <c r="F101" s="90"/>
      <c r="G101" s="55">
        <f t="shared" si="28"/>
        <v>0</v>
      </c>
      <c r="H101" s="83"/>
      <c r="I101" s="90"/>
      <c r="J101" s="55">
        <f t="shared" si="29"/>
        <v>0</v>
      </c>
      <c r="K101" s="83"/>
      <c r="L101" s="90"/>
      <c r="M101" s="55">
        <f t="shared" si="30"/>
        <v>0</v>
      </c>
      <c r="N101" s="94"/>
      <c r="O101" s="95"/>
      <c r="P101" s="55">
        <f t="shared" si="31"/>
        <v>0</v>
      </c>
      <c r="Q101" s="83">
        <v>905</v>
      </c>
      <c r="R101" s="90">
        <v>10.5</v>
      </c>
      <c r="S101" s="55">
        <f t="shared" si="32"/>
        <v>113</v>
      </c>
      <c r="T101" s="94">
        <v>905</v>
      </c>
      <c r="U101" s="95">
        <v>0</v>
      </c>
      <c r="V101" s="108">
        <f t="shared" si="33"/>
        <v>0</v>
      </c>
      <c r="W101" s="110">
        <f t="shared" si="34"/>
        <v>10.5</v>
      </c>
      <c r="X101" s="65">
        <f t="shared" si="35"/>
        <v>113</v>
      </c>
      <c r="Y101" s="65">
        <f t="shared" si="26"/>
        <v>26.66</v>
      </c>
      <c r="Z101" s="111">
        <f t="shared" si="27"/>
        <v>139.66</v>
      </c>
    </row>
    <row r="102" spans="1:51" s="26" customFormat="1" x14ac:dyDescent="0.25">
      <c r="A102" s="2">
        <v>96</v>
      </c>
      <c r="B102" s="32" t="s">
        <v>272</v>
      </c>
      <c r="C102" s="32" t="s">
        <v>273</v>
      </c>
      <c r="D102" s="32" t="s">
        <v>145</v>
      </c>
      <c r="E102" s="85"/>
      <c r="F102" s="90"/>
      <c r="G102" s="55">
        <f t="shared" si="28"/>
        <v>0</v>
      </c>
      <c r="H102" s="83"/>
      <c r="I102" s="90"/>
      <c r="J102" s="55">
        <f t="shared" si="29"/>
        <v>0</v>
      </c>
      <c r="K102" s="83"/>
      <c r="L102" s="90"/>
      <c r="M102" s="55">
        <f t="shared" si="30"/>
        <v>0</v>
      </c>
      <c r="N102" s="94"/>
      <c r="O102" s="95"/>
      <c r="P102" s="55">
        <f t="shared" si="31"/>
        <v>0</v>
      </c>
      <c r="Q102" s="83">
        <v>795</v>
      </c>
      <c r="R102" s="90">
        <v>8.5</v>
      </c>
      <c r="S102" s="55">
        <f t="shared" si="32"/>
        <v>80.36</v>
      </c>
      <c r="T102" s="94">
        <v>795</v>
      </c>
      <c r="U102" s="95">
        <v>5.5</v>
      </c>
      <c r="V102" s="108">
        <f t="shared" si="33"/>
        <v>52</v>
      </c>
      <c r="W102" s="110">
        <f t="shared" si="34"/>
        <v>14</v>
      </c>
      <c r="X102" s="65">
        <f t="shared" si="35"/>
        <v>132.36000000000001</v>
      </c>
      <c r="Y102" s="65">
        <f t="shared" si="26"/>
        <v>31.22</v>
      </c>
      <c r="Z102" s="111">
        <f t="shared" si="27"/>
        <v>163.58000000000001</v>
      </c>
    </row>
    <row r="103" spans="1:51" s="26" customFormat="1" ht="15.75" thickBot="1" x14ac:dyDescent="0.3">
      <c r="A103" s="2">
        <v>97</v>
      </c>
      <c r="B103" s="32" t="s">
        <v>216</v>
      </c>
      <c r="C103" s="32" t="s">
        <v>217</v>
      </c>
      <c r="D103" s="32" t="s">
        <v>145</v>
      </c>
      <c r="E103" s="85" t="s">
        <v>274</v>
      </c>
      <c r="F103" s="90">
        <v>4.5</v>
      </c>
      <c r="G103" s="55">
        <f t="shared" si="28"/>
        <v>33.979999999999997</v>
      </c>
      <c r="H103" s="83" t="s">
        <v>274</v>
      </c>
      <c r="I103" s="90">
        <v>10.5</v>
      </c>
      <c r="J103" s="55">
        <f t="shared" si="29"/>
        <v>79.3</v>
      </c>
      <c r="K103" s="83" t="s">
        <v>274</v>
      </c>
      <c r="L103" s="90">
        <v>10.5</v>
      </c>
      <c r="M103" s="55">
        <f t="shared" si="30"/>
        <v>79.3</v>
      </c>
      <c r="N103" s="94">
        <v>640</v>
      </c>
      <c r="O103" s="95">
        <v>10.5</v>
      </c>
      <c r="P103" s="55">
        <f t="shared" si="31"/>
        <v>79.930000000000007</v>
      </c>
      <c r="Q103" s="83">
        <v>640</v>
      </c>
      <c r="R103" s="90">
        <v>10.5</v>
      </c>
      <c r="S103" s="55">
        <f t="shared" si="32"/>
        <v>79.930000000000007</v>
      </c>
      <c r="T103" s="94">
        <v>640</v>
      </c>
      <c r="U103" s="95">
        <v>5.5</v>
      </c>
      <c r="V103" s="108">
        <f t="shared" si="33"/>
        <v>41.87</v>
      </c>
      <c r="W103" s="114">
        <f t="shared" si="34"/>
        <v>52</v>
      </c>
      <c r="X103" s="115">
        <f t="shared" si="35"/>
        <v>394.31</v>
      </c>
      <c r="Y103" s="115">
        <f t="shared" si="26"/>
        <v>93.02</v>
      </c>
      <c r="Z103" s="116">
        <f t="shared" si="27"/>
        <v>487.33</v>
      </c>
    </row>
    <row r="104" spans="1:51" ht="15.75" thickBot="1" x14ac:dyDescent="0.3">
      <c r="G104" s="3">
        <f>SUM(G7:G103)</f>
        <v>4987.2699999999995</v>
      </c>
      <c r="J104" s="3">
        <f>SUM(J7:J103)</f>
        <v>5256.5400000000027</v>
      </c>
      <c r="M104" s="3">
        <f>SUM(M7:M103)</f>
        <v>5467.2900000000009</v>
      </c>
      <c r="P104" s="3">
        <f>SUM(P7:P103)</f>
        <v>5387.8000000000047</v>
      </c>
      <c r="S104" s="3">
        <f>SUM(S7:S103)</f>
        <v>5076.6300000000019</v>
      </c>
      <c r="V104" s="3">
        <f>SUM(V7:V103)</f>
        <v>2808.1000000000008</v>
      </c>
      <c r="W104" s="120">
        <f>SUM(W7:W103)</f>
        <v>3735</v>
      </c>
      <c r="X104" s="121">
        <f>SUM(X7:X103)</f>
        <v>28983.62999999999</v>
      </c>
      <c r="Y104" s="121">
        <f>SUM(Y7:Y103)</f>
        <v>6837.2799999999988</v>
      </c>
      <c r="Z104" s="122">
        <f>SUM(Z7:Z103)</f>
        <v>35820.909999999982</v>
      </c>
    </row>
    <row r="105" spans="1:51" x14ac:dyDescent="0.25">
      <c r="V105" s="3"/>
    </row>
    <row r="106" spans="1:51" ht="15.75" x14ac:dyDescent="0.25">
      <c r="V106" s="130" t="s">
        <v>295</v>
      </c>
      <c r="W106" s="131">
        <f>'2014'!Z72+'2015_1pusg'!W77+'2015_2pusg'!W87+'2016'!W104</f>
        <v>11449.5</v>
      </c>
      <c r="X106" s="132">
        <f>'2014'!AA72+'2015_1pusg'!X77+'2015_2pusg'!X87+'2016'!X104</f>
        <v>78487.26999999999</v>
      </c>
      <c r="Y106" s="132">
        <f>'2014'!AB72+'2015_1pusg'!Y77+'2015_2pusg'!Y87+'2016'!Y104</f>
        <v>18515.28</v>
      </c>
      <c r="Z106" s="132">
        <f>'2014'!AC72+'2015_1pusg'!Z77+'2015_2pusg'!Z87+'2016'!Z104</f>
        <v>97002.549999999988</v>
      </c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12" spans="1:51" ht="15.75" x14ac:dyDescent="0.25">
      <c r="A112" s="136" t="s">
        <v>317</v>
      </c>
      <c r="B112" s="136"/>
    </row>
    <row r="113" spans="1:17" ht="15.75" x14ac:dyDescent="0.25">
      <c r="A113" s="136" t="s">
        <v>318</v>
      </c>
      <c r="B113" s="136"/>
      <c r="P113" s="136" t="s">
        <v>319</v>
      </c>
      <c r="Q113" s="136"/>
    </row>
    <row r="117" spans="1:17" ht="15.75" x14ac:dyDescent="0.25">
      <c r="A117" s="136" t="s">
        <v>315</v>
      </c>
      <c r="B117" s="136"/>
    </row>
    <row r="118" spans="1:17" ht="15.75" x14ac:dyDescent="0.25">
      <c r="A118" s="136" t="s">
        <v>316</v>
      </c>
      <c r="B118" s="136"/>
    </row>
  </sheetData>
  <mergeCells count="15">
    <mergeCell ref="W4:Z4"/>
    <mergeCell ref="X5:Z5"/>
    <mergeCell ref="W5:W6"/>
    <mergeCell ref="A1:V1"/>
    <mergeCell ref="A3:B3"/>
    <mergeCell ref="N5:P5"/>
    <mergeCell ref="Q5:S5"/>
    <mergeCell ref="T5:V5"/>
    <mergeCell ref="A5:A6"/>
    <mergeCell ref="B5:B6"/>
    <mergeCell ref="E5:G5"/>
    <mergeCell ref="H5:J5"/>
    <mergeCell ref="K5:M5"/>
    <mergeCell ref="C5:C6"/>
    <mergeCell ref="D5:D6"/>
  </mergeCells>
  <pageMargins left="0.11811023622047245" right="0.11811023622047245" top="0.74803149606299213" bottom="0.35433070866141736" header="0.31496062992125984" footer="0.31496062992125984"/>
  <pageSetup paperSize="9" scale="90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2015_1pusg</vt:lpstr>
      <vt:lpstr>2015_2pusg</vt:lpstr>
      <vt:lpstr>2016</vt:lpstr>
    </vt:vector>
  </TitlesOfParts>
  <Company>Tieslietu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finansējuma pārdali Tieslietu ministrijai  no valsts budžeta resora "74. Gadskārtējā valsts budžeta izpildes procesā pārdalāmais finansējums" programmas  07.00.00 "Tiesu spriedumu izpilde"" </dc:title>
  <dc:subject>2.pielikums sākotnējās ietekmes novērtējuma ziņojumam (anotācijai)</dc:subject>
  <dc:creator>Inesa Mališeva</dc:creator>
  <dc:description>Inesa.Maliseva@ievp.gov.lv, 67290267</dc:description>
  <cp:lastModifiedBy>Kristine Bolocko</cp:lastModifiedBy>
  <cp:lastPrinted>2017-03-20T06:33:31Z</cp:lastPrinted>
  <dcterms:created xsi:type="dcterms:W3CDTF">2016-08-03T11:17:41Z</dcterms:created>
  <dcterms:modified xsi:type="dcterms:W3CDTF">2017-05-17T08:59:41Z</dcterms:modified>
</cp:coreProperties>
</file>