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IEVIEŠANAS UZRAUDZĪBA\ZIŅOJUMI_MAKSĀJUMU PROGNOZES EK\VI_regularie_zinojumi_MK_ES_fondi\1 - MK\2017.gads\Ikmēneša informatīvie ziņojumi\7_augusts_iesn_MK_lidz_31.08.2017\"/>
    </mc:Choice>
  </mc:AlternateContent>
  <bookViews>
    <workbookView xWindow="0" yWindow="0" windowWidth="25455" windowHeight="9225" firstSheet="2" activeTab="3"/>
  </bookViews>
  <sheets>
    <sheet name="Projektu_iesniegumi" sheetId="1" state="hidden" r:id="rId1"/>
    <sheet name="Projektu_iesniegumu_neizpildes" sheetId="2" state="hidden" r:id="rId2"/>
    <sheet name="PI_neizpildes_FS_kopsummas" sheetId="3" r:id="rId3"/>
    <sheet name="PI_neizpildes_FS_projekti" sheetId="4" r:id="rId4"/>
  </sheets>
  <definedNames>
    <definedName name="_xlnm._FilterDatabase" localSheetId="2" hidden="1">PI_neizpildes_FS_kopsummas!$A$6:$D$56</definedName>
    <definedName name="_xlnm._FilterDatabase" localSheetId="3" hidden="1">PI_neizpildes_FS_projekti!$A$7:$L$124</definedName>
    <definedName name="_xlnm._FilterDatabase" localSheetId="0" hidden="1">Projektu_iesniegumi!$A$9:$U$288</definedName>
    <definedName name="_xlnm._FilterDatabase" localSheetId="1" hidden="1">Projektu_iesniegumu_neizpildes!$A$6:$K$85</definedName>
    <definedName name="_xlnm.Print_Area" localSheetId="2">PI_neizpildes_FS_kopsummas!$A$1:$D$56</definedName>
    <definedName name="_xlnm.Print_Titles" localSheetId="2">PI_neizpildes_FS_kopsummas!$3:$5</definedName>
    <definedName name="_xlnm.Print_Titles" localSheetId="3">PI_neizpildes_FS_projekti!$4:$7</definedName>
    <definedName name="_xlnm.Print_Titles" localSheetId="1">Projektu_iesniegumu_neizpildes!$3:$6</definedName>
    <definedName name="Z_289302E3_1E28_4983_8DA3_6320D4422F4A_.wvu.Cols" localSheetId="0" hidden="1">Projektu_iesniegumi!$M:$O</definedName>
    <definedName name="Z_289302E3_1E28_4983_8DA3_6320D4422F4A_.wvu.FilterData" localSheetId="2" hidden="1">PI_neizpildes_FS_kopsummas!$A$6:$D$56</definedName>
    <definedName name="Z_289302E3_1E28_4983_8DA3_6320D4422F4A_.wvu.FilterData" localSheetId="3" hidden="1">PI_neizpildes_FS_projekti!$A$7:$L$124</definedName>
    <definedName name="Z_289302E3_1E28_4983_8DA3_6320D4422F4A_.wvu.FilterData" localSheetId="0" hidden="1">Projektu_iesniegumi!$A$9:$U$288</definedName>
    <definedName name="Z_289302E3_1E28_4983_8DA3_6320D4422F4A_.wvu.FilterData" localSheetId="1" hidden="1">Projektu_iesniegumu_neizpildes!$A$6:$K$84</definedName>
    <definedName name="Z_289302E3_1E28_4983_8DA3_6320D4422F4A_.wvu.PrintArea" localSheetId="2" hidden="1">PI_neizpildes_FS_kopsummas!$A$1:$D$56</definedName>
    <definedName name="Z_289302E3_1E28_4983_8DA3_6320D4422F4A_.wvu.PrintTitles" localSheetId="2" hidden="1">PI_neizpildes_FS_kopsummas!$3:$5</definedName>
    <definedName name="Z_4465B939_ACB4_4FAA_8959_6821F500C5B9_.wvu.FilterData" localSheetId="1" hidden="1">Projektu_iesniegumu_neizpildes!$A$6:$K$84</definedName>
    <definedName name="Z_558B6501_D2B0_47C4_94DF_5F95533ABD7C_.wvu.Cols" localSheetId="0" hidden="1">Projektu_iesniegumi!$M:$O</definedName>
    <definedName name="Z_558B6501_D2B0_47C4_94DF_5F95533ABD7C_.wvu.FilterData" localSheetId="2" hidden="1">PI_neizpildes_FS_kopsummas!$A$6:$D$56</definedName>
    <definedName name="Z_558B6501_D2B0_47C4_94DF_5F95533ABD7C_.wvu.FilterData" localSheetId="3" hidden="1">PI_neizpildes_FS_projekti!$A$7:$L$124</definedName>
    <definedName name="Z_558B6501_D2B0_47C4_94DF_5F95533ABD7C_.wvu.FilterData" localSheetId="0" hidden="1">Projektu_iesniegumi!$A$9:$U$288</definedName>
    <definedName name="Z_558B6501_D2B0_47C4_94DF_5F95533ABD7C_.wvu.FilterData" localSheetId="1" hidden="1">Projektu_iesniegumu_neizpildes!$A$6:$K$84</definedName>
    <definedName name="Z_558B6501_D2B0_47C4_94DF_5F95533ABD7C_.wvu.PrintArea" localSheetId="2" hidden="1">PI_neizpildes_FS_kopsummas!$A$1:$D$56</definedName>
    <definedName name="Z_558B6501_D2B0_47C4_94DF_5F95533ABD7C_.wvu.PrintTitles" localSheetId="2" hidden="1">PI_neizpildes_FS_kopsummas!$3:$5</definedName>
    <definedName name="Z_6A0CB2C9_5F6C_4A41_9FE9_2093AF176E48_.wvu.FilterData" localSheetId="1" hidden="1">Projektu_iesniegumu_neizpildes!$A$6:$K$84</definedName>
    <definedName name="Z_796AD6B2_1F6A_4C66_BB89_562FE2FAEC6A_.wvu.FilterData" localSheetId="1" hidden="1">Projektu_iesniegumu_neizpildes!$A$6:$K$84</definedName>
    <definedName name="Z_B6B24A2F_FC92_4B8E_8BC0_97930F75BF14_.wvu.FilterData" localSheetId="1" hidden="1">Projektu_iesniegumu_neizpildes!$A$6:$K$84</definedName>
    <definedName name="Z_EA94F8E8_A549_4237_AD02_AF725E716B24_.wvu.Cols" localSheetId="0" hidden="1">Projektu_iesniegumi!$M:$O</definedName>
    <definedName name="Z_EA94F8E8_A549_4237_AD02_AF725E716B24_.wvu.FilterData" localSheetId="2" hidden="1">PI_neizpildes_FS_kopsummas!$A$6:$D$56</definedName>
    <definedName name="Z_EA94F8E8_A549_4237_AD02_AF725E716B24_.wvu.FilterData" localSheetId="3" hidden="1">PI_neizpildes_FS_projekti!$A$7:$L$124</definedName>
    <definedName name="Z_EA94F8E8_A549_4237_AD02_AF725E716B24_.wvu.FilterData" localSheetId="0" hidden="1">Projektu_iesniegumi!$A$9:$U$288</definedName>
    <definedName name="Z_EA94F8E8_A549_4237_AD02_AF725E716B24_.wvu.FilterData" localSheetId="1" hidden="1">Projektu_iesniegumu_neizpildes!$A$6:$K$84</definedName>
    <definedName name="Z_EA94F8E8_A549_4237_AD02_AF725E716B24_.wvu.PrintArea" localSheetId="2" hidden="1">PI_neizpildes_FS_kopsummas!$A$1:$D$56</definedName>
    <definedName name="Z_EA94F8E8_A549_4237_AD02_AF725E716B24_.wvu.PrintTitles" localSheetId="2" hidden="1">PI_neizpildes_FS_kopsummas!$3:$5</definedName>
    <definedName name="Z_FB97FA55_CFBB_48EF_B863_B2007E6B5EA9_.wvu.FilterData" localSheetId="1" hidden="1">Projektu_iesniegumu_neizpildes!$A$6:$K$84</definedName>
    <definedName name="Z_FCC043BD_7070_4C54_8FBF_E104D1B8A707_.wvu.Cols" localSheetId="0" hidden="1">Projektu_iesniegumi!$M:$O</definedName>
    <definedName name="Z_FCC043BD_7070_4C54_8FBF_E104D1B8A707_.wvu.FilterData" localSheetId="2" hidden="1">PI_neizpildes_FS_kopsummas!$A$6:$D$56</definedName>
    <definedName name="Z_FCC043BD_7070_4C54_8FBF_E104D1B8A707_.wvu.FilterData" localSheetId="3" hidden="1">PI_neizpildes_FS_projekti!$A$7:$L$124</definedName>
    <definedName name="Z_FCC043BD_7070_4C54_8FBF_E104D1B8A707_.wvu.FilterData" localSheetId="0" hidden="1">Projektu_iesniegumi!$A$9:$U$288</definedName>
    <definedName name="Z_FCC043BD_7070_4C54_8FBF_E104D1B8A707_.wvu.FilterData" localSheetId="1" hidden="1">Projektu_iesniegumu_neizpildes!$A$6:$K$84</definedName>
    <definedName name="Z_FCC043BD_7070_4C54_8FBF_E104D1B8A707_.wvu.PrintArea" localSheetId="2" hidden="1">PI_neizpildes_FS_kopsummas!$A$1:$D$56</definedName>
    <definedName name="Z_FCC043BD_7070_4C54_8FBF_E104D1B8A707_.wvu.PrintTitles" localSheetId="2" hidden="1">PI_neizpildes_FS_kopsummas!$3:$5</definedName>
  </definedNames>
  <calcPr calcId="162913"/>
  <customWorkbookViews>
    <customWorkbookView name="Ints Pelnis - Personal View" guid="{289302E3-1E28-4983-8DA3-6320D4422F4A}" mergeInterval="0" personalView="1" xWindow="217" yWindow="175" windowWidth="1699" windowHeight="838" activeSheetId="2"/>
    <customWorkbookView name="Viktorija Maksimenko - Personal View" guid="{EA94F8E8-A549-4237-AD02-AF725E716B24}" mergeInterval="0" personalView="1" maximized="1" xWindow="-8" yWindow="-8" windowWidth="1936" windowHeight="1056" activeSheetId="2"/>
    <customWorkbookView name="Regīna Vigula - Personal View" guid="{FCC043BD-7070-4C54-8FBF-E104D1B8A707}" mergeInterval="0" personalView="1" maximized="1" xWindow="-8" yWindow="-8" windowWidth="1936" windowHeight="1056" activeSheetId="2"/>
    <customWorkbookView name="Admin - Personal View" guid="{558B6501-D2B0-47C4-94DF-5F95533ABD7C}" mergeInterval="0" personalView="1" maximized="1" xWindow="-4" yWindow="-4" windowWidth="1928" windowHeight="1044"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3" l="1"/>
  <c r="B2" i="4"/>
  <c r="E53" i="2" l="1"/>
  <c r="E56" i="2" s="1"/>
  <c r="E61" i="2" s="1"/>
  <c r="E23" i="2"/>
  <c r="A3" i="4" l="1"/>
  <c r="D44" i="3"/>
  <c r="D45" i="3"/>
  <c r="D46" i="3"/>
  <c r="D47" i="3"/>
  <c r="F101" i="4"/>
  <c r="F84" i="4"/>
  <c r="F88" i="4"/>
  <c r="F51" i="4"/>
  <c r="F28" i="4"/>
  <c r="D28" i="4" s="1"/>
  <c r="E80" i="2" l="1"/>
  <c r="E71" i="2"/>
  <c r="E35" i="2"/>
  <c r="E7" i="2"/>
  <c r="A12" i="4" l="1"/>
  <c r="A13" i="4" s="1"/>
  <c r="C53" i="3"/>
  <c r="D51" i="4"/>
  <c r="A14" i="4" l="1"/>
  <c r="A15" i="4" s="1"/>
  <c r="D8" i="3"/>
  <c r="D9" i="3"/>
  <c r="D11" i="3"/>
  <c r="D10" i="3"/>
  <c r="D17" i="3"/>
  <c r="D12" i="3"/>
  <c r="D13" i="3"/>
  <c r="D14" i="3"/>
  <c r="D15" i="3"/>
  <c r="D16" i="3"/>
  <c r="D18" i="3"/>
  <c r="D19" i="3"/>
  <c r="D20" i="3"/>
  <c r="D35" i="3"/>
  <c r="D21" i="3"/>
  <c r="D22" i="3"/>
  <c r="D23" i="3"/>
  <c r="D24" i="3"/>
  <c r="D25" i="3"/>
  <c r="D26" i="3"/>
  <c r="D27" i="3"/>
  <c r="D28" i="3"/>
  <c r="D29" i="3"/>
  <c r="D30" i="3"/>
  <c r="D33" i="3"/>
  <c r="D31" i="3"/>
  <c r="D32" i="3"/>
  <c r="D34" i="3"/>
  <c r="D36" i="3"/>
  <c r="D41" i="3"/>
  <c r="D37" i="3"/>
  <c r="D38" i="3"/>
  <c r="D39" i="3"/>
  <c r="D40" i="3"/>
  <c r="D42" i="3"/>
  <c r="D43" i="3"/>
  <c r="D48" i="3"/>
  <c r="D49" i="3"/>
  <c r="D50" i="3"/>
  <c r="D51" i="3"/>
  <c r="D52" i="3"/>
  <c r="D7" i="3"/>
  <c r="D67" i="4"/>
  <c r="D53" i="4"/>
  <c r="D99" i="4"/>
  <c r="D109" i="4"/>
  <c r="D59" i="4"/>
  <c r="D115" i="4"/>
  <c r="D74" i="4"/>
  <c r="D78" i="4"/>
  <c r="D113" i="4"/>
  <c r="D72" i="4"/>
  <c r="D105" i="4"/>
  <c r="D91" i="4"/>
  <c r="D97" i="4"/>
  <c r="D9" i="4"/>
  <c r="D49" i="4"/>
  <c r="D111" i="4"/>
  <c r="D80" i="4"/>
  <c r="D93" i="4"/>
  <c r="D63" i="4"/>
  <c r="D57" i="4"/>
  <c r="D55" i="4"/>
  <c r="D82" i="4"/>
  <c r="D119" i="4"/>
  <c r="D95" i="4"/>
  <c r="D65" i="4"/>
  <c r="D123" i="4"/>
  <c r="D61" i="4"/>
  <c r="D76" i="4"/>
  <c r="D103" i="4"/>
  <c r="D117" i="4"/>
  <c r="D88" i="4"/>
  <c r="F45" i="4"/>
  <c r="D45" i="4" s="1"/>
  <c r="F42" i="4"/>
  <c r="D42" i="4" s="1"/>
  <c r="F37" i="4"/>
  <c r="D37" i="4" s="1"/>
  <c r="F33" i="4"/>
  <c r="D33" i="4" s="1"/>
  <c r="F69" i="4"/>
  <c r="D69" i="4" s="1"/>
  <c r="D101" i="4"/>
  <c r="F26" i="4"/>
  <c r="D26" i="4" s="1"/>
  <c r="D84" i="4"/>
  <c r="F86" i="4"/>
  <c r="D86" i="4" s="1"/>
  <c r="F121" i="4"/>
  <c r="D121" i="4" s="1"/>
  <c r="K5" i="1"/>
  <c r="K4" i="1"/>
  <c r="K3" i="1"/>
  <c r="F23" i="4"/>
  <c r="D23" i="4" s="1"/>
  <c r="F11" i="4"/>
  <c r="D11" i="4" s="1"/>
  <c r="D8" i="4" l="1"/>
  <c r="A16" i="4"/>
  <c r="A17" i="4" s="1"/>
  <c r="A18" i="4" l="1"/>
  <c r="A19" i="4" s="1"/>
  <c r="A20" i="4" l="1"/>
  <c r="A21" i="4" s="1"/>
  <c r="A22" i="4" s="1"/>
  <c r="A24" i="4" l="1"/>
  <c r="A25" i="4" s="1"/>
  <c r="A27" i="4" l="1"/>
  <c r="A29" i="4" s="1"/>
  <c r="A30" i="4" l="1"/>
  <c r="A31" i="4" s="1"/>
  <c r="A32" i="4" l="1"/>
  <c r="A34" i="4" s="1"/>
  <c r="A35" i="4" s="1"/>
  <c r="A36" i="4" l="1"/>
  <c r="A38" i="4" l="1"/>
  <c r="A39" i="4" l="1"/>
  <c r="A40" i="4" s="1"/>
  <c r="A41" i="4" s="1"/>
  <c r="A43" i="4" l="1"/>
  <c r="A44" i="4" l="1"/>
  <c r="A46" i="4" l="1"/>
  <c r="A47" i="4" s="1"/>
  <c r="A48" i="4" s="1"/>
  <c r="A50" i="4" s="1"/>
  <c r="A52" i="4" s="1"/>
  <c r="A54" i="4" s="1"/>
  <c r="A56" i="4" s="1"/>
  <c r="A58" i="4" s="1"/>
  <c r="A60" i="4" l="1"/>
  <c r="A62" i="4" l="1"/>
  <c r="A64" i="4" l="1"/>
  <c r="A66" i="4" l="1"/>
  <c r="A68" i="4" l="1"/>
  <c r="A70" i="4" s="1"/>
  <c r="A71" i="4" l="1"/>
  <c r="A73" i="4" l="1"/>
  <c r="A75" i="4" l="1"/>
  <c r="A77" i="4" l="1"/>
  <c r="A79" i="4" s="1"/>
  <c r="A81" i="4" s="1"/>
  <c r="A83" i="4" s="1"/>
  <c r="A85" i="4" s="1"/>
  <c r="A87" i="4" s="1"/>
  <c r="A89" i="4" s="1"/>
  <c r="A90" i="4" s="1"/>
  <c r="A92" i="4" s="1"/>
  <c r="A94" i="4" l="1"/>
  <c r="A96" i="4" l="1"/>
  <c r="A98" i="4" l="1"/>
  <c r="A100" i="4" l="1"/>
  <c r="A102" i="4" s="1"/>
  <c r="A104" i="4" s="1"/>
  <c r="A106" i="4" l="1"/>
  <c r="A108" i="4" l="1"/>
  <c r="A110" i="4" s="1"/>
  <c r="A112" i="4" s="1"/>
  <c r="A114" i="4" s="1"/>
  <c r="A116" i="4" s="1"/>
  <c r="A118" i="4" s="1"/>
  <c r="A120" i="4" s="1"/>
  <c r="A122" i="4" s="1"/>
  <c r="A124" i="4" l="1"/>
</calcChain>
</file>

<file path=xl/comments1.xml><?xml version="1.0" encoding="utf-8"?>
<comments xmlns="http://schemas.openxmlformats.org/spreadsheetml/2006/main">
  <authors>
    <author>Agija Bistere</author>
  </authors>
  <commentList>
    <comment ref="L23" authorId="0" shapeId="0">
      <text>
        <r>
          <rPr>
            <b/>
            <sz val="9"/>
            <color indexed="81"/>
            <rFont val="Tahoma"/>
            <family val="2"/>
            <charset val="186"/>
          </rPr>
          <t>Agija Bistere:</t>
        </r>
        <r>
          <rPr>
            <sz val="9"/>
            <color indexed="81"/>
            <rFont val="Tahoma"/>
            <family val="2"/>
            <charset val="186"/>
          </rPr>
          <t xml:space="preserve">
PI nav iesniegts
</t>
        </r>
      </text>
    </comment>
  </commentList>
</comments>
</file>

<file path=xl/sharedStrings.xml><?xml version="1.0" encoding="utf-8"?>
<sst xmlns="http://schemas.openxmlformats.org/spreadsheetml/2006/main" count="3274" uniqueCount="752">
  <si>
    <t>1.1.1.</t>
  </si>
  <si>
    <t>1.1.1.4.</t>
  </si>
  <si>
    <t>P&amp;A infrastruktūras attīstība</t>
  </si>
  <si>
    <t>-</t>
  </si>
  <si>
    <t>IZM</t>
  </si>
  <si>
    <t>Vidzemes Augstskola</t>
  </si>
  <si>
    <t>3.3.1.</t>
  </si>
  <si>
    <t>0.3.3.1.</t>
  </si>
  <si>
    <t>Pašvaldību inftasruktūras attīstība uzņēmējdarbībai.</t>
  </si>
  <si>
    <t>VARAM</t>
  </si>
  <si>
    <t>Jelgavas pilsētas pašvaldība</t>
  </si>
  <si>
    <t xml:space="preserve">Piekļuves uzlabošana Rubeņu ceļa industriālās zonas attīstībai, I kārta </t>
  </si>
  <si>
    <t>Liepājas pašvaldība</t>
  </si>
  <si>
    <t>Uzņēmējdarbības vides attīstība Liepājā, II kārta</t>
  </si>
  <si>
    <t>Rēzeknes pilsētas pašvaldība</t>
  </si>
  <si>
    <t>Atbalsts komercdarbības attīstībai, atjaunojot industriālajām vajadzībām nepieciešamo publisko infrastruktūru i kārta. Viļakas ielas pārbūve</t>
  </si>
  <si>
    <t>Bauskas novada pašvaldība</t>
  </si>
  <si>
    <t>Dundagas novada pašvaldība</t>
  </si>
  <si>
    <t>Rūpnieciskās teritorijas attīstība Dundagas novadā</t>
  </si>
  <si>
    <t>4.2.2.</t>
  </si>
  <si>
    <t>0.4.2.2.</t>
  </si>
  <si>
    <t>Pašvaldību ēku energoefektivitāte</t>
  </si>
  <si>
    <t>Liepājas pilsētas pašvaldība</t>
  </si>
  <si>
    <t>Energoefektivitātes paaugstināšana stadiona „DAUGAVA” ģērbtuvju ēkā, Liepājā</t>
  </si>
  <si>
    <t>Energoefektivitātes paaugstināšana Liepājas pirmsskolas izglītības iestādē “Dzintariņš” Dzintaru ielā 90, Liepājā</t>
  </si>
  <si>
    <t>Aglonas novada pašvaldība</t>
  </si>
  <si>
    <t>Aglonas novada centrālās bibliotēkas energoefektivitātes paaugstināšana</t>
  </si>
  <si>
    <t>Ogres novada pašvaldība</t>
  </si>
  <si>
    <t>Viļānu novada pašvaldība</t>
  </si>
  <si>
    <t>Sekmēt energoefektivitātes paaugstināšanu Viļānu Mūzikas un mākslas skolā</t>
  </si>
  <si>
    <t>Sekmēt energoefektivitātes paaugstināšanu Viļānu pilsētas pirmsskolas izglītības iestādē</t>
  </si>
  <si>
    <t>5.3.1.</t>
  </si>
  <si>
    <t>0.5.3.1.</t>
  </si>
  <si>
    <t>Ūdenssaimniecība</t>
  </si>
  <si>
    <t>Līvāni, SIA Līvānu dzīvokļu un komunālā saimniecība</t>
  </si>
  <si>
    <t>5.6.2.</t>
  </si>
  <si>
    <t>0.5.6.2.</t>
  </si>
  <si>
    <t>Degradēto teritoriju revitalizācija</t>
  </si>
  <si>
    <t>6.1.1.</t>
  </si>
  <si>
    <t>0.6.1.1.</t>
  </si>
  <si>
    <t>Atbalsts lielajām ostām</t>
  </si>
  <si>
    <t>SM</t>
  </si>
  <si>
    <t>Ventspils brīvostas hidrotehnisko būvju pārbūve un atjaunošana</t>
  </si>
  <si>
    <t>6.1.4.</t>
  </si>
  <si>
    <t>6.1.4.2.</t>
  </si>
  <si>
    <t>Nacionālas nozīmes attīstības centru integrēšana TEN-T tīklā</t>
  </si>
  <si>
    <t>Jelgavas pilsētas dome</t>
  </si>
  <si>
    <t>8.1.1.</t>
  </si>
  <si>
    <t>0.8.1.1.</t>
  </si>
  <si>
    <t>Ieguldījumi augstskolu STEM infrastruktūrā</t>
  </si>
  <si>
    <t>Latvijas Kultūras akadēmija</t>
  </si>
  <si>
    <t>8.1.3.</t>
  </si>
  <si>
    <t>0.8.1.3.</t>
  </si>
  <si>
    <t>Ieguldījumi profesionālās izglītības infrastruktūrā</t>
  </si>
  <si>
    <t>Ventspils tehnikums</t>
  </si>
  <si>
    <t>Cēsu novada pašvaldība</t>
  </si>
  <si>
    <t xml:space="preserve">Liepājas Mūzikas, mākslas un dizaina vidusskola </t>
  </si>
  <si>
    <t>Specifiskā atbalsta mērķa numurs</t>
  </si>
  <si>
    <t>1</t>
  </si>
  <si>
    <t>2</t>
  </si>
  <si>
    <t>3</t>
  </si>
  <si>
    <t>4</t>
  </si>
  <si>
    <t>N.p.k.</t>
  </si>
  <si>
    <t>Projekta iesniedzējs</t>
  </si>
  <si>
    <t>Projekta nosaukums</t>
  </si>
  <si>
    <t>Plānotais projekta iesniegšanas termiņš *</t>
  </si>
  <si>
    <t>7</t>
  </si>
  <si>
    <t>Izpilde - faktiskais iesniegšanas datums **</t>
  </si>
  <si>
    <t>LR Satiksmes ministrija</t>
  </si>
  <si>
    <t>Daugavpils pilsētas dome</t>
  </si>
  <si>
    <t>Rēzeknes pilsētas dome</t>
  </si>
  <si>
    <t>EM</t>
  </si>
  <si>
    <t>ZM</t>
  </si>
  <si>
    <t>Līvānu novada dome</t>
  </si>
  <si>
    <t>Alūksnes novada pašvaldība</t>
  </si>
  <si>
    <t>Salaspils novada pašvaldība</t>
  </si>
  <si>
    <t>Ventspils novada pašvaldība</t>
  </si>
  <si>
    <t>Ozolnieku novada dome</t>
  </si>
  <si>
    <t>Profesionālās izglītības kompetences centrs “Priekuļu tehnikums”</t>
  </si>
  <si>
    <t>Profesionālās izglītības kompetences centrs “Daugavpils Būvniecības tehnikums”</t>
  </si>
  <si>
    <t>Valsts akciju sabiedrība "Latvijas dzelzceļš"</t>
  </si>
  <si>
    <t>Daugavpils Universitāte</t>
  </si>
  <si>
    <t>KM</t>
  </si>
  <si>
    <t>Energoefektivitātes paaugstināšana Daugavpils Universitātes dienesta viesnīcai Parādes ielā 11, Daugavpilī</t>
  </si>
  <si>
    <t>Energoefektivitātes paaugstināšanas darbi Priekuļu tehnikuma ēkā Tehniķu ielā 4</t>
  </si>
  <si>
    <t>Energoefektivitātes paaugstināšana Profesionālās izglītības kompetences centra IPĪV “Dagda”</t>
  </si>
  <si>
    <t>Uzņēmējdarbības attīstībai nepieciešamās infrastruktūras attīstība Ventspils novada Vārves pagastā</t>
  </si>
  <si>
    <t>Valsts galvenā autoceļa A4 Rīgas apvedceļš (Baltezers - Saulkalne), km 12,48 - 19,66 segas pārbūve</t>
  </si>
  <si>
    <t>Bērnu sociālo pakalpojumu centra ēkas Viļānu ielā 10, Rēzeknē, energoefektivitātes paaugstināšana</t>
  </si>
  <si>
    <t>Uzņēmējdarbībai nozīmīgas infrastruktūras attīstīšana Ozolnieku novada Ozolnieku pagastā</t>
  </si>
  <si>
    <t>Energoefektivitātes uzlabošanas pasākumi Mērsraga novada Tautas namā</t>
  </si>
  <si>
    <t>Mērsraga novada pašvaldība</t>
  </si>
  <si>
    <t>Alternatīva tranzītmaršruta izveide TEN-T tīklam Ventspilī</t>
  </si>
  <si>
    <t>Ventspils pilsētas pašvaldības iestāde "Komunālā pārvalde"</t>
  </si>
  <si>
    <t>E-Iepirkumu un e-Izsoļu platformas attīstība</t>
  </si>
  <si>
    <t>Valsts reģionālās attīstības aģentūra</t>
  </si>
  <si>
    <t>Energoefektivitātes uzlabošana P/A “Spodra” administratīvajā ēkā un ēkas pārbūve</t>
  </si>
  <si>
    <t>Veicot ieguldījumu infrastruktūras sakārtošanā atbilstoši vietējo uzņēmēju vajadzībām, sekmēt uzņēmējdarbības  attīstību Pāvilostas novadā</t>
  </si>
  <si>
    <t>Valsts reģionālā autoceļa P62 Krāslava – Preiļi – Madona km 88,00 – 99,53 pārbūve</t>
  </si>
  <si>
    <t>Valsts reģionālā autoceļa P32 Augšlīgatne – Skrīveri posma km 47,20 – 60,29 pārbūve (tilts)</t>
  </si>
  <si>
    <t>Līvānu 1. vidusskolas mācību vides uzlabošana</t>
  </si>
  <si>
    <t>LATVIJAS DZELZCEĻA TĪKLA ELEKTRIFIKĀCIJAS PROJEKTS</t>
  </si>
  <si>
    <t>Valsts reģionālā autoceļa P32 Augšlīgatne – Skrīveri posma km 61,265 – 71,271 pārbūve (tilts)</t>
  </si>
  <si>
    <t>4.2.1.</t>
  </si>
  <si>
    <t>Samazināt plūdu riskus lauku teritorijās</t>
  </si>
  <si>
    <t>0.8.1.2.</t>
  </si>
  <si>
    <t>8.1.2.</t>
  </si>
  <si>
    <t>2.2.1.</t>
  </si>
  <si>
    <t>6.2.1.</t>
  </si>
  <si>
    <t>Ieguldījumi IKT</t>
  </si>
  <si>
    <t>Valsts ēku energoefektivitāte</t>
  </si>
  <si>
    <t>Valsts galveno ceļu rekonstrukcija</t>
  </si>
  <si>
    <t>Reģionālo ceļu rekonstrukcija</t>
  </si>
  <si>
    <t>Elektrifikācija</t>
  </si>
  <si>
    <t>Projekta iesniegums tiks iesniegts pēc stratēģijas saskaņošanas ar IZM.</t>
  </si>
  <si>
    <t>Vērtēšanas procesā</t>
  </si>
  <si>
    <t xml:space="preserve">Viens no ieinteresētajiem komersantiem ir lielais uzņēmums un nepieciešams atrast vietā citu komersantu. </t>
  </si>
  <si>
    <t>Problēmas ar projektētāju, kas aizkavējis projekta izstrādi</t>
  </si>
  <si>
    <t>Projekta iesnieguma izstrādei nepieciešama papildus speciālistu piesaiste.</t>
  </si>
  <si>
    <t>Vērtēšanas procesā.</t>
  </si>
  <si>
    <t>Projekta iesnieguma sagatavošana aizkavējusies projekta vadības personāla noslogotības dēļ.</t>
  </si>
  <si>
    <t>Projekta iesniegumu plāno iesniegt pēc pašvaldību vēlēšanām.</t>
  </si>
  <si>
    <t xml:space="preserve">Projekta iesniedzējs vēl gaida atsevišķu projekta iesniegumu pamatojošo dokumentāciju - ietekmes uz vidi novērtējuma dokumentus un Līvānu novada domes lēmumu par līdzfinansējumu. </t>
  </si>
  <si>
    <t xml:space="preserve">Projekta iesniegumu precizē, ņemot vērā, ka ir ierosināti grozījumi MKN par 6.1.1.SAM īstenošanu un pieejams lielāks finansējums. Paralēli notiek ar komercdarbības atbalstu saistītu jautājumu saskaņošana. </t>
  </si>
  <si>
    <t>Projekta iesniegumu plāno iesniegt 2 nedēļu laikā</t>
  </si>
  <si>
    <t>Ieilgusi iepērkamā aprīkojuma saraksta saskaņošana ar nozares ekspertu padomi un līdz ar to aizkavējusies arī stratēģijas saskaņošana. Projekta iesniegums tiks iesniegts pēc stratēģijas saskaņošanas.</t>
  </si>
  <si>
    <t>Projekta iesniegumu plāno iesniegt pēc grozījumu SAM MKN veikšanas, ar kuriem plānots pārdalīt finansējumu.
Izmaiņas MK noteikumos - palielinās attiecināmo izmaksu summa. Pēc domes sēdes tiks iesniegts</t>
  </si>
  <si>
    <t>nav iesniegts</t>
  </si>
  <si>
    <t>Latvijas Biomedicīnas pētījumu un studiju centrs</t>
  </si>
  <si>
    <t>Latvijas Lauksaimniecības universitāte</t>
  </si>
  <si>
    <t xml:space="preserve"> Latvijas Universitāte</t>
  </si>
  <si>
    <t>Ventspils Augstskola</t>
  </si>
  <si>
    <t>Latvijas Universitātes Cietvielu fizikas institūts</t>
  </si>
  <si>
    <t>Latvijas Universitātes Cietvielu fizikas institūta pētniecības infrastruktūras attīstība</t>
  </si>
  <si>
    <t>Latvijas Valsts radio un televīzijas centrs, VSIA</t>
  </si>
  <si>
    <t>E-identitātes un E-paraksta risinājuma attīstība</t>
  </si>
  <si>
    <t>Būvniecības valsts kontroles birojs</t>
  </si>
  <si>
    <t xml:space="preserve">Būvniecības procesu un IS attīstība </t>
  </si>
  <si>
    <t>Latvijas Investīciju un attīstības aģentūra</t>
  </si>
  <si>
    <t>Latvijas eksporta un investīciju informācijas sistēma</t>
  </si>
  <si>
    <t>Tiesu administrācija</t>
  </si>
  <si>
    <t>Tiesu IS attīstība</t>
  </si>
  <si>
    <t>Prokuratūra</t>
  </si>
  <si>
    <t>Prokuratūras IS ProIS attīstība</t>
  </si>
  <si>
    <t>Ieslodzījuma vietu pārvalde</t>
  </si>
  <si>
    <t>Ieslodzījuma vietu pārvaldes informācijas sistēmas pilnveidošana</t>
  </si>
  <si>
    <t>Probācijas dienests</t>
  </si>
  <si>
    <t>Probācijas lietu uzskaites sistēmas pilnveidošana</t>
  </si>
  <si>
    <t>Valsts kanceleja</t>
  </si>
  <si>
    <t>Personāla vadības platforma</t>
  </si>
  <si>
    <t>VRAA</t>
  </si>
  <si>
    <t>Teritoriālās attīstības plānošanas procesu un informācijas sistēmas attīstība</t>
  </si>
  <si>
    <t>Atbalsts komercdarbības attīstībai, atjaunojot industriālajām vajadzībām nepieciešamo publisko infrastruktūru, II kārta</t>
  </si>
  <si>
    <t>Limbažu novada pašvaldība</t>
  </si>
  <si>
    <t>Tukuma novada pašvaldība</t>
  </si>
  <si>
    <t>Alojas novada pašvaldība</t>
  </si>
  <si>
    <t>Uzņēmējdarbības attīstībai nepieciešamās infrastruktūras attīstība Staiceles pilsētā un pagastā</t>
  </si>
  <si>
    <t>Cesvaines novada pašvaldība</t>
  </si>
  <si>
    <t xml:space="preserve">Uzņēmējdarbības attīstībai nepieciešamās infrastruktūras attīstība Cesvaines pilsētā </t>
  </si>
  <si>
    <t>Tērvetes novada pašvaldība</t>
  </si>
  <si>
    <t>Atbalsts uzņēmējdarbības attīstībai Tērvetes novadā</t>
  </si>
  <si>
    <t>Pāvilostas novada pašvaldība</t>
  </si>
  <si>
    <t>Privāto investīciju palielināšana Bauskas pilsētas dienvidu aglomerācijā uzņēmējdarbības veicināšanai.</t>
  </si>
  <si>
    <t>Latvijas Universitātes Cietvielu fizikas institūta laboratoriju ēkas energoefektivitātes paaugstināšana</t>
  </si>
  <si>
    <t>Pļaviņu novada dome</t>
  </si>
  <si>
    <t xml:space="preserve">Pļaviņu novada pašvaldības strukturvienību ēkas  ,,Kūlīši", Pļaviņu novadā energoefektivitātes paaugstināšana. </t>
  </si>
  <si>
    <t>Rundāles novada pašvaldība</t>
  </si>
  <si>
    <t>Rundāles novada domes ēkas energoefektivitātes paaugstināšana</t>
  </si>
  <si>
    <t>Gulbenes novada pašvaldība</t>
  </si>
  <si>
    <t>Gulbenes novada sociālā dienesta ēkas energoefektivitātes paaugstināšana</t>
  </si>
  <si>
    <t>Rucavas novada pašvaldība</t>
  </si>
  <si>
    <t>Rucavas pamatskolas ēkas siltināšana</t>
  </si>
  <si>
    <t>Saulkrastu novada pašvaldība</t>
  </si>
  <si>
    <t>Daudzfunkcionālās ēkas Raiņa ielā 7, Saulkrastos energoefektivitātes paaugstināšana</t>
  </si>
  <si>
    <t>Sējas novada dome</t>
  </si>
  <si>
    <t>Energoefektivitātes paaugstināšana kultūras namā "Loja", Lojā, Sējas novadā</t>
  </si>
  <si>
    <t>4.5.1.</t>
  </si>
  <si>
    <t>Autobusu parks Jūrmala - SV, SIA</t>
  </si>
  <si>
    <t>Videi draudzīga sabiedriskā transporta (autobusu) iegāde</t>
  </si>
  <si>
    <t>Videi draudzīga Rēzeknes pilsētas sabiedriskā transporta attīstība</t>
  </si>
  <si>
    <t>5.1.1.</t>
  </si>
  <si>
    <t>Ventspils pilsētas pašvaldība</t>
  </si>
  <si>
    <t>Plūdu riska samazināšanas pasākumi Ventspils pilsētā</t>
  </si>
  <si>
    <t>Salacgrīvas ūdens, SIA</t>
  </si>
  <si>
    <t>Ūdenssaimniecības infrastruktūras attīstība Salacgrīvas pilsētā 3.kārta</t>
  </si>
  <si>
    <t>5.5.1.</t>
  </si>
  <si>
    <t>Ventspils pilsētas pašvaldības iestāde Ventspils muzejs</t>
  </si>
  <si>
    <t>Ziemeļkurzemes kultūrvēsturis-kā un dabas mantojuma saglabāšana, eksponēšana un tūrisma piedāvājuma attīstība (projekta idejas nosaukums)</t>
  </si>
  <si>
    <t>Alūksnes novada dome</t>
  </si>
  <si>
    <t>Gaismas ceļš caur gadsimtiem</t>
  </si>
  <si>
    <t xml:space="preserve"> Jūrmalas pilsētas dome</t>
  </si>
  <si>
    <t>Jaunu dabas un kultūras tūrisma pakalpojumu radīšana Rīgas jūras līča rietumu piekrastē (projekta idejas nosaukums)</t>
  </si>
  <si>
    <t>Degradēto teritoriju atjaunošana, izveidojot biroja telpu un ražošanai paredzēto publisko infrastruktūru</t>
  </si>
  <si>
    <t>Atbalsts komerdarbības attīstībai, izveidojot Kovšu ezera parka darbībai nepieciešamo publisko infrastruktūru. Apļveida krustojuma izbūve brīvības un Viļānu ielas krustojumā, Brīvības un Ezera ielu posmu  atjaunošana; Kovšu ezera parka būvniecība.</t>
  </si>
  <si>
    <t xml:space="preserve">Degradeto teritoriju revitalizācija Cēsu novadā 2. kārta </t>
  </si>
  <si>
    <t>Teritorijas revitalizācija Codes pagastā,  rekonstruējot vietējā autoceļa posmu</t>
  </si>
  <si>
    <t>Degradētās teritorijas sakārtošana zonā Lauktehnika - Tukums II (Stacijas-Mārtiņa-Kandavas ielas; Vilkājas-Purva ielas)</t>
  </si>
  <si>
    <t xml:space="preserve">Dienvidlatgales pašvaldību teritoriju pilsētvides revitalizācija ekonomiskās aktivitātes paaugstināšanai </t>
  </si>
  <si>
    <t>5.6.3.</t>
  </si>
  <si>
    <t>Valsts vides dienests</t>
  </si>
  <si>
    <t>“Vēsturiski piesārņoto vietu “Inčukalna sērskābie gudrona dīķi” sanācijas darbi” II posms</t>
  </si>
  <si>
    <t>Ventspils Brīvostas pārvalde</t>
  </si>
  <si>
    <t>Liepājas speciālās ekonomiskās zonas pārvalde</t>
  </si>
  <si>
    <t>Liepājas ostas sauszemes pievadceļu attīstība</t>
  </si>
  <si>
    <t>Jūrmalas pilsētas dome</t>
  </si>
  <si>
    <t>Apvedceļa Kauguri – Sloka izbūve I kārta (pieslēgums A10/E22) un II kārta (pieslēgums Kolkas ielai)</t>
  </si>
  <si>
    <t>6.1.5.</t>
  </si>
  <si>
    <t>6.3.1.</t>
  </si>
  <si>
    <t xml:space="preserve"> Latvijas Lauksaimniecības universitāte</t>
  </si>
  <si>
    <t>LLU STEM studiju programmu modernizācija</t>
  </si>
  <si>
    <t>Latvijas Universitāte</t>
  </si>
  <si>
    <t>Liepājas Universitāte</t>
  </si>
  <si>
    <t>Liepājas Valsts 1.ģimnāzijas attīstība par metodisko centru STEm un IKT jomā</t>
  </si>
  <si>
    <t>Ventspils pašvaldība</t>
  </si>
  <si>
    <t>Izglītības iestāžu mācību vides infrastruktūras uzlabošana un materiāltehniskās bāzes pilnveidošana</t>
  </si>
  <si>
    <t>Bauskas pašvaldība</t>
  </si>
  <si>
    <t>Ludzas novada pašvaldība</t>
  </si>
  <si>
    <t>Siguldas pašvaldība</t>
  </si>
  <si>
    <t>Talsu pašvaldība</t>
  </si>
  <si>
    <t>PIKC Liepājas Mūzikas, mākslas un dizaina vidusskolas profesionālās kultūrizglītības mācību vides modernizēšana </t>
  </si>
  <si>
    <t>9.2.6.</t>
  </si>
  <si>
    <t>Latvijas Republikas Veselības ministrija</t>
  </si>
  <si>
    <t>Ārstniecības un ārstniecības atbalsta personāla kvalifikācijas uzlabošana</t>
  </si>
  <si>
    <t>9.3.2.</t>
  </si>
  <si>
    <t>Sabiedrība ar ierobežotu atbildību "Rīgas Austrumu klīniskā universitātes slimnīca"</t>
  </si>
  <si>
    <t>SIA “Rīgas Austrumu klīniskā universitātes slimnīca” infrastruktūras attīstība</t>
  </si>
  <si>
    <t>Valsts sabiedrība ar ierobežotu atbildību "Bērnu klīniskā universitātes slimnīca"</t>
  </si>
  <si>
    <t>VSIA „Bērnu klīniskā universitātes slimnīca” veselības aprūpes infrastruktūras attīstība</t>
  </si>
  <si>
    <t>Valsts sabiedrība ar ierobežotu atbildību "Traumatoloģijas un ortopēdijas slimnīca"</t>
  </si>
  <si>
    <t>Kvalitatīvu veselības aprūpes pakalpojumu pieejamības uzlabošana VSIA "Traumatoloģijas un ortopēdijas slimnīca", attīstot veselības aprūpes infrastruktūru</t>
  </si>
  <si>
    <t>SIA "Rīgas Dzemdību nams"</t>
  </si>
  <si>
    <t>Kvalitatīvu veselības aprūpes pakalpojumu pieejamības uzlabošana, attīstot veselības aprūpes infrastruktūru SIA “Rīgas Dzemdību nams”</t>
  </si>
  <si>
    <t>Valsts sabiedrība ar ierobežotu atbildību "Nacionālais rehabilitācijas centrs "Vaivari""</t>
  </si>
  <si>
    <t>Kvalitatīvu veselības aprūpes pakalpojumu pieejamības uzlabošana Nacionālajā rehabilitācijas centrā „Vaivari”,  attīstot veselības aprūpes infrastruktūru</t>
  </si>
  <si>
    <t>Sabiedrība ar ierobežotu atbildību "LIEPĀJAS REĢIONĀLĀ SLIMNĪCA"</t>
  </si>
  <si>
    <t>Infrastruktūras attīstība SIA "Liepājas reģionālā slimnīca", uzlabojot kardioloģijas, onkoloģijas un bērnu veselības aprūpes pakalpojumu pieejamību un kvalitāti Kurzemē</t>
  </si>
  <si>
    <t>Sabiedrība ar ierobežotu atbildību "Daugavpils reģionālā slimnīca"</t>
  </si>
  <si>
    <t>Sabiedrības ar ierobežotu atbildību “Daugavpils reģionālā slimnīca” kvalitatīvu veselības aprūpes pakalpojumu pieejamības uzlabošana un infrastruktūras attīstība</t>
  </si>
  <si>
    <t>SIA "Ziemeļkurzemes reģionālā slimnīca"</t>
  </si>
  <si>
    <t>SIA “Ziemeļkurzemes reģionālā slimnīca” veselības aprūpes infrastruktūras attīstība</t>
  </si>
  <si>
    <t>SIA "JELGAVAS PILSĒTAS SLIMNĪCA"</t>
  </si>
  <si>
    <t>Veselības aprūpes infrastruktūras attīstība SIA „Jelgavas pilsētas slimnīca”, pārbūvējot C korpusu</t>
  </si>
  <si>
    <t>Sabiedrība ar ierobežotu atbildību "Vidzemes slimnīca"</t>
  </si>
  <si>
    <t>Kvalitatīvu veselības aprūpes pakalpojumu pieejamības uzlabošana Vidzemes slimnīcā, attīstot veselības aprūpes infrastruktūru</t>
  </si>
  <si>
    <t>Sabiedrība ar ierobežotu atbildību "Jēkabpils reģionālā slimnīca"</t>
  </si>
  <si>
    <t>Stacionārās un ambulatorās veselības aprūpes infrastruktūras uzlabošana SIA „Jēkabpils reģionālā slimnīca”, uzlabojot kvalitatīvu veselības aprūpes pakalpojumu pieejamību</t>
  </si>
  <si>
    <t>Sabiedrība ar ierobežotu atbildību "RĒZEKNES SLIMNĪCA"</t>
  </si>
  <si>
    <t>Uzlabot kvalitatīvu veselības aprūpes pakalpojumu pieejamību, attīstot veselības aprūpes infrastruktūru SIA “RĒZEKNES SLIMNĪCA”</t>
  </si>
  <si>
    <t>Aprīļa MK ziņojumā precizētais termiņš</t>
  </si>
  <si>
    <t>8</t>
  </si>
  <si>
    <t>9</t>
  </si>
  <si>
    <t>Projektu iesniedzēju skaidrojumi no aprīļa  MK ziņojuma</t>
  </si>
  <si>
    <t>nebija plānots</t>
  </si>
  <si>
    <t>ES fondu finansējums</t>
  </si>
  <si>
    <t>Vidzemes Augstskolas zinātniskās infrastruktūras attīstīšana pētnieciskās un inovatīvās kapacitātes stiprināšanai</t>
  </si>
  <si>
    <t>Detalizētais projekta apraksts vēl nav saskaņots ar VARAM.</t>
  </si>
  <si>
    <t>Ventspils Augstskolas STEM mācību programmu modernizācija</t>
  </si>
  <si>
    <t>Latvijas Universitātes STEM studiju virzienu infrastruktūras modernizācija un resursu koncentrācija</t>
  </si>
  <si>
    <t>Liepājas Universitātes STEM studiju programmu modernizācija</t>
  </si>
  <si>
    <t>Projekta dokumentācijas sagatavošanā iesaistīts ārpakalpojuma sniedzējs, kurš nenodrošina darbu izpildi plānotajos termiņos.</t>
  </si>
  <si>
    <t xml:space="preserve">Projekta ideja 5.jūnijā ir apstiprināta RAKP. Pēc lēmuma publicēšanas tiks nosūtīts uzaicinājums iesniegt PI. </t>
  </si>
  <si>
    <t xml:space="preserve">Notiek saskaņošanas process projekta apraksta iekļaušanai  IKT mērķarhitektūrā. </t>
  </si>
  <si>
    <t>Projekta iesnieguma sagatavošana aizkavējusies Limbažu novada pašvaldības projekta vadības personāla noslogotības dēļ.</t>
  </si>
  <si>
    <t xml:space="preserve">Projekta iesnieguma  sagatavošana aizkavējusies projekta vadības personāla noslogotības dēļ, kā arī vēl nav veikti nepieciešamie aprēķini. </t>
  </si>
  <si>
    <t>Projekta iesnieguma  sagatavošana aizkavējusies projekta vadības personāla noslogotības dēļ, kā arī iepirkuma procedūra nenotika atbilstoši plānotajam.</t>
  </si>
  <si>
    <t xml:space="preserve">Projekta iesnieguma sagatavošana aizkavējusies projekta vadības personāla noslogotības dēļ. Tika saņemts atzinums no CFLA par iepriekš iesniegtu projekta iesniegumu , kurā nepieciešams veikt dažādas korekcijas, līdz ar to projekta vadības personāls vēlas novērst iepriekš konstatētās kļūdas arī šajā. </t>
  </si>
  <si>
    <t>Tiek precizēta ar finansēm saistītā informācija, kā arī nav veikta ieņemumu-izdevumu analīze.</t>
  </si>
  <si>
    <t>Nepieciešams aktualizēt projekta iesniegumu, jo sākotnēji bija paredzēti citi risinājumi un projekta izstrādātājs atradās atvaļinājumā.</t>
  </si>
  <si>
    <t>Pirms projekta iesnieguma  iesniegšanas vēlas saņemt konsultāciju un nepieciešamības gadījumā veikt precizējumus. Plāno piedalīties 20.06.2017. VARAM rīkotajā seminārā.</t>
  </si>
  <si>
    <t xml:space="preserve">Projekta iesnieguma sagatavošana aizkavējusies projekta vadības personāla noslogotības dēļ. </t>
  </si>
  <si>
    <t>Projekta iesnieguma  sagatavošana aizkavējusies tehniskās dokumentācijas izstrādes un projekta vadības personāla noslogotības dēļ.</t>
  </si>
  <si>
    <t>Projekta iesnieguma sagatavošana aizkavējusies, jo tika izsludināts iepirkums, kurā pieteikumi būtiski pārsniedza paredzēto finansējumu. Tiks izsludināts jauns iepirkums un meklēti citi tehniskie risinājumi.</t>
  </si>
  <si>
    <t xml:space="preserve">Projekta iesnieguma  sagatavošana aizkavējusies projekta vadības personāla noslogotības dēļ. </t>
  </si>
  <si>
    <t>Projekta ietvaros Valsts vides dienests pieprasīja veikt ietekmi uz vides sākotnējo izvērtējumu. Līvānu novada domes sēde par galvojuma sniegšanu notika 2017.gada 14.jūnijā, kā rezultātā tiek kavēts plānotais  iesniegšanas termiņš.</t>
  </si>
  <si>
    <t>Sadarbības partnera atteikums dalībai projektā ierobežotu finanšu resursu dēļ aizkavējis iesniegšanu prognozētajā termiņā.</t>
  </si>
  <si>
    <t>Projekta iesnieguma un tā pielikumu izstrādei nepieciešams vairāk laika kā sākotnēji tika plānots. Projekta iesniegums tiks iesniegts pēc visu nepieciešamo dokumentu izstrādes pabeigšanas un kopīgā sadarbības projekta stratēģijas un sadarbības līguma apstiprināšanas Jūrmalas pilsētas domē, ievērojot domes sēžu jūnija grafiku.</t>
  </si>
  <si>
    <t>Projekta iesniegums netika iesniegts sākotnēji plānotajā termiņā ņemot vērā objektu būvprojektu izstrādes ieilgšanu projekta ietvaros. Šobrīd notiek aktīvs darbs pie tehnisko projektu dokumentācijas izstrādes.</t>
  </si>
  <si>
    <t>2017.gada 6.jūnija tika apstiprināti  grozījumi  MK noteikumos  ar kuriem Jelgavas pilsētai tika piešķirts papildus finansējums projekta īstenošanai. Ieviešanas nosacījumi paredz, ka projekta iesniedzējs var iesniegt tikai vienu projektu.  Līdz ar to, vienojoties ar SM, tika pieņemts lēmums neiesniegt sagatavoto projekta iesniegumu 30.04.2017., bet gaidīt minēto grozījumu spēkā stāšanos.  Atbilstoši papildus piešķirtajam finansējumam nepieciešams aktualizēt ieņēmumu - izdevumu analīzi un projekta iesniegumu.</t>
  </si>
  <si>
    <t>Projekta iesniegums gatavs iesniegšanai Liepājas pašvaldībā pēc projekta apstiprināšanas Reģionālās attīstības konsultatīvajā padomē (RAKP) .</t>
  </si>
  <si>
    <t xml:space="preserve">Projekta ietvaros jau norit iepirkumu procesi un citi darbi. Projekta iesnieguma plānotais iesniegšanas termiņš tiek kavēts, ņemot vērā MK noteikumu grozījumu projekta  izstrādi, saskaņošanu un spēkā stāšanās laika grafiku (02.06.2017.). </t>
  </si>
  <si>
    <t>Projekta iesniegums tiks iesniegts pēc stratēģijas saskaņošanas ar IZM, precīzu stratēģijas termiņu noteikt šobrīd nav iespējams. IZM informē, ka stratēģiju ministrijā plānots iesniegt līdz š.g. 10.jūlijam. Līdz tam Ventspils tehnikumam vēl plānota tikšanās ar Nozares ekspertu padomi (NEP), lai saņemtu saskaņojumu par projektā nepieciešamo datoru skaitu un izmantojamo programmatūru; pēc NEP saskaņojuma saņemšanas tiks atbilstoši papildināta stratēģija.  IZM plāno stratēģiju pēc tās saņemšanas saskaņot 1 – 2 nedēļu laikā (ja nebūs kādi ārkārtas kavējošie apstākļi).</t>
  </si>
  <si>
    <t>Projektu iesniedzēju skaidrojumi no maija MK ziņojuma</t>
  </si>
  <si>
    <t>Pasākuma nosaukums</t>
  </si>
  <si>
    <t>AI</t>
  </si>
  <si>
    <t>Fonds</t>
  </si>
  <si>
    <t>ERAF</t>
  </si>
  <si>
    <t>x</t>
  </si>
  <si>
    <t>Elektronikas un datorzinātņu institūts</t>
  </si>
  <si>
    <t>Latvijas Organiskās sintēzes institūts</t>
  </si>
  <si>
    <t>Latvijas Valsts mežzinātnes institūts "Silava"</t>
  </si>
  <si>
    <t>Pārtikas drošības, dzīvnieku veselības un vides zinātniskais institūts "BIOR"</t>
  </si>
  <si>
    <t>Rīgas Stradiņa universitāte</t>
  </si>
  <si>
    <t>VM</t>
  </si>
  <si>
    <t>Rīgas Tehniskā universitāte</t>
  </si>
  <si>
    <t>2.2.1.1.</t>
  </si>
  <si>
    <t>Pilsonības un migrācijas lietu pārvalde</t>
  </si>
  <si>
    <t>Fizisko personu datu pakalpojumu modernizācija</t>
  </si>
  <si>
    <t>Labklājības ministrija</t>
  </si>
  <si>
    <t>Labklājības nozares IKT centralizācija</t>
  </si>
  <si>
    <t>Valsts tiesu medicīnas ekspertīžu centrs</t>
  </si>
  <si>
    <t>Tiesu medicīnas ekspertīzes un izpētes procesu optimizācija un attīstība</t>
  </si>
  <si>
    <t>Vienotā datu telpa</t>
  </si>
  <si>
    <t>Valsts un pašvaldību iestāžu tīmekļvietņu vienotā platforma</t>
  </si>
  <si>
    <t>Latvijas Vides, ģeoloģijas un meteoroloģijas centrs</t>
  </si>
  <si>
    <t>Informācijas sistēmu izstrāde un pilnveidošana ģeotelpiskajiem un Daugavas baseina plūdu datiem</t>
  </si>
  <si>
    <t>Daugavpils pilsētas publiskās infrastruktūras sakārtošana uzņēmējdarbības veicināšanai</t>
  </si>
  <si>
    <t>Engures novada pašvaldība</t>
  </si>
  <si>
    <t>Uzņēmējdarbības atbalsta infrastruktūras attīstība Smārdes pagastā</t>
  </si>
  <si>
    <t>Salacgrīvas novada pašvaldība</t>
  </si>
  <si>
    <t>Uzņēmējdarbībai nozīmīgas infrastruktūras attīstība Salacgrīvas pilsētā</t>
  </si>
  <si>
    <t>Uzņēmējdarbībai nozīmīgas infrastruktūras attīstība Salacgrīvas novada Salacgrīvas pagasta Svētciemā</t>
  </si>
  <si>
    <t>Uzņēmējdarbības izaugsmei nepieciešamās infrastruktūras attīstība Saulkrastu novadā</t>
  </si>
  <si>
    <t>Energoefektivitātes paaugstināšana Daugavpils pilsētas pašvaldības ēkās 18.novembra ielā 354V, Daugavpilī</t>
  </si>
  <si>
    <t>Energoefektivitātes paaugstināšana Daugavpils pilsētas pirmsskolas izglītības iestādē Nr.32 - Malu ielā 7, Daugavpilī</t>
  </si>
  <si>
    <t>Energoefektivitātes paaugstināšana Daugavpils pilsētas vispārējās izglītības iestādē Jelgavas ielā 30A, Daugavpilī</t>
  </si>
  <si>
    <t>Energoefektivitātes paaugstināšana Daugavpils pilsētas pašvaldības ēkā, Raiņa ielā 27, Daugavpilī</t>
  </si>
  <si>
    <t>Energoefektivitātes paaugstināšana Daugavpils pilsētas izglītības iestādes ēkā Marijas ielā 1E, Daugavpilī  (būvprojekta aktualizācija top, dati ir provizoriski)</t>
  </si>
  <si>
    <t>Jelgavas pilsētas pašvaldības ēkas Zemgales prospektā 7 energoefektivitātes paaugstināšana</t>
  </si>
  <si>
    <t>Jelgavas pilsētas pašvaldības pirmsskolas izglītības iestādes ”Sprīdītis” energoefektivitātes paaugstināšana</t>
  </si>
  <si>
    <t>Pirmsskolas izglītības iestādes ēkas, Rēzeknē, Metālistu ielā 2 energoefektivitātes paaugstināšana</t>
  </si>
  <si>
    <t>Rīgas pilsētas pašvaldība</t>
  </si>
  <si>
    <t>Kompleksi energoefektivitātes pasākumi siltumnīcefekta gāzu emisijas samazināšanai Rīgas 273.pirmsskolas izglītības iestādes ēkā Ilūkstes ielā 101 k-4, Rīgā</t>
  </si>
  <si>
    <t>Kompleksi energoefektivitātes pasākumi siltumnīcefekta gāzu emisijas samazināšanai Rīgas pirmsskolas izglītības iestādes "Māra" ēkā Zebiekstes ielā 1, Rīgā</t>
  </si>
  <si>
    <t>Kompleksi energoefektivitātes pasākumi siltumnīcefekta gāzu emisijas samazināšanai Rīgas pirmsskolas izglītības iestādes "Pērlīte" ēkā, Jelgavas ielā 86A, Rīgā</t>
  </si>
  <si>
    <t>Kompleksi energoefektivitātes pasākumi siltumnīcefekta gāzu emisijas samazināšanai Rīgas 266.pirmsskolas izglītības iestādes ēkā Pļavnieku ielā 4, Rīgā</t>
  </si>
  <si>
    <t>Kompleksi energoefektivitātes pasākumi siltumnīcefekta gāzu emisijas samazināšanai Rīgas 259.pirmsskolas izglītības iestādes ēkā Jāņa Grestes ielā 3, Rīgā</t>
  </si>
  <si>
    <t>Kompleksi energoefektivitātes pasākumi siltumnīcefekta gāzu emisijas samazināšanai Rīgas 270.pirmsskolas izglītības iestādes ēkā Salnas ielā 18, Rīgā</t>
  </si>
  <si>
    <t>Kompleksi energoefektivitātes pasākumi siltumnīcefekta gāzu emisijas samazināšanai Rīgas 106.pirmsskolas izglītības iestādes ēkā Ūnijas ielā 83, Rīgā</t>
  </si>
  <si>
    <t>Kompleksi energoefektivitātes pasākumi siltumnīcefekta gāzu emisijas samazināšanai Rīgas 234.pirmsskolas izglītības iestādes ēkā Kurzemes prospektā 86C, Rīgā</t>
  </si>
  <si>
    <t>Kompleksi energoefektivitātes pasākumi siltumnīcefekta gāzu emisijas samazināšanai Rīgas 104.pirmsskolas izglītības iestādes ēkā Slokas ielā 207, Rīgā</t>
  </si>
  <si>
    <t>Kompleksi energoefektivitātes pasākumi siltumnīcefekta gāzu emisijas samazināšanai Rīgas pirmsskolas izglītības iestādes "Dzirnaviņas" ēkā Tālavas gatvē 7, Rīgā</t>
  </si>
  <si>
    <t>Kompleksi energoefektivitātes pasākumi siltumnīcefekta gāzu emisijas samazināšanai Rīgas pirmsskolas izglītības iestādes "Dardedze" ēkā Slokas ielā 209, Rīgā</t>
  </si>
  <si>
    <t>Kompleksi energoefektivitātes pasākumi siltumnīcefekta gāzu emisijas samazināšanai Rīgas 46.pirmsskolas izglītības iestādes ēkā Vecumnieku ielā 5A, Rīgā</t>
  </si>
  <si>
    <t>Kompleksi energoefektivitātes pasākumi siltumnīcefekta gāzu emisijas samazināšanai Rīgas 215.pirmsskolas izglītības iestādes ēkā Usmas ielā 10, Rīgā</t>
  </si>
  <si>
    <t>Kompleksi energoefektivitātes pasākumi siltumnīcefekta gāzu emisijas samazināšanai Rīgas 80.pirmsskolas izglītības iestādes ēkā Garajā ielā 24, Rīgā</t>
  </si>
  <si>
    <t>Kompleksi energoefektivitātes pasākumi siltumnīcefekta gāzu emisijas samazināšanai Rīgas pirmsskolas izglītības iestādes "Kadiķītis" ēkā Garajā ielā 31, Rīgā</t>
  </si>
  <si>
    <t>Kompleksi energoefektivitātes pasākumi siltumnīcefekta gāzu emisijas samazināšanai Rīgas 154.pirmsskolas izglītības iestādes ēkā Andromedas gatvē 3, Rīgā</t>
  </si>
  <si>
    <t>Kompleksi energoefektivitātes pasākumi siltumnīcefekta gāzu emisijas samazināšanai Rīgas pirmsskolas izglītības iestādes "Kamolītis" ēkā Iļģuciema ielā 4, Rīgā</t>
  </si>
  <si>
    <t>Kompleksi energoefektivitātes pasākumi siltumnīcefekta gāzu emisijas samazināšanai Rīgas 220.pirmsskolas izglītības iestādes ēkā Aglonas ielā 4A, Rīgā</t>
  </si>
  <si>
    <t>Kompleksi energoefektivitātes pasākumi siltumnīcefekta gāzu emisijas samazināšanai Rīgas 14.pirmsskolas izglītības iestādes ēkā Vircavas ielā 2, Rīgā</t>
  </si>
  <si>
    <t>Kompleksi energoefektivitātes pasākumi siltumnīcefekta gāzu emisijas samazināšanai Rīgas 62.pirmsskolas izglītības iestādes ēkā Alīses ielā 19, Rīgā</t>
  </si>
  <si>
    <t>Kompleksi energoefektivitātes pasākumi siltumnīcefekta gāzu emisijas samazināšanai Rīgas 255.pirmsskolas izglītības iestādes ēkā Akadēmiķa Mstislava Keldiša ielā 5, Rīgā</t>
  </si>
  <si>
    <t>Kompleksi energoefektivitātes pasākumi siltumnīcefekta gāzu emisijas samazināšanai Rīgas pirmsskolas izglītības iestādes "Annele" ēkā Anniņmuižas bulvārī 78, Rīgā</t>
  </si>
  <si>
    <t>Kompleksi energoefektivitātes pasākumi siltumnīcefekta gāzu emisijas samazināšanai Rīgas pirmsskolas izglītības iestādes "Laismiņa" ēkā Slokas ielā 211, Rīgā</t>
  </si>
  <si>
    <t>Kompleksi energoefektivitātes pasākumi siltumnīcefekta gāzu emisijas samazināšanai Rīgas pirmsskolas izglītības iestādes "Imanta" ēkā Vecumnieku ielā 7, Rīgā</t>
  </si>
  <si>
    <t>Kompleksi energoefektivitātes pasākumi siltumnīcefekta gāzu emisijas samazināšanai Rīgas 261.pirmsskolas izglītības iestādes ēkā Jaunrozes ielā 12, Rīgā</t>
  </si>
  <si>
    <t>Kompleksi energoefektivitātes pasākumi siltumnīcefekta gāzu emisijas samazināšanai Rīgas 243.pirmsskolas izglītības iestādes ēkā Saktas ielā 3A, Rīgā</t>
  </si>
  <si>
    <t>Kompleksi energoefektivitātes pasākumi siltumnīcefekta gāzu emisijas samazināšanai Rīgas pirmsskolas izglītības iestādes "Kamenīte" ēkā Slokas ielā 126A, Rīgā</t>
  </si>
  <si>
    <t>Kompleksi energoefektivitātes pasākumi siltumnīcefekta gāzu emisijas samazināšanai Rīgas pirmsskolas izglītības iestādes "Margrietiņa" ēkā Slokas ielā 126, Rīgā</t>
  </si>
  <si>
    <t>Kompleksi energoefektivitātes pasākumi siltumnīcefekta gāzu emisijas samazināšanai Rīgas 224.pirmsskolas izglītības iestādes ēkā Prūšu ielā 82, Rīgā</t>
  </si>
  <si>
    <t>Kompleksi energoefektivitātes pasākumi siltumnīcefekta gāzu emisijas samazināšanai Rīgas 197.pirmsskolas izglītības iestādes ēkā Birzes ielā 44, Rīgā</t>
  </si>
  <si>
    <t>Kompleksi energoefektivitātes pasākumi siltumnīcefekta gāzu emisijas samazināšanai Rīgas 94.pirmsskolas izglītības iestādes ēkā Krišjāņa Barona ielā 97B, Rīgā</t>
  </si>
  <si>
    <t>Baldones novada pašvaldība</t>
  </si>
  <si>
    <t>Energoefektivitātes paaugstināšana  sociālajā aprūpes centrā "Baldone"</t>
  </si>
  <si>
    <t>Balvu novada pašvaldība</t>
  </si>
  <si>
    <t>Samazināt primārās enerģijas patēriņu, sekmējot energoefektivitātes paaugstināšanu Kubulu pirmsskolas izglītības iestādē "Ieviņa"</t>
  </si>
  <si>
    <t>Sociālās aprūpes centra "Jaungulbenes alejas" energoefektivitātes paaugstināšana</t>
  </si>
  <si>
    <t>Viļķenes pirmsskolas izglītības iestādes ēkas energoefektivitātes paaugstināšana</t>
  </si>
  <si>
    <t>4.5.1.2.</t>
  </si>
  <si>
    <t>Videi draudzīgi autobusi</t>
  </si>
  <si>
    <t>KF</t>
  </si>
  <si>
    <t>0.5.1.1.</t>
  </si>
  <si>
    <t>Plūdu risku samazināšana blīvi apdzīvotās teritorijās</t>
  </si>
  <si>
    <t>5.1.2.</t>
  </si>
  <si>
    <t>0.5.1.2.</t>
  </si>
  <si>
    <t>Zemkopības ministrijas nekustamie īpašumi</t>
  </si>
  <si>
    <t>Ošas 1. poldera sūkņu stacija, Rožupes pagasts, Līvānu novads</t>
  </si>
  <si>
    <t>Ošas 2. poldera sūkņu stacija, Rožupes pagasts, Līvānu novads</t>
  </si>
  <si>
    <t>Valsts nozīmes ūdensnotekas Bolupe, ŪSIK kods 4254:01, pik. 444/00-671/50  atjaunošana Kubulu, Vīksnas, Bērzkalnes pagastā, Balvu novadā, Susāju, Kupravas, Žīguru pagastā, Viļakas novadā un Liepnas pagastā, Alūksnes novadā</t>
  </si>
  <si>
    <t xml:space="preserve">Valsts nozīmes ūdensnotekas Vircava, ŪSIK kods 38532:01, pik. 08/00-128/30; pik. 343/50-359/80; pik. 384/60-416/00  atjaunošana Jelgavas pilsētā un Jaunsvirlaukas,  Vircavas, Elejas, Sesavas pagastā, Jelgavas novadā </t>
  </si>
  <si>
    <t xml:space="preserve">Dundaga, SIA «Ziemeļkurzeme» </t>
  </si>
  <si>
    <t>Ūdenssaimniecības pakalpojumu attīstība Dundagā, II kārta</t>
  </si>
  <si>
    <t>Lielvārdes Remte, SIA</t>
  </si>
  <si>
    <t>5.4.2.</t>
  </si>
  <si>
    <t>5.4.2.2.</t>
  </si>
  <si>
    <t>Vides monitorings</t>
  </si>
  <si>
    <t>Latvijas vides aizsardzības fonda administrācija</t>
  </si>
  <si>
    <t>0.5.5.1.</t>
  </si>
  <si>
    <t>Ieguldījumi kultūras un dabas mantojumā</t>
  </si>
  <si>
    <t>Siguldas novada dome</t>
  </si>
  <si>
    <t>Kultūra, vēsture, arhitektūra Gaujas un laika lokos (projekta idejas nosaukums)</t>
  </si>
  <si>
    <t>Nozīmīga kultūrvēsturiskā mantojuma saglabāšana un attīstība kultūras tūrisma piedāvājuma pilnveidošanai Zemgales reģionā (projekta idejas nosaukums)</t>
  </si>
  <si>
    <t xml:space="preserve"> Carnikavas novada dome</t>
  </si>
  <si>
    <t>Vidzemes piekrastes kultūras un dabas mantojuma iekļaušana tūrisma pakalpojumu izveidē un attīstībā – "Saviļņojošā Vidzeme" (projekta idejas nosaukums)</t>
  </si>
  <si>
    <t>Talsu novada pašvaldība</t>
  </si>
  <si>
    <t>Talsu pilsētas tirgus pārbūve</t>
  </si>
  <si>
    <t>Degradēto rūpniecisko teritoriju reģenerācija Daugavpils pilsētas un Ilūkstes novada teritorijās</t>
  </si>
  <si>
    <t>0.5.6.3.</t>
  </si>
  <si>
    <t>Inčukalna sanācija</t>
  </si>
  <si>
    <t>0.6.1.5.</t>
  </si>
  <si>
    <t>Satiksmes ministrija</t>
  </si>
  <si>
    <t>0.6.3.1.</t>
  </si>
  <si>
    <t>Valsts reģionālā autoceļaP32  Augšlīgatne - Skrīveri Madliena - P80 47.20 60.29</t>
  </si>
  <si>
    <t>Jāzepa Vītola Latvijas Mūzikas akadēmija</t>
  </si>
  <si>
    <t>Latvijas Mākslas akadēmija</t>
  </si>
  <si>
    <t>Latvijas Sporta pedagoģijas akadēmija</t>
  </si>
  <si>
    <t>Rēzeknes Tehnoloģiju akadēmija</t>
  </si>
  <si>
    <t>Transporta un sakaru institūts</t>
  </si>
  <si>
    <t>Transporta un sakaru institūta STEM studiju programmu modernizācija</t>
  </si>
  <si>
    <t>Ieguldījumi vispārējās izglītības infrastruktūrā</t>
  </si>
  <si>
    <t>Daugavpils Valsts ģimnāzijas materiāli tehniskās bāzes un infrastruktūras modernizācija</t>
  </si>
  <si>
    <t>Daugavpils vispārējo izglītības iestāžu materiāli tehniskās bāzes un infrastruktūras sakārtošana atbilstoši mūsdienīgām prasībām (3.vsk., 13.vsk., 16.vsk., Krievu vsk.-licejs, Saskaņas psk.)</t>
  </si>
  <si>
    <t>Jelgavas pašvaldība</t>
  </si>
  <si>
    <t xml:space="preserve">Mācību vides uzlabošana Jelgavas Valsts ģimnāzijā un Jelgavas Tehnoloģiju vidusskolā </t>
  </si>
  <si>
    <t>Gulbenes pašvaldība</t>
  </si>
  <si>
    <t>Kuldīgas pašvaldība</t>
  </si>
  <si>
    <t>Ogres pašvaldība</t>
  </si>
  <si>
    <t>Uzlabot vispārējās izglītības iestāžu mācību vidi Ogres novadā</t>
  </si>
  <si>
    <t xml:space="preserve">Jelgavas Amatu vidusskola </t>
  </si>
  <si>
    <t xml:space="preserve">Jelgavas Amatu vidusskolas infrastruktūras uzlabošana un mācību aprīkojuma modernizācija, 2.kārta </t>
  </si>
  <si>
    <t>Daugavpils Dizaina un mākslas vidusskolas "Saules skola" infrastruktūras modernizācijas II kārtas īstenošana un kultūrizglītības reģionālā metodiskā centra izveidošana</t>
  </si>
  <si>
    <t>0.9.2.6.</t>
  </si>
  <si>
    <t>Ārstu apmācības</t>
  </si>
  <si>
    <t>ESF</t>
  </si>
  <si>
    <t>0.9.3.2.</t>
  </si>
  <si>
    <t>Veselības aprūpes infrastruktūra</t>
  </si>
  <si>
    <t>Pasākums</t>
  </si>
  <si>
    <t>Kārta</t>
  </si>
  <si>
    <t>4.2.1.2.</t>
  </si>
  <si>
    <t>6.2.1.1.</t>
  </si>
  <si>
    <t>Maija MK ziņojumā precizētais termiņš</t>
  </si>
  <si>
    <t>Fianansējuma saņēmēja aktualizētais iesniegšanas datums</t>
  </si>
  <si>
    <t>Zinātniskā institūta BIOR pētniecības resursu koncentrēšana un institucionālās kapacitātes stiprināšana</t>
  </si>
  <si>
    <t>Pētniecības infrastruktūras attīstīšana viedās specializācijas jomās un institucionālās kapacitātes stiprināšana Daugavpils Universitātē</t>
  </si>
  <si>
    <t>Rīgas Stradiņa universitātes farmācijas jomas pētniecības infrastruktūras attīstība</t>
  </si>
  <si>
    <t>Pētniecības infrastruktūras attīstīšana Latvijas Valsts mežzinātnes institūtā "Silava"</t>
  </si>
  <si>
    <t>Elektronikas un datorzinātņu institūta pētnieciskās infrastruktūras attīstība</t>
  </si>
  <si>
    <t>Ķekavas novada pašvaldība</t>
  </si>
  <si>
    <t>Rīgas Tehniskās universitātes Inzenierzinātņu un viedo tehnoloģiju centra energoefektivitātes paaugstināšana Ķīpsalas ielā 6B, Rīgā</t>
  </si>
  <si>
    <t>Liepājas Universitātes ēkas pārbūve</t>
  </si>
  <si>
    <t>Rīgas Tehniskās universitātes infrastruktūras attīstība STEM studiju programmu modernizēšanai.</t>
  </si>
  <si>
    <t>Vidzemes Augstskolas STEM studiju vides modernizācija</t>
  </si>
  <si>
    <t>Jāzepa Vītola Latvijas Mūzikas akadēmijas īstenoto radošo industriju studiju programmu modernizācija</t>
  </si>
  <si>
    <t>STEM, veselības aprūpes un mākslu studiju programmu modernizēšana Daugavpils Universitātē</t>
  </si>
  <si>
    <t>Studiju vides attīstība Rīgas Stradiņa universitātē</t>
  </si>
  <si>
    <t>Rēzeknes Tehnoloģiju akadēmijas lāzertehnoloģiju, mehatronikas un mašīnbūves studiju programmu modernizācija</t>
  </si>
  <si>
    <t>Latvijas Mākslas akadēmijas STEM (radošo industriju) studiju programmu modernizēšana</t>
  </si>
  <si>
    <t>Modernizētās LSPA STEM studiju programmas veselības aprūpē</t>
  </si>
  <si>
    <t>Latvijas Kultūras akadēmijas un Latvijas Kultūras koledžas STEM studiju programmu modernizēšana</t>
  </si>
  <si>
    <t>APP Latvijas Valsts koksnes ķīmijas institūts </t>
  </si>
  <si>
    <t>Salaspils 1.vidusskolas 4.mācību korpusa izbūve un aprīkošana </t>
  </si>
  <si>
    <t xml:space="preserve">Garkalnes novada dome  </t>
  </si>
  <si>
    <t>Ikšķiles novada pašvaldība  </t>
  </si>
  <si>
    <t>Mārupes novada Dome </t>
  </si>
  <si>
    <t>LLU un tās pārraudzībā esošo zinātnisko institūciju pētniecības, attīstības infrastruktūras un institucionālās kapacitātes stiprināšana.</t>
  </si>
  <si>
    <t>Rīgas Tehniskās universitātes Inženierzinātņu un viedo tehnoloģiju centra infrastruktūras attīstība Viedās specializācijas jomās.</t>
  </si>
  <si>
    <t>Latvijas Organiskās sintēzes institūta infrastruktūras attīstīšana viedās specializācijas jomā - biomedicīna, medicīnas tehnoloģijas, biofarmācija un biotehnoloģijas</t>
  </si>
  <si>
    <t>Latvijas Biomedicīnas pētījumu un studiju centra infrastruktūras attīstība pētniecības un tehnoloģiju pārneses kapacitātes stiprināšanai biomedicīnas un biotehnoloģijas jomās</t>
  </si>
  <si>
    <t>Irbenes radioteleskopu kompleksa modernizācijas 3. kārta</t>
  </si>
  <si>
    <t>Latvijas Valsts koksnes ķīmijas institūta pilotiekārtu parka un ventilācijas sistēmas izveide</t>
  </si>
  <si>
    <t>Latvijas Universitātes pētniecības infrastruktūras modernizācija un resursu koncentrācija viedās specializācijas jomās</t>
  </si>
  <si>
    <t>Rūpnieciskās zonas attīstība Jauntukuma rajonā</t>
  </si>
  <si>
    <t>Uzņēmējdarbības attīstībai nepieciešamās infrastruktūras izbūve Ķekavas novadā</t>
  </si>
  <si>
    <t>Uzņēmējdarbības attīstība Skultes pagasta Mandegu ciemā, palielinot pieejamo elektroenerģijas jaudu</t>
  </si>
  <si>
    <t>Energoefektivitātes paaugstināšana Daugavpils Universitātes mācību korpusam Parādes ielā 1, Daugavpilī</t>
  </si>
  <si>
    <t>Energoefektivitātes paaugstināšana Daugavpils Universitātes mācību korpusam Vienības ielā 13, Daugavpilī</t>
  </si>
  <si>
    <t>"Energoefektivitātes pasākumu īstenošana Ogres tehnikuma dienesta viesnīcā"</t>
  </si>
  <si>
    <t>Energoefektivitātes paaugstināšanas pasākumi Daugavpils medicīnas koledžas ēkā Varšavas ielā 26 a.</t>
  </si>
  <si>
    <t>Ēkas Ogrē, Upes prospektā 16 siltināšana un rekonstrukcija, pielāgojot Ogres novada Sociālā dienesta un tā struktūrvienību vajadzībām</t>
  </si>
  <si>
    <t>Vides monitoringa un kontroles sistēmas attīstība</t>
  </si>
  <si>
    <t>Valsts vides monitoringa programmu un kontroles sistēmas attīstība un sabiedrības līdzdalības veicināšana, pilnveidojot nacionālas nozīmes vides informācijas un izglītības centru infrastruktūru</t>
  </si>
  <si>
    <t>„Ludzas vispārējās izglītības iestāžu mācību vides modernizācija”</t>
  </si>
  <si>
    <t>Vispārējās izglītības iestāžu mācību vides uzlabošana Talsu novadā</t>
  </si>
  <si>
    <t>Siguldas valsts ģimnāzijas un Siguldas 1.pamatskolas atjaunošana, pārbūve un materiāltehniskās bāzes modernizācija</t>
  </si>
  <si>
    <t>Mārupes vidusskolas mācību vides uzlabošana</t>
  </si>
  <si>
    <t>"Ikšķiles vidusskolas pārbūve"</t>
  </si>
  <si>
    <t>Cēsu novada vispārējo izglītības iestāžu modernizācija</t>
  </si>
  <si>
    <t>Berģu Mūzikas un mākslas pamatskolas piebūves jaunbūve/rekonstrukcija</t>
  </si>
  <si>
    <t>Cēsu Profesionālās vidusskolas modernizācija.</t>
  </si>
  <si>
    <t>Profesionālās izglītības kompetences centrs „Ogres tehnikums”</t>
  </si>
  <si>
    <t>Daugavpils medicīnas koledža</t>
  </si>
  <si>
    <t xml:space="preserve">Valsts galvenā autoceļa A4 Rīgas apvedceļš (Baltezers - Saulkalne), km 12,48 - 19,68 segas pārbūve </t>
  </si>
  <si>
    <t>Sabiedrība ar ierobežotu atbildību "BROCĒNU SILTUMS" </t>
  </si>
  <si>
    <t>Brocēnu ūdenssaimniecības attīstība, 2.kārta</t>
  </si>
  <si>
    <t>380 248.00</t>
  </si>
  <si>
    <t>Projekta iesniedzējs 2017.gada 14.jūlijā ir uzaicināts iesniegt PI. Detalizētais projekta apraksts ir saskaņots VARAM, iesniedzējs gatavo MK rīkojuma projektu. Galvenais kavēšanās iemesls - cilvēkresursu trūkums. Nākamnedēļ (24.07.-28.07.) plānota iekšējā sanāksme par projekta iesniegumu, tad vienosies par termiņiem, pagaidām nezina, vai paspēs iesniegt ātrāk par 01.09. Pēc sanāksmes attiecīgā persona sazināsies, uzdos interesējošos jautājumus par projekta iesniegumu.</t>
  </si>
  <si>
    <t>Projekta iesniedzējs 2017.gada 14.jūlijā ir uzaicināts iesniegt PI. Detalizētais projekta apraksts ir saskaņots VARAM, iesniedzējs gatavo MK rīkojuma projektu, plāno šonedēļ (19.07.-21.07.) nosūtīt pirmreizējai saskaņošanai. No savas puses termiņus nav kavējuši, lielākā problēma bija tā, ka sākotnēji projekts bija iekļauts 1.projektu sarakstā, pēc tam pārcelts uz 2.sarakstu, un tikai 2016.g.22.novembrī iekļauts atpakaļ 1.projektu sarakstā. No tā brīža 5 mēnešu (līdz 22.04.17) laikā iesniedzējam bija VARAM jāiesniedz detalizētais projekta apraksts, kas tika izdarīts. Projekta iesniegums ir gandrīz gatavs. Ņemot vērā, ka tagad projekta iesniedzējs ir uzaicināts, un CFLA var uzsākt vērtēšanu pirms MK rīkojuma apstiprināšanas, tādējādi ātrāk virzot projekta gaitu, plāno iesniegt projektu iespējami drīz, noteikti pirms 01.09., bet konkrētu datumu vēl nevar pateikt (atsaucas uz pašreizēju cilvēkresursu trūkumu). Ir ieinteresēti iesniegt projektu iespējami ātri, jo cer līdz decembrim noslēgt vienošanos ar CFLA. Kārto piekļuves tiesības KP VIS, plāno projektu iesniegt tajā. Ir informēti par iespējām saņemt konsultācijas, piefiksēja kontaktpersonas tālruni turpmākai saziņai.</t>
  </si>
  <si>
    <t>Projekta iesniedzējs 2017.gada 14.jūlijā ir uzaicināts iesniegt PI. MK rīkojuma projekts bija pirmreizējā saskaņošanā līdz 13.07., ir saņemti iebildumi, un iesniedzējs gatavo Izziņu. Šodien (19.07.) plānots saskaņot precizēto informāciju ar VARAM un tātad drīzumā virzīt MK rīkojumu atkārtotai saskaņošanai. Kā galveno problēmu norāda neziņu par to, kas notiek/notiks ar pārējiem Veselības ministrijas projektiem, jo starp tiem un šo projektu ir zināmas atkarības. Tās projekta vadītāja mēģina iespēju robežās novērst. Plāno drīzumā (nākamajā vai aiznākamajā nedēļā, 24.07.-04.08.) pieteikties konsultācijai par atsevišķiem jautājumiem, kas radušies, gatavojot projekta iesniegumu. Pagaidām nezina, vai paspēs projektu iesniegt ātrāk par 01.09.</t>
  </si>
  <si>
    <t>Projekta iesniedzējs 2017.gada 14.jūlijā ir uzaicināts iesniegt PI. Detalizētais projekta apraksts ir saskaņots VARAM, MK rīkojuma projekts nosūtīts pirmreizējai saskaņošanai. Projekta vadītāja jūnija beigās atgriezusies no ilgstošas prombūtnes, līdz ar to nevar komentēt, kādas problēmas kavējušas projekta virzību. Projekta iesniegums ir sagatavots, tiek precizēti sadarbības partneru apliecinājumi. Pašreizējais iekšējais termiņš pabeigt iesniegumu ir līdz 26.07., ja tajā iekļausies, pēc tam pēdējās veiktās izmaiņas jāsaskaņo iekšēji, un projektu varēs iesniegt (augusta sākumā-vidū). Par iespēju saņemt konsultācijas ir informēti, vērsīsies, ja būs neskaidri jautājumi.</t>
  </si>
  <si>
    <t>ITI projekts. PI sagatavošana aizkavējusies projekta vadības personāla noslogotības dēļ. Aizkavējusies dokumentācijas sagatavošana.</t>
  </si>
  <si>
    <t xml:space="preserve">ITI projekts. PI tiek gatavots. Bija problēmas ar rezultatīvo rādītāju - labumu guvušie uzņēmumi (bija jāsaskaņo ar uzņēmumiem). * no komersantiem, kuri bija ieinteresēti izrādījās lielie - jāatrod 8 atbilstoši. </t>
  </si>
  <si>
    <t>Projekts ir sagatavots KPVIS, bet iesniegt nevarot, jo trūkstot dok. no projektētājiem. Projekts tiks ievadīts KP VIS līdz 30.07.2017. Saņemts no projektētāja atbilstošs dokumenta veids ievietošanai sistēmā.</t>
  </si>
  <si>
    <t>uz 14.07.2017. atbilde no finansējuma saņēmēja nav saņemta</t>
  </si>
  <si>
    <t>PI nav iesniegts sākotnēji plānotajā termiņā, ņemot vērā objektu būvprojektu izstrādes ieilgšanu projekta ietvaros un izmaksu ieguvumu analīzes un finanšu analīzes sagatvošanu.</t>
  </si>
  <si>
    <t>PI sagatavošana aizkavējusies projekta vadības personāla noslogotības dēļ.</t>
  </si>
  <si>
    <t xml:space="preserve">ITI  projekts. PI nav iesniegts sākotnēji plānotajā termiņā ņemot vērā objektu būvprojektu izstrādes ieilgšanu projekta ietvaros. </t>
  </si>
  <si>
    <t>09.2017.</t>
  </si>
  <si>
    <t>08.2017.</t>
  </si>
  <si>
    <t>ITI  projekts. PI nav iesniegts sākotnēji plānotajā termiņā, jo kavējas projekta tehniskās dokumentācijas sagatavošana.</t>
  </si>
  <si>
    <t>PI sagatavošana aizkavējusies projekta vadības personāla noslogotības dēļ. Pirms projekta iesnieguma  iesniegšanas vēlas saņemt konsultāciju un nepieciešamības gadījumā veikt precizējumus. Plāno piedalīties 20.06.2017. VARAM rīkotajā seminārā.</t>
  </si>
  <si>
    <t>Precizētais iesniegšanas termiņš norādīts Rēzeknes pilsētas domes 27.06.2017 vēstulē "Par integrētu teritoriālo investīciju projektu iesniegumu atlasi" Finanšu ministrijai, kurā lūdz pagarināt SAM 4.2.2. projektu iesniegšanas termiņu līdz 2017.gada 29.decembrim.</t>
  </si>
  <si>
    <t>ITI projekts. PI sagatavošana aizkavējusies projekta vadības personāla noslogotības dēļ.</t>
  </si>
  <si>
    <t>Projekts nav iesniegts sākotnēji plānotajā termiņā, jo nepieciešams saņemt būvatļauju projektā plānotajām darbībām. Būvprojekta minimālais sastāvs iesniegts būvvaldē 03.07.2017.,līdz ar to nav būvatļaujas, kas varētu būt pēc mēneša.</t>
  </si>
  <si>
    <t>Projekts nav iesniegts sākotnēji plānotajā termiņā, jo nepieciešams saņemt būvatļauju projektā plānotajām darbībām. Nav VVD tehniskie noteikumi, nav būvprojekts minimālā sastāvā</t>
  </si>
  <si>
    <t>Projekts nav iesniegts sākotnēji plānotajā termiņā, jo nepieciešams saņemt būvatļauju projektā plānotajām darbībām, kā arī nav saskaņojuma ar attiecīgo pašvaldību, ka iesniegtais projekts atbilst spēkā esošam attiecīgās pašvaldības teritorijas plānojumā vai detālplānojumā noteiktajam funkcionālajam zonējumam. Būvprojekta minimālais sastāvs iesniegts būvvaldē 03.07.2017.,līdz ar to nav būvatļaujas, kas varētu būt pēc mēneša. Nav saskaņojuma ar pašvaldībām, ka iesniegtais projekts atbilst spēkā esošam attiecīgās pašvaldības teritorijas plānojumā vai detālplānojumā noteiktajam funkcionālajam zonējumam.</t>
  </si>
  <si>
    <t>Projekts nav iesniegts sākotnēji plānotajā termiņā, jo vēl nav sagatavoti visi PI pamatojošie dokumenti, t.sk.,notiek iepirkuma procedūra.</t>
  </si>
  <si>
    <t>Projekta iesniegums nav iesniegts atkārtoti precizētājā termiņā, jo kavējas projekta iesnieguma finanšu sadaļas sagatavošana . Projekta iesniegumu varēs iesniegt pēc Lielvārdes novada Domes sēdes, kura plānota jūlija pēdējās nedēļā.</t>
  </si>
  <si>
    <t>Projekta iesniegums nav iesniegts sākotnēji plānotajā termiņā, jo  projekta sadarbības parnteri skaidro jautājumus par valsts atbalsta normu piemērošanu.</t>
  </si>
  <si>
    <t xml:space="preserve">PI nav iesniegts sākotnēji plānotajā termiņā , jo tiek risināti jautājumi saistībā ar būvatļaujas saņemšanu. </t>
  </si>
  <si>
    <t>Ilūkstes novada domei nepieciešams termiņa pagarinājums tehniskā projekta izstrādei papildus iekļaujamajai darbībai  (Ilūkstes novada domes 29.06.2017. vēstule Nr.763, adresēta FM, CFLA, LPR, DP, DND - CFLA saņemta 04.07.2017.)</t>
  </si>
  <si>
    <t>Sakarā ar grozījumiem SAM īstenošanas noteikumos pilsētas, kas veic atlasi ITI ietvaros, nav izsludinājušas atlases plānotajā laikā, attiecīgi PI tiks iesniegti ar laika nobīdi. FS nav iesniedzis aktualizētu jaunu PI datumu.</t>
  </si>
  <si>
    <t>Sakarā ar grozījumiem SAM īstenošanas noteikumos pilsētas, kas veic atlasi ITI ietvaros, nav izsludinājušas atlases plānotajā laikā, attiecīgi PI tiks iesniegti ar laika nobīdi.  FS nav iesniedzis aktualizētu plānoto projektu iesniegšanas datumu.</t>
  </si>
  <si>
    <t>ITI projekts, atlase izsludināta, iesniegšanas termiņš ir līdz 30.08.2017. PI plāno projektu iesniegt augusta sākumā.</t>
  </si>
  <si>
    <t>Projekts nav iesniegts sākotnēji plānotajā termiņā, jo kavējas NEP saskaņojuma saņemšana. Paredzamas maksājumu prūsmas nobīdes, jo 2017. gadā  plāno tikai administratīvos izdevumus, savukārt iegādes plānotas 2018.gadā.</t>
  </si>
  <si>
    <t>ITI projekts, atlase izsludināta, iesniegšanas termiņš ir līdz 20.12.2017. PI  plāno projektu iesniegt līdz septembrim.</t>
  </si>
  <si>
    <t>Finanšu ministre</t>
  </si>
  <si>
    <t>D.Reizniece-Ozola</t>
  </si>
  <si>
    <t>Kārkliņš, 67095473</t>
  </si>
  <si>
    <t>Harijs.Kārkliņš@fm.gov.lv</t>
  </si>
  <si>
    <t>Projektu iesniedzēju skaidrojum</t>
  </si>
  <si>
    <t>Kavēto projektu ES fondu finansējums</t>
  </si>
  <si>
    <t>KOPĀ neiesniegtie projekti plānotajos termiņos</t>
  </si>
  <si>
    <t>Carnikavas novada dome</t>
  </si>
  <si>
    <t>Kavēto projektu ES fonda finasējums</t>
  </si>
  <si>
    <t>Kopā ES finansējums iesniegtajiem, neplānotatjiem projektu iesniegumiem</t>
  </si>
  <si>
    <t xml:space="preserve">Kopā ES finansējums kavētiem projektu iesniegumiem </t>
  </si>
  <si>
    <t xml:space="preserve">Kopā ES finansējums plānotajiem projektu iesniegumiem </t>
  </si>
  <si>
    <t>10</t>
  </si>
  <si>
    <t>Ekonomikas ministrija</t>
  </si>
  <si>
    <t>Vienotās darba vides izveide visā EM resorā</t>
  </si>
  <si>
    <t>Izglītības un zinātnes ministrija</t>
  </si>
  <si>
    <t>VIIS attīstība - izglītības monitoringa sistēmas izveide</t>
  </si>
  <si>
    <t>Vienotais tiesību aktu projektu izstrādes un saskaņošanas  portāls</t>
  </si>
  <si>
    <t>Pakalpojumu sniegšanas un pārvaldības platforma</t>
  </si>
  <si>
    <t>Starptautisko kravu loģistikas IS (SKLOIS 2)</t>
  </si>
  <si>
    <t>Ilūkstes novada pašvaldība</t>
  </si>
  <si>
    <t>Ieguldījums komercdarbības attīstībai Ilūkstes novadā</t>
  </si>
  <si>
    <t>Līgatnes novada pašvaldība</t>
  </si>
  <si>
    <t>Uzņēmējdarbības vides sakārtošana Augšlīgatnē</t>
  </si>
  <si>
    <t>Stopiņu novada pašvaldība</t>
  </si>
  <si>
    <t>Eksportētāju, uzņēmēju attīstībai nepieciešamās infrastruktūras izbūve stopiņu novada Līču un Ulbrokas ciemos</t>
  </si>
  <si>
    <t>Vecpiebalgas novada pašvaldība</t>
  </si>
  <si>
    <t>Uzņēmējdarbības attīstībai nepieciešamās publiskās infrastruktūras attīstība Vecpiebalgas novada Inešu pagastā</t>
  </si>
  <si>
    <t>Rēzeknes pilsētas domes Sporta pārvaldes ēkas Rēzeknē, 18.Novembra ielā 39 energoefektivitātes uzlabošana</t>
  </si>
  <si>
    <t>Aizputes komunālais uzņēmums, SIA</t>
  </si>
  <si>
    <t>Alūksne, SIA "Rūpe"</t>
  </si>
  <si>
    <t>Ūdenssaimniecības pakalpojumu attīstība Alūksnē, III kārta</t>
  </si>
  <si>
    <t xml:space="preserve">Baltezers, SIA "Garkalnes ūdens" </t>
  </si>
  <si>
    <t>"Ūdenssaimniecības pakalpojumu attīstība Baltezerā, 2.kārta"</t>
  </si>
  <si>
    <t>Carnikavas Komunālserviss, P/A</t>
  </si>
  <si>
    <t>Ūdenssaimniecības pakalpojumu attīstība Carnikavā, III kārta</t>
  </si>
  <si>
    <t>Kārsavas namsaimnieks, SIA</t>
  </si>
  <si>
    <t>Ludzas apsaimniekotājs, SIA</t>
  </si>
  <si>
    <t xml:space="preserve">Ūdenssaimniecības pakalpojumu attīstība Ludzas pilsētā </t>
  </si>
  <si>
    <t>Priekules nami, SIA</t>
  </si>
  <si>
    <t>Pašvaldības SIA Rūjienas siltums</t>
  </si>
  <si>
    <t>Ūdenssaimniecības pakalpojumu attīstība Rūjienā, II kārta</t>
  </si>
  <si>
    <t xml:space="preserve">Rīteiropas vērtības </t>
  </si>
  <si>
    <t>Liepājas pilsētas dome</t>
  </si>
  <si>
    <t>Dienvidkurzemes piekrastes mantojums cauri gadsimtiem (projekta idejas nosaukums)</t>
  </si>
  <si>
    <t>Pamatinfrastruktūras nodrošināšana uzņēmējdarbības veicināšanai, revitalizējot degradēto teritoriju Liepājā</t>
  </si>
  <si>
    <t xml:space="preserve">Degradētās teritorijas Akmeņu ielā 74, Ogrē revitalizācija uzņēmējdarbības attīstībai </t>
  </si>
  <si>
    <t>Degradētās teritorijas sakārtošana Jauntukuma mikrorajonā (Slocenes iela)</t>
  </si>
  <si>
    <t>Uzņēmējdarbības attīstība Austrumu pierobežā</t>
  </si>
  <si>
    <t>Lipājas ostas ūdens infrastruktūras uzlabošana</t>
  </si>
  <si>
    <t>6.1.3.</t>
  </si>
  <si>
    <t>6.1.3.1.</t>
  </si>
  <si>
    <t>Salu tilta rekonstrukcija</t>
  </si>
  <si>
    <t>Salu tilta kompleksa atjaunošana, pārbūve un izbūve, 2.kārta</t>
  </si>
  <si>
    <t>Liepājas vispārizglītojošo skolu modernizācija</t>
  </si>
  <si>
    <t>Rīgas pašvaldība</t>
  </si>
  <si>
    <t>Rīgas Franču liceja infrastruktūras pilnveide, ergonomiskas mācību vides iekārtošana un  inovatīvu IKT risinājumu ieviešana mācību procesa nodrosināsanai</t>
  </si>
  <si>
    <t>Krāslavas novada pašvaldība</t>
  </si>
  <si>
    <t>Krāslavas novada izglītības iestāžu infrastruktūras sakārtošana un mācību vides uzlabošana Krāslavas Valsts ģimnāzijai, Krāslavas pamatskolai un Krāslavas Varavīksnes vidusskolai</t>
  </si>
  <si>
    <t>Tukuma pašvaldība</t>
  </si>
  <si>
    <t>9.2.5.</t>
  </si>
  <si>
    <t>0.9.2.5.</t>
  </si>
  <si>
    <t>Ārstu piesiste darbam reģioniem</t>
  </si>
  <si>
    <t>Veselības ministrija</t>
  </si>
  <si>
    <t>Paula Stradiņa klīniskā universitātes slimnīca</t>
  </si>
  <si>
    <t>Slimnīcas A korpusa 2.kārtas būvniecība</t>
  </si>
  <si>
    <t>Projektu iesniedzēju skaidrojumi no jūnija MK ziņojuma</t>
  </si>
  <si>
    <t>Jūnija MK ziņojumā precizētais termiņš</t>
  </si>
  <si>
    <t>Profesionālās izglītības kompetences centrs „Rīgas Valsts tehnikums”</t>
  </si>
  <si>
    <t>Energoefektivitātes paaugstināšanas pasākumu īstenošana Profesionālās izglītības kompetences centra ”Rīgas Valsts tehnikums” mācību korpusa ēkai Zeļļu ielā 9, Limbažos, Limbažu novadā</t>
  </si>
  <si>
    <t>Energoefektivitātes paaugstināšanas pasākumu īstenošana Profesionālās izglītības kompetences centra ”Rīgas Valsts tehnikums” dienesta viesnīcas ēkai Zeļļu ielā 8, Limbažos, Limbažu novadā</t>
  </si>
  <si>
    <t>Valsts sociālās aprūpes centrs „Kurzeme”</t>
  </si>
  <si>
    <t>Energoefektivitātes paaugstināšana VSAC "Kurzeme" filiālē "Liepāja", Apšu ielā 3A, Liepājā</t>
  </si>
  <si>
    <t>Sabiedrība ar ierobežotu atbildību "BŪKS"</t>
  </si>
  <si>
    <t>Ūdenssaimniecības infrastruktūras attīstība Baldones pilsētā</t>
  </si>
  <si>
    <t>Balvu novada pašvaldības aģentūra "SAN-TEX"</t>
  </si>
  <si>
    <t>Balvu pilsētas ūdenssaimniecības attīstības III kārta</t>
  </si>
  <si>
    <t>Līvānu ūdenssaimniecības attīstības III kārta</t>
  </si>
  <si>
    <t>Kuldīgas novada vispārējās izglītības iestāžu mācību vides uzlabošana</t>
  </si>
  <si>
    <t>Gulbenes novada vispārējo izglītības iestāžu mācību vides uzlabošana</t>
  </si>
  <si>
    <t>Tukuma vispārējās izglītības iestāžu mācību vides uzlabošana</t>
  </si>
  <si>
    <t>Balvu pašvaldība</t>
  </si>
  <si>
    <t>Balvu novada vispārējās izglītības iestāžu mācību vides uzlabošana</t>
  </si>
  <si>
    <t>Bauskas Valsts ģimnāzijas un Bauskas 2.vidusskolas infrastruktūras sakārtošana</t>
  </si>
  <si>
    <t>Kanalizācijas tīklu, spiedvadu un KSS izbūve Aizputē</t>
  </si>
  <si>
    <t>Ūdenssaimniecības pakalpojumu attīstība Lielvārdē 3.kārta</t>
  </si>
  <si>
    <t>Ūdenssaimniecības pakalpojumu attīstība Kārsavā, 2.kārta</t>
  </si>
  <si>
    <t>Ūdenssaimniecības pakalpojumu attīstība Priekules aglomerācijā, 2.kārta</t>
  </si>
  <si>
    <t xml:space="preserve">Auce, SIA "Auces komunālie pakalpojumi" </t>
  </si>
  <si>
    <t xml:space="preserve">Kanalizācijas tīklu pārbūve un paplašināšana Aucē </t>
  </si>
  <si>
    <t>Ādažu Ūdens, SIA</t>
  </si>
  <si>
    <t xml:space="preserve">Ūdenssaimniecības pakalpojumu attīstība Ādažos, III kārta     </t>
  </si>
  <si>
    <t>Baldone, SIA "BŪKS"</t>
  </si>
  <si>
    <t>„Ūdenssaimniecības infrastruktūras attīstība Baldones pilsētā”</t>
  </si>
  <si>
    <t>Baložu komunālā saimniecība, SIA</t>
  </si>
  <si>
    <t>Ūdenssaimniecības pakalpojumu attīstība Baložos, III kārta</t>
  </si>
  <si>
    <t>Balvu novada pašvaldības aģentūra SAN-TEX</t>
  </si>
  <si>
    <t>„Balvu ūdenssaimniecības attīstība, III kārta"</t>
  </si>
  <si>
    <t xml:space="preserve">Bauska, SIA "Bauskas ūdens" </t>
  </si>
  <si>
    <t>Bauskas ūdenssaimniecības attīstība III kārta</t>
  </si>
  <si>
    <t>Iecava SIA „Dzīvokļu komunālā saimniecība”</t>
  </si>
  <si>
    <t>“Ūdenssaimniecības pakalpojumu attīstība Iecavas novadā II kārta”</t>
  </si>
  <si>
    <t>Ikšķiles māja, PSIA</t>
  </si>
  <si>
    <t xml:space="preserve">"Ikšķiles ūdenssaimniecības attīstības II kārta" </t>
  </si>
  <si>
    <t>Īslīces ūdens, SIA</t>
  </si>
  <si>
    <t>Būvdarbi "Kanalizācijas tīklu paplašināšana Īslīces pagasts Bērzkalnu un Rītausmas ciemos"</t>
  </si>
  <si>
    <t>Jaunolaine, SIA „Zeiferti”</t>
  </si>
  <si>
    <t>Ūdenssaimniecības attīstība Jaunolaines lielciemā  III kārta</t>
  </si>
  <si>
    <t>Jaunpiebalga, Jaunpiebalgas komunālā saimniecība</t>
  </si>
  <si>
    <t>Kandavas komunālie pakalpojumi, SIA</t>
  </si>
  <si>
    <t>“Attīstīt un uzlabot ūdensapgādes un kanalizācijas sistēmas pakalpojumu kvalitāti un nodrošināt pieslēgšanas iespējas Kandavas pilsētā”</t>
  </si>
  <si>
    <t>Ķegums, SIA „Ķeguma stars”</t>
  </si>
  <si>
    <t>Ūdenssaimniecības attīstība Ķeguma pašvaldībā</t>
  </si>
  <si>
    <t>Malta, PSIA''Maltas DzKSU''</t>
  </si>
  <si>
    <t>'Ūdenssaimniecības attīstība Maltā III kārta''</t>
  </si>
  <si>
    <t>Ozolnieku KSDU</t>
  </si>
  <si>
    <t>Ūdenssaimniecības attīstība Ozolnieku pagastā, Ozolnieku novadā</t>
  </si>
  <si>
    <t>Pļaviņas, SIA "Pļaviņu Komunālie pakalpojumi"</t>
  </si>
  <si>
    <t xml:space="preserve">Preiļi, SIA "PREIĻU NAMSAIMNIEKS" </t>
  </si>
  <si>
    <t>Ūdenssaimniecības attīstība Preiļu novada Preiļu pilsētā</t>
  </si>
  <si>
    <t>Rojas DzKU, SIA</t>
  </si>
  <si>
    <t>Ūdenssaimniecības attīstība Rojā, III kārta</t>
  </si>
  <si>
    <t>Smiltenes NKUP, SIA</t>
  </si>
  <si>
    <t>Ūdensapgādes un kanalizācijas tīklu paplašināšana Smiltenē 3. kārta</t>
  </si>
  <si>
    <t>Talsu ūdens, SIA (Stende)</t>
  </si>
  <si>
    <t>Stendes pilsētas ūdenssaimniecības attīstības projekts, II kārta</t>
  </si>
  <si>
    <t>Valka, Valkas novada pašvaldība</t>
  </si>
  <si>
    <t>„Ūdenssaimniecības pakalpojumu attīstība Valkā, III kārta”</t>
  </si>
  <si>
    <t>Viļāni, Viļānu namsaimnieks</t>
  </si>
  <si>
    <t>Viļānu ūdenssaimniecības attīstības 4.kārta</t>
  </si>
  <si>
    <t>Ūdenssaimniecības pakalpojumu attīstība Saulkrastos, II kārta</t>
  </si>
  <si>
    <t>Saulkrastu komunālserviss, SIA</t>
  </si>
  <si>
    <t>Loka maģistrāles pārbūve posmā no Kalnciema ceļa līdz Jelgavas administratīvajai robežai</t>
  </si>
  <si>
    <t>5</t>
  </si>
  <si>
    <t>Energoefektivitātes paaugstināšanas pasākumu īstenošana Profesionālās izglītības kompetences centra ”Rīgas Valsts tehnikums” mācību korpusa ēkai Kronvalda bulvārī 1A, Rīgā</t>
  </si>
  <si>
    <t>Līdz 04.08.2017. plānoto ierobežotas projektu iesniegumu atlašu (IPIA) projektu iesniedzēju iesniegtie un prognozētajā termiņā neiesniegtie projekti</t>
  </si>
  <si>
    <t>Projekta iesnieguma nav iesniegts sākotnēji plānotajā termiņā saistībā ar iepirkumu procedūras kavēšanos. Projekta iesnieguma sagatavošana aizkavējusies projekta vadības personāla noslogotības dēļ.</t>
  </si>
  <si>
    <t>Projekta iesniedzējs 2017.gada 14.jūlijā ir uzaicināts iesniegt iesniegumu. Detalizētais projekta apraksts ir saskaņots VARAM, iesniedzējs gatavo MK rīkojuma projektu, plāno šonedēļ (19.07.-21.07.) nosūtīt pirmreizējai saskaņošanai. No savas puses termiņus nav kavējuši, lielākā problēma bija tā, ka sākotnēji projekts bija iekļauts 1.projektu sarakstā, pēc tam pārcelts uz 2.sarakstu, un tikai 2016.g.22.novembrī iekļauts atpakaļ 1.projektu sarakstā. No tā brīža 5 mēnešu (līdz 22.04.17) laikā iesniedzējam bija VARAM jāiesniedz detalizētais projekta apraksts, kas tika izdarīts. Projekta iesniegums ir gandrīz gatavs. Ņemot vērā, ka tagad projekta iesniedzējs ir uzaicināts, un CFLA var uzsākt vērtēšanu pirms MK rīkojuma apstiprināšanas, tādējādi ātrāk virzot projekta gaitu, plāno iesniegt projektu iespējami drīz, noteikti pirms 01.09., bet konkrētu datumu vēl nevar pateikt (atsaucas uz pašreizēju cilvēkresursu trūkumu). Ir ieinteresēti iesniegt projektu iespējami ātri, jo cer līdz decembrim noslēgt vienošanos ar CFLA. Kārto piekļuves tiesības KP VIS, plāno projektu iesniegt tajā. Ir informēti par iespējām saņemt konsultācijas, piefiksēja kontaktpersonas tālruni turpmākai saziņai.</t>
  </si>
  <si>
    <t>Projekta iesniedzējs 2017.gada 14.jūlijā ir uzaicināts iesniegt iesniegumu. MK rīkojuma projekts bija pirmreizējā saskaņošanā līdz 13.07., ir saņemti iebildumi, un iesniedzējs gatavo Izziņu. Šodien (19.07.) plānots saskaņot precizēto informāciju ar VARAM un tātad drīzumā virzīt MK rīkojumu atkārtotai saskaņošanai. Kā galveno problēmu norāda neziņu par to, kas notiek/notiks ar pārējiem Veselības ministrijas projektiem, jo starp tiem un šo projektu ir zināmas atkarības. Tās projekta vadītāja mēģina iespēju robežās novērst. Plāno drīzumā (nākamajā vai aiznākamajā nedēļā, 24.07.-04.08.) pieteikties konsultācijai par atsevišķiem jautājumiem, kas radušies, gatavojot projekta iesniegumu. Pagaidām nezina, vai paspēs projektu iesniegt ātrāk par 01.09.</t>
  </si>
  <si>
    <t>Projekta iesniedzējs 2017.gada 14.jūlijā ir uzaicināts iesniegt iesniegumu. Detalizētais projekta apraksts ir saskaņots VARAM, MK rīkojuma projekts nosūtīts pirmreizējai saskaņošanai. Projekta vadītāja jūnija beigās atgriezusies no ilgstošas prombūtnes, līdz ar to nevar komentēt, kādas problēmas kavējušas projekta virzību. Projekta iesniegums ir sagatavots, tiek precizēti sadarbības partneru apliecinājumi. Pašreizējais iekšējais termiņš pabeigt iesniegumu ir līdz 26.07., ja tajā iekļausies, pēc tam pēdējās veiktās izmaiņas jāsaskaņo iekšēji, un projektu varēs iesniegt (augusta sākumā-vidū). Par iespēju saņemt konsultācijas ir informēti, vērsīsies, ja būs neskaidri jautājumi.</t>
  </si>
  <si>
    <t>Projekta iesnieguma sagatavošana aizkavējusies projekta vadības personāla noslogotības dēļ. Aizkavējusies dokumentācijas sagatavošana.</t>
  </si>
  <si>
    <t>Projekta iesniegums nav iesniegts sākotnēji plānotajā termiņā, ņemot vērā objektu būvprojektu izstrādes ieilgšanu projekta ietvaros un izmaksu ieguvumu analīzes un finanšu analīzes sagatvošanu.</t>
  </si>
  <si>
    <t xml:space="preserve">Projekta iesniegums  nav iesniegts sākotnēji plānotajā termiņā ņemot vērā objektu būvprojektu izstrādes ieilgšanu projekta ietvaros. </t>
  </si>
  <si>
    <t xml:space="preserve">Projekta iesniegums nav iesniegts sākotnēji plānotajā termiņā ņemot vērā objektu būvprojektu izstrādes ieilgšanu projekta ietvaros. </t>
  </si>
  <si>
    <t>Projekts nav iesniegts sākotnēji plānotajā termiņā, jo nepieciešams saņemt būvatļauju projektā plānotajām darbībām. Trūkst tehniskie noteikumi, nav būvprojekts minimālā sastāvā</t>
  </si>
  <si>
    <t>Atlase izsludināta, iesniegšanas termiņš ir līdz 30.08.2017. PI plāno projektu iesniegt augusta sākumā.</t>
  </si>
  <si>
    <t>Projekts nav iesniegts sākotnēji plānotajā termiņā, jo kavējas nozares ekspertu padomes saskaņojums. Paredzamas maksājumu prūsmas nobīdes, jo 2017. gadā  plāno tikai administratīvos izdevumus, savukārt iegādes plānotas 2018.gadā.</t>
  </si>
  <si>
    <t>01.09.2017.</t>
  </si>
  <si>
    <t>Jūlija beigās joprojām nav saņemts Nozares ekspertu padomes saskaņojums aprīkojuma iegādei. Informācija par ietekmi uz maksājumu plūsmām sniegta iepriekšējā mēnesī.</t>
  </si>
  <si>
    <t>Projekta iesnieguma sagatavošanā nācās piesaistīt ārpakalpojuma sniedzējus. Sākotnēji tika plānots, ka izmaksu/ieguvumu analīzi sagatavos pašvaldības speciālisti, tomēr darba procesā secināts, ka kapacitāte un zināšanas nav pietiekošas, lai šo dokumentu sagatavotu pietiekami kvalitatīvi. Lai piesaistītu ārpakalpojumu atbilstoši visiem noteikumiem, tika veikta cenu aptauja. Tāpat ilgāku laiku prasījusi citas projekta iesnieguma pamatojošās dokumentācijas sagatavošana, saskaņošana un atzinumu saņemšana no iestādēm. Iesniegšanas termiņa pārcelšanai ir ietekme uz finanšu plūsmu - iepriekš plānotie 2017.gada izdevumi tiek pārcelti uz 2018.gadu.</t>
  </si>
  <si>
    <t>Novirze no termiņiem radusies projektētāju dēļ. Projektētāju izstrādātais piedāvājums pašvaldībai nav bijis pieņemams un pašlaik projekts tiek pārstrādāts. Finanšu plūsmā izmaiņas neradīs.</t>
  </si>
  <si>
    <t>Novirze no termiņiem radusies, jo būvprojekta izstrāde ieilga ilgāk nekā bija paredzēts. Darba izpilde vēl ir procesā. Finanšu plūsmā izmaiņas nav.</t>
  </si>
  <si>
    <t>Novirze no termiņa, jo aizkavējās projekta atlases izsludināšana pašvaldībā. Nerada ietekmi uz finanšu plūsmu.</t>
  </si>
  <si>
    <t>Liepājas ostas ūdens infrastruktūras uzlabošana</t>
  </si>
  <si>
    <t>Ir bijis viens konkurss, bet daļai pretendentu pretī ir iesniegta sūdzība. Notiks izskatīšana. 2 skolās notiek projektēšanas piezīmju kārtošana. Ekspertīze vērtē. Par ietekmi uz finanšu plūsmu vēl precizēs.</t>
  </si>
  <si>
    <t xml:space="preserve">Novirze no termiņiem radusies sakarā ar projektu vadītājas došanos pirmsdzemdību un bērna kopšanas atvaļinājumā un jaunas projektu vadītājas stāšanos darbā. Finanšu plūsmā izmaiņas - iepriekš visi izdevumi bija plānoti 2018.g., tagad tie sadalīti 2018. un 2019.g. </t>
  </si>
  <si>
    <t>Pēc konsultācijām ar Eiropas Komisiju (EK) tikai jūlija beigās saņemta EK informācija par Izmaksu/ieguvumu analīzē aptveramo laika periodu, līdz ar to projekta iesniedzējs lūdzis pagarināt projekta iesnieguma iesniegšanas termiņu. 
Iesniegšanas termiņa pagarināšana neietekmēs projekta iesniedzēja plānoto finanšu plūsmu.</t>
  </si>
  <si>
    <t>Kavēšanās ir saistīta ar tehniskās dokumentācijas sagatavošanu, jo dažiem partneriem vēl nav izstrādāti būvprojekti, līdz ar to ir sarežģīti saņemt būvdarbu izmaksu pamatojošos dokumentus. Kā arī, ņemot vērā Aglonas bazilikas objekta īpatnības, bija nepieciešams papildus laiks tā darbības un kopīgas sadarbības stratēģijas izveidei un aktualizēšanai.</t>
  </si>
  <si>
    <t xml:space="preserve">Nav iesniegts sākotnēji plānotajā termiņā jo projekta iesniegums tiek izstrādātas un projekts tiks īstenots partnerībā ar Jūrmalas pilsētas, Engures, Mērsraga un Rojas novada pašvaldībām. Līdz ar to  projekta pamatojošās dokumentācijas ( tai skaitā būvniecības izmaksu tāmes) sagatavošana ir laikietiplīga.  Projekta īstenošana sākas nākamajā gadā un turpinās līdz 2020.g. (ieskaitot), kā tas paredzēts finanšu plūsmā, līdz ar to finansiālas ietekmes nav. </t>
  </si>
  <si>
    <t>Kavēšanās notika nepareizās ieņēmumu izdevumu matricas aizpildīšanas dēļ.  Notiek ieņēmumu izdevumu matrias saskņošana ar Kultūras ministriju. Finanšu plūsmā izmaiņas nav plānotas.</t>
  </si>
  <si>
    <t xml:space="preserve">Sadarbības projekta iesnieguma iesniegšana kavējas, jo, ņemot vērā iesaistīto sadarbības partneru skaitu, nepieciešams ilgāks laiks sadarbības partneru sniegtās informācijas apkopošanai, projekta iesnieguma veidlapas un izmaksu – ieguvumu analīzes sagatavošanai, nekā tas sākotnēji tika paredzēts. Sagatavošanas darbu apjoms ir lielāks un līdz ar to arī savstarpējais saskaņošanas process ir laikietilpīgāks nekā gadījumos, kad projektu īsteno tikai projekta iesniedzējs.  </t>
  </si>
  <si>
    <t xml:space="preserve">Novirze no termiņa radusies  projekta iesniedzēja cilvēkresursu kapacitātes dēļ. Projekta iesniegums ir  sagatavots augstas gatavības pakāpē. Tehniskais projekts ir saņemts. Sagatvota Izmaksu ieguvumu analīze, izsludināti 2 iepirkumi (lēmumi vēl nav pieņemti). Finanšu plūsmā varētu būt izmaiņas. </t>
  </si>
  <si>
    <t>Novirze no termiņa, jo aizkavējās projekta atlases izsludināšana pašvaldībā. Dokumenti paralēli jau tiek gatavoti. Lielākā daļa jau sagatavota. Par ietekmi uz finanšu plūsmu informācija vēl tiks sniegta</t>
  </si>
  <si>
    <t xml:space="preserve">Aizkavēšanās projektētāju dēļ saistībā ar tehnisko dokumentāciju. </t>
  </si>
  <si>
    <t>Pašlaik notiek darbs pie projekta iesnieguma pamatojošās dokumentācijas, tai skaita pielikumu sagatavošanas.</t>
  </si>
  <si>
    <t>Novirze no termiņiem radusies, jo ir problēmas ar vietējiem uzņēmumiem, kas iesniedza rezultātus. Daži vairs neatrodas konkrētajā teritorijā, citi skeptiski noskaņoti pret apliecinājuma parakstīšanu un dokumentu iesniegšanu. Informāciju par ietekmi uz finansiālo plūsmu iesniegs atsevišķi.</t>
  </si>
  <si>
    <t>Radušās novirzes no termiņa, jo  kavējas projektēšanas  darbu uzsākšana ( meklējot efektīvākos risinājumus elektroenerģijas nodrošinšanai). Finanšu plūsmā varētu būt izmaiņas un pašlaik ir problēmas ar finansējuma apguvi.</t>
  </si>
  <si>
    <t>Par problēmām, kas ietekmētu iepriekš plānotā termiņa pārcelšanu informācija netika iegūta - saņemot uzaicinājumu, projekta iesniedzējs koncentrējies uz maksimālo projekta iesniegšanas termiņu t.i. 04.09.2017.
Ir ietekme uz naudas plūsmu. Daļa 2017.g. plānoto izdevumu augustā, septembrī un novembrī tiek pārcelti uz decembri, kā arī daļa uz 2018.gadu, t.i., 2017.g. izdevumu apjoms būs mazāks, bet 2018.g. palielināsies.</t>
  </si>
  <si>
    <t>Valsts reģionālas attīstīnbas aģentūra</t>
  </si>
  <si>
    <t xml:space="preserve">3. pielikums
Informatīvajam ziņojumam “Informatīvais ziņojums par Eiropas Savienības struktūrfondu un Kohēzijas fonda investīciju ieviešanas statusu” </t>
  </si>
  <si>
    <t>Pelnis, 67095470</t>
  </si>
  <si>
    <t>Ints.Pelnis@fm.gov.lv</t>
  </si>
  <si>
    <t xml:space="preserve">Novirze no termiņa,  jo būvprojekta izstrāde nav pabeigta līgumā noteiktajā termiņā. </t>
  </si>
  <si>
    <t>Novirze no termiņa,  jo būvprojekta izstrāde nav pabeigta līgumā noteiktajā termiņā.</t>
  </si>
  <si>
    <t>Rēzeknes pilsētas pašvaldība 27.06.2017. vēstulē Finanšu ministrijai "Par integrētu teritoriālo investīciju projektu iesniegumu atlasi" norāda aktualizēto projekta iesniegšanas termiņu - 01.09.2017.</t>
  </si>
  <si>
    <t xml:space="preserve">Novirze no termiņa, jo nav veikts iepirkums būvdarbiem. </t>
  </si>
  <si>
    <t>Novirze no termiņa, jo pašvaldība veic atkārtotu iepirkuma procedūru, pirmā tika pārtraukta. Īstenošana notiks nākamajā gadā, kas atbilst iepriekš plānotajai finanšu plūsmai.</t>
  </si>
  <si>
    <t>Rundāles novada dome 05.07.2017. vēstulē Centrālai finanšu un līgumu aģentūrai lūdz pagarināt projektu iesniegšanas termiņu līdz 29.11.2017.</t>
  </si>
  <si>
    <t xml:space="preserve">Daugavpils dome 27.07.2017. vēstulē Nr. 1.6.-3.1/25  informē Finanšu ministriju, ka lielākai daļai būvprojektu izpildes termiņi ir kavēti un, lai sekmētu projektu iesniegumu kvalitatīvāku sagatavošanu, lūdz atlases iesniegšanas termiņa pagarināšanu līdz 25.01.2018. </t>
  </si>
  <si>
    <t>Novirze no projekta pieteikuma sagatavošanas termiņa radusies,  projekta iesniedzēja - Liepājas speciālās ekonomiskās zonas pārvaldes - projektu cilvēkresursu kapacitātes nepietiekamības dēļ.</t>
  </si>
  <si>
    <t xml:space="preserve"> Pašlaik tiek gaidīts aktualizēts tehniskais projekts. Pārejā projekta dokumentācija  ir sagatavota - pieteikums, izmaksu ieguvumu analīze, budžets sagatavots. Par ietekmi uz finansiālo plūsmu informēs tuvākajā laikā.</t>
  </si>
  <si>
    <t>Projektu iesniedzēju skaidrojumi par iesniegumu neizpildi un finansiālo ietekmi uz plānoto naudas plūsmu</t>
  </si>
  <si>
    <t xml:space="preserve">Ilūkstes novada domei nepieciešams termiņa pagarinājums tehniskā projekta izstrādei papildus iekļaujamajai darbībai </t>
  </si>
  <si>
    <t>Projekta iesniedzējs plāno projektu iesniegt līdz septembrim.</t>
  </si>
  <si>
    <t>* uz 15.04.2017. finansējuma saņēmēju aktualizētās projekti iesniegšanas prognozes.</t>
  </si>
  <si>
    <t>Atlase izsludināta, iesniegšanas termiņš ir līdz 30.08.2017. Plāno projektu iesniegt augusta sākumā.</t>
  </si>
  <si>
    <r>
      <t xml:space="preserve">Projekts ir gandrīz gatavs. Ir ietekme uz naudas plūsmu. 2017.g. gadā plānotie izdevumi palielinās un būs 4 029 142 </t>
    </r>
    <r>
      <rPr>
        <i/>
        <sz val="10"/>
        <rFont val="Times New Roman"/>
        <family val="1"/>
        <charset val="186"/>
      </rPr>
      <t>euro</t>
    </r>
    <r>
      <rPr>
        <sz val="10"/>
        <rFont val="Times New Roman"/>
        <family val="2"/>
        <charset val="186"/>
      </rPr>
      <t xml:space="preserve">, bet 2018.g. samazinās un būs 447 682 </t>
    </r>
    <r>
      <rPr>
        <i/>
        <sz val="10"/>
        <rFont val="Times New Roman"/>
        <family val="1"/>
        <charset val="186"/>
      </rPr>
      <t>euro</t>
    </r>
    <r>
      <rPr>
        <sz val="10"/>
        <rFont val="Times New Roman"/>
        <family val="2"/>
        <charset val="186"/>
      </rPr>
      <t xml:space="preserve">. Kopsumma palielinās par 290 802 </t>
    </r>
    <r>
      <rPr>
        <i/>
        <sz val="10"/>
        <rFont val="Times New Roman"/>
        <family val="1"/>
        <charset val="186"/>
      </rPr>
      <t>euro</t>
    </r>
    <r>
      <rPr>
        <sz val="10"/>
        <rFont val="Times New Roman"/>
        <family val="2"/>
        <charset val="186"/>
      </rPr>
      <t>.</t>
    </r>
  </si>
  <si>
    <t xml:space="preserve">Saņemot uzaicinājumu iesniegt projekta iesniegumu, pašvaldība orientējās uz maksimālo iesniegšanas termiņu - līdz 2017.gada 25.septembrim.
Tāpat arī citos pašvaldības iesniedzamajos projektos projekta pieteikumi tiks iesniegti saskaņā ar saņemtajiem uzaicinājumiem. </t>
  </si>
  <si>
    <r>
      <t xml:space="preserve">Novirze no termiņiem radusies, jo Krāslavas pašvaldība vēl nav saņēmusi atzinumu par projekta idejas apstiprināšanu. Projekta ideja tika apstiprināta Izglītības un zinātnes ministrijā, un apstiprināšana reģionālās attīstības un koordinācijas padomē plānota augusta beigās. Pēc apstiprināšanas projeta iesnieguma iesniegšanas termiņš 2- 3 mēnešu laikā. Ir ietekme uz naudas plūsmu. 2017.g. plānoti par 650 000 </t>
    </r>
    <r>
      <rPr>
        <i/>
        <sz val="10"/>
        <rFont val="Times New Roman"/>
        <family val="1"/>
        <charset val="186"/>
      </rPr>
      <t>euro</t>
    </r>
    <r>
      <rPr>
        <sz val="10"/>
        <rFont val="Times New Roman"/>
        <family val="2"/>
        <charset val="186"/>
      </rPr>
      <t xml:space="preserve"> mazāki izdevumi nekā sākotnēji prognozēts. Projekta kopsumma palielinās par 867 632 </t>
    </r>
    <r>
      <rPr>
        <i/>
        <sz val="10"/>
        <rFont val="Times New Roman"/>
        <family val="1"/>
        <charset val="186"/>
      </rPr>
      <t>euro</t>
    </r>
    <r>
      <rPr>
        <sz val="10"/>
        <rFont val="Times New Roman"/>
        <family val="2"/>
        <charset val="186"/>
      </rPr>
      <t xml:space="preserve">, papildu izdevumu ieplānoti no 2019.g. līdz 2021.g. </t>
    </r>
  </si>
  <si>
    <t xml:space="preserve">Projekta ietvaros jau norit iepirkumu procesi un citi darbi. Projekta iesnieguma plānotais iesniegšanas termiņš tiek kavēts, ņemot vērā Ministru kaboineta noteikumu grozījumu projekta  izstrādi, saskaņošanu un spēkā stāšanās laika grafiku (02.06.2017.). </t>
  </si>
  <si>
    <t>Projektu iesniegumu atlases izsludināšana  ir aizkavējusies, ieilgušās nolikuma saskaņošanas procedūras dēļ (uzsākta 11.04.2017. (ar plānoto projektu iesniegumu atlases uzsākšanu datumu 02.06.2017., bet saskaņojumi no Finanšu ministrijas un Izglītības un zinātnes ministrijas saņemti tikai augustā.  Ir ieteikme uz naudas plūsmu. Sākotnēji prognozētie  maksājumi  tiek  pārcelti  par mēnesi uz priekšu.</t>
  </si>
  <si>
    <t>Iesniegšanas termiņš tiek pārcelts, jo Projekta pieteikuma iesniegšanai un tā veiksmīgai apstiprināšanai nepieciešams pieteikumam pievienot Būvvaldes apstiprinātus būvprojektus. Projekta ietvaros izbūvējamiem objektiem izstrādātie būvprojekti ir iesniegti Būvvaldē uz apstiprināšanu.
Tuvākajā laikā projektam tiks aktualizēta arī naudas plūsma, tādēļ koriģēts projektu saraksts tiks nosūtīts vēlreiz, līdzko Rīgas dome pašvaldība apstiprinās jauno naudas plūsmu projektam.</t>
  </si>
  <si>
    <t>Atbilde no projekta iesniedzēja nav saņemta, tāpēc norādām Centrālās finanšu un līgumu aģentūras rīcībā esošo informāciju - precizētais projekta apraksts (Mērķarhitektūras 27.0 versija) nosūtīts saskaņošanai un komentāru sniegšanai 3.augustā.</t>
  </si>
  <si>
    <t>Pamatojums par iepriekš norādītā termiņa pagarināšanu nav sniegts, tāpēc norādām Centrālās finanšu un līgumu aģentūras rīcībā esošo informāciju - projekta apraksts (Mērķarhitektūras 23.0 Versija) nosūtīts saskaņošanai un komentāru sniegšanai 14.jūlijā.</t>
  </si>
  <si>
    <t>Vislielākā termiņa novirze radās projekta saskaņošanas procesā ar Vides aizsardzības un reģionālās attīstības ministriju. Apstiprinājums tika saņemts tikai jūlija sākumā. Projekta apraksta sagatavošana problēmas nav radījusi.</t>
  </si>
  <si>
    <t xml:space="preserve">Metodikas izmaiņu dēļ radusies novirze no termiņiem - jāmaina informācija dokumentos. Var rasties izmaiņas finanšu plūsmā, jo piešķirts papildus finansējums. Tiek precizēts apraksts un summas ar Vides aizsardzības un reģionālās attīstības ministriju. </t>
  </si>
  <si>
    <t>Ministru kabineta  rīkojuma projekts bija pirmreizējā saskaņošanā līdz 13.07., ir saņemti iebildumi, un iesniedzējs gatavo Izziņu. Šodien (19.07.) plānots saskaņot precizēto informāciju ar Vides aizsardzības un reģionālās attīstības ministriju un tātad drīzumā virzīt Ministru kabineta  rīkojumu atkārtotai saskaņošanai. Kā galveno problēmu norāda neziņu par to, kas notiek/notiks ar pārējiem Veselības ministrijas projektiem, jo starp tiem un šo projektu ir zināmas atkarības. Tās projekta vadītāja mēģina iespēju robežās novērst. Plāno drīzumā (nākamajā vai aiznākamajā nedēļā, 24.07.-04.08.) pieteikties konsultācijai par atsevišķiem jautājumiem, kas radušies, gatavojot projekta iesniegumu. Pagaidām nezina, vai paspēs projektu iesniegt ātrāk par 01.09.</t>
  </si>
  <si>
    <t>Detalizētais projekta apraksts ir saskaņots Vides aizsardzības un reģionālās attīstības ministrijā, iesniedzējs gatavo Ministru kabineta  rīkojuma projektu. Galvenais kavēšanās iemesls - cilvēkresursu trūkums. Nākamnedēļ (24.07.-28.07.) plānota iekšējā sanāksme par projekta iesniegumu, tad vienosies par termiņiem, pagaidām nezina, vai paspēs iesniegt ātrāk par 01.09. Pēc sanāksmes attiecīgā persona sazināsies, uzdos interesējošos jautājumus par projekta iesniegumu.</t>
  </si>
  <si>
    <t>Detalizētais projekta apraksts ir saskaņots Vides aizsardzības un reģionālās attīstības ministrijā, iesniedzējs gatavo Ministru kabineta  rīkojuma projektu, plāno šonedēļ (19.07.-21.07.) nosūtīt pirmreizējai saskaņošanai. No savas puses termiņus nav kavējuši, lielākā problēma bija tā, ka sākotnēji projekts bija iekļauts 1.projektu sarakstā, pēc tam pārcelts uz 2.sarakstu, un tikai 2016.g.22.novembrī iekļauts atpakaļ 1.projektu sarakstā. No tā brīža 5 mēnešu (līdz 22.04.17) laikā iesniedzējam bija Vides aizsardzības un reģionālās attīstības ministrijā jāiesniedz detalizētais projekta apraksts, kas tika izdarīts. Projekta iesniegums ir gandrīz gatavs. Ņemot vērā, ka tagad projekta iesniedzējs ir uzaicināts, un Centrālā finanšu un līgumu aģentūra var uzsākt vērtēšanu pirms Ministru kabineta rīkojuma apstiprināšanas, tādējādi ātrāk virzot projekta gaitu, plāno iesniegt projektu iespējami drīz, noteikti pirms 01.09., bet konkrētu datumu vēl nevar pateikt (atsaucas uz pašreizēju cilvēkresursu trūkumu). Ir ieinteresēti iesniegt projektu iespējami ātri, jo cer līdz decembrim noslēgt vienošanos ar Centrālo finanšu un līgumu aģentūru. Kārto piekļuves tiesības sistēmai  KP VIS, plāno projektu iesniegt tajā. Ir informēti par iespējām saņemt konsultācijas, piefiksēja kontaktpersonas tālruni turpmākai saziņai.</t>
  </si>
  <si>
    <t xml:space="preserve"> Projekts ir iekļauts elites programmā, tāpēc Ieslodzījuma vietu pārvaldes, Probācijas dienesta, Prokuratūras un Tiesu administrācijas projekti tiks iesniegti vienlaikus. Iesniegšana paredzēta 18.08. vai 21.08., jo nepieciešams sagaidīt Izglītības un zinātnes ministrijas partera apliecinājumu saistībā ar Probācijas dienesta projektu. Vislielāko termiņa novirzi radīja projekta saskaņošana ar Vides aizsardzības un reģionālās attīstības ministriju. Kad tika saņemti precizējumi, lai tos izlabotu kopumā pagāja 2 - 3 mēneši. Tāpat arī, lai saņemtu Ministru kabineta  rīkojumu, tas bija jāprecizē 2 - 3 reizes. Saskaņot projektu ar, piemēram, Latvijas Pašvaldību Savienību, problēmu nebija. Projekta apraksta sagtavošana arī neradīja problēmas, vienīgi, tā kā šī ir elites programma, bija jāorganizē vairākas tikšanās, lai visu iestāžu intereses un nepieciešamības saprastu un apkopotu.</t>
  </si>
  <si>
    <t xml:space="preserve">Vislielākā termiņa novirze radusies projekta saskaņošanas procesā starp Vides aizsardzības un reģionālās attīstības ministriju un Ekonomikas ministriju. Vairākas reizes projekta aktualizētā, labotā versija ir sūtīta saskaņošanai. Šobrīd projekts atkārtoti iesniegts Ekonomikas ministrijā., lai varētu to virzīt tālāk uz Ministru kabinetu. Paralēli tiek gatavota dokumentācija, lai projektu varētu iesniegt Centrālajā finanšu un līgumu aģentūrā. Tuvākajā laikā plāno ierasties Centrālo finanšu un līgumu aģentūru uz konsultāciju. </t>
  </si>
  <si>
    <t>Dotajā brīdi noris projekta apraksta saskaņošana atbildīgajā iestādē. Pašlaik projekta apraksta precizētā redakcija iesniegta Vides aizsardzības un reģionālās attīstības ministrijā izvērtēšanai un tiek plānots, ka tā tiks tuvākajā laikā saskaņota. Satiksmes ministrijā ir sagatavojusi arī Ministru kabineta rīkojuma projektu “Par informācijas sabiedrības attīstības pamatnostādņu ieviešanu publiskās pārvaldes informācijas sistēmu jomā (mērķarhitektūras 37.0. versija - “Starptautiskās kravu loģistikas un ostu informācijas sistēmas attīstība (SKLOIS 2)”)”. To plānots izskatīt Ministru kabinetā līdz š.g. 1.septembrim. Attiecīgi arī tiks iesniegts projekta pieteikums Centrālajā finanšu un līgumu aģentūrā.
Par projekta plānoto naudas plūsmu informēs atsevišķi, atgriežoties projekta vadītājai no atvaļinājuma.</t>
  </si>
  <si>
    <r>
      <t>Projektu iesniegumu iesniegšana tika kavēta, jo Valsts reģionālas attīstības aģentūra rīkojās atbilstoši projektu virzību regulējošajiem normatīvajiem aktiem un metodikām. Attiecīgi minētajam tika organizēta projektu vairākkārtēja saskaņošana ar iestādēm un tika veikta projektu iekļaušanas mērķarhitektūrā procesa virzības laikā saņemto iebildumu un ierosinājumu iestrāde projektu detalizētajos aprakstos, Ministru kabineta  rīkojumu un anotāciju projektos. Visas projekta pavadošās dokumentācijas izstrāde, tai skaitā, Ministru kabineta rīkojuma projektu anotācijās iekļaujamās un precizējamās informācijas sagatavošana un sadarbības apliecinājumu saskaņošana ar projektu partneriem, ir laikietilpīgāka nekā sākotnēji tika plānots. Ir ietekme uz naudas plūsmu. 2017.g. plānotie izdevumi 252 516</t>
    </r>
    <r>
      <rPr>
        <i/>
        <sz val="10"/>
        <rFont val="Times New Roman"/>
        <family val="1"/>
        <charset val="186"/>
      </rPr>
      <t xml:space="preserve"> euro </t>
    </r>
    <r>
      <rPr>
        <sz val="10"/>
        <rFont val="Times New Roman"/>
        <family val="2"/>
        <charset val="186"/>
      </rPr>
      <t xml:space="preserve">apmērā pārceļas uz nāmakajiem gadiem. 2018.g. plānotie izdevumi samazinās par 111 551  </t>
    </r>
    <r>
      <rPr>
        <i/>
        <sz val="10"/>
        <rFont val="Times New Roman"/>
        <family val="1"/>
        <charset val="186"/>
      </rPr>
      <t>euro</t>
    </r>
    <r>
      <rPr>
        <sz val="10"/>
        <rFont val="Times New Roman"/>
        <family val="2"/>
        <charset val="186"/>
      </rPr>
      <t xml:space="preserve">, 2019.g. par 40 256 </t>
    </r>
    <r>
      <rPr>
        <i/>
        <sz val="10"/>
        <rFont val="Times New Roman"/>
        <family val="1"/>
        <charset val="186"/>
      </rPr>
      <t>euro</t>
    </r>
    <r>
      <rPr>
        <sz val="10"/>
        <rFont val="Times New Roman"/>
        <family val="2"/>
        <charset val="186"/>
      </rPr>
      <t>, bet 2020. gadā palielinās par 404 323</t>
    </r>
    <r>
      <rPr>
        <i/>
        <sz val="10"/>
        <rFont val="Times New Roman"/>
        <family val="1"/>
        <charset val="186"/>
      </rPr>
      <t xml:space="preserve"> euro</t>
    </r>
    <r>
      <rPr>
        <sz val="10"/>
        <rFont val="Times New Roman"/>
        <family val="2"/>
        <charset val="186"/>
      </rPr>
      <t>. Kopsumma nemainās.</t>
    </r>
  </si>
  <si>
    <t>Projekts Vides aizsardzības un reģionālās attīstības ministrijā tika iesniegts jau decembrī, bet ilgu laiku aizņēma projekta saskaņošana ar Latvijas Pašvaldību Savienību un Latvijas Lielo pilsētu asociāciju, jo no tām bija daudz iebildumu. Jūnijā Vides aizsardzības un reģionālās attīstības ministrijā saskaņoja aprakstu. Tagad jāsaņem Ministru kabineta rīkojums un tad 29.08. projektu plāno iesniegt Centrālā finanšu un līgumu aģentūra. Pašlaik ir izveidota padome, kura uzrauga procesu, izstrādātas darba grupas un attiecīgās institūcijas ir iesaistītas.</t>
  </si>
  <si>
    <t>Līdz 17.08.2017. plānoto ierobežotas projektu iesniegumu atlases (IPIA)  termiņā neiesniegtie projekti</t>
  </si>
  <si>
    <t>Līdz 17.08.2017. plānoto ierobežotas projektu iesniegumu atlases (IPIA) termiņā neiesniegto projektu kopsummas un īpatsvars kopējā neizpildē.</t>
  </si>
  <si>
    <t>Projektu iesniedzēju skaidrojumi par kavējumiem un ietekmi uz naudas plūsmu</t>
  </si>
  <si>
    <t>Pēc konsultācijām ar Eiropas Komisiju (EK) tikai jūlija beigās saņemta EK informācija par Izmaksu/ieguvumu analīzē aptveramo laika periodu. Pēc projekta iesniedzēja lūguma pagarināts  iesniegšanas termiņš. Neietekmēs projekta iesniedzēja plānoto finanšu plūsmu.</t>
  </si>
  <si>
    <t>Daugavpils dome 27.07.2017. vēstulē Nr. 1.6.-3.1/25  informē Finanšu ministriju, ka lielākai daļai būvprojektu izpildes termiņi ir kavēti un, lai sekmētu projektu iesniegumu kvalitatīvāku sagatavošanu, lūdz atlases iesniegšanas termiņa pagarināšanu līdz 25.01.2018.  Neietekmēs projekta iesniedzēja plānoto finanšu plūsmu.</t>
  </si>
  <si>
    <t>Kavēšanās ir saistīta ar tehniskās dokumentācijas sagatavošanu, jo dažiem partneriem vēl nav izstrādāti būvprojekti, līdz ar to ir sarežģīti saņemt būvdarbu izmaksu pamatojošos dokumentus. Aglonas bazilikas objekta īpatnības - bija nepieciešams papildus laiks tā darbības un kopīgas sadarbības stratēģijas izveidei un aktualizēšanai.</t>
  </si>
  <si>
    <t>Augusta sākumā projekta iesniedzēja aktualizētais iesniegšanas datums</t>
  </si>
  <si>
    <t>Projektu iesniegumu atlases izsludināšana  ir aizkavējusies, ieilgušās nolikuma saskaņošanas procedūras dēļ (uzsākta 11.04.2017. (ar plānoto projektu iesniegumu atlases uzsākšanu datumu 02.06.2017., bet bija nepieciešami būtiski uzlabojumi dokumentācijā un saskaņojumi no Finanšu ministrijas un Izglītības un zinātnes ministrijas saņemti tikai augustā.  Prognozētie  maksājumi  tiek  pārcelti  par mēnesi uz priekšu.</t>
  </si>
  <si>
    <t>Projekta pieteikuma iesniegšanai un tā veiksmīgai apstiprināšanai nepieciešams pieteikumam pievienot Būvvaldes apstiprinātus būvprojektus. Projekta ietvaros izbūvējamiem objektiem izstrādātie būvprojekti ir iesniegti Būvvaldē uz apstiprināšanu.
Tuvākajā laikā projektam tiks aktualizēta arī naudas plūsma, tādēļ koriģēts projektu saraksts tiks nosūtīts vēlreiz, līdzko Rīgas dome pašvaldība apstiprinās jauno naudas plūsmu projektam.</t>
  </si>
  <si>
    <t>Notiek darbs pie projekta iesnieguma pamatojošās dokumentācijas, tai skaita pielikumu sagatavošanas.</t>
  </si>
  <si>
    <t xml:space="preserve">Ņemot vērā iesaistīto sadarbības partneru skaitu, nepieciešams ilgāks laiks informācijas apkopošanai, projekta iesnieguma veidlapas un izmaksu – ieguvumu analīzes sagatavošanai, nekā tas sākotnēji tika paredzēts. Sagatavošanas darbu apjoms ir lielāks un līdz ar to arī savstarpējais saskaņošanas process ir laikietilpīgāks nekā gadījumos, kad projektu īsteno tikai projekta iesniedzējs.  </t>
  </si>
  <si>
    <t>Kavējas projektēšanas  darbu uzsākšana ( meklējot efektīvākos risinājumus elektroenerģijas nodrošinšanai). Finanšu plūsmā varētu būt izmaiņas, tiks precizēts.</t>
  </si>
  <si>
    <t>Aaizkavējās projekta atlases izsludināšana pašvaldībā. Nerada ietekmi uz finanšu plūsmu.</t>
  </si>
  <si>
    <t xml:space="preserve">Būvprojekta izstrāde nav pabeigta līgumā noteiktajā termiņā. </t>
  </si>
  <si>
    <t>Tiek gaidīts aktualizēts tehniskais projekts. Pārejā projekta dokumentācija  ir sagatavota - pieteikums, izmaksu ieguvumu analīze, budžets sagatavots. Par ietekmi uz finansiālo plūsmu informēs tuvākajā laikā.</t>
  </si>
  <si>
    <t>Objektu būvprojektu izstrāde ieilga. Nnotiek aktīvs darbs pie tehnisko projektu dokumentācijas izstrādes.</t>
  </si>
  <si>
    <t xml:space="preserve">Iesniedzējs pārplāno iespējas un orientējas uz maksimālo nolikumos noteikto termiņu visos projektos. </t>
  </si>
  <si>
    <t>Vides aizsardzības un reģionālās attīstības ministrijas apstiprinājums tika saņemts tikai jūlija sākumā. Projekta apraksta sagatavošana problēmas nav radījusi.</t>
  </si>
  <si>
    <t xml:space="preserve">Norit iepirkumu procesi un citi darbi. Projekta iesnieguma plānotais iesniegšanas termiņš tiek kavēts, ņemot vērā MK noteikumu grozījumu spēkā stāšanos 02.06.2017. </t>
  </si>
  <si>
    <t xml:space="preserve">Projekta iesniegums tiek izstrādātas un projekts tiks īstenots partnerībā ar Jūrmalas pilsētas, Engures, Mērsraga un Rojas novada pašvaldībām. Līdz ar to  projekta pamatojošās dokumentācijas ( tai skaitā būvniecības izmaksu tāmes) sagatavošana ir laikietiplīga.  Projekta īstenošana sākas nākamajā gadā un turpinās līdz 2020.g. (ieskaitot), kā tas paredzēts finanšu plūsmā, līdz ar to finansiālas ietekmes nav. </t>
  </si>
  <si>
    <t xml:space="preserve"> Projekts ir iekļauts elites programmā, tāpēc Ieslodzījuma vietu pārvaldes, Probācijas dienesta, Prokuratūras un Tiesu administrācijas projekti tiks iesniegti vienlaikus.  Tā kā šī ir elites programma, bija jāorganizē vairākas tikšanās, lai visu iestāžu intereses un nepieciešamības saprastu un apkopotu.</t>
  </si>
  <si>
    <t>Notiek process, lai iesniegtu līdz 01.09.2017.</t>
  </si>
  <si>
    <t xml:space="preserve">Jūlija beigās joprojām nav saņemts Nozares ekspertu padomes saskaņojums aprīkojuma iegādei. </t>
  </si>
  <si>
    <t>Ieilda objektu būvprojektu izstrāde un izmaksu ieguvumu analīzes un finanšu analīzes sagatvošana.</t>
  </si>
  <si>
    <t>Iepirkumā pieteikumi būtiski pārsniedza paredzēto finansējumu. Tiks izsludināts jauns iepirkums un meklēti citi tehniskie risinājumi.</t>
  </si>
  <si>
    <t>Notiek process, lai iesniegtu līdz 01.09.2017.  Pašlaik ir izveidota padome, kura uzrauga procesu, izstrādātas darba grupas un attiecīgās institūcijas ir iesaistītas.</t>
  </si>
  <si>
    <t>Saņemot uzaicinājumu, projekta iesniedzējs koncentrējies uz maksimālo projekta iesniegšanas termiņu t.i. 04.09.2017.  Daļa 2017.g. plānoto izdevumu augustā, septembrī un novembrī tiek pārcelti uz decembri, kā arī daļa uz 2018.gadu, t.i., 2017.g. izdevumu apjoms būs mazāks, bet 2018.g. palielināsies.</t>
  </si>
  <si>
    <t>Projekta iesnieguma sagatavošanā nācās piesaistīt ārpakalpojuma sniedzējus, jo pašvaldības speciālistem,  kapacitāte un zināšanas nav pietiekošas, lai šo dokumentu sagatavotu pietiekami kvalitatīvi. Tāpat ilgāku laiku prasījusi citas projekta iesnieguma pamatojošās dokumentācijas sagatavošana, saskaņošana un atzinumu saņemšana no iestādēm. Iepriekš plānotie 2017.gada izdevumi tiek pārcelti uz 2018.gadu.</t>
  </si>
  <si>
    <t xml:space="preserve">Nepieciešams saņemt būvatļauju projektā plānotajām darbībām, kā arī nav saskaņojuma ar attiecīgo pašvaldību, ka iesniegtais projekts atbilst spēkā esošam attiecīgās pašvaldības teritorijas plānojumā vai detālplānojumā noteiktajam funkcionālajam zonējumam. Būvprojekta minimālais sastāvs iesniegts būvvaldē 03.07.2017.,līdz ar to nav būvatļaujas, kas varētu būt pēc mēneša. </t>
  </si>
  <si>
    <t>Nepieciešams saņemt būvatļauju projektā plānotajām darbībām. Trūkst tehniskie noteikumi, nav būvprojekts minimālā sastāvā.</t>
  </si>
  <si>
    <t>Problēmas ar vietējiem uzņēmumiem, kas iesniedza rezultātus. Daži vairs neatrodas konkrētajā teritorijā, citi skeptiski noskaņoti pret apliecinājuma parakstīšanu un dokumentu iesniegšanu. Informāciju par ietekmi uz finansiālo plūsmu iesniegs atsevišķi.</t>
  </si>
  <si>
    <t>Rundāles novada dome 05.07.2017. vēstulē CFLA lūdz pagarināt projektu iesniegšanas termiņu līdz 29.11.2017.  Ja nav būtiskas ietekmes uz naudas plūsmu šādi pieņemams.</t>
  </si>
  <si>
    <t>Pašvaldība veic atkārtotu iepirkuma procedūru, pirmā tika pārtraukta. Nav ietekmes uz naudas plūsmu.</t>
  </si>
  <si>
    <t>Būvprojekta izstrāde ieilga. Darba izpilde vēl ir procesā. Finanšu plūsmā izmaiņas nav.</t>
  </si>
  <si>
    <t xml:space="preserve">Novirze no termiņa dēļ ilgāka iepirkuma procesa. </t>
  </si>
  <si>
    <r>
      <t>Krāslavas pašvaldība vēl nav saņēmusi atzinumu par projekta idejas apstiprināšanu. Projekta ideja tika apstiprināta Izglītības un zinātnes ministrijā, un apstiprināšana Reģionālās attīstības un koordinācijas padomē plānota augusta beigās. Pēc apstiprināšanas projeta iesnieguma iesniegšanas termiņš 2- 3 mēnešu laikā. Ir ietekme uz naudas plūsmu. 2017.g. plānoti par 650 000 euro mazāki izdevumi nekā prognozēts.</t>
    </r>
    <r>
      <rPr>
        <sz val="10"/>
        <color rgb="FFFF0000"/>
        <rFont val="Times New Roman"/>
        <family val="1"/>
        <charset val="186"/>
      </rPr>
      <t xml:space="preserve"> </t>
    </r>
  </si>
  <si>
    <t xml:space="preserve">Metodikas izmaiņu dēļ radusies novirze no termiņiem - jāmaina informācija dokumentos.  </t>
  </si>
  <si>
    <t xml:space="preserve">Projektam tika piešķirts papildus finansējums, līdz ar to jāprecizē projekts - gan detalizētais apraksts, gan projekta iesniegums, gan MK rīkojumu projekts. </t>
  </si>
  <si>
    <t>Projekts ir gandrīz gatavs, tiek strādāts pie projekta iesnieguma finanšu daļas. Pirms projekta iesniegšanas to prezentēs domes deputātiem 21.09.2017. Nav ietekmes uz naudas plūsmu.</t>
  </si>
  <si>
    <t>Atlase izsludināta, iesniegšanas termiņš ir līdz 30.08.2017</t>
  </si>
  <si>
    <t>Projekts iesniegts 22.08.2017.</t>
  </si>
  <si>
    <r>
      <t xml:space="preserve"> </t>
    </r>
    <r>
      <rPr>
        <b/>
        <sz val="10"/>
        <rFont val="Times New Roman"/>
        <family val="1"/>
        <charset val="186"/>
      </rPr>
      <t>Projekts iesniegts 22.08.2017.</t>
    </r>
  </si>
  <si>
    <t>Projekta pavadošās dokumentācijas izstrāde, tai skaitā, MK rīkojuma projektu anotācijās iekļaujamās un precizējamās informācijas sagatavošana un sadarbības apliecinājumu saskaņošana ar projektu partneriem, ir laikietilpīgāka nekā sākotnēji tika plānots.  2017.g. plānotie izdevumi 252 516 euro apmērā pārceļas uz nāmakajiem gadiem. 2018.g. plānotie izdevumi samazinās par 111 551  euro, 2019.g. par 40 256 euro, bet 2020. gadā palielinās par 404 323 euro.  28.08.2017. proejts ievadīts KP VIS sistēmā.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</si>
</sst>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40"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0"/>
      <color rgb="FF000000"/>
      <name val="Arial"/>
      <family val="2"/>
      <charset val="186"/>
    </font>
    <font>
      <b/>
      <sz val="9"/>
      <color indexed="81"/>
      <name val="Tahoma"/>
      <family val="2"/>
      <charset val="186"/>
    </font>
    <font>
      <sz val="9"/>
      <color indexed="81"/>
      <name val="Tahoma"/>
      <family val="2"/>
      <charset val="186"/>
    </font>
    <font>
      <b/>
      <sz val="12"/>
      <name val="Times New Roman"/>
      <family val="2"/>
      <charset val="186"/>
    </font>
    <font>
      <sz val="11"/>
      <color theme="1"/>
      <name val="Calibri"/>
      <family val="2"/>
      <charset val="186"/>
      <scheme val="minor"/>
    </font>
    <font>
      <sz val="10"/>
      <name val="Times New Roman"/>
      <family val="2"/>
      <charset val="186"/>
    </font>
    <font>
      <sz val="11"/>
      <color rgb="FF000000"/>
      <name val="Calibri"/>
      <family val="2"/>
      <scheme val="minor"/>
    </font>
    <font>
      <b/>
      <sz val="14"/>
      <color theme="1"/>
      <name val="Times New Roman"/>
      <family val="1"/>
      <charset val="186"/>
    </font>
    <font>
      <sz val="10"/>
      <color theme="1"/>
      <name val="Times New Roman"/>
      <family val="2"/>
      <charset val="186"/>
    </font>
    <font>
      <b/>
      <sz val="10"/>
      <name val="Times New Roman"/>
      <family val="2"/>
      <charset val="186"/>
    </font>
    <font>
      <sz val="12"/>
      <color theme="1"/>
      <name val="Times New Roman"/>
      <family val="2"/>
      <charset val="186"/>
    </font>
    <font>
      <sz val="10"/>
      <name val="Times New Roman"/>
      <family val="1"/>
      <charset val="186"/>
    </font>
    <font>
      <sz val="12"/>
      <name val="Times New Roman"/>
      <family val="2"/>
      <charset val="186"/>
    </font>
    <font>
      <sz val="14"/>
      <name val="Times New Roman"/>
      <family val="1"/>
      <charset val="186"/>
    </font>
    <font>
      <sz val="12"/>
      <name val="Times New Roman"/>
      <family val="1"/>
      <charset val="186"/>
    </font>
    <font>
      <u/>
      <sz val="12"/>
      <color theme="10"/>
      <name val="Times New Roman"/>
      <family val="2"/>
      <charset val="186"/>
    </font>
    <font>
      <u/>
      <sz val="10"/>
      <color theme="10"/>
      <name val="Times New Roman"/>
      <family val="1"/>
      <charset val="186"/>
    </font>
    <font>
      <b/>
      <sz val="14"/>
      <name val="Times New Roman"/>
      <family val="1"/>
      <charset val="186"/>
    </font>
    <font>
      <b/>
      <sz val="16"/>
      <name val="Times New Roman"/>
      <family val="1"/>
      <charset val="186"/>
    </font>
    <font>
      <b/>
      <i/>
      <sz val="14"/>
      <name val="Times New Roman"/>
      <family val="1"/>
      <charset val="186"/>
    </font>
    <font>
      <i/>
      <sz val="14"/>
      <name val="Times New Roman"/>
      <family val="1"/>
      <charset val="186"/>
    </font>
    <font>
      <sz val="14"/>
      <color theme="1"/>
      <name val="Times New Roman"/>
      <family val="1"/>
      <charset val="186"/>
    </font>
    <font>
      <sz val="14"/>
      <color theme="1"/>
      <name val="Times New Roman"/>
      <family val="2"/>
      <charset val="186"/>
    </font>
    <font>
      <b/>
      <sz val="14"/>
      <name val="Times New Roman"/>
      <family val="2"/>
      <charset val="186"/>
    </font>
    <font>
      <b/>
      <sz val="12"/>
      <name val="Times New Roman"/>
      <family val="1"/>
      <charset val="186"/>
    </font>
    <font>
      <sz val="8"/>
      <color rgb="FF25396E"/>
      <name val="Arial"/>
      <family val="2"/>
      <charset val="186"/>
    </font>
    <font>
      <sz val="11"/>
      <color theme="1"/>
      <name val="Calibri"/>
      <family val="2"/>
      <scheme val="minor"/>
    </font>
    <font>
      <sz val="10"/>
      <name val="Arial"/>
      <family val="2"/>
      <charset val="186"/>
    </font>
    <font>
      <sz val="11"/>
      <color indexed="8"/>
      <name val="Calibri"/>
      <family val="2"/>
      <charset val="186"/>
    </font>
    <font>
      <sz val="8"/>
      <name val="Times New Roman"/>
      <family val="2"/>
      <charset val="186"/>
    </font>
    <font>
      <sz val="11"/>
      <name val="Times New Roman"/>
      <family val="1"/>
      <charset val="186"/>
    </font>
    <font>
      <b/>
      <sz val="14"/>
      <color rgb="FFFF0000"/>
      <name val="Times New Roman"/>
      <family val="1"/>
      <charset val="186"/>
    </font>
    <font>
      <b/>
      <i/>
      <sz val="14"/>
      <color rgb="FFFF0000"/>
      <name val="Times New Roman"/>
      <family val="1"/>
      <charset val="186"/>
    </font>
    <font>
      <i/>
      <sz val="10"/>
      <name val="Times New Roman"/>
      <family val="1"/>
      <charset val="186"/>
    </font>
    <font>
      <b/>
      <sz val="10"/>
      <name val="Times New Roman"/>
      <family val="1"/>
      <charset val="186"/>
    </font>
    <font>
      <sz val="10"/>
      <color rgb="FFFF0000"/>
      <name val="Times New Roman"/>
      <family val="1"/>
      <charset val="186"/>
    </font>
    <font>
      <sz val="12"/>
      <color theme="1"/>
      <name val="Times New Roman"/>
      <family val="1"/>
      <charset val="186"/>
    </font>
  </fonts>
  <fills count="9">
    <fill>
      <patternFill patternType="none"/>
    </fill>
    <fill>
      <patternFill patternType="gray125"/>
    </fill>
    <fill>
      <patternFill patternType="solid">
        <fgColor theme="0"/>
        <bgColor indexed="64"/>
      </patternFill>
    </fill>
    <fill>
      <gradientFill degree="90">
        <stop position="0">
          <color theme="0"/>
        </stop>
        <stop position="1">
          <color theme="9"/>
        </stop>
      </gradientFill>
    </fill>
    <fill>
      <gradientFill degree="90">
        <stop position="0">
          <color rgb="FFFFFFFF"/>
        </stop>
        <stop position="1">
          <color rgb="FFBEBEBE"/>
        </stop>
      </gradientFill>
    </fill>
    <fill>
      <patternFill patternType="solid">
        <fgColor rgb="FFFFFFFF"/>
      </patternFill>
    </fill>
    <fill>
      <patternFill patternType="solid">
        <fgColor theme="4" tint="0.59999389629810485"/>
        <bgColor indexed="64"/>
      </patternFill>
    </fill>
    <fill>
      <patternFill patternType="solid">
        <fgColor theme="9" tint="0.39997558519241921"/>
        <bgColor indexed="64"/>
      </patternFill>
    </fill>
    <fill>
      <gradientFill degree="90">
        <stop position="0">
          <color theme="0"/>
        </stop>
        <stop position="1">
          <color theme="4" tint="0.59999389629810485"/>
        </stop>
      </gradient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style="thin">
        <color indexed="64"/>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C0C0C0"/>
      </left>
      <right/>
      <top/>
      <bottom style="thin">
        <color rgb="FFC0C0C0"/>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31">
    <xf numFmtId="0" fontId="0" fillId="0" borderId="0"/>
    <xf numFmtId="0" fontId="3" fillId="0" borderId="0"/>
    <xf numFmtId="0" fontId="7" fillId="0" borderId="0"/>
    <xf numFmtId="0" fontId="9" fillId="0" borderId="0"/>
    <xf numFmtId="164" fontId="13" fillId="0" borderId="0" applyFont="0" applyFill="0" applyBorder="0" applyAlignment="0" applyProtection="0"/>
    <xf numFmtId="0" fontId="7" fillId="0" borderId="0"/>
    <xf numFmtId="0" fontId="18" fillId="0" borderId="0" applyNumberFormat="0" applyFill="0" applyBorder="0" applyAlignment="0" applyProtection="0"/>
    <xf numFmtId="9" fontId="13" fillId="0" borderId="0" applyFont="0" applyFill="0" applyBorder="0" applyAlignment="0" applyProtection="0"/>
    <xf numFmtId="0" fontId="29" fillId="0" borderId="0"/>
    <xf numFmtId="164" fontId="13" fillId="0" borderId="0" applyFont="0" applyFill="0" applyBorder="0" applyAlignment="0" applyProtection="0"/>
    <xf numFmtId="0" fontId="2" fillId="0" borderId="0"/>
    <xf numFmtId="0" fontId="29" fillId="0" borderId="0"/>
    <xf numFmtId="0" fontId="2" fillId="0" borderId="0"/>
    <xf numFmtId="9" fontId="2" fillId="0" borderId="0" applyFont="0" applyFill="0" applyBorder="0" applyAlignment="0" applyProtection="0"/>
    <xf numFmtId="0" fontId="2" fillId="0" borderId="0"/>
    <xf numFmtId="0" fontId="2" fillId="0" borderId="0"/>
    <xf numFmtId="0" fontId="30" fillId="0" borderId="0"/>
    <xf numFmtId="0" fontId="2" fillId="0" borderId="0"/>
    <xf numFmtId="0" fontId="31" fillId="0" borderId="0"/>
    <xf numFmtId="0" fontId="30" fillId="0" borderId="0"/>
    <xf numFmtId="164" fontId="1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2">
    <xf numFmtId="0" fontId="0" fillId="0" borderId="0" xfId="0"/>
    <xf numFmtId="14" fontId="8" fillId="2" borderId="1" xfId="0" applyNumberFormat="1" applyFont="1" applyFill="1" applyBorder="1" applyAlignment="1">
      <alignment horizontal="center" vertical="center" wrapText="1"/>
    </xf>
    <xf numFmtId="0" fontId="8" fillId="0" borderId="0" xfId="0" applyFont="1"/>
    <xf numFmtId="0" fontId="8" fillId="0" borderId="0" xfId="2" applyFont="1"/>
    <xf numFmtId="0" fontId="8" fillId="0" borderId="1" xfId="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2" applyFont="1" applyBorder="1" applyAlignment="1">
      <alignment horizontal="center" vertical="center" wrapText="1"/>
    </xf>
    <xf numFmtId="14" fontId="8" fillId="0" borderId="1" xfId="1" applyNumberFormat="1" applyFont="1" applyFill="1" applyBorder="1" applyAlignment="1">
      <alignment horizontal="center" vertical="center" wrapText="1"/>
    </xf>
    <xf numFmtId="49" fontId="8" fillId="4" borderId="1" xfId="2" applyNumberFormat="1" applyFont="1" applyFill="1" applyBorder="1" applyAlignment="1">
      <alignment horizontal="center" vertical="center" wrapText="1"/>
    </xf>
    <xf numFmtId="0" fontId="8" fillId="0" borderId="0" xfId="0" applyFont="1" applyAlignment="1">
      <alignment horizontal="center" vertical="center"/>
    </xf>
    <xf numFmtId="14" fontId="8" fillId="5" borderId="1" xfId="0" applyNumberFormat="1" applyFont="1" applyFill="1" applyBorder="1" applyAlignment="1">
      <alignment horizontal="center" vertical="center" wrapText="1"/>
    </xf>
    <xf numFmtId="14" fontId="8" fillId="0" borderId="0" xfId="0" applyNumberFormat="1" applyFont="1" applyAlignment="1">
      <alignment horizontal="center" vertical="center"/>
    </xf>
    <xf numFmtId="14" fontId="8" fillId="0" borderId="1" xfId="0" applyNumberFormat="1" applyFont="1" applyBorder="1" applyAlignment="1">
      <alignment horizontal="center" vertical="center" wrapText="1"/>
    </xf>
    <xf numFmtId="14" fontId="8" fillId="0" borderId="1" xfId="1" applyNumberFormat="1" applyFont="1" applyBorder="1" applyAlignment="1">
      <alignment horizontal="center" vertical="center" wrapText="1"/>
    </xf>
    <xf numFmtId="14" fontId="8" fillId="0" borderId="1" xfId="2" applyNumberFormat="1" applyFont="1" applyBorder="1" applyAlignment="1">
      <alignment horizontal="center" vertical="center" wrapText="1"/>
    </xf>
    <xf numFmtId="14" fontId="8" fillId="0" borderId="0" xfId="0" applyNumberFormat="1" applyFont="1" applyAlignment="1">
      <alignment horizontal="center" vertical="center" wrapText="1"/>
    </xf>
    <xf numFmtId="0" fontId="8" fillId="0" borderId="0" xfId="0" applyFont="1" applyAlignment="1">
      <alignment horizontal="center" vertical="center" wrapText="1"/>
    </xf>
    <xf numFmtId="0" fontId="8" fillId="0" borderId="0" xfId="0" applyNumberFormat="1" applyFont="1"/>
    <xf numFmtId="0" fontId="8" fillId="4" borderId="1" xfId="2" applyNumberFormat="1" applyFont="1" applyFill="1" applyBorder="1" applyAlignment="1">
      <alignment horizontal="center" vertical="center" wrapText="1"/>
    </xf>
    <xf numFmtId="0" fontId="0" fillId="0" borderId="0" xfId="0" applyAlignment="1">
      <alignment horizontal="left"/>
    </xf>
    <xf numFmtId="3" fontId="0" fillId="0" borderId="0" xfId="0" applyNumberFormat="1" applyAlignment="1">
      <alignment horizontal="right"/>
    </xf>
    <xf numFmtId="14" fontId="8" fillId="0" borderId="1" xfId="0" applyNumberFormat="1" applyFont="1" applyFill="1" applyBorder="1" applyAlignment="1">
      <alignment horizontal="center" vertical="center" wrapText="1"/>
    </xf>
    <xf numFmtId="14" fontId="8" fillId="0" borderId="0" xfId="0" applyNumberFormat="1" applyFont="1" applyAlignment="1">
      <alignment horizontal="center"/>
    </xf>
    <xf numFmtId="14" fontId="14" fillId="0" borderId="1" xfId="1" applyNumberFormat="1" applyFont="1" applyBorder="1" applyAlignment="1">
      <alignment horizontal="center" vertical="center" wrapText="1"/>
    </xf>
    <xf numFmtId="0" fontId="8" fillId="0" borderId="0" xfId="0" applyFont="1" applyBorder="1" applyAlignment="1">
      <alignment horizontal="center" vertical="center" wrapText="1"/>
    </xf>
    <xf numFmtId="14" fontId="8" fillId="0" borderId="0" xfId="0" applyNumberFormat="1" applyFont="1" applyBorder="1" applyAlignment="1">
      <alignment horizontal="center" vertical="center" wrapText="1"/>
    </xf>
    <xf numFmtId="14" fontId="8" fillId="0" borderId="0" xfId="0" applyNumberFormat="1" applyFont="1" applyBorder="1" applyAlignment="1">
      <alignment horizontal="center" vertical="center"/>
    </xf>
    <xf numFmtId="14" fontId="8" fillId="0" borderId="0" xfId="0" applyNumberFormat="1" applyFont="1" applyBorder="1" applyAlignment="1">
      <alignment horizontal="center"/>
    </xf>
    <xf numFmtId="0" fontId="8" fillId="0" borderId="0" xfId="0" applyFont="1" applyBorder="1"/>
    <xf numFmtId="0" fontId="14" fillId="0" borderId="1" xfId="1" applyFont="1" applyBorder="1" applyAlignment="1">
      <alignment horizontal="center" vertical="center" wrapText="1"/>
    </xf>
    <xf numFmtId="14" fontId="14" fillId="2" borderId="1" xfId="1" applyNumberFormat="1" applyFont="1" applyFill="1" applyBorder="1" applyAlignment="1">
      <alignment horizontal="center" vertical="center" wrapText="1"/>
    </xf>
    <xf numFmtId="14" fontId="14" fillId="0" borderId="1" xfId="1" applyNumberFormat="1"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8" fillId="0" borderId="1" xfId="0" applyNumberFormat="1" applyFont="1" applyBorder="1" applyAlignment="1">
      <alignment horizontal="center" vertical="center" wrapText="1"/>
    </xf>
    <xf numFmtId="0" fontId="8" fillId="0" borderId="0" xfId="0" applyFont="1" applyBorder="1" applyAlignment="1">
      <alignment horizontal="center" vertical="center"/>
    </xf>
    <xf numFmtId="3" fontId="8" fillId="0" borderId="0" xfId="0" applyNumberFormat="1" applyFont="1" applyBorder="1" applyAlignment="1">
      <alignment horizontal="center" vertical="center" wrapText="1"/>
    </xf>
    <xf numFmtId="3" fontId="8" fillId="4" borderId="1" xfId="2" applyNumberFormat="1" applyFont="1" applyFill="1" applyBorder="1" applyAlignment="1">
      <alignment horizontal="center" vertical="center" wrapText="1"/>
    </xf>
    <xf numFmtId="3" fontId="8" fillId="0" borderId="1" xfId="1" applyNumberFormat="1" applyFont="1" applyBorder="1" applyAlignment="1">
      <alignment horizontal="center" vertical="center" wrapText="1"/>
    </xf>
    <xf numFmtId="3" fontId="8" fillId="0" borderId="0" xfId="0" applyNumberFormat="1" applyFont="1" applyAlignment="1">
      <alignment horizontal="center" vertical="center" wrapText="1"/>
    </xf>
    <xf numFmtId="0" fontId="16" fillId="0" borderId="0" xfId="0" applyFont="1" applyFill="1" applyAlignment="1">
      <alignment horizontal="right" vertical="center"/>
    </xf>
    <xf numFmtId="0" fontId="17" fillId="0" borderId="0" xfId="0" applyFont="1" applyFill="1" applyAlignment="1"/>
    <xf numFmtId="3" fontId="0" fillId="0" borderId="0" xfId="0" applyNumberFormat="1"/>
    <xf numFmtId="0" fontId="0" fillId="0" borderId="0" xfId="0" applyBorder="1" applyAlignment="1">
      <alignment horizontal="left"/>
    </xf>
    <xf numFmtId="0" fontId="18" fillId="0" borderId="0" xfId="6" applyFill="1" applyAlignment="1"/>
    <xf numFmtId="0" fontId="14" fillId="0" borderId="0" xfId="0" applyFont="1" applyFill="1" applyAlignment="1"/>
    <xf numFmtId="0" fontId="19" fillId="0" borderId="0" xfId="6" applyFont="1" applyFill="1" applyAlignment="1"/>
    <xf numFmtId="0" fontId="0" fillId="0" borderId="0" xfId="0" applyFill="1" applyBorder="1"/>
    <xf numFmtId="49" fontId="20" fillId="6" borderId="14" xfId="2" applyNumberFormat="1" applyFont="1" applyFill="1" applyBorder="1" applyAlignment="1">
      <alignment vertical="center" wrapText="1"/>
    </xf>
    <xf numFmtId="49" fontId="20" fillId="6" borderId="16" xfId="2" applyNumberFormat="1" applyFont="1" applyFill="1" applyBorder="1" applyAlignment="1">
      <alignment horizontal="center" vertical="center" wrapText="1"/>
    </xf>
    <xf numFmtId="3" fontId="21" fillId="6" borderId="1" xfId="2" applyNumberFormat="1" applyFont="1" applyFill="1" applyBorder="1" applyAlignment="1">
      <alignment horizontal="center" vertical="center" wrapText="1"/>
    </xf>
    <xf numFmtId="9" fontId="21" fillId="6" borderId="1" xfId="7" applyFont="1" applyFill="1" applyBorder="1" applyAlignment="1">
      <alignment horizontal="center" vertical="center" wrapText="1"/>
    </xf>
    <xf numFmtId="3" fontId="20" fillId="0" borderId="1" xfId="1" applyNumberFormat="1" applyFont="1" applyFill="1" applyBorder="1" applyAlignment="1">
      <alignment horizontal="center" vertical="center" wrapText="1"/>
    </xf>
    <xf numFmtId="10" fontId="22" fillId="0" borderId="1" xfId="7" applyNumberFormat="1" applyFont="1" applyFill="1" applyBorder="1" applyAlignment="1">
      <alignment horizontal="center" vertical="center" wrapText="1"/>
    </xf>
    <xf numFmtId="0" fontId="20" fillId="0" borderId="0" xfId="0" applyFont="1" applyFill="1" applyBorder="1"/>
    <xf numFmtId="0" fontId="20" fillId="0" borderId="0" xfId="0" applyFont="1"/>
    <xf numFmtId="0" fontId="20" fillId="2" borderId="0" xfId="0" applyFont="1" applyFill="1"/>
    <xf numFmtId="3" fontId="10" fillId="0" borderId="1" xfId="1" applyNumberFormat="1" applyFont="1" applyFill="1" applyBorder="1" applyAlignment="1">
      <alignment horizontal="center" vertical="center" wrapText="1"/>
    </xf>
    <xf numFmtId="0" fontId="10" fillId="0" borderId="0" xfId="0" applyFont="1" applyFill="1" applyBorder="1"/>
    <xf numFmtId="0" fontId="10" fillId="2" borderId="0" xfId="0" applyFont="1" applyFill="1"/>
    <xf numFmtId="0" fontId="20" fillId="0" borderId="1" xfId="0" applyFont="1" applyFill="1" applyBorder="1" applyAlignment="1">
      <alignment horizontal="center" vertical="center" wrapText="1"/>
    </xf>
    <xf numFmtId="0" fontId="10" fillId="0" borderId="0" xfId="0" applyFont="1"/>
    <xf numFmtId="0" fontId="10" fillId="0" borderId="1" xfId="0" applyFont="1" applyFill="1" applyBorder="1" applyAlignment="1">
      <alignment horizontal="center" vertical="center" wrapText="1"/>
    </xf>
    <xf numFmtId="3" fontId="16" fillId="0" borderId="1" xfId="1" applyNumberFormat="1" applyFont="1" applyFill="1" applyBorder="1" applyAlignment="1">
      <alignment horizontal="center" vertical="center" wrapText="1"/>
    </xf>
    <xf numFmtId="10" fontId="23" fillId="0" borderId="1" xfId="7" applyNumberFormat="1" applyFont="1" applyFill="1" applyBorder="1" applyAlignment="1">
      <alignment horizontal="center" vertical="center" wrapText="1"/>
    </xf>
    <xf numFmtId="0" fontId="24" fillId="0" borderId="0" xfId="0" applyFont="1" applyFill="1" applyBorder="1"/>
    <xf numFmtId="0" fontId="24" fillId="0" borderId="0" xfId="0" applyFont="1"/>
    <xf numFmtId="3" fontId="24" fillId="0" borderId="1" xfId="1" applyNumberFormat="1" applyFont="1" applyFill="1" applyBorder="1" applyAlignment="1">
      <alignment horizontal="center" vertical="center" wrapText="1"/>
    </xf>
    <xf numFmtId="0" fontId="24" fillId="2" borderId="0" xfId="0" applyFont="1" applyFill="1"/>
    <xf numFmtId="0" fontId="2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5" fillId="0" borderId="0" xfId="0" applyFont="1" applyAlignment="1">
      <alignment horizontal="center" vertical="center"/>
    </xf>
    <xf numFmtId="14" fontId="8" fillId="7" borderId="1" xfId="1" applyNumberFormat="1" applyFont="1" applyFill="1" applyBorder="1" applyAlignment="1">
      <alignment horizontal="center" vertical="center" wrapText="1"/>
    </xf>
    <xf numFmtId="3" fontId="6" fillId="8" borderId="1" xfId="0" applyNumberFormat="1" applyFont="1" applyFill="1" applyBorder="1" applyAlignment="1" applyProtection="1">
      <alignment horizontal="center" vertical="center" wrapText="1"/>
    </xf>
    <xf numFmtId="0" fontId="27" fillId="8" borderId="1" xfId="0" applyFont="1" applyFill="1" applyBorder="1" applyAlignment="1" applyProtection="1">
      <alignment horizontal="center" vertical="center" wrapText="1"/>
    </xf>
    <xf numFmtId="14" fontId="8" fillId="0" borderId="0" xfId="0" applyNumberFormat="1" applyFont="1" applyBorder="1" applyAlignment="1">
      <alignment horizontal="center" vertical="center"/>
    </xf>
    <xf numFmtId="0" fontId="8" fillId="0" borderId="0" xfId="1" applyFont="1" applyBorder="1" applyAlignment="1">
      <alignment horizontal="center" vertical="center" wrapText="1"/>
    </xf>
    <xf numFmtId="3" fontId="8" fillId="0" borderId="0" xfId="1" applyNumberFormat="1" applyFont="1" applyBorder="1" applyAlignment="1">
      <alignment horizontal="center" vertical="center" wrapText="1"/>
    </xf>
    <xf numFmtId="14" fontId="8" fillId="0" borderId="0" xfId="1"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14" fillId="0" borderId="1" xfId="1" applyFont="1" applyBorder="1" applyAlignment="1">
      <alignment horizontal="center" vertical="center"/>
    </xf>
    <xf numFmtId="14" fontId="14" fillId="0" borderId="1" xfId="1" applyNumberFormat="1" applyFont="1" applyBorder="1" applyAlignment="1">
      <alignment horizontal="center" vertical="center"/>
    </xf>
    <xf numFmtId="3" fontId="14" fillId="0" borderId="1" xfId="1" applyNumberFormat="1" applyFont="1" applyBorder="1" applyAlignment="1">
      <alignment horizontal="center" vertical="center" wrapText="1"/>
    </xf>
    <xf numFmtId="14" fontId="8" fillId="0" borderId="0" xfId="0" applyNumberFormat="1" applyFont="1"/>
    <xf numFmtId="14" fontId="8" fillId="4" borderId="1" xfId="2" applyNumberFormat="1" applyFont="1" applyFill="1" applyBorder="1" applyAlignment="1">
      <alignment horizontal="center" vertical="center" wrapText="1"/>
    </xf>
    <xf numFmtId="3" fontId="8"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xf>
    <xf numFmtId="14" fontId="11" fillId="0" borderId="1" xfId="0" applyNumberFormat="1" applyFont="1" applyBorder="1" applyAlignment="1">
      <alignment horizontal="center" vertical="center" wrapText="1"/>
    </xf>
    <xf numFmtId="0" fontId="8" fillId="0" borderId="1" xfId="0" applyFont="1" applyBorder="1" applyAlignment="1">
      <alignment horizontal="center" vertical="center"/>
    </xf>
    <xf numFmtId="0" fontId="8" fillId="0" borderId="14" xfId="0" applyFont="1" applyBorder="1" applyAlignment="1">
      <alignment horizontal="center" vertical="center" wrapText="1"/>
    </xf>
    <xf numFmtId="14" fontId="8" fillId="0" borderId="0" xfId="0" applyNumberFormat="1" applyFont="1" applyBorder="1" applyAlignment="1">
      <alignment horizontal="center" vertical="center"/>
    </xf>
    <xf numFmtId="0" fontId="16" fillId="0" borderId="1" xfId="1" applyFont="1" applyFill="1" applyBorder="1" applyAlignment="1">
      <alignment horizontal="center" vertical="center" wrapText="1"/>
    </xf>
    <xf numFmtId="0" fontId="24" fillId="0" borderId="1" xfId="1" applyFont="1" applyFill="1" applyBorder="1" applyAlignment="1">
      <alignment horizontal="center" vertical="center" wrapText="1"/>
    </xf>
    <xf numFmtId="0" fontId="20" fillId="0"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0" fillId="0" borderId="0" xfId="0" applyBorder="1"/>
    <xf numFmtId="14" fontId="16" fillId="0" borderId="0" xfId="0" applyNumberFormat="1" applyFont="1" applyFill="1" applyBorder="1" applyAlignment="1">
      <alignment horizontal="right" vertical="center"/>
    </xf>
    <xf numFmtId="0" fontId="16" fillId="0" borderId="0" xfId="0" applyFont="1" applyFill="1" applyBorder="1" applyAlignment="1">
      <alignment vertical="center"/>
    </xf>
    <xf numFmtId="49" fontId="8" fillId="7" borderId="1" xfId="2" applyNumberFormat="1" applyFont="1" applyFill="1" applyBorder="1" applyAlignment="1">
      <alignment horizontal="center" vertical="center" wrapText="1"/>
    </xf>
    <xf numFmtId="3" fontId="8" fillId="7" borderId="1" xfId="2" applyNumberFormat="1" applyFont="1" applyFill="1" applyBorder="1" applyAlignment="1">
      <alignment horizontal="center" vertical="center" wrapText="1"/>
    </xf>
    <xf numFmtId="14" fontId="8" fillId="7" borderId="1" xfId="2" applyNumberFormat="1" applyFont="1" applyFill="1" applyBorder="1" applyAlignment="1">
      <alignment horizontal="center" vertical="center" wrapText="1"/>
    </xf>
    <xf numFmtId="0" fontId="8" fillId="7" borderId="1" xfId="2" applyNumberFormat="1" applyFont="1" applyFill="1" applyBorder="1" applyAlignment="1">
      <alignment horizontal="center" vertical="center" wrapText="1"/>
    </xf>
    <xf numFmtId="0" fontId="8" fillId="7" borderId="1" xfId="1" applyFont="1" applyFill="1" applyBorder="1" applyAlignment="1">
      <alignment horizontal="center" vertical="center" wrapText="1"/>
    </xf>
    <xf numFmtId="0" fontId="8" fillId="7" borderId="1" xfId="0" applyFont="1" applyFill="1" applyBorder="1" applyAlignment="1">
      <alignment horizontal="center" vertical="center" wrapText="1"/>
    </xf>
    <xf numFmtId="3" fontId="8" fillId="7" borderId="1" xfId="1" applyNumberFormat="1" applyFont="1" applyFill="1" applyBorder="1" applyAlignment="1">
      <alignment horizontal="center" vertical="center" wrapText="1"/>
    </xf>
    <xf numFmtId="14" fontId="8" fillId="7" borderId="1" xfId="0" applyNumberFormat="1" applyFont="1" applyFill="1" applyBorder="1" applyAlignment="1">
      <alignment horizontal="center" vertical="center" wrapText="1"/>
    </xf>
    <xf numFmtId="0" fontId="8" fillId="7" borderId="1" xfId="0" applyFont="1" applyFill="1" applyBorder="1"/>
    <xf numFmtId="49" fontId="20" fillId="6" borderId="14" xfId="2" applyNumberFormat="1" applyFont="1" applyFill="1" applyBorder="1" applyAlignment="1">
      <alignment horizontal="center" vertical="center" wrapText="1"/>
    </xf>
    <xf numFmtId="0" fontId="20" fillId="0" borderId="0" xfId="0" applyFont="1" applyBorder="1"/>
    <xf numFmtId="0" fontId="20" fillId="0" borderId="14" xfId="1" applyFont="1" applyFill="1" applyBorder="1" applyAlignment="1">
      <alignment horizontal="center" vertical="center" wrapText="1"/>
    </xf>
    <xf numFmtId="0" fontId="8" fillId="0" borderId="1" xfId="0" applyNumberFormat="1" applyFont="1" applyBorder="1" applyAlignment="1">
      <alignment horizontal="center" vertical="center"/>
    </xf>
    <xf numFmtId="3" fontId="14" fillId="0" borderId="1" xfId="1" applyNumberFormat="1" applyFont="1" applyBorder="1" applyAlignment="1">
      <alignment horizontal="center" vertical="center"/>
    </xf>
    <xf numFmtId="0" fontId="28" fillId="5" borderId="17" xfId="0" applyFont="1" applyFill="1" applyBorder="1" applyAlignment="1">
      <alignment horizontal="center" vertical="center" wrapText="1"/>
    </xf>
    <xf numFmtId="0" fontId="8" fillId="2" borderId="1" xfId="0" applyFont="1" applyFill="1" applyBorder="1" applyAlignment="1">
      <alignment horizontal="center" vertical="center" wrapText="1"/>
    </xf>
    <xf numFmtId="3" fontId="8" fillId="7" borderId="1" xfId="0" applyNumberFormat="1" applyFont="1" applyFill="1" applyBorder="1" applyAlignment="1">
      <alignment horizontal="center" vertical="center" wrapText="1"/>
    </xf>
    <xf numFmtId="0" fontId="0" fillId="0" borderId="1" xfId="0" applyBorder="1"/>
    <xf numFmtId="14" fontId="8" fillId="0" borderId="1" xfId="1" applyNumberFormat="1" applyFont="1" applyBorder="1" applyAlignment="1">
      <alignment horizontal="center" vertical="center"/>
    </xf>
    <xf numFmtId="14" fontId="14" fillId="0" borderId="1"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wrapText="1"/>
    </xf>
    <xf numFmtId="0" fontId="8" fillId="0" borderId="1" xfId="0" applyFont="1" applyFill="1" applyBorder="1" applyAlignment="1">
      <alignment vertical="center" wrapText="1"/>
    </xf>
    <xf numFmtId="14" fontId="8" fillId="0" borderId="1" xfId="0" applyNumberFormat="1" applyFont="1" applyFill="1" applyBorder="1" applyAlignment="1">
      <alignment horizontal="center" vertical="center"/>
    </xf>
    <xf numFmtId="14" fontId="8" fillId="0" borderId="1" xfId="1" applyNumberFormat="1" applyFont="1" applyFill="1" applyBorder="1" applyAlignment="1">
      <alignment horizontal="center" vertical="center"/>
    </xf>
    <xf numFmtId="14" fontId="8" fillId="0" borderId="1" xfId="0" applyNumberFormat="1" applyFont="1" applyFill="1" applyBorder="1" applyAlignment="1">
      <alignment horizontal="left" vertical="center" wrapText="1"/>
    </xf>
    <xf numFmtId="14" fontId="8" fillId="0" borderId="1" xfId="1" applyNumberFormat="1" applyFont="1" applyFill="1" applyBorder="1" applyAlignment="1">
      <alignment horizontal="left" vertical="center" wrapText="1"/>
    </xf>
    <xf numFmtId="3" fontId="24" fillId="0" borderId="1" xfId="0" applyNumberFormat="1" applyFont="1" applyFill="1" applyBorder="1" applyAlignment="1">
      <alignment horizontal="center"/>
    </xf>
    <xf numFmtId="0" fontId="8" fillId="0" borderId="1" xfId="0" applyFont="1" applyBorder="1" applyAlignment="1">
      <alignment wrapText="1"/>
    </xf>
    <xf numFmtId="0" fontId="0" fillId="0" borderId="0" xfId="0" applyFont="1"/>
    <xf numFmtId="0" fontId="0" fillId="0" borderId="0" xfId="0" applyFont="1" applyAlignment="1">
      <alignment horizontal="left"/>
    </xf>
    <xf numFmtId="3" fontId="0" fillId="0" borderId="0" xfId="0" applyNumberFormat="1" applyFont="1" applyAlignment="1">
      <alignment horizontal="right"/>
    </xf>
    <xf numFmtId="0" fontId="0" fillId="0" borderId="0" xfId="0" applyFont="1" applyAlignment="1">
      <alignment wrapText="1"/>
    </xf>
    <xf numFmtId="0" fontId="8" fillId="7" borderId="1" xfId="1" applyFont="1" applyFill="1" applyBorder="1" applyAlignment="1">
      <alignment horizontal="center" vertical="center"/>
    </xf>
    <xf numFmtId="14" fontId="8" fillId="7" borderId="1" xfId="1" applyNumberFormat="1" applyFont="1" applyFill="1" applyBorder="1" applyAlignment="1">
      <alignment horizontal="center" vertical="center"/>
    </xf>
    <xf numFmtId="0" fontId="8" fillId="0" borderId="1" xfId="1" applyFont="1" applyBorder="1" applyAlignment="1">
      <alignment horizontal="center" vertical="center"/>
    </xf>
    <xf numFmtId="3" fontId="8" fillId="0" borderId="1" xfId="1" applyNumberFormat="1" applyFont="1" applyBorder="1" applyAlignment="1">
      <alignment horizontal="center" vertical="center"/>
    </xf>
    <xf numFmtId="0" fontId="0" fillId="0" borderId="0" xfId="0" applyFont="1" applyFill="1"/>
    <xf numFmtId="3" fontId="0" fillId="0" borderId="0" xfId="0" applyNumberFormat="1" applyAlignment="1">
      <alignment horizontal="right" wrapText="1"/>
    </xf>
    <xf numFmtId="0" fontId="0" fillId="0" borderId="0" xfId="0" applyAlignment="1">
      <alignment horizontal="left" wrapText="1"/>
    </xf>
    <xf numFmtId="0" fontId="0" fillId="0" borderId="0" xfId="0" applyAlignment="1">
      <alignment horizontal="center" vertical="center"/>
    </xf>
    <xf numFmtId="0" fontId="0" fillId="0" borderId="0" xfId="0" applyAlignment="1">
      <alignment horizontal="right"/>
    </xf>
    <xf numFmtId="0" fontId="0" fillId="0" borderId="0" xfId="0" applyFont="1" applyAlignment="1">
      <alignment horizontal="right" wrapText="1"/>
    </xf>
    <xf numFmtId="0" fontId="18" fillId="0" borderId="0" xfId="6"/>
    <xf numFmtId="0" fontId="16" fillId="0" borderId="0" xfId="0" applyFont="1" applyFill="1" applyAlignment="1">
      <alignment vertical="center"/>
    </xf>
    <xf numFmtId="0" fontId="34" fillId="0" borderId="14" xfId="1" applyFont="1" applyFill="1" applyBorder="1" applyAlignment="1">
      <alignment horizontal="center" vertical="center" wrapText="1"/>
    </xf>
    <xf numFmtId="0" fontId="34" fillId="0" borderId="1" xfId="1" applyFont="1" applyFill="1" applyBorder="1" applyAlignment="1">
      <alignment horizontal="center" vertical="center" wrapText="1"/>
    </xf>
    <xf numFmtId="3" fontId="34" fillId="0" borderId="1" xfId="1" applyNumberFormat="1" applyFont="1" applyFill="1" applyBorder="1" applyAlignment="1">
      <alignment horizontal="center" vertical="center" wrapText="1"/>
    </xf>
    <xf numFmtId="10" fontId="35" fillId="0" borderId="1" xfId="7" applyNumberFormat="1" applyFont="1" applyFill="1" applyBorder="1" applyAlignment="1">
      <alignment horizontal="center" vertical="center" wrapText="1"/>
    </xf>
    <xf numFmtId="0" fontId="8" fillId="0" borderId="1" xfId="1" applyNumberFormat="1" applyFont="1" applyBorder="1" applyAlignment="1">
      <alignment horizontal="center" vertical="center" wrapText="1"/>
    </xf>
    <xf numFmtId="0" fontId="0" fillId="0" borderId="0" xfId="0" applyNumberFormat="1" applyFont="1"/>
    <xf numFmtId="0" fontId="0" fillId="0" borderId="0" xfId="0" applyNumberFormat="1"/>
    <xf numFmtId="0" fontId="18" fillId="0" borderId="0" xfId="6" applyNumberFormat="1"/>
    <xf numFmtId="0" fontId="8" fillId="0" borderId="1" xfId="0" applyFont="1" applyFill="1" applyBorder="1" applyAlignment="1">
      <alignment horizontal="left" vertical="center" wrapText="1"/>
    </xf>
    <xf numFmtId="0" fontId="8" fillId="0" borderId="5" xfId="0" applyFont="1" applyFill="1" applyBorder="1" applyAlignment="1">
      <alignment vertical="center" wrapText="1"/>
    </xf>
    <xf numFmtId="0" fontId="0" fillId="0" borderId="0" xfId="0" applyFont="1" applyAlignment="1">
      <alignment horizontal="right" wrapText="1"/>
    </xf>
    <xf numFmtId="0" fontId="0" fillId="0" borderId="0" xfId="0" applyNumberFormat="1" applyAlignment="1">
      <alignment horizontal="left"/>
    </xf>
    <xf numFmtId="0" fontId="14" fillId="0" borderId="5" xfId="1" applyFont="1" applyBorder="1" applyAlignment="1">
      <alignment horizontal="center" vertical="center"/>
    </xf>
    <xf numFmtId="0" fontId="14" fillId="0" borderId="5" xfId="1" applyFont="1" applyBorder="1" applyAlignment="1">
      <alignment horizontal="center" vertical="center" wrapText="1"/>
    </xf>
    <xf numFmtId="3" fontId="14" fillId="0" borderId="5" xfId="1" applyNumberFormat="1" applyFont="1" applyBorder="1" applyAlignment="1">
      <alignment horizontal="center" vertical="center" wrapText="1"/>
    </xf>
    <xf numFmtId="14" fontId="14" fillId="0" borderId="5" xfId="1" applyNumberFormat="1" applyFont="1" applyBorder="1" applyAlignment="1">
      <alignment horizontal="center" vertical="center"/>
    </xf>
    <xf numFmtId="14" fontId="8" fillId="0" borderId="5" xfId="0" applyNumberFormat="1" applyFont="1" applyFill="1" applyBorder="1" applyAlignment="1">
      <alignment horizontal="center" vertical="center" wrapText="1"/>
    </xf>
    <xf numFmtId="0" fontId="14" fillId="0" borderId="6" xfId="1" applyFont="1" applyBorder="1" applyAlignment="1">
      <alignment horizontal="center" vertical="center" wrapText="1"/>
    </xf>
    <xf numFmtId="3" fontId="8" fillId="0" borderId="6" xfId="1" applyNumberFormat="1" applyFont="1" applyBorder="1" applyAlignment="1">
      <alignment horizontal="center" vertical="center" wrapText="1"/>
    </xf>
    <xf numFmtId="14" fontId="14" fillId="0" borderId="6" xfId="1" applyNumberFormat="1" applyFont="1" applyBorder="1" applyAlignment="1">
      <alignment horizontal="center" vertical="center" wrapText="1"/>
    </xf>
    <xf numFmtId="14" fontId="8" fillId="0" borderId="6" xfId="1" applyNumberFormat="1" applyFont="1" applyFill="1" applyBorder="1" applyAlignment="1">
      <alignment horizontal="center" vertical="center" wrapText="1"/>
    </xf>
    <xf numFmtId="14" fontId="8" fillId="0" borderId="6" xfId="0" applyNumberFormat="1" applyFont="1" applyFill="1" applyBorder="1" applyAlignment="1">
      <alignment horizontal="left" vertical="center" wrapText="1"/>
    </xf>
    <xf numFmtId="0" fontId="14" fillId="0" borderId="18" xfId="1" applyFont="1" applyBorder="1" applyAlignment="1">
      <alignment horizontal="center" vertical="center"/>
    </xf>
    <xf numFmtId="0" fontId="14" fillId="0" borderId="18" xfId="1" applyFont="1" applyBorder="1" applyAlignment="1">
      <alignment horizontal="center" vertical="center" wrapText="1"/>
    </xf>
    <xf numFmtId="3" fontId="14" fillId="0" borderId="18" xfId="1" applyNumberFormat="1" applyFont="1" applyBorder="1" applyAlignment="1">
      <alignment horizontal="center" vertical="center" wrapText="1"/>
    </xf>
    <xf numFmtId="14" fontId="14" fillId="0" borderId="18" xfId="1" applyNumberFormat="1" applyFont="1" applyBorder="1" applyAlignment="1">
      <alignment horizontal="center" vertical="center"/>
    </xf>
    <xf numFmtId="14" fontId="8" fillId="0" borderId="18" xfId="0" applyNumberFormat="1" applyFont="1" applyFill="1" applyBorder="1" applyAlignment="1">
      <alignment horizontal="center" vertical="center" wrapText="1"/>
    </xf>
    <xf numFmtId="0" fontId="8" fillId="0" borderId="19" xfId="0" applyFont="1" applyFill="1" applyBorder="1" applyAlignment="1">
      <alignment vertical="center" wrapText="1"/>
    </xf>
    <xf numFmtId="14" fontId="8" fillId="0" borderId="5" xfId="0" applyNumberFormat="1" applyFont="1" applyFill="1" applyBorder="1" applyAlignment="1">
      <alignment horizontal="left" vertical="center" wrapText="1"/>
    </xf>
    <xf numFmtId="14" fontId="8" fillId="0" borderId="19" xfId="0" applyNumberFormat="1" applyFont="1" applyFill="1" applyBorder="1" applyAlignment="1">
      <alignment horizontal="left" vertical="center" wrapText="1"/>
    </xf>
    <xf numFmtId="0" fontId="8" fillId="0" borderId="5" xfId="0" applyFont="1" applyBorder="1" applyAlignment="1">
      <alignment horizontal="center" vertical="center" wrapText="1"/>
    </xf>
    <xf numFmtId="3" fontId="8" fillId="0" borderId="5" xfId="1" applyNumberFormat="1" applyFont="1" applyBorder="1" applyAlignment="1">
      <alignment horizontal="center" vertical="center" wrapText="1"/>
    </xf>
    <xf numFmtId="14" fontId="8" fillId="0" borderId="5" xfId="0" applyNumberFormat="1" applyFont="1" applyBorder="1" applyAlignment="1">
      <alignment horizontal="center" vertical="center" wrapText="1"/>
    </xf>
    <xf numFmtId="14" fontId="8" fillId="0" borderId="5" xfId="1" applyNumberFormat="1" applyFont="1" applyFill="1" applyBorder="1" applyAlignment="1">
      <alignment horizontal="center" vertical="center" wrapText="1"/>
    </xf>
    <xf numFmtId="14" fontId="8" fillId="0" borderId="6" xfId="0" applyNumberFormat="1" applyFont="1" applyFill="1" applyBorder="1" applyAlignment="1">
      <alignment horizontal="center" vertical="center" wrapText="1"/>
    </xf>
    <xf numFmtId="14" fontId="8" fillId="0" borderId="18" xfId="0" applyNumberFormat="1" applyFont="1" applyBorder="1" applyAlignment="1">
      <alignment horizontal="center" vertical="center" wrapText="1"/>
    </xf>
    <xf numFmtId="14" fontId="8" fillId="0" borderId="18" xfId="1" applyNumberFormat="1" applyFont="1" applyFill="1" applyBorder="1" applyAlignment="1">
      <alignment horizontal="center" vertical="center" wrapText="1"/>
    </xf>
    <xf numFmtId="14" fontId="14" fillId="0" borderId="5" xfId="1" applyNumberFormat="1" applyFont="1" applyBorder="1" applyAlignment="1">
      <alignment horizontal="center" vertical="center" wrapText="1"/>
    </xf>
    <xf numFmtId="0" fontId="14" fillId="0" borderId="6" xfId="1" applyFont="1" applyBorder="1" applyAlignment="1">
      <alignment horizontal="center" vertical="center"/>
    </xf>
    <xf numFmtId="3" fontId="14" fillId="0" borderId="6" xfId="1" applyNumberFormat="1" applyFont="1" applyBorder="1" applyAlignment="1">
      <alignment horizontal="center" vertical="center" wrapText="1"/>
    </xf>
    <xf numFmtId="14" fontId="14" fillId="0" borderId="6" xfId="1" applyNumberFormat="1" applyFont="1" applyBorder="1" applyAlignment="1">
      <alignment horizontal="center" vertical="center"/>
    </xf>
    <xf numFmtId="14" fontId="14" fillId="0" borderId="18" xfId="1" applyNumberFormat="1" applyFont="1" applyBorder="1" applyAlignment="1">
      <alignment horizontal="center" vertical="center" wrapText="1"/>
    </xf>
    <xf numFmtId="14" fontId="8" fillId="0" borderId="18" xfId="0" applyNumberFormat="1" applyFont="1" applyFill="1" applyBorder="1" applyAlignment="1">
      <alignment horizontal="center" vertical="center"/>
    </xf>
    <xf numFmtId="14" fontId="14" fillId="0" borderId="6" xfId="1" applyNumberFormat="1" applyFont="1" applyFill="1" applyBorder="1" applyAlignment="1">
      <alignment horizontal="center" vertical="center" wrapText="1"/>
    </xf>
    <xf numFmtId="0" fontId="8" fillId="0" borderId="19" xfId="0" applyFont="1" applyFill="1" applyBorder="1" applyAlignment="1">
      <alignment wrapText="1"/>
    </xf>
    <xf numFmtId="3" fontId="22" fillId="0" borderId="0" xfId="7" applyNumberFormat="1" applyFont="1" applyFill="1" applyBorder="1" applyAlignment="1">
      <alignment horizontal="center" vertical="center" wrapText="1"/>
    </xf>
    <xf numFmtId="0" fontId="8"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3" fontId="8" fillId="0" borderId="1" xfId="1" applyNumberFormat="1" applyFont="1" applyFill="1" applyBorder="1" applyAlignment="1">
      <alignment horizontal="center" vertical="center" wrapText="1"/>
    </xf>
    <xf numFmtId="14" fontId="0" fillId="0" borderId="0" xfId="0" applyNumberFormat="1" applyAlignment="1">
      <alignment horizontal="center" vertical="center"/>
    </xf>
    <xf numFmtId="14" fontId="0" fillId="0" borderId="0" xfId="0" applyNumberFormat="1" applyFont="1" applyAlignment="1">
      <alignment horizontal="right"/>
    </xf>
    <xf numFmtId="0" fontId="16" fillId="0" borderId="14" xfId="1" applyFont="1" applyFill="1" applyBorder="1" applyAlignment="1">
      <alignment horizontal="center" vertical="center" wrapText="1"/>
    </xf>
    <xf numFmtId="0" fontId="0" fillId="0" borderId="6" xfId="0" applyBorder="1"/>
    <xf numFmtId="0" fontId="8" fillId="0" borderId="6" xfId="1" applyFont="1" applyBorder="1" applyAlignment="1">
      <alignment horizontal="center" vertical="center" wrapText="1"/>
    </xf>
    <xf numFmtId="14" fontId="8" fillId="0" borderId="6" xfId="1" applyNumberFormat="1" applyFont="1" applyBorder="1" applyAlignment="1">
      <alignment horizontal="center" vertical="center" wrapText="1"/>
    </xf>
    <xf numFmtId="0" fontId="8" fillId="0" borderId="6" xfId="0" applyFont="1" applyFill="1" applyBorder="1" applyAlignment="1">
      <alignment wrapText="1"/>
    </xf>
    <xf numFmtId="49" fontId="8" fillId="4" borderId="5" xfId="2" applyNumberFormat="1" applyFont="1" applyFill="1" applyBorder="1" applyAlignment="1">
      <alignment horizontal="center" vertical="center" wrapText="1"/>
    </xf>
    <xf numFmtId="3" fontId="8" fillId="4" borderId="5" xfId="2" applyNumberFormat="1" applyFont="1" applyFill="1" applyBorder="1" applyAlignment="1">
      <alignment horizontal="center" vertical="center" wrapText="1"/>
    </xf>
    <xf numFmtId="0" fontId="8" fillId="4" borderId="5" xfId="2" applyNumberFormat="1" applyFont="1" applyFill="1" applyBorder="1" applyAlignment="1">
      <alignment horizontal="center" vertical="center" wrapText="1"/>
    </xf>
    <xf numFmtId="0" fontId="0" fillId="0" borderId="22" xfId="0" applyBorder="1"/>
    <xf numFmtId="0" fontId="0" fillId="0" borderId="5" xfId="0" applyBorder="1"/>
    <xf numFmtId="0" fontId="37" fillId="0" borderId="18" xfId="1" applyFont="1" applyBorder="1" applyAlignment="1">
      <alignment horizontal="center" vertical="center"/>
    </xf>
    <xf numFmtId="3" fontId="37" fillId="0" borderId="18" xfId="1" applyNumberFormat="1" applyFont="1" applyBorder="1" applyAlignment="1">
      <alignment horizontal="center" vertical="center" wrapText="1"/>
    </xf>
    <xf numFmtId="0" fontId="37" fillId="0" borderId="18" xfId="0" applyFont="1" applyBorder="1" applyAlignment="1">
      <alignment horizontal="center" vertical="center" wrapText="1"/>
    </xf>
    <xf numFmtId="0" fontId="37" fillId="0" borderId="18" xfId="1" applyFont="1" applyBorder="1" applyAlignment="1">
      <alignment horizontal="center" vertical="center" wrapText="1"/>
    </xf>
    <xf numFmtId="14" fontId="32" fillId="0" borderId="1" xfId="8" applyNumberFormat="1" applyFont="1" applyFill="1" applyBorder="1" applyAlignment="1">
      <alignment horizontal="center" vertical="center" wrapText="1"/>
    </xf>
    <xf numFmtId="0" fontId="0" fillId="0" borderId="24" xfId="0" applyBorder="1"/>
    <xf numFmtId="0" fontId="37" fillId="0" borderId="4" xfId="1" applyFont="1" applyBorder="1" applyAlignment="1">
      <alignment horizontal="center" vertical="center"/>
    </xf>
    <xf numFmtId="3" fontId="37" fillId="0" borderId="4" xfId="1" applyNumberFormat="1" applyFont="1" applyBorder="1" applyAlignment="1">
      <alignment horizontal="center" vertical="center" wrapText="1"/>
    </xf>
    <xf numFmtId="14" fontId="14" fillId="0" borderId="4" xfId="1" applyNumberFormat="1" applyFont="1" applyBorder="1" applyAlignment="1">
      <alignment horizontal="center" vertical="center"/>
    </xf>
    <xf numFmtId="14" fontId="8" fillId="0" borderId="4" xfId="0" applyNumberFormat="1" applyFont="1" applyFill="1" applyBorder="1" applyAlignment="1">
      <alignment horizontal="center" vertical="center" wrapText="1"/>
    </xf>
    <xf numFmtId="14" fontId="8" fillId="0" borderId="27" xfId="0" applyNumberFormat="1" applyFont="1" applyFill="1" applyBorder="1" applyAlignment="1">
      <alignment horizontal="left" vertical="center" wrapText="1"/>
    </xf>
    <xf numFmtId="0" fontId="0" fillId="0" borderId="28" xfId="0" applyBorder="1"/>
    <xf numFmtId="0" fontId="14" fillId="0" borderId="28" xfId="1" applyFont="1" applyBorder="1" applyAlignment="1">
      <alignment horizontal="center" vertical="center"/>
    </xf>
    <xf numFmtId="0" fontId="14" fillId="0" borderId="28" xfId="1" applyFont="1" applyBorder="1" applyAlignment="1">
      <alignment horizontal="center" vertical="center" wrapText="1"/>
    </xf>
    <xf numFmtId="3" fontId="14" fillId="0" borderId="28" xfId="1" applyNumberFormat="1" applyFont="1" applyBorder="1" applyAlignment="1">
      <alignment horizontal="center" vertical="center" wrapText="1"/>
    </xf>
    <xf numFmtId="14" fontId="14" fillId="0" borderId="28" xfId="1" applyNumberFormat="1" applyFont="1" applyBorder="1" applyAlignment="1">
      <alignment horizontal="center" vertical="center"/>
    </xf>
    <xf numFmtId="14" fontId="8" fillId="0" borderId="28" xfId="0" applyNumberFormat="1" applyFont="1" applyFill="1" applyBorder="1" applyAlignment="1">
      <alignment horizontal="center" vertical="center" wrapText="1"/>
    </xf>
    <xf numFmtId="14" fontId="8" fillId="0" borderId="23" xfId="0" applyNumberFormat="1" applyFont="1" applyFill="1" applyBorder="1" applyAlignment="1">
      <alignment horizontal="left" vertical="center" wrapText="1"/>
    </xf>
    <xf numFmtId="0" fontId="8" fillId="7" borderId="1" xfId="0" applyFont="1" applyFill="1" applyBorder="1" applyAlignment="1">
      <alignment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3" fontId="27" fillId="6" borderId="1" xfId="2" applyNumberFormat="1" applyFont="1" applyFill="1" applyBorder="1" applyAlignment="1">
      <alignment horizontal="center" vertical="center" wrapText="1"/>
    </xf>
    <xf numFmtId="0" fontId="8" fillId="0" borderId="1" xfId="1" applyFont="1" applyFill="1" applyBorder="1" applyAlignment="1">
      <alignment horizontal="center" vertical="center"/>
    </xf>
    <xf numFmtId="3" fontId="8" fillId="0" borderId="1" xfId="2" applyNumberFormat="1" applyFont="1" applyFill="1" applyBorder="1" applyAlignment="1">
      <alignment horizontal="center" vertical="center" wrapText="1"/>
    </xf>
    <xf numFmtId="49" fontId="27" fillId="6" borderId="15" xfId="2" applyNumberFormat="1" applyFont="1" applyFill="1" applyBorder="1" applyAlignment="1">
      <alignment vertical="center" wrapText="1"/>
    </xf>
    <xf numFmtId="3" fontId="27" fillId="6" borderId="1" xfId="2" applyNumberFormat="1" applyFont="1" applyFill="1" applyBorder="1" applyAlignment="1">
      <alignment vertical="center" wrapText="1"/>
    </xf>
    <xf numFmtId="14" fontId="8" fillId="0" borderId="1" xfId="0" applyNumberFormat="1" applyFont="1" applyBorder="1" applyAlignment="1">
      <alignment horizontal="center" vertical="center" wrapText="1"/>
    </xf>
    <xf numFmtId="0" fontId="8" fillId="0" borderId="1" xfId="0" applyFont="1" applyBorder="1" applyAlignment="1">
      <alignment wrapText="1"/>
    </xf>
    <xf numFmtId="0" fontId="8" fillId="0" borderId="1" xfId="0" applyFont="1" applyBorder="1" applyAlignment="1">
      <alignment vertical="center" wrapText="1"/>
    </xf>
    <xf numFmtId="0" fontId="8" fillId="0" borderId="5" xfId="0" applyFont="1" applyBorder="1" applyAlignment="1">
      <alignment vertical="center" wrapText="1"/>
    </xf>
    <xf numFmtId="0" fontId="27" fillId="8" borderId="14" xfId="0" applyFont="1" applyFill="1" applyBorder="1" applyAlignment="1" applyProtection="1">
      <alignment horizontal="center" vertical="center" wrapText="1"/>
    </xf>
    <xf numFmtId="0" fontId="27" fillId="8" borderId="15" xfId="0" applyFont="1" applyFill="1" applyBorder="1" applyAlignment="1" applyProtection="1">
      <alignment horizontal="center" vertical="center" wrapText="1"/>
    </xf>
    <xf numFmtId="0" fontId="27" fillId="8" borderId="16" xfId="0" applyFont="1" applyFill="1" applyBorder="1" applyAlignment="1" applyProtection="1">
      <alignment horizontal="center" vertical="center" wrapText="1"/>
    </xf>
    <xf numFmtId="0" fontId="10" fillId="0" borderId="0" xfId="0" applyFont="1" applyBorder="1" applyAlignment="1">
      <alignment horizontal="center" vertical="center" wrapText="1"/>
    </xf>
    <xf numFmtId="14" fontId="10" fillId="0" borderId="0" xfId="0" applyNumberFormat="1" applyFont="1" applyBorder="1" applyAlignment="1">
      <alignment horizontal="center" vertical="center" wrapText="1"/>
    </xf>
    <xf numFmtId="14" fontId="8" fillId="0" borderId="0" xfId="0" applyNumberFormat="1" applyFont="1" applyBorder="1" applyAlignment="1">
      <alignment horizontal="center" vertical="center"/>
    </xf>
    <xf numFmtId="0" fontId="8" fillId="3" borderId="3"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14" fontId="8" fillId="3" borderId="2" xfId="0" applyNumberFormat="1" applyFont="1" applyFill="1" applyBorder="1" applyAlignment="1" applyProtection="1">
      <alignment horizontal="center" vertical="center" wrapText="1"/>
    </xf>
    <xf numFmtId="14" fontId="8" fillId="3" borderId="3" xfId="0" applyNumberFormat="1" applyFont="1" applyFill="1" applyBorder="1" applyAlignment="1" applyProtection="1">
      <alignment horizontal="center" vertical="center" wrapText="1"/>
    </xf>
    <xf numFmtId="14" fontId="8" fillId="3" borderId="6" xfId="0" applyNumberFormat="1" applyFont="1" applyFill="1" applyBorder="1" applyAlignment="1" applyProtection="1">
      <alignment horizontal="center" vertical="center" wrapText="1"/>
    </xf>
    <xf numFmtId="3" fontId="6" fillId="3" borderId="3" xfId="0" applyNumberFormat="1" applyFont="1" applyFill="1" applyBorder="1" applyAlignment="1" applyProtection="1">
      <alignment horizontal="center" vertical="center" wrapText="1"/>
    </xf>
    <xf numFmtId="3" fontId="6" fillId="3" borderId="4" xfId="0" applyNumberFormat="1" applyFont="1" applyFill="1" applyBorder="1" applyAlignment="1" applyProtection="1">
      <alignment horizontal="center" vertical="center" wrapText="1"/>
    </xf>
    <xf numFmtId="0" fontId="12" fillId="3" borderId="5" xfId="0" applyNumberFormat="1" applyFont="1" applyFill="1" applyBorder="1" applyAlignment="1" applyProtection="1">
      <alignment horizontal="center" vertical="center" wrapText="1"/>
    </xf>
    <xf numFmtId="0" fontId="12" fillId="3" borderId="3" xfId="0" applyNumberFormat="1" applyFont="1" applyFill="1" applyBorder="1" applyAlignment="1" applyProtection="1">
      <alignment horizontal="center" vertical="center" wrapText="1"/>
    </xf>
    <xf numFmtId="0" fontId="12" fillId="3" borderId="6" xfId="0" applyNumberFormat="1"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14" fontId="12" fillId="3" borderId="5" xfId="0" applyNumberFormat="1" applyFont="1" applyFill="1" applyBorder="1" applyAlignment="1" applyProtection="1">
      <alignment horizontal="center" vertical="center" wrapText="1"/>
    </xf>
    <xf numFmtId="14" fontId="12" fillId="3" borderId="3" xfId="0" applyNumberFormat="1" applyFont="1" applyFill="1" applyBorder="1" applyAlignment="1" applyProtection="1">
      <alignment horizontal="center" vertical="center" wrapText="1"/>
    </xf>
    <xf numFmtId="14" fontId="12" fillId="3" borderId="6" xfId="0" applyNumberFormat="1" applyFont="1" applyFill="1" applyBorder="1" applyAlignment="1" applyProtection="1">
      <alignment horizontal="center" vertical="center" wrapText="1"/>
    </xf>
    <xf numFmtId="0" fontId="8" fillId="0" borderId="6"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2" fillId="3" borderId="1" xfId="0" applyNumberFormat="1" applyFont="1" applyFill="1" applyBorder="1" applyAlignment="1" applyProtection="1">
      <alignment horizontal="center" vertical="center" wrapText="1"/>
    </xf>
    <xf numFmtId="0" fontId="8" fillId="3" borderId="1" xfId="0" applyFont="1" applyFill="1" applyBorder="1" applyAlignment="1" applyProtection="1">
      <alignment horizontal="center" vertical="center" textRotation="90" wrapText="1"/>
    </xf>
    <xf numFmtId="0" fontId="15" fillId="3" borderId="1" xfId="0" applyFont="1" applyFill="1" applyBorder="1" applyAlignment="1" applyProtection="1">
      <alignment horizontal="center" vertical="center" wrapText="1"/>
    </xf>
    <xf numFmtId="3" fontId="6" fillId="3" borderId="1" xfId="0" applyNumberFormat="1" applyFont="1" applyFill="1" applyBorder="1" applyAlignment="1" applyProtection="1">
      <alignment horizontal="center" vertical="center" wrapText="1"/>
    </xf>
    <xf numFmtId="14" fontId="8" fillId="3" borderId="1" xfId="0" applyNumberFormat="1" applyFont="1" applyFill="1" applyBorder="1" applyAlignment="1" applyProtection="1">
      <alignment horizontal="center" vertical="center" wrapText="1"/>
    </xf>
    <xf numFmtId="14" fontId="12" fillId="3" borderId="1" xfId="0" applyNumberFormat="1" applyFont="1" applyFill="1" applyBorder="1" applyAlignment="1" applyProtection="1">
      <alignment horizontal="center" vertical="center" wrapText="1"/>
    </xf>
    <xf numFmtId="0" fontId="37" fillId="0" borderId="20" xfId="1" applyFont="1" applyBorder="1" applyAlignment="1">
      <alignment horizontal="center" vertical="center" wrapText="1"/>
    </xf>
    <xf numFmtId="0" fontId="37" fillId="0" borderId="21" xfId="1" applyFont="1" applyBorder="1" applyAlignment="1">
      <alignment horizontal="center" vertical="center" wrapText="1"/>
    </xf>
    <xf numFmtId="14" fontId="0" fillId="0" borderId="0" xfId="0" applyNumberFormat="1" applyAlignment="1">
      <alignment horizontal="center" wrapText="1"/>
    </xf>
    <xf numFmtId="0" fontId="0" fillId="0" borderId="0" xfId="0" applyBorder="1" applyAlignment="1">
      <alignment horizontal="center"/>
    </xf>
    <xf numFmtId="0" fontId="37" fillId="0" borderId="25" xfId="1" applyFont="1" applyBorder="1" applyAlignment="1">
      <alignment horizontal="center" vertical="center" wrapText="1"/>
    </xf>
    <xf numFmtId="0" fontId="37" fillId="0" borderId="26" xfId="1" applyFont="1" applyBorder="1" applyAlignment="1">
      <alignment horizontal="center" vertical="center" wrapText="1"/>
    </xf>
    <xf numFmtId="14" fontId="0" fillId="0" borderId="0" xfId="0" applyNumberFormat="1" applyAlignment="1">
      <alignment horizontal="left"/>
    </xf>
    <xf numFmtId="0" fontId="0" fillId="0" borderId="0" xfId="0" applyFont="1" applyAlignment="1">
      <alignment horizontal="right" wrapText="1"/>
    </xf>
    <xf numFmtId="0" fontId="10" fillId="0" borderId="7" xfId="0" applyFont="1" applyBorder="1" applyAlignment="1">
      <alignment horizontal="center" vertical="center" wrapText="1"/>
    </xf>
    <xf numFmtId="0" fontId="26" fillId="3" borderId="1" xfId="0" applyFont="1" applyFill="1" applyBorder="1" applyAlignment="1" applyProtection="1">
      <alignment horizontal="center" vertical="center" wrapText="1"/>
    </xf>
    <xf numFmtId="3" fontId="26" fillId="3" borderId="8" xfId="0" applyNumberFormat="1" applyFont="1" applyFill="1" applyBorder="1" applyAlignment="1" applyProtection="1">
      <alignment horizontal="center" vertical="center" wrapText="1"/>
    </xf>
    <xf numFmtId="3" fontId="26" fillId="3" borderId="9" xfId="0" applyNumberFormat="1" applyFont="1" applyFill="1" applyBorder="1" applyAlignment="1" applyProtection="1">
      <alignment horizontal="center" vertical="center" wrapText="1"/>
    </xf>
    <xf numFmtId="3" fontId="26" fillId="3" borderId="10" xfId="0" applyNumberFormat="1" applyFont="1" applyFill="1" applyBorder="1" applyAlignment="1" applyProtection="1">
      <alignment horizontal="center" vertical="center" wrapText="1"/>
    </xf>
    <xf numFmtId="3" fontId="26" fillId="3" borderId="11" xfId="0" applyNumberFormat="1" applyFont="1" applyFill="1" applyBorder="1" applyAlignment="1" applyProtection="1">
      <alignment horizontal="center" vertical="center" wrapText="1"/>
    </xf>
    <xf numFmtId="3" fontId="26" fillId="3" borderId="12" xfId="0" applyNumberFormat="1" applyFont="1" applyFill="1" applyBorder="1" applyAlignment="1" applyProtection="1">
      <alignment horizontal="center" vertical="center" wrapText="1"/>
    </xf>
    <xf numFmtId="3" fontId="26" fillId="3" borderId="13" xfId="0" applyNumberFormat="1" applyFont="1" applyFill="1" applyBorder="1" applyAlignment="1" applyProtection="1">
      <alignment horizontal="center" vertical="center" wrapText="1"/>
    </xf>
    <xf numFmtId="49" fontId="27" fillId="6" borderId="1" xfId="2" applyNumberFormat="1" applyFont="1" applyFill="1" applyBorder="1" applyAlignment="1">
      <alignment horizontal="center" vertical="center" wrapText="1"/>
    </xf>
    <xf numFmtId="0" fontId="39" fillId="0" borderId="1" xfId="0" applyFont="1" applyBorder="1" applyAlignment="1">
      <alignment horizontal="center" vertical="center" wrapText="1"/>
    </xf>
    <xf numFmtId="0" fontId="8" fillId="0" borderId="5" xfId="0" applyFont="1" applyBorder="1" applyAlignment="1">
      <alignment vertical="center" wrapText="1"/>
    </xf>
    <xf numFmtId="0" fontId="0" fillId="0" borderId="6" xfId="0" applyBorder="1" applyAlignment="1">
      <alignment vertical="center" wrapText="1"/>
    </xf>
    <xf numFmtId="49" fontId="27" fillId="6" borderId="0" xfId="2" applyNumberFormat="1" applyFont="1" applyFill="1" applyBorder="1" applyAlignment="1">
      <alignment horizontal="center" vertical="center" wrapText="1"/>
    </xf>
    <xf numFmtId="0" fontId="39" fillId="0" borderId="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5" xfId="0" applyFont="1" applyFill="1" applyBorder="1" applyAlignment="1">
      <alignment horizontal="left" vertical="top" wrapText="1"/>
    </xf>
    <xf numFmtId="0" fontId="0" fillId="0" borderId="6" xfId="0" applyBorder="1" applyAlignment="1">
      <alignment horizontal="left" vertical="top" wrapText="1"/>
    </xf>
    <xf numFmtId="0" fontId="0" fillId="0" borderId="0" xfId="0" applyNumberFormat="1" applyAlignment="1">
      <alignment horizontal="left"/>
    </xf>
    <xf numFmtId="0" fontId="10" fillId="0" borderId="0" xfId="0" applyNumberFormat="1" applyFont="1" applyBorder="1" applyAlignment="1">
      <alignment horizontal="center" vertical="center" wrapText="1"/>
    </xf>
    <xf numFmtId="14" fontId="33" fillId="3" borderId="1" xfId="0" applyNumberFormat="1" applyFont="1" applyFill="1" applyBorder="1" applyAlignment="1" applyProtection="1">
      <alignment horizontal="center" vertical="center" wrapText="1"/>
    </xf>
    <xf numFmtId="0" fontId="33" fillId="3" borderId="1" xfId="0" applyNumberFormat="1" applyFont="1" applyFill="1" applyBorder="1" applyAlignment="1" applyProtection="1">
      <alignment horizontal="center" vertical="center" wrapText="1"/>
    </xf>
    <xf numFmtId="3" fontId="33" fillId="3" borderId="1" xfId="0" applyNumberFormat="1" applyFont="1" applyFill="1" applyBorder="1" applyAlignment="1" applyProtection="1">
      <alignment horizontal="center" vertical="center" wrapText="1"/>
    </xf>
    <xf numFmtId="0" fontId="33" fillId="3" borderId="1" xfId="0" applyNumberFormat="1" applyFont="1" applyFill="1" applyBorder="1" applyAlignment="1" applyProtection="1">
      <alignment horizontal="center" vertical="center" textRotation="90" wrapText="1"/>
    </xf>
    <xf numFmtId="0" fontId="33" fillId="3" borderId="1" xfId="0" applyFont="1" applyFill="1" applyBorder="1" applyAlignment="1" applyProtection="1">
      <alignment horizontal="center" vertical="center" wrapText="1"/>
    </xf>
    <xf numFmtId="14" fontId="0" fillId="0" borderId="0" xfId="0" applyNumberFormat="1" applyAlignment="1">
      <alignment horizontal="center"/>
    </xf>
    <xf numFmtId="49" fontId="27" fillId="6" borderId="15" xfId="2" applyNumberFormat="1" applyFont="1" applyFill="1" applyBorder="1" applyAlignment="1">
      <alignment horizontal="center" vertical="center" wrapText="1"/>
    </xf>
    <xf numFmtId="0" fontId="39" fillId="0" borderId="15" xfId="0" applyFont="1" applyBorder="1" applyAlignment="1">
      <alignment horizontal="center" vertical="center" wrapText="1"/>
    </xf>
    <xf numFmtId="0" fontId="37" fillId="0" borderId="1" xfId="0" applyFont="1" applyBorder="1" applyAlignment="1">
      <alignment horizontal="left" vertical="center" wrapText="1"/>
    </xf>
    <xf numFmtId="0" fontId="37" fillId="0" borderId="1" xfId="0" applyFont="1" applyBorder="1" applyAlignment="1">
      <alignment vertical="center" wrapText="1"/>
    </xf>
  </cellXfs>
  <cellStyles count="31">
    <cellStyle name="Comma 11" xfId="4"/>
    <cellStyle name="Comma 2" xfId="9"/>
    <cellStyle name="Comma 3" xfId="20"/>
    <cellStyle name="Hyperlink" xfId="6" builtinId="8"/>
    <cellStyle name="Normal" xfId="0" builtinId="0"/>
    <cellStyle name="Normal 2" xfId="2"/>
    <cellStyle name="Normal 2 2" xfId="11"/>
    <cellStyle name="Normal 2 2 2" xfId="18"/>
    <cellStyle name="Normal 2 2 2 2 2 3" xfId="12"/>
    <cellStyle name="Normal 2 2 2 2 2 3 13" xfId="5"/>
    <cellStyle name="Normal 2 2 2 2 2 3 13 2" xfId="27"/>
    <cellStyle name="Normal 2 2 2 2 2 3 2" xfId="22"/>
    <cellStyle name="Normal 2 3" xfId="10"/>
    <cellStyle name="Normal 2 3 2" xfId="28"/>
    <cellStyle name="Normal 2 4" xfId="21"/>
    <cellStyle name="Normal 3" xfId="1"/>
    <cellStyle name="Normal 4" xfId="3"/>
    <cellStyle name="Normal 4 2" xfId="14"/>
    <cellStyle name="Normal 4 2 2" xfId="29"/>
    <cellStyle name="Normal 4 3" xfId="24"/>
    <cellStyle name="Normal 5" xfId="8"/>
    <cellStyle name="Normal 5 2" xfId="15"/>
    <cellStyle name="Normal 5 2 2" xfId="30"/>
    <cellStyle name="Normal 5 3" xfId="25"/>
    <cellStyle name="Normal 6" xfId="16"/>
    <cellStyle name="Normal 7" xfId="17"/>
    <cellStyle name="Normal 7 2" xfId="26"/>
    <cellStyle name="Parastais 3" xfId="19"/>
    <cellStyle name="Percent" xfId="7" builtinId="5"/>
    <cellStyle name="Percent 2 10 2 2 4" xfId="13"/>
    <cellStyle name="Percent 2 10 2 2 4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mailto:Harijs.K&#257;rkli&#326;&#353;@fm.gov.lv" TargetMode="Externa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Ints.Pelnis@fm.gov.lv"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5.bin"/><Relationship Id="rId5" Type="http://schemas.openxmlformats.org/officeDocument/2006/relationships/hyperlink" Target="mailto:Ints.Pelnis@fm.gov.lv" TargetMode="External"/><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0.bin"/><Relationship Id="rId5" Type="http://schemas.openxmlformats.org/officeDocument/2006/relationships/hyperlink" Target="mailto:Ints.Pelnis@fm.gov.lv" TargetMode="External"/><Relationship Id="rId4"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U288"/>
  <sheetViews>
    <sheetView zoomScale="75" zoomScaleNormal="75" workbookViewId="0">
      <selection activeCell="P56" sqref="P56"/>
    </sheetView>
  </sheetViews>
  <sheetFormatPr defaultRowHeight="12.75" outlineLevelCol="1" x14ac:dyDescent="0.2"/>
  <cols>
    <col min="1" max="1" width="9" style="9" customWidth="1" outlineLevel="1"/>
    <col min="2" max="2" width="7.875" style="16" customWidth="1" outlineLevel="1"/>
    <col min="3" max="6" width="9" style="2" customWidth="1" outlineLevel="1"/>
    <col min="7" max="7" width="5.125" style="9" customWidth="1"/>
    <col min="8" max="8" width="9.25" style="9" customWidth="1"/>
    <col min="9" max="9" width="28.5" style="16" customWidth="1"/>
    <col min="10" max="10" width="35.25" style="16" customWidth="1"/>
    <col min="11" max="11" width="15.25" style="38" customWidth="1"/>
    <col min="12" max="12" width="10.75" style="11" customWidth="1"/>
    <col min="13" max="13" width="10.75" style="15" hidden="1" customWidth="1" outlineLevel="1"/>
    <col min="14" max="15" width="12.625" style="22" hidden="1" customWidth="1" outlineLevel="1"/>
    <col min="16" max="16" width="12.375" style="11" customWidth="1" collapsed="1"/>
    <col min="17" max="17" width="15.875" style="22" customWidth="1"/>
    <col min="18" max="18" width="24.375" style="17" customWidth="1" outlineLevel="1"/>
    <col min="19" max="20" width="31.625" style="2" customWidth="1" outlineLevel="1"/>
    <col min="21" max="21" width="31.625" style="2" customWidth="1"/>
    <col min="22" max="16384" width="9" style="2"/>
  </cols>
  <sheetData>
    <row r="1" spans="1:21" x14ac:dyDescent="0.2">
      <c r="A1" s="34"/>
      <c r="B1" s="24"/>
      <c r="C1" s="28"/>
      <c r="D1" s="28"/>
      <c r="E1" s="28"/>
      <c r="F1" s="28"/>
      <c r="G1" s="239">
        <v>42955</v>
      </c>
      <c r="H1" s="239"/>
      <c r="I1" s="24"/>
      <c r="J1" s="24"/>
      <c r="K1" s="35"/>
      <c r="L1" s="26"/>
      <c r="M1" s="25"/>
      <c r="N1" s="27"/>
      <c r="O1" s="27"/>
      <c r="P1" s="74"/>
    </row>
    <row r="2" spans="1:21" ht="18.75" x14ac:dyDescent="0.2">
      <c r="A2" s="28"/>
      <c r="B2" s="28"/>
      <c r="C2" s="28"/>
      <c r="D2" s="28"/>
      <c r="E2" s="28"/>
      <c r="F2" s="28"/>
      <c r="G2" s="237" t="s">
        <v>640</v>
      </c>
      <c r="H2" s="237"/>
      <c r="I2" s="237"/>
      <c r="J2" s="237"/>
      <c r="K2" s="237"/>
      <c r="L2" s="237"/>
      <c r="M2" s="237"/>
      <c r="N2" s="237"/>
      <c r="O2" s="238"/>
      <c r="P2" s="238"/>
      <c r="Q2" s="238"/>
      <c r="R2" s="237"/>
      <c r="S2" s="237"/>
      <c r="T2" s="237"/>
      <c r="U2" s="237"/>
    </row>
    <row r="3" spans="1:21" ht="15.75" x14ac:dyDescent="0.2">
      <c r="A3" s="234" t="s">
        <v>516</v>
      </c>
      <c r="B3" s="235"/>
      <c r="C3" s="235"/>
      <c r="D3" s="235"/>
      <c r="E3" s="235"/>
      <c r="F3" s="235"/>
      <c r="G3" s="235"/>
      <c r="H3" s="235"/>
      <c r="I3" s="235"/>
      <c r="J3" s="236"/>
      <c r="K3" s="72">
        <f>SUM(K10:K281)</f>
        <v>1028109320.0657954</v>
      </c>
      <c r="L3" s="2"/>
      <c r="M3" s="2"/>
      <c r="N3" s="2"/>
      <c r="O3" s="82"/>
      <c r="P3" s="82"/>
      <c r="Q3" s="82"/>
      <c r="R3" s="2"/>
    </row>
    <row r="4" spans="1:21" ht="15.75" x14ac:dyDescent="0.2">
      <c r="A4" s="73"/>
      <c r="B4" s="73"/>
      <c r="C4" s="73"/>
      <c r="D4" s="73"/>
      <c r="E4" s="73"/>
      <c r="F4" s="73"/>
      <c r="G4" s="234" t="s">
        <v>515</v>
      </c>
      <c r="H4" s="235"/>
      <c r="I4" s="235"/>
      <c r="J4" s="236"/>
      <c r="K4" s="72">
        <f>SUMIF(P10:P281, "nav iesniegts", K10:K281)</f>
        <v>203438765.05258524</v>
      </c>
      <c r="L4" s="2"/>
      <c r="M4" s="2"/>
      <c r="N4" s="2"/>
      <c r="O4" s="82"/>
      <c r="P4" s="82"/>
      <c r="Q4" s="82"/>
      <c r="R4" s="2"/>
    </row>
    <row r="5" spans="1:21" ht="16.5" thickBot="1" x14ac:dyDescent="0.25">
      <c r="A5" s="73"/>
      <c r="B5" s="73"/>
      <c r="C5" s="73"/>
      <c r="D5" s="73"/>
      <c r="E5" s="73"/>
      <c r="F5" s="73"/>
      <c r="G5" s="234" t="s">
        <v>514</v>
      </c>
      <c r="H5" s="235"/>
      <c r="I5" s="235"/>
      <c r="J5" s="236"/>
      <c r="K5" s="72">
        <f>SUMIF(L10:L281, "nebija plānots", K10:K282)</f>
        <v>386715877.21999997</v>
      </c>
      <c r="L5" s="2"/>
      <c r="M5" s="2"/>
      <c r="N5" s="2"/>
      <c r="O5" s="82"/>
      <c r="P5" s="82"/>
      <c r="Q5" s="82"/>
      <c r="R5" s="2"/>
    </row>
    <row r="6" spans="1:21" x14ac:dyDescent="0.2">
      <c r="A6" s="240" t="s">
        <v>57</v>
      </c>
      <c r="B6" s="240" t="s">
        <v>416</v>
      </c>
      <c r="C6" s="240" t="s">
        <v>282</v>
      </c>
      <c r="D6" s="240" t="s">
        <v>417</v>
      </c>
      <c r="E6" s="240" t="s">
        <v>283</v>
      </c>
      <c r="F6" s="240" t="s">
        <v>284</v>
      </c>
      <c r="G6" s="240" t="s">
        <v>62</v>
      </c>
      <c r="H6" s="240" t="s">
        <v>57</v>
      </c>
      <c r="I6" s="250" t="s">
        <v>63</v>
      </c>
      <c r="J6" s="250" t="s">
        <v>64</v>
      </c>
      <c r="K6" s="245" t="s">
        <v>253</v>
      </c>
      <c r="L6" s="242" t="s">
        <v>65</v>
      </c>
      <c r="M6" s="242" t="s">
        <v>248</v>
      </c>
      <c r="N6" s="242" t="s">
        <v>420</v>
      </c>
      <c r="O6" s="242" t="s">
        <v>572</v>
      </c>
      <c r="P6" s="242" t="s">
        <v>67</v>
      </c>
      <c r="Q6" s="252" t="s">
        <v>421</v>
      </c>
      <c r="R6" s="247" t="s">
        <v>251</v>
      </c>
      <c r="S6" s="247" t="s">
        <v>281</v>
      </c>
      <c r="T6" s="247" t="s">
        <v>571</v>
      </c>
      <c r="U6" s="247" t="s">
        <v>509</v>
      </c>
    </row>
    <row r="7" spans="1:21" x14ac:dyDescent="0.2">
      <c r="A7" s="240"/>
      <c r="B7" s="240"/>
      <c r="C7" s="240"/>
      <c r="D7" s="240"/>
      <c r="E7" s="240"/>
      <c r="F7" s="240"/>
      <c r="G7" s="240"/>
      <c r="H7" s="240"/>
      <c r="I7" s="250"/>
      <c r="J7" s="250"/>
      <c r="K7" s="245"/>
      <c r="L7" s="243"/>
      <c r="M7" s="243"/>
      <c r="N7" s="243"/>
      <c r="O7" s="243"/>
      <c r="P7" s="243"/>
      <c r="Q7" s="253"/>
      <c r="R7" s="248"/>
      <c r="S7" s="248"/>
      <c r="T7" s="248"/>
      <c r="U7" s="248"/>
    </row>
    <row r="8" spans="1:21" ht="13.5" thickBot="1" x14ac:dyDescent="0.25">
      <c r="A8" s="241"/>
      <c r="B8" s="241"/>
      <c r="C8" s="241"/>
      <c r="D8" s="241"/>
      <c r="E8" s="241"/>
      <c r="F8" s="241"/>
      <c r="G8" s="241"/>
      <c r="H8" s="241"/>
      <c r="I8" s="251"/>
      <c r="J8" s="251"/>
      <c r="K8" s="246"/>
      <c r="L8" s="244"/>
      <c r="M8" s="244"/>
      <c r="N8" s="244"/>
      <c r="O8" s="244"/>
      <c r="P8" s="244"/>
      <c r="Q8" s="254"/>
      <c r="R8" s="249"/>
      <c r="S8" s="249"/>
      <c r="T8" s="249"/>
      <c r="U8" s="249"/>
    </row>
    <row r="9" spans="1:21" x14ac:dyDescent="0.2">
      <c r="A9" s="8" t="s">
        <v>286</v>
      </c>
      <c r="B9" s="8" t="s">
        <v>286</v>
      </c>
      <c r="C9" s="8" t="s">
        <v>286</v>
      </c>
      <c r="D9" s="8" t="s">
        <v>286</v>
      </c>
      <c r="E9" s="8" t="s">
        <v>286</v>
      </c>
      <c r="F9" s="8" t="s">
        <v>286</v>
      </c>
      <c r="G9" s="8" t="s">
        <v>58</v>
      </c>
      <c r="H9" s="8" t="s">
        <v>59</v>
      </c>
      <c r="I9" s="8" t="s">
        <v>60</v>
      </c>
      <c r="J9" s="8" t="s">
        <v>61</v>
      </c>
      <c r="K9" s="36">
        <v>5</v>
      </c>
      <c r="L9" s="8">
        <v>6</v>
      </c>
      <c r="M9" s="8" t="s">
        <v>66</v>
      </c>
      <c r="N9" s="8" t="s">
        <v>249</v>
      </c>
      <c r="O9" s="83"/>
      <c r="P9" s="83" t="s">
        <v>250</v>
      </c>
      <c r="Q9" s="83" t="s">
        <v>517</v>
      </c>
      <c r="R9" s="18">
        <v>11</v>
      </c>
      <c r="S9" s="18">
        <v>12</v>
      </c>
      <c r="T9" s="18">
        <v>13</v>
      </c>
      <c r="U9" s="18">
        <v>14</v>
      </c>
    </row>
    <row r="10" spans="1:21" ht="38.25" hidden="1" x14ac:dyDescent="0.2">
      <c r="A10" s="4" t="s">
        <v>0</v>
      </c>
      <c r="B10" s="4" t="s">
        <v>1</v>
      </c>
      <c r="C10" s="4" t="s">
        <v>2</v>
      </c>
      <c r="D10" s="4" t="s">
        <v>3</v>
      </c>
      <c r="E10" s="4" t="s">
        <v>4</v>
      </c>
      <c r="F10" s="4" t="s">
        <v>285</v>
      </c>
      <c r="G10" s="4">
        <v>1</v>
      </c>
      <c r="H10" s="4" t="s">
        <v>0</v>
      </c>
      <c r="I10" s="4" t="s">
        <v>130</v>
      </c>
      <c r="J10" s="4" t="s">
        <v>450</v>
      </c>
      <c r="K10" s="37">
        <v>24016598</v>
      </c>
      <c r="L10" s="13">
        <v>42886</v>
      </c>
      <c r="M10" s="13"/>
      <c r="N10" s="7"/>
      <c r="O10" s="7"/>
      <c r="P10" s="12">
        <v>42901</v>
      </c>
      <c r="Q10" s="7"/>
      <c r="R10" s="32"/>
      <c r="S10" s="5"/>
      <c r="T10" s="5"/>
      <c r="U10" s="5"/>
    </row>
    <row r="11" spans="1:21" ht="38.25" hidden="1" x14ac:dyDescent="0.2">
      <c r="A11" s="29" t="s">
        <v>0</v>
      </c>
      <c r="B11" s="29" t="s">
        <v>1</v>
      </c>
      <c r="C11" s="29" t="s">
        <v>2</v>
      </c>
      <c r="D11" s="29" t="s">
        <v>3</v>
      </c>
      <c r="E11" s="29" t="s">
        <v>4</v>
      </c>
      <c r="F11" s="29" t="s">
        <v>285</v>
      </c>
      <c r="G11" s="4">
        <v>2</v>
      </c>
      <c r="H11" s="29" t="s">
        <v>0</v>
      </c>
      <c r="I11" s="29" t="s">
        <v>439</v>
      </c>
      <c r="J11" s="29" t="s">
        <v>449</v>
      </c>
      <c r="K11" s="37">
        <v>2991569.05</v>
      </c>
      <c r="L11" s="23">
        <v>42916</v>
      </c>
      <c r="M11" s="12"/>
      <c r="N11" s="5"/>
      <c r="O11" s="5"/>
      <c r="P11" s="12">
        <v>42901</v>
      </c>
      <c r="Q11" s="7"/>
      <c r="R11" s="5"/>
      <c r="S11" s="5"/>
      <c r="T11" s="5"/>
      <c r="U11" s="5"/>
    </row>
    <row r="12" spans="1:21" ht="38.25" hidden="1" x14ac:dyDescent="0.2">
      <c r="A12" s="29" t="s">
        <v>0</v>
      </c>
      <c r="B12" s="29" t="s">
        <v>1</v>
      </c>
      <c r="C12" s="29" t="s">
        <v>2</v>
      </c>
      <c r="D12" s="29" t="s">
        <v>3</v>
      </c>
      <c r="E12" s="29" t="s">
        <v>4</v>
      </c>
      <c r="F12" s="29" t="s">
        <v>285</v>
      </c>
      <c r="G12" s="4">
        <v>3</v>
      </c>
      <c r="H12" s="29" t="s">
        <v>0</v>
      </c>
      <c r="I12" s="29" t="s">
        <v>81</v>
      </c>
      <c r="J12" s="29" t="s">
        <v>423</v>
      </c>
      <c r="K12" s="37">
        <v>2478770</v>
      </c>
      <c r="L12" s="23">
        <v>42901</v>
      </c>
      <c r="M12" s="12"/>
      <c r="N12" s="5"/>
      <c r="O12" s="5"/>
      <c r="P12" s="12">
        <v>42900</v>
      </c>
      <c r="Q12" s="7"/>
      <c r="R12" s="5"/>
      <c r="S12" s="5"/>
      <c r="T12" s="5"/>
      <c r="U12" s="5"/>
    </row>
    <row r="13" spans="1:21" ht="38.25" hidden="1" x14ac:dyDescent="0.2">
      <c r="A13" s="29" t="s">
        <v>0</v>
      </c>
      <c r="B13" s="29" t="s">
        <v>1</v>
      </c>
      <c r="C13" s="29" t="s">
        <v>2</v>
      </c>
      <c r="D13" s="29" t="s">
        <v>3</v>
      </c>
      <c r="E13" s="29" t="s">
        <v>4</v>
      </c>
      <c r="F13" s="29" t="s">
        <v>285</v>
      </c>
      <c r="G13" s="4">
        <v>4</v>
      </c>
      <c r="H13" s="29" t="s">
        <v>0</v>
      </c>
      <c r="I13" s="29" t="s">
        <v>287</v>
      </c>
      <c r="J13" s="29" t="s">
        <v>426</v>
      </c>
      <c r="K13" s="37">
        <v>758995</v>
      </c>
      <c r="L13" s="23">
        <v>42916</v>
      </c>
      <c r="M13" s="12"/>
      <c r="N13" s="5"/>
      <c r="O13" s="5"/>
      <c r="P13" s="12">
        <v>42901</v>
      </c>
      <c r="Q13" s="7"/>
      <c r="R13" s="5"/>
      <c r="S13" s="5"/>
      <c r="T13" s="5"/>
      <c r="U13" s="5"/>
    </row>
    <row r="14" spans="1:21" ht="51" hidden="1" x14ac:dyDescent="0.2">
      <c r="A14" s="4" t="s">
        <v>0</v>
      </c>
      <c r="B14" s="4" t="s">
        <v>1</v>
      </c>
      <c r="C14" s="4" t="s">
        <v>2</v>
      </c>
      <c r="D14" s="4" t="s">
        <v>3</v>
      </c>
      <c r="E14" s="4" t="s">
        <v>4</v>
      </c>
      <c r="F14" s="4" t="s">
        <v>285</v>
      </c>
      <c r="G14" s="4">
        <v>5</v>
      </c>
      <c r="H14" s="4" t="s">
        <v>0</v>
      </c>
      <c r="I14" s="4" t="s">
        <v>128</v>
      </c>
      <c r="J14" s="4" t="s">
        <v>447</v>
      </c>
      <c r="K14" s="37">
        <v>2380031</v>
      </c>
      <c r="L14" s="1">
        <v>42885</v>
      </c>
      <c r="M14" s="1"/>
      <c r="N14" s="13"/>
      <c r="O14" s="13"/>
      <c r="P14" s="12">
        <v>42901</v>
      </c>
      <c r="Q14" s="7"/>
      <c r="R14" s="32"/>
      <c r="S14" s="5"/>
      <c r="T14" s="5"/>
      <c r="U14" s="5"/>
    </row>
    <row r="15" spans="1:21" ht="38.25" hidden="1" x14ac:dyDescent="0.2">
      <c r="A15" s="4" t="s">
        <v>0</v>
      </c>
      <c r="B15" s="4" t="s">
        <v>1</v>
      </c>
      <c r="C15" s="4" t="s">
        <v>2</v>
      </c>
      <c r="D15" s="4" t="s">
        <v>3</v>
      </c>
      <c r="E15" s="4" t="s">
        <v>4</v>
      </c>
      <c r="F15" s="4" t="s">
        <v>285</v>
      </c>
      <c r="G15" s="4">
        <v>6</v>
      </c>
      <c r="H15" s="4" t="s">
        <v>0</v>
      </c>
      <c r="I15" s="4" t="s">
        <v>129</v>
      </c>
      <c r="J15" s="4" t="s">
        <v>444</v>
      </c>
      <c r="K15" s="37">
        <v>13502330</v>
      </c>
      <c r="L15" s="1">
        <v>42886</v>
      </c>
      <c r="M15" s="1"/>
      <c r="N15" s="21"/>
      <c r="O15" s="21"/>
      <c r="P15" s="12">
        <v>42892</v>
      </c>
      <c r="Q15" s="7"/>
      <c r="R15" s="32"/>
      <c r="S15" s="5"/>
      <c r="T15" s="5"/>
      <c r="U15" s="5"/>
    </row>
    <row r="16" spans="1:21" ht="51" hidden="1" x14ac:dyDescent="0.2">
      <c r="A16" s="29" t="s">
        <v>0</v>
      </c>
      <c r="B16" s="29" t="s">
        <v>1</v>
      </c>
      <c r="C16" s="29" t="s">
        <v>2</v>
      </c>
      <c r="D16" s="29" t="s">
        <v>3</v>
      </c>
      <c r="E16" s="29" t="s">
        <v>4</v>
      </c>
      <c r="F16" s="29" t="s">
        <v>285</v>
      </c>
      <c r="G16" s="4">
        <v>7</v>
      </c>
      <c r="H16" s="29" t="s">
        <v>0</v>
      </c>
      <c r="I16" s="29" t="s">
        <v>288</v>
      </c>
      <c r="J16" s="29" t="s">
        <v>446</v>
      </c>
      <c r="K16" s="37">
        <v>8147502</v>
      </c>
      <c r="L16" s="23">
        <v>42901</v>
      </c>
      <c r="M16" s="12"/>
      <c r="N16" s="5"/>
      <c r="O16" s="5"/>
      <c r="P16" s="12">
        <v>42900</v>
      </c>
      <c r="Q16" s="7"/>
      <c r="R16" s="5"/>
      <c r="S16" s="5"/>
      <c r="T16" s="5"/>
      <c r="U16" s="5"/>
    </row>
    <row r="17" spans="1:21" ht="38.25" hidden="1" x14ac:dyDescent="0.2">
      <c r="A17" s="4" t="s">
        <v>0</v>
      </c>
      <c r="B17" s="4" t="s">
        <v>1</v>
      </c>
      <c r="C17" s="4" t="s">
        <v>2</v>
      </c>
      <c r="D17" s="4" t="s">
        <v>3</v>
      </c>
      <c r="E17" s="4" t="s">
        <v>4</v>
      </c>
      <c r="F17" s="4" t="s">
        <v>285</v>
      </c>
      <c r="G17" s="4">
        <v>8</v>
      </c>
      <c r="H17" s="4" t="s">
        <v>0</v>
      </c>
      <c r="I17" s="4" t="s">
        <v>132</v>
      </c>
      <c r="J17" s="4" t="s">
        <v>133</v>
      </c>
      <c r="K17" s="37">
        <v>12072166.100000001</v>
      </c>
      <c r="L17" s="13" t="s">
        <v>252</v>
      </c>
      <c r="M17" s="13"/>
      <c r="N17" s="7"/>
      <c r="O17" s="7"/>
      <c r="P17" s="12">
        <v>42880</v>
      </c>
      <c r="Q17" s="7"/>
      <c r="R17" s="32"/>
      <c r="S17" s="5"/>
      <c r="T17" s="5"/>
      <c r="U17" s="5"/>
    </row>
    <row r="18" spans="1:21" ht="38.25" hidden="1" x14ac:dyDescent="0.2">
      <c r="A18" s="29" t="s">
        <v>0</v>
      </c>
      <c r="B18" s="29" t="s">
        <v>1</v>
      </c>
      <c r="C18" s="29" t="s">
        <v>2</v>
      </c>
      <c r="D18" s="29" t="s">
        <v>3</v>
      </c>
      <c r="E18" s="29" t="s">
        <v>4</v>
      </c>
      <c r="F18" s="29" t="s">
        <v>285</v>
      </c>
      <c r="G18" s="4">
        <v>9</v>
      </c>
      <c r="H18" s="29" t="s">
        <v>0</v>
      </c>
      <c r="I18" s="29" t="s">
        <v>289</v>
      </c>
      <c r="J18" s="29" t="s">
        <v>425</v>
      </c>
      <c r="K18" s="37">
        <v>5158030</v>
      </c>
      <c r="L18" s="23">
        <v>42901</v>
      </c>
      <c r="M18" s="12"/>
      <c r="N18" s="5"/>
      <c r="O18" s="5"/>
      <c r="P18" s="12">
        <v>42901</v>
      </c>
      <c r="Q18" s="7"/>
      <c r="R18" s="5"/>
      <c r="S18" s="5"/>
      <c r="T18" s="5"/>
      <c r="U18" s="5"/>
    </row>
    <row r="19" spans="1:21" ht="38.25" hidden="1" x14ac:dyDescent="0.2">
      <c r="A19" s="29" t="s">
        <v>0</v>
      </c>
      <c r="B19" s="29" t="s">
        <v>1</v>
      </c>
      <c r="C19" s="29" t="s">
        <v>2</v>
      </c>
      <c r="D19" s="29" t="s">
        <v>3</v>
      </c>
      <c r="E19" s="29" t="s">
        <v>4</v>
      </c>
      <c r="F19" s="29" t="s">
        <v>285</v>
      </c>
      <c r="G19" s="4">
        <v>10</v>
      </c>
      <c r="H19" s="29" t="s">
        <v>0</v>
      </c>
      <c r="I19" s="29" t="s">
        <v>290</v>
      </c>
      <c r="J19" s="29" t="s">
        <v>422</v>
      </c>
      <c r="K19" s="37">
        <v>5208902.0999999996</v>
      </c>
      <c r="L19" s="23">
        <v>42901</v>
      </c>
      <c r="M19" s="12"/>
      <c r="N19" s="5"/>
      <c r="O19" s="5"/>
      <c r="P19" s="12">
        <v>42898</v>
      </c>
      <c r="Q19" s="7"/>
      <c r="R19" s="5"/>
      <c r="S19" s="5"/>
      <c r="T19" s="5"/>
      <c r="U19" s="5"/>
    </row>
    <row r="20" spans="1:21" ht="38.25" hidden="1" x14ac:dyDescent="0.2">
      <c r="A20" s="29" t="s">
        <v>0</v>
      </c>
      <c r="B20" s="29" t="s">
        <v>1</v>
      </c>
      <c r="C20" s="29" t="s">
        <v>2</v>
      </c>
      <c r="D20" s="29" t="s">
        <v>3</v>
      </c>
      <c r="E20" s="29" t="s">
        <v>4</v>
      </c>
      <c r="F20" s="29" t="s">
        <v>285</v>
      </c>
      <c r="G20" s="4">
        <v>11</v>
      </c>
      <c r="H20" s="29" t="s">
        <v>0</v>
      </c>
      <c r="I20" s="29" t="s">
        <v>291</v>
      </c>
      <c r="J20" s="29" t="s">
        <v>424</v>
      </c>
      <c r="K20" s="37">
        <v>3013420</v>
      </c>
      <c r="L20" s="23">
        <v>42887</v>
      </c>
      <c r="M20" s="12"/>
      <c r="N20" s="5"/>
      <c r="O20" s="5"/>
      <c r="P20" s="12">
        <v>42901</v>
      </c>
      <c r="Q20" s="7"/>
      <c r="R20" s="5"/>
      <c r="S20" s="5"/>
      <c r="T20" s="5"/>
      <c r="U20" s="5"/>
    </row>
    <row r="21" spans="1:21" ht="38.25" hidden="1" x14ac:dyDescent="0.2">
      <c r="A21" s="29" t="s">
        <v>0</v>
      </c>
      <c r="B21" s="29" t="s">
        <v>1</v>
      </c>
      <c r="C21" s="29" t="s">
        <v>2</v>
      </c>
      <c r="D21" s="29" t="s">
        <v>3</v>
      </c>
      <c r="E21" s="29" t="s">
        <v>4</v>
      </c>
      <c r="F21" s="29" t="s">
        <v>285</v>
      </c>
      <c r="G21" s="4">
        <v>12</v>
      </c>
      <c r="H21" s="29" t="s">
        <v>0</v>
      </c>
      <c r="I21" s="29" t="s">
        <v>293</v>
      </c>
      <c r="J21" s="29" t="s">
        <v>445</v>
      </c>
      <c r="K21" s="37">
        <v>21445879.949999999</v>
      </c>
      <c r="L21" s="23">
        <v>42901</v>
      </c>
      <c r="M21" s="12"/>
      <c r="N21" s="5"/>
      <c r="O21" s="5"/>
      <c r="P21" s="12">
        <v>42894</v>
      </c>
      <c r="Q21" s="7"/>
      <c r="R21" s="5"/>
      <c r="S21" s="5"/>
      <c r="T21" s="5"/>
      <c r="U21" s="5"/>
    </row>
    <row r="22" spans="1:21" ht="38.25" hidden="1" x14ac:dyDescent="0.2">
      <c r="A22" s="4" t="s">
        <v>0</v>
      </c>
      <c r="B22" s="4" t="s">
        <v>1</v>
      </c>
      <c r="C22" s="4" t="s">
        <v>2</v>
      </c>
      <c r="D22" s="4" t="s">
        <v>3</v>
      </c>
      <c r="E22" s="4" t="s">
        <v>4</v>
      </c>
      <c r="F22" s="4" t="s">
        <v>285</v>
      </c>
      <c r="G22" s="4">
        <v>13</v>
      </c>
      <c r="H22" s="4" t="s">
        <v>0</v>
      </c>
      <c r="I22" s="4" t="s">
        <v>131</v>
      </c>
      <c r="J22" s="4" t="s">
        <v>448</v>
      </c>
      <c r="K22" s="37">
        <v>1332539.8999999999</v>
      </c>
      <c r="L22" s="13">
        <v>42886</v>
      </c>
      <c r="M22" s="13"/>
      <c r="N22" s="7"/>
      <c r="O22" s="7"/>
      <c r="P22" s="12">
        <v>42901</v>
      </c>
      <c r="Q22" s="7"/>
      <c r="R22" s="32"/>
      <c r="S22" s="5"/>
      <c r="T22" s="5"/>
      <c r="U22" s="5"/>
    </row>
    <row r="23" spans="1:21" ht="38.25" hidden="1" x14ac:dyDescent="0.2">
      <c r="A23" s="4" t="s">
        <v>0</v>
      </c>
      <c r="B23" s="4" t="s">
        <v>1</v>
      </c>
      <c r="C23" s="4" t="s">
        <v>2</v>
      </c>
      <c r="D23" s="4" t="s">
        <v>3</v>
      </c>
      <c r="E23" s="4" t="s">
        <v>4</v>
      </c>
      <c r="F23" s="4" t="s">
        <v>285</v>
      </c>
      <c r="G23" s="4">
        <v>14</v>
      </c>
      <c r="H23" s="4" t="s">
        <v>0</v>
      </c>
      <c r="I23" s="4" t="s">
        <v>5</v>
      </c>
      <c r="J23" s="4" t="s">
        <v>254</v>
      </c>
      <c r="K23" s="37">
        <v>457983.80000000005</v>
      </c>
      <c r="L23" s="1">
        <v>42846</v>
      </c>
      <c r="M23" s="1"/>
      <c r="N23" s="1"/>
      <c r="O23" s="1"/>
      <c r="P23" s="12">
        <v>42895</v>
      </c>
      <c r="Q23" s="7"/>
      <c r="R23" s="32" t="s">
        <v>114</v>
      </c>
      <c r="S23" s="5"/>
      <c r="T23" s="5"/>
      <c r="U23" s="5"/>
    </row>
    <row r="24" spans="1:21" ht="25.5" hidden="1" x14ac:dyDescent="0.2">
      <c r="A24" s="4" t="s">
        <v>107</v>
      </c>
      <c r="B24" s="4" t="s">
        <v>294</v>
      </c>
      <c r="C24" s="4" t="s">
        <v>109</v>
      </c>
      <c r="D24" s="4">
        <v>1</v>
      </c>
      <c r="E24" s="4" t="s">
        <v>9</v>
      </c>
      <c r="F24" s="4" t="s">
        <v>285</v>
      </c>
      <c r="G24" s="4">
        <v>15</v>
      </c>
      <c r="H24" s="4" t="s">
        <v>107</v>
      </c>
      <c r="I24" s="4" t="s">
        <v>136</v>
      </c>
      <c r="J24" s="4" t="s">
        <v>137</v>
      </c>
      <c r="K24" s="37">
        <v>1445000.0000000002</v>
      </c>
      <c r="L24" s="13">
        <v>42886</v>
      </c>
      <c r="M24" s="13"/>
      <c r="N24" s="7">
        <v>42979</v>
      </c>
      <c r="O24" s="7"/>
      <c r="P24" s="12" t="s">
        <v>127</v>
      </c>
      <c r="Q24" s="7">
        <v>42979</v>
      </c>
      <c r="R24" s="32"/>
      <c r="S24" s="5" t="s">
        <v>255</v>
      </c>
      <c r="T24" s="5" t="s">
        <v>255</v>
      </c>
      <c r="U24" s="5" t="s">
        <v>255</v>
      </c>
    </row>
    <row r="25" spans="1:21" ht="25.5" hidden="1" x14ac:dyDescent="0.2">
      <c r="A25" s="79" t="s">
        <v>107</v>
      </c>
      <c r="B25" s="79" t="s">
        <v>294</v>
      </c>
      <c r="C25" s="29" t="s">
        <v>109</v>
      </c>
      <c r="D25" s="79">
        <v>1</v>
      </c>
      <c r="E25" s="79" t="s">
        <v>9</v>
      </c>
      <c r="F25" s="79" t="s">
        <v>285</v>
      </c>
      <c r="G25" s="4">
        <v>16</v>
      </c>
      <c r="H25" s="79" t="s">
        <v>107</v>
      </c>
      <c r="I25" s="29" t="s">
        <v>518</v>
      </c>
      <c r="J25" s="29" t="s">
        <v>519</v>
      </c>
      <c r="K25" s="81">
        <v>2125000</v>
      </c>
      <c r="L25" s="80">
        <v>42947</v>
      </c>
      <c r="M25" s="12"/>
      <c r="N25" s="7"/>
      <c r="O25" s="7"/>
      <c r="P25" s="86" t="s">
        <v>127</v>
      </c>
      <c r="Q25" s="12">
        <v>42947</v>
      </c>
      <c r="R25" s="5"/>
      <c r="S25" s="87"/>
      <c r="T25" s="87"/>
      <c r="U25" s="87"/>
    </row>
    <row r="26" spans="1:21" ht="25.5" hidden="1" x14ac:dyDescent="0.2">
      <c r="A26" s="4" t="s">
        <v>107</v>
      </c>
      <c r="B26" s="4" t="s">
        <v>294</v>
      </c>
      <c r="C26" s="4" t="s">
        <v>109</v>
      </c>
      <c r="D26" s="4">
        <v>1</v>
      </c>
      <c r="E26" s="4" t="s">
        <v>9</v>
      </c>
      <c r="F26" s="4" t="s">
        <v>285</v>
      </c>
      <c r="G26" s="4">
        <v>17</v>
      </c>
      <c r="H26" s="4" t="s">
        <v>107</v>
      </c>
      <c r="I26" s="4" t="s">
        <v>144</v>
      </c>
      <c r="J26" s="4" t="s">
        <v>145</v>
      </c>
      <c r="K26" s="37">
        <v>403749.36300000001</v>
      </c>
      <c r="L26" s="13">
        <v>42886</v>
      </c>
      <c r="M26" s="13"/>
      <c r="N26" s="7">
        <v>42979</v>
      </c>
      <c r="O26" s="7"/>
      <c r="P26" s="12" t="s">
        <v>127</v>
      </c>
      <c r="Q26" s="7">
        <v>42979</v>
      </c>
      <c r="R26" s="32"/>
      <c r="S26" s="5" t="s">
        <v>261</v>
      </c>
      <c r="T26" s="5"/>
      <c r="U26" s="5" t="s">
        <v>261</v>
      </c>
    </row>
    <row r="27" spans="1:21" ht="25.5" hidden="1" x14ac:dyDescent="0.2">
      <c r="A27" s="79" t="s">
        <v>107</v>
      </c>
      <c r="B27" s="79" t="s">
        <v>294</v>
      </c>
      <c r="C27" s="29" t="s">
        <v>109</v>
      </c>
      <c r="D27" s="79">
        <v>1</v>
      </c>
      <c r="E27" s="79" t="s">
        <v>9</v>
      </c>
      <c r="F27" s="79" t="s">
        <v>285</v>
      </c>
      <c r="G27" s="4">
        <v>18</v>
      </c>
      <c r="H27" s="79" t="s">
        <v>107</v>
      </c>
      <c r="I27" s="29" t="s">
        <v>520</v>
      </c>
      <c r="J27" s="29" t="s">
        <v>521</v>
      </c>
      <c r="K27" s="81">
        <v>850000</v>
      </c>
      <c r="L27" s="80">
        <v>42919</v>
      </c>
      <c r="M27" s="12"/>
      <c r="N27" s="7"/>
      <c r="O27" s="7"/>
      <c r="P27" s="86" t="s">
        <v>127</v>
      </c>
      <c r="Q27" s="12">
        <v>42919</v>
      </c>
      <c r="R27" s="5"/>
      <c r="S27" s="87"/>
      <c r="T27" s="87"/>
      <c r="U27" s="87"/>
    </row>
    <row r="28" spans="1:21" ht="25.5" hidden="1" x14ac:dyDescent="0.2">
      <c r="A28" s="29" t="s">
        <v>107</v>
      </c>
      <c r="B28" s="29" t="s">
        <v>294</v>
      </c>
      <c r="C28" s="29" t="s">
        <v>109</v>
      </c>
      <c r="D28" s="29">
        <v>1</v>
      </c>
      <c r="E28" s="29" t="s">
        <v>9</v>
      </c>
      <c r="F28" s="29" t="s">
        <v>285</v>
      </c>
      <c r="G28" s="4">
        <v>19</v>
      </c>
      <c r="H28" s="29" t="s">
        <v>107</v>
      </c>
      <c r="I28" s="29" t="s">
        <v>297</v>
      </c>
      <c r="J28" s="29" t="s">
        <v>298</v>
      </c>
      <c r="K28" s="37">
        <v>1699999.915</v>
      </c>
      <c r="L28" s="23">
        <v>42887</v>
      </c>
      <c r="M28" s="12"/>
      <c r="N28" s="5"/>
      <c r="O28" s="5"/>
      <c r="P28" s="12">
        <v>42933</v>
      </c>
      <c r="Q28" s="7"/>
      <c r="R28" s="5"/>
      <c r="S28" s="5"/>
      <c r="T28" s="5"/>
      <c r="U28" s="5"/>
    </row>
    <row r="29" spans="1:21" ht="25.5" hidden="1" x14ac:dyDescent="0.2">
      <c r="A29" s="4" t="s">
        <v>107</v>
      </c>
      <c r="B29" s="4" t="s">
        <v>294</v>
      </c>
      <c r="C29" s="4" t="s">
        <v>109</v>
      </c>
      <c r="D29" s="4">
        <v>1</v>
      </c>
      <c r="E29" s="4" t="s">
        <v>9</v>
      </c>
      <c r="F29" s="4" t="s">
        <v>285</v>
      </c>
      <c r="G29" s="4">
        <v>20</v>
      </c>
      <c r="H29" s="4" t="s">
        <v>107</v>
      </c>
      <c r="I29" s="4" t="s">
        <v>138</v>
      </c>
      <c r="J29" s="4" t="s">
        <v>139</v>
      </c>
      <c r="K29" s="37">
        <v>425000</v>
      </c>
      <c r="L29" s="13">
        <v>42886</v>
      </c>
      <c r="M29" s="13"/>
      <c r="N29" s="13">
        <v>42979</v>
      </c>
      <c r="O29" s="13"/>
      <c r="P29" s="12" t="s">
        <v>127</v>
      </c>
      <c r="Q29" s="7">
        <v>42979</v>
      </c>
      <c r="R29" s="32"/>
      <c r="S29" s="5" t="s">
        <v>255</v>
      </c>
      <c r="T29" s="5"/>
      <c r="U29" s="5" t="s">
        <v>255</v>
      </c>
    </row>
    <row r="30" spans="1:21" ht="28.5" hidden="1" customHeight="1" x14ac:dyDescent="0.2">
      <c r="A30" s="4" t="s">
        <v>107</v>
      </c>
      <c r="B30" s="4" t="s">
        <v>294</v>
      </c>
      <c r="C30" s="4" t="s">
        <v>109</v>
      </c>
      <c r="D30" s="4">
        <v>1</v>
      </c>
      <c r="E30" s="4" t="s">
        <v>9</v>
      </c>
      <c r="F30" s="4" t="s">
        <v>285</v>
      </c>
      <c r="G30" s="4">
        <v>21</v>
      </c>
      <c r="H30" s="4" t="s">
        <v>107</v>
      </c>
      <c r="I30" s="4" t="s">
        <v>134</v>
      </c>
      <c r="J30" s="4" t="s">
        <v>135</v>
      </c>
      <c r="K30" s="37">
        <v>2975000</v>
      </c>
      <c r="L30" s="13">
        <v>42857</v>
      </c>
      <c r="M30" s="13"/>
      <c r="N30" s="7"/>
      <c r="O30" s="7"/>
      <c r="P30" s="12">
        <v>42873</v>
      </c>
      <c r="Q30" s="7"/>
      <c r="R30" s="32"/>
      <c r="S30" s="5"/>
      <c r="T30" s="5"/>
      <c r="U30" s="5"/>
    </row>
    <row r="31" spans="1:21" ht="36.75" hidden="1" customHeight="1" x14ac:dyDescent="0.2">
      <c r="A31" s="29" t="s">
        <v>107</v>
      </c>
      <c r="B31" s="29" t="s">
        <v>294</v>
      </c>
      <c r="C31" s="29" t="s">
        <v>109</v>
      </c>
      <c r="D31" s="29">
        <v>1</v>
      </c>
      <c r="E31" s="29" t="s">
        <v>9</v>
      </c>
      <c r="F31" s="29" t="s">
        <v>285</v>
      </c>
      <c r="G31" s="4">
        <v>22</v>
      </c>
      <c r="H31" s="29" t="s">
        <v>107</v>
      </c>
      <c r="I31" s="29" t="s">
        <v>303</v>
      </c>
      <c r="J31" s="29" t="s">
        <v>304</v>
      </c>
      <c r="K31" s="37">
        <v>935000</v>
      </c>
      <c r="L31" s="23">
        <v>42916</v>
      </c>
      <c r="M31" s="12"/>
      <c r="N31" s="5"/>
      <c r="O31" s="12">
        <v>42979</v>
      </c>
      <c r="P31" s="12" t="s">
        <v>127</v>
      </c>
      <c r="Q31" s="7">
        <v>42979</v>
      </c>
      <c r="R31" s="5"/>
      <c r="S31" s="5"/>
      <c r="T31" s="5" t="s">
        <v>475</v>
      </c>
      <c r="U31" s="5" t="s">
        <v>475</v>
      </c>
    </row>
    <row r="32" spans="1:21" ht="25.5" hidden="1" x14ac:dyDescent="0.2">
      <c r="A32" s="29" t="s">
        <v>107</v>
      </c>
      <c r="B32" s="29" t="s">
        <v>294</v>
      </c>
      <c r="C32" s="29" t="s">
        <v>109</v>
      </c>
      <c r="D32" s="29">
        <v>1</v>
      </c>
      <c r="E32" s="29" t="s">
        <v>9</v>
      </c>
      <c r="F32" s="29" t="s">
        <v>285</v>
      </c>
      <c r="G32" s="4">
        <v>23</v>
      </c>
      <c r="H32" s="29" t="s">
        <v>107</v>
      </c>
      <c r="I32" s="29" t="s">
        <v>295</v>
      </c>
      <c r="J32" s="29" t="s">
        <v>296</v>
      </c>
      <c r="K32" s="37">
        <v>4250000</v>
      </c>
      <c r="L32" s="23">
        <v>42916</v>
      </c>
      <c r="M32" s="12"/>
      <c r="N32" s="5"/>
      <c r="O32" s="12"/>
      <c r="P32" s="12">
        <v>42923</v>
      </c>
      <c r="Q32" s="7"/>
      <c r="R32" s="5"/>
      <c r="S32" s="5"/>
      <c r="T32" s="5"/>
      <c r="U32" s="5"/>
    </row>
    <row r="33" spans="1:21" ht="25.5" hidden="1" x14ac:dyDescent="0.2">
      <c r="A33" s="4" t="s">
        <v>107</v>
      </c>
      <c r="B33" s="4" t="s">
        <v>294</v>
      </c>
      <c r="C33" s="4" t="s">
        <v>109</v>
      </c>
      <c r="D33" s="4">
        <v>1</v>
      </c>
      <c r="E33" s="4" t="s">
        <v>9</v>
      </c>
      <c r="F33" s="4" t="s">
        <v>285</v>
      </c>
      <c r="G33" s="4">
        <v>24</v>
      </c>
      <c r="H33" s="4" t="s">
        <v>107</v>
      </c>
      <c r="I33" s="4" t="s">
        <v>146</v>
      </c>
      <c r="J33" s="4" t="s">
        <v>147</v>
      </c>
      <c r="K33" s="37">
        <v>359549.36300000001</v>
      </c>
      <c r="L33" s="13">
        <v>42886</v>
      </c>
      <c r="M33" s="13"/>
      <c r="N33" s="7">
        <v>42979</v>
      </c>
      <c r="O33" s="7"/>
      <c r="P33" s="12" t="s">
        <v>127</v>
      </c>
      <c r="Q33" s="7">
        <v>42979</v>
      </c>
      <c r="R33" s="32"/>
      <c r="S33" s="5" t="s">
        <v>261</v>
      </c>
      <c r="T33" s="5"/>
      <c r="U33" s="5" t="s">
        <v>261</v>
      </c>
    </row>
    <row r="34" spans="1:21" ht="25.5" hidden="1" x14ac:dyDescent="0.2">
      <c r="A34" s="4" t="s">
        <v>107</v>
      </c>
      <c r="B34" s="4" t="s">
        <v>294</v>
      </c>
      <c r="C34" s="4" t="s">
        <v>109</v>
      </c>
      <c r="D34" s="4">
        <v>1</v>
      </c>
      <c r="E34" s="4" t="s">
        <v>9</v>
      </c>
      <c r="F34" s="4" t="s">
        <v>285</v>
      </c>
      <c r="G34" s="4">
        <v>25</v>
      </c>
      <c r="H34" s="4" t="s">
        <v>107</v>
      </c>
      <c r="I34" s="4" t="s">
        <v>142</v>
      </c>
      <c r="J34" s="4" t="s">
        <v>143</v>
      </c>
      <c r="K34" s="37">
        <v>789650.19649999985</v>
      </c>
      <c r="L34" s="13">
        <v>42886</v>
      </c>
      <c r="M34" s="13"/>
      <c r="N34" s="7">
        <v>42979</v>
      </c>
      <c r="O34" s="7"/>
      <c r="P34" s="12" t="s">
        <v>127</v>
      </c>
      <c r="Q34" s="7">
        <v>42979</v>
      </c>
      <c r="R34" s="32"/>
      <c r="S34" s="5" t="s">
        <v>261</v>
      </c>
      <c r="T34" s="5"/>
      <c r="U34" s="5" t="s">
        <v>261</v>
      </c>
    </row>
    <row r="35" spans="1:21" ht="25.5" hidden="1" x14ac:dyDescent="0.2">
      <c r="A35" s="79" t="s">
        <v>107</v>
      </c>
      <c r="B35" s="79" t="s">
        <v>294</v>
      </c>
      <c r="C35" s="29" t="s">
        <v>109</v>
      </c>
      <c r="D35" s="79">
        <v>1</v>
      </c>
      <c r="E35" s="79" t="s">
        <v>9</v>
      </c>
      <c r="F35" s="79" t="s">
        <v>285</v>
      </c>
      <c r="G35" s="4">
        <v>26</v>
      </c>
      <c r="H35" s="79" t="s">
        <v>107</v>
      </c>
      <c r="I35" s="29" t="s">
        <v>390</v>
      </c>
      <c r="J35" s="29" t="s">
        <v>524</v>
      </c>
      <c r="K35" s="81">
        <v>1700000</v>
      </c>
      <c r="L35" s="80">
        <v>42917</v>
      </c>
      <c r="M35" s="12"/>
      <c r="N35" s="7"/>
      <c r="O35" s="7"/>
      <c r="P35" s="86" t="s">
        <v>127</v>
      </c>
      <c r="Q35" s="12">
        <v>42917</v>
      </c>
      <c r="R35" s="5"/>
      <c r="S35" s="87"/>
      <c r="T35" s="87"/>
      <c r="U35" s="87"/>
    </row>
    <row r="36" spans="1:21" ht="25.5" hidden="1" x14ac:dyDescent="0.2">
      <c r="A36" s="4" t="s">
        <v>107</v>
      </c>
      <c r="B36" s="4" t="s">
        <v>294</v>
      </c>
      <c r="C36" s="4" t="s">
        <v>109</v>
      </c>
      <c r="D36" s="4">
        <v>1</v>
      </c>
      <c r="E36" s="4" t="s">
        <v>9</v>
      </c>
      <c r="F36" s="4" t="s">
        <v>285</v>
      </c>
      <c r="G36" s="4">
        <v>27</v>
      </c>
      <c r="H36" s="4" t="s">
        <v>107</v>
      </c>
      <c r="I36" s="4" t="s">
        <v>140</v>
      </c>
      <c r="J36" s="4" t="s">
        <v>141</v>
      </c>
      <c r="K36" s="37">
        <v>2697048.79</v>
      </c>
      <c r="L36" s="13">
        <v>42886</v>
      </c>
      <c r="M36" s="13"/>
      <c r="N36" s="13">
        <v>42979</v>
      </c>
      <c r="O36" s="13"/>
      <c r="P36" s="12" t="s">
        <v>127</v>
      </c>
      <c r="Q36" s="7">
        <v>42979</v>
      </c>
      <c r="R36" s="32"/>
      <c r="S36" s="5" t="s">
        <v>261</v>
      </c>
      <c r="T36" s="5"/>
      <c r="U36" s="5" t="s">
        <v>261</v>
      </c>
    </row>
    <row r="37" spans="1:21" ht="25.5" hidden="1" x14ac:dyDescent="0.2">
      <c r="A37" s="4" t="s">
        <v>107</v>
      </c>
      <c r="B37" s="4" t="s">
        <v>294</v>
      </c>
      <c r="C37" s="4" t="s">
        <v>109</v>
      </c>
      <c r="D37" s="4">
        <v>1</v>
      </c>
      <c r="E37" s="4" t="s">
        <v>9</v>
      </c>
      <c r="F37" s="4" t="s">
        <v>285</v>
      </c>
      <c r="G37" s="4">
        <v>28</v>
      </c>
      <c r="H37" s="4" t="s">
        <v>107</v>
      </c>
      <c r="I37" s="4" t="s">
        <v>148</v>
      </c>
      <c r="J37" s="4" t="s">
        <v>149</v>
      </c>
      <c r="K37" s="37">
        <v>1700000</v>
      </c>
      <c r="L37" s="13">
        <v>42886</v>
      </c>
      <c r="M37" s="13"/>
      <c r="N37" s="7">
        <v>42979</v>
      </c>
      <c r="O37" s="7"/>
      <c r="P37" s="12" t="s">
        <v>127</v>
      </c>
      <c r="Q37" s="7">
        <v>42979</v>
      </c>
      <c r="R37" s="32"/>
      <c r="S37" s="5" t="s">
        <v>261</v>
      </c>
      <c r="T37" s="5"/>
      <c r="U37" s="5" t="s">
        <v>261</v>
      </c>
    </row>
    <row r="38" spans="1:21" ht="46.5" hidden="1" customHeight="1" x14ac:dyDescent="0.2">
      <c r="A38" s="29" t="s">
        <v>107</v>
      </c>
      <c r="B38" s="29" t="s">
        <v>294</v>
      </c>
      <c r="C38" s="29" t="s">
        <v>109</v>
      </c>
      <c r="D38" s="29">
        <v>1</v>
      </c>
      <c r="E38" s="29" t="s">
        <v>9</v>
      </c>
      <c r="F38" s="29" t="s">
        <v>285</v>
      </c>
      <c r="G38" s="4">
        <v>29</v>
      </c>
      <c r="H38" s="29" t="s">
        <v>107</v>
      </c>
      <c r="I38" s="29" t="s">
        <v>148</v>
      </c>
      <c r="J38" s="29" t="s">
        <v>302</v>
      </c>
      <c r="K38" s="37">
        <v>1700000</v>
      </c>
      <c r="L38" s="23">
        <v>42916</v>
      </c>
      <c r="M38" s="12"/>
      <c r="N38" s="5"/>
      <c r="O38" s="12">
        <v>42979</v>
      </c>
      <c r="P38" s="12" t="s">
        <v>127</v>
      </c>
      <c r="Q38" s="7">
        <v>42979</v>
      </c>
      <c r="R38" s="5"/>
      <c r="S38" s="5"/>
      <c r="T38" s="5" t="s">
        <v>476</v>
      </c>
      <c r="U38" s="5" t="s">
        <v>642</v>
      </c>
    </row>
    <row r="39" spans="1:21" ht="25.5" hidden="1" x14ac:dyDescent="0.2">
      <c r="A39" s="79" t="s">
        <v>107</v>
      </c>
      <c r="B39" s="79" t="s">
        <v>294</v>
      </c>
      <c r="C39" s="29" t="s">
        <v>109</v>
      </c>
      <c r="D39" s="79">
        <v>1</v>
      </c>
      <c r="E39" s="79" t="s">
        <v>9</v>
      </c>
      <c r="F39" s="79" t="s">
        <v>285</v>
      </c>
      <c r="G39" s="4">
        <v>30</v>
      </c>
      <c r="H39" s="79" t="s">
        <v>107</v>
      </c>
      <c r="I39" s="29" t="s">
        <v>148</v>
      </c>
      <c r="J39" s="29" t="s">
        <v>522</v>
      </c>
      <c r="K39" s="81">
        <v>850000</v>
      </c>
      <c r="L39" s="80">
        <v>42917</v>
      </c>
      <c r="M39" s="12"/>
      <c r="N39" s="7"/>
      <c r="O39" s="7"/>
      <c r="P39" s="86" t="s">
        <v>127</v>
      </c>
      <c r="Q39" s="12">
        <v>42917</v>
      </c>
      <c r="R39" s="5"/>
      <c r="S39" s="87"/>
      <c r="T39" s="87"/>
      <c r="U39" s="87"/>
    </row>
    <row r="40" spans="1:21" s="3" customFormat="1" ht="25.5" hidden="1" x14ac:dyDescent="0.2">
      <c r="A40" s="4" t="s">
        <v>107</v>
      </c>
      <c r="B40" s="4" t="s">
        <v>294</v>
      </c>
      <c r="C40" s="4" t="s">
        <v>109</v>
      </c>
      <c r="D40" s="4">
        <v>1</v>
      </c>
      <c r="E40" s="4" t="s">
        <v>9</v>
      </c>
      <c r="F40" s="4" t="s">
        <v>285</v>
      </c>
      <c r="G40" s="4">
        <v>31</v>
      </c>
      <c r="H40" s="4" t="s">
        <v>107</v>
      </c>
      <c r="I40" s="4" t="s">
        <v>95</v>
      </c>
      <c r="J40" s="4" t="s">
        <v>94</v>
      </c>
      <c r="K40" s="37">
        <v>1700000</v>
      </c>
      <c r="L40" s="13" t="s">
        <v>252</v>
      </c>
      <c r="M40" s="13"/>
      <c r="N40" s="13"/>
      <c r="O40" s="13"/>
      <c r="P40" s="12">
        <v>42846</v>
      </c>
      <c r="Q40" s="7"/>
      <c r="R40" s="32"/>
      <c r="S40" s="5"/>
      <c r="T40" s="5"/>
      <c r="U40" s="5"/>
    </row>
    <row r="41" spans="1:21" s="3" customFormat="1" ht="65.25" hidden="1" customHeight="1" x14ac:dyDescent="0.2">
      <c r="A41" s="29" t="s">
        <v>107</v>
      </c>
      <c r="B41" s="29" t="s">
        <v>294</v>
      </c>
      <c r="C41" s="29" t="s">
        <v>109</v>
      </c>
      <c r="D41" s="29">
        <v>1</v>
      </c>
      <c r="E41" s="29" t="s">
        <v>9</v>
      </c>
      <c r="F41" s="29" t="s">
        <v>285</v>
      </c>
      <c r="G41" s="4">
        <v>32</v>
      </c>
      <c r="H41" s="29" t="s">
        <v>107</v>
      </c>
      <c r="I41" s="29" t="s">
        <v>299</v>
      </c>
      <c r="J41" s="29" t="s">
        <v>300</v>
      </c>
      <c r="K41" s="37">
        <v>255000</v>
      </c>
      <c r="L41" s="23">
        <v>42916</v>
      </c>
      <c r="M41" s="12"/>
      <c r="N41" s="5"/>
      <c r="O41" s="12">
        <v>42979</v>
      </c>
      <c r="P41" s="12" t="s">
        <v>127</v>
      </c>
      <c r="Q41" s="7">
        <v>42979</v>
      </c>
      <c r="R41" s="5"/>
      <c r="S41" s="5"/>
      <c r="T41" s="5" t="s">
        <v>477</v>
      </c>
      <c r="U41" s="5" t="s">
        <v>643</v>
      </c>
    </row>
    <row r="42" spans="1:21" s="3" customFormat="1" ht="25.5" hidden="1" x14ac:dyDescent="0.2">
      <c r="A42" s="4" t="s">
        <v>107</v>
      </c>
      <c r="B42" s="4" t="s">
        <v>294</v>
      </c>
      <c r="C42" s="4" t="s">
        <v>109</v>
      </c>
      <c r="D42" s="4">
        <v>1</v>
      </c>
      <c r="E42" s="4" t="s">
        <v>9</v>
      </c>
      <c r="F42" s="4" t="s">
        <v>285</v>
      </c>
      <c r="G42" s="4">
        <v>33</v>
      </c>
      <c r="H42" s="4" t="s">
        <v>107</v>
      </c>
      <c r="I42" s="4" t="s">
        <v>150</v>
      </c>
      <c r="J42" s="4" t="s">
        <v>151</v>
      </c>
      <c r="K42" s="37">
        <v>849999.9999966668</v>
      </c>
      <c r="L42" s="13">
        <v>42886</v>
      </c>
      <c r="M42" s="13"/>
      <c r="N42" s="7">
        <v>42979</v>
      </c>
      <c r="O42" s="7"/>
      <c r="P42" s="12">
        <v>42961</v>
      </c>
      <c r="Q42" s="7">
        <v>42979</v>
      </c>
      <c r="R42" s="32"/>
      <c r="S42" s="5" t="s">
        <v>261</v>
      </c>
      <c r="T42" s="5"/>
      <c r="U42" s="5" t="s">
        <v>261</v>
      </c>
    </row>
    <row r="43" spans="1:21" ht="48.75" hidden="1" customHeight="1" x14ac:dyDescent="0.2">
      <c r="A43" s="29" t="s">
        <v>107</v>
      </c>
      <c r="B43" s="29" t="s">
        <v>294</v>
      </c>
      <c r="C43" s="29" t="s">
        <v>109</v>
      </c>
      <c r="D43" s="29">
        <v>1</v>
      </c>
      <c r="E43" s="29" t="s">
        <v>9</v>
      </c>
      <c r="F43" s="29" t="s">
        <v>285</v>
      </c>
      <c r="G43" s="4">
        <v>34</v>
      </c>
      <c r="H43" s="29" t="s">
        <v>107</v>
      </c>
      <c r="I43" s="29" t="s">
        <v>150</v>
      </c>
      <c r="J43" s="29" t="s">
        <v>301</v>
      </c>
      <c r="K43" s="37">
        <v>3400000.0049191522</v>
      </c>
      <c r="L43" s="23">
        <v>42888</v>
      </c>
      <c r="M43" s="12"/>
      <c r="N43" s="5"/>
      <c r="O43" s="12">
        <v>42979</v>
      </c>
      <c r="P43" s="12" t="s">
        <v>127</v>
      </c>
      <c r="Q43" s="7">
        <v>42979</v>
      </c>
      <c r="R43" s="5"/>
      <c r="S43" s="5"/>
      <c r="T43" s="5" t="s">
        <v>478</v>
      </c>
      <c r="U43" s="5" t="s">
        <v>644</v>
      </c>
    </row>
    <row r="44" spans="1:21" ht="25.5" hidden="1" x14ac:dyDescent="0.2">
      <c r="A44" s="79" t="s">
        <v>107</v>
      </c>
      <c r="B44" s="79" t="s">
        <v>294</v>
      </c>
      <c r="C44" s="29" t="s">
        <v>109</v>
      </c>
      <c r="D44" s="79">
        <v>1</v>
      </c>
      <c r="E44" s="79" t="s">
        <v>9</v>
      </c>
      <c r="F44" s="79" t="s">
        <v>285</v>
      </c>
      <c r="G44" s="4">
        <v>35</v>
      </c>
      <c r="H44" s="79" t="s">
        <v>107</v>
      </c>
      <c r="I44" s="29" t="s">
        <v>150</v>
      </c>
      <c r="J44" s="29" t="s">
        <v>523</v>
      </c>
      <c r="K44" s="81">
        <v>3825000</v>
      </c>
      <c r="L44" s="80">
        <v>42940</v>
      </c>
      <c r="M44" s="12"/>
      <c r="N44" s="7"/>
      <c r="O44" s="7"/>
      <c r="P44" s="86" t="s">
        <v>127</v>
      </c>
      <c r="Q44" s="12">
        <v>42940</v>
      </c>
      <c r="R44" s="5"/>
      <c r="S44" s="87"/>
      <c r="T44" s="87"/>
      <c r="U44" s="87"/>
    </row>
    <row r="45" spans="1:21" ht="63.75" hidden="1" x14ac:dyDescent="0.2">
      <c r="A45" s="29" t="s">
        <v>6</v>
      </c>
      <c r="B45" s="29" t="s">
        <v>7</v>
      </c>
      <c r="C45" s="29" t="s">
        <v>8</v>
      </c>
      <c r="D45" s="29">
        <v>1</v>
      </c>
      <c r="E45" s="29" t="s">
        <v>9</v>
      </c>
      <c r="F45" s="29" t="s">
        <v>285</v>
      </c>
      <c r="G45" s="4">
        <v>36</v>
      </c>
      <c r="H45" s="29" t="s">
        <v>6</v>
      </c>
      <c r="I45" s="29" t="s">
        <v>69</v>
      </c>
      <c r="J45" s="29" t="s">
        <v>305</v>
      </c>
      <c r="K45" s="37">
        <v>1658546.4977194446</v>
      </c>
      <c r="L45" s="23">
        <v>42916</v>
      </c>
      <c r="M45" s="12"/>
      <c r="N45" s="5"/>
      <c r="O45" s="12">
        <v>43007</v>
      </c>
      <c r="P45" s="12" t="s">
        <v>127</v>
      </c>
      <c r="Q45" s="7">
        <v>43007</v>
      </c>
      <c r="R45" s="5"/>
      <c r="S45" s="5"/>
      <c r="T45" s="5" t="s">
        <v>479</v>
      </c>
      <c r="U45" s="5" t="s">
        <v>645</v>
      </c>
    </row>
    <row r="46" spans="1:21" ht="63.75" hidden="1" x14ac:dyDescent="0.2">
      <c r="A46" s="4" t="s">
        <v>6</v>
      </c>
      <c r="B46" s="4" t="s">
        <v>7</v>
      </c>
      <c r="C46" s="4" t="s">
        <v>8</v>
      </c>
      <c r="D46" s="4">
        <v>1</v>
      </c>
      <c r="E46" s="4" t="s">
        <v>9</v>
      </c>
      <c r="F46" s="4" t="s">
        <v>285</v>
      </c>
      <c r="G46" s="4">
        <v>37</v>
      </c>
      <c r="H46" s="4" t="s">
        <v>6</v>
      </c>
      <c r="I46" s="4" t="s">
        <v>10</v>
      </c>
      <c r="J46" s="4" t="s">
        <v>11</v>
      </c>
      <c r="K46" s="37">
        <v>302500</v>
      </c>
      <c r="L46" s="13">
        <v>42855</v>
      </c>
      <c r="M46" s="13"/>
      <c r="N46" s="7"/>
      <c r="O46" s="7"/>
      <c r="P46" s="12">
        <v>42874</v>
      </c>
      <c r="Q46" s="7"/>
      <c r="R46" s="32"/>
      <c r="S46" s="5"/>
      <c r="T46" s="5"/>
      <c r="U46" s="5"/>
    </row>
    <row r="47" spans="1:21" ht="63.75" hidden="1" x14ac:dyDescent="0.2">
      <c r="A47" s="4" t="s">
        <v>6</v>
      </c>
      <c r="B47" s="4" t="s">
        <v>7</v>
      </c>
      <c r="C47" s="4" t="s">
        <v>8</v>
      </c>
      <c r="D47" s="4">
        <v>1</v>
      </c>
      <c r="E47" s="4" t="s">
        <v>9</v>
      </c>
      <c r="F47" s="4" t="s">
        <v>285</v>
      </c>
      <c r="G47" s="4">
        <v>38</v>
      </c>
      <c r="H47" s="4" t="s">
        <v>6</v>
      </c>
      <c r="I47" s="4" t="s">
        <v>12</v>
      </c>
      <c r="J47" s="4" t="s">
        <v>13</v>
      </c>
      <c r="K47" s="37">
        <v>1572032</v>
      </c>
      <c r="L47" s="13">
        <v>42853</v>
      </c>
      <c r="M47" s="13">
        <v>42888</v>
      </c>
      <c r="N47" s="7"/>
      <c r="O47" s="7">
        <v>42947</v>
      </c>
      <c r="P47" s="12" t="s">
        <v>127</v>
      </c>
      <c r="Q47" s="7">
        <v>42947</v>
      </c>
      <c r="R47" s="32" t="s">
        <v>116</v>
      </c>
      <c r="S47" s="5"/>
      <c r="T47" s="5" t="s">
        <v>480</v>
      </c>
      <c r="U47" s="5"/>
    </row>
    <row r="48" spans="1:21" ht="63.75" hidden="1" x14ac:dyDescent="0.2">
      <c r="A48" s="4" t="s">
        <v>6</v>
      </c>
      <c r="B48" s="4" t="s">
        <v>7</v>
      </c>
      <c r="C48" s="4" t="s">
        <v>8</v>
      </c>
      <c r="D48" s="4">
        <v>1</v>
      </c>
      <c r="E48" s="4" t="s">
        <v>9</v>
      </c>
      <c r="F48" s="4" t="s">
        <v>285</v>
      </c>
      <c r="G48" s="4">
        <v>39</v>
      </c>
      <c r="H48" s="4" t="s">
        <v>6</v>
      </c>
      <c r="I48" s="4" t="s">
        <v>14</v>
      </c>
      <c r="J48" s="4" t="s">
        <v>15</v>
      </c>
      <c r="K48" s="37">
        <v>1289553</v>
      </c>
      <c r="L48" s="13">
        <v>42855</v>
      </c>
      <c r="M48" s="13">
        <v>42908</v>
      </c>
      <c r="N48" s="12"/>
      <c r="O48" s="12"/>
      <c r="P48" s="12" t="s">
        <v>127</v>
      </c>
      <c r="Q48" s="7">
        <v>42908</v>
      </c>
      <c r="R48" s="32" t="s">
        <v>117</v>
      </c>
      <c r="S48" s="5"/>
      <c r="T48" s="5" t="s">
        <v>481</v>
      </c>
      <c r="U48" s="5"/>
    </row>
    <row r="49" spans="1:21" ht="63.75" hidden="1" x14ac:dyDescent="0.2">
      <c r="A49" s="4" t="s">
        <v>6</v>
      </c>
      <c r="B49" s="4" t="s">
        <v>7</v>
      </c>
      <c r="C49" s="4" t="s">
        <v>8</v>
      </c>
      <c r="D49" s="4">
        <v>1</v>
      </c>
      <c r="E49" s="4" t="s">
        <v>9</v>
      </c>
      <c r="F49" s="4" t="s">
        <v>285</v>
      </c>
      <c r="G49" s="4">
        <v>40</v>
      </c>
      <c r="H49" s="4" t="s">
        <v>6</v>
      </c>
      <c r="I49" s="4" t="s">
        <v>14</v>
      </c>
      <c r="J49" s="4" t="s">
        <v>152</v>
      </c>
      <c r="K49" s="37">
        <v>1658358.090717914</v>
      </c>
      <c r="L49" s="13">
        <v>42855</v>
      </c>
      <c r="M49" s="13">
        <v>42908</v>
      </c>
      <c r="N49" s="7"/>
      <c r="O49" s="7"/>
      <c r="P49" s="12">
        <v>42873</v>
      </c>
      <c r="Q49" s="7"/>
      <c r="R49" s="32" t="s">
        <v>117</v>
      </c>
      <c r="S49" s="5"/>
      <c r="T49" s="5"/>
      <c r="U49" s="5"/>
    </row>
    <row r="50" spans="1:21" ht="63.75" hidden="1" x14ac:dyDescent="0.2">
      <c r="A50" s="4" t="s">
        <v>6</v>
      </c>
      <c r="B50" s="4" t="s">
        <v>7</v>
      </c>
      <c r="C50" s="4" t="s">
        <v>8</v>
      </c>
      <c r="D50" s="4">
        <v>1</v>
      </c>
      <c r="E50" s="4" t="s">
        <v>9</v>
      </c>
      <c r="F50" s="4" t="s">
        <v>285</v>
      </c>
      <c r="G50" s="4">
        <v>41</v>
      </c>
      <c r="H50" s="4" t="s">
        <v>6</v>
      </c>
      <c r="I50" s="5" t="s">
        <v>76</v>
      </c>
      <c r="J50" s="5" t="s">
        <v>86</v>
      </c>
      <c r="K50" s="37">
        <v>426909</v>
      </c>
      <c r="L50" s="10" t="s">
        <v>252</v>
      </c>
      <c r="M50" s="10"/>
      <c r="N50" s="12"/>
      <c r="O50" s="12"/>
      <c r="P50" s="10">
        <v>42830</v>
      </c>
      <c r="Q50" s="7"/>
      <c r="R50" s="32"/>
      <c r="S50" s="5"/>
      <c r="T50" s="5"/>
      <c r="U50" s="5"/>
    </row>
    <row r="51" spans="1:21" ht="63.75" hidden="1" x14ac:dyDescent="0.2">
      <c r="A51" s="4" t="s">
        <v>6</v>
      </c>
      <c r="B51" s="4" t="s">
        <v>7</v>
      </c>
      <c r="C51" s="4" t="s">
        <v>8</v>
      </c>
      <c r="D51" s="4">
        <v>2</v>
      </c>
      <c r="E51" s="4" t="s">
        <v>9</v>
      </c>
      <c r="F51" s="4" t="s">
        <v>285</v>
      </c>
      <c r="G51" s="4">
        <v>42</v>
      </c>
      <c r="H51" s="4" t="s">
        <v>6</v>
      </c>
      <c r="I51" s="5" t="s">
        <v>16</v>
      </c>
      <c r="J51" s="5" t="s">
        <v>162</v>
      </c>
      <c r="K51" s="37">
        <v>473855.61</v>
      </c>
      <c r="L51" s="12">
        <v>42855</v>
      </c>
      <c r="M51" s="12"/>
      <c r="N51" s="12"/>
      <c r="O51" s="12"/>
      <c r="P51" s="12">
        <v>42871</v>
      </c>
      <c r="Q51" s="7"/>
      <c r="R51" s="32"/>
      <c r="S51" s="5"/>
      <c r="T51" s="5"/>
      <c r="U51" s="5"/>
    </row>
    <row r="52" spans="1:21" ht="63.75" hidden="1" x14ac:dyDescent="0.2">
      <c r="A52" s="4" t="s">
        <v>6</v>
      </c>
      <c r="B52" s="4" t="s">
        <v>7</v>
      </c>
      <c r="C52" s="4" t="s">
        <v>8</v>
      </c>
      <c r="D52" s="4">
        <v>2</v>
      </c>
      <c r="E52" s="4" t="s">
        <v>9</v>
      </c>
      <c r="F52" s="4" t="s">
        <v>285</v>
      </c>
      <c r="G52" s="4">
        <v>43</v>
      </c>
      <c r="H52" s="4" t="s">
        <v>6</v>
      </c>
      <c r="I52" s="4" t="s">
        <v>153</v>
      </c>
      <c r="J52" s="4" t="s">
        <v>453</v>
      </c>
      <c r="K52" s="37">
        <v>147973.9552540537</v>
      </c>
      <c r="L52" s="21">
        <v>42886</v>
      </c>
      <c r="M52" s="21"/>
      <c r="N52" s="21">
        <v>42908</v>
      </c>
      <c r="O52" s="21"/>
      <c r="P52" s="12">
        <v>42908</v>
      </c>
      <c r="Q52" s="7"/>
      <c r="R52" s="32"/>
      <c r="S52" s="5" t="s">
        <v>262</v>
      </c>
      <c r="T52" s="5"/>
      <c r="U52" s="5"/>
    </row>
    <row r="53" spans="1:21" ht="63.75" hidden="1" x14ac:dyDescent="0.2">
      <c r="A53" s="4" t="s">
        <v>6</v>
      </c>
      <c r="B53" s="4" t="s">
        <v>7</v>
      </c>
      <c r="C53" s="4" t="s">
        <v>8</v>
      </c>
      <c r="D53" s="4">
        <v>2</v>
      </c>
      <c r="E53" s="4" t="s">
        <v>9</v>
      </c>
      <c r="F53" s="4" t="s">
        <v>285</v>
      </c>
      <c r="G53" s="4">
        <v>44</v>
      </c>
      <c r="H53" s="4" t="s">
        <v>6</v>
      </c>
      <c r="I53" s="4" t="s">
        <v>154</v>
      </c>
      <c r="J53" s="4" t="s">
        <v>451</v>
      </c>
      <c r="K53" s="37">
        <v>430777.82281383692</v>
      </c>
      <c r="L53" s="13">
        <v>42886</v>
      </c>
      <c r="M53" s="13"/>
      <c r="N53" s="7">
        <v>42916</v>
      </c>
      <c r="O53" s="7"/>
      <c r="P53" s="12">
        <v>42907</v>
      </c>
      <c r="Q53" s="7"/>
      <c r="R53" s="32"/>
      <c r="S53" s="5" t="s">
        <v>263</v>
      </c>
      <c r="T53" s="5"/>
      <c r="U53" s="5"/>
    </row>
    <row r="54" spans="1:21" ht="63.75" hidden="1" x14ac:dyDescent="0.2">
      <c r="A54" s="4" t="s">
        <v>6</v>
      </c>
      <c r="B54" s="4" t="s">
        <v>7</v>
      </c>
      <c r="C54" s="4" t="s">
        <v>8</v>
      </c>
      <c r="D54" s="4">
        <v>3</v>
      </c>
      <c r="E54" s="4" t="s">
        <v>9</v>
      </c>
      <c r="F54" s="4" t="s">
        <v>285</v>
      </c>
      <c r="G54" s="4">
        <v>45</v>
      </c>
      <c r="H54" s="4" t="s">
        <v>6</v>
      </c>
      <c r="I54" s="5" t="s">
        <v>155</v>
      </c>
      <c r="J54" s="5" t="s">
        <v>156</v>
      </c>
      <c r="K54" s="37">
        <v>837250</v>
      </c>
      <c r="L54" s="12">
        <v>42886</v>
      </c>
      <c r="M54" s="12"/>
      <c r="N54" s="12">
        <v>42947</v>
      </c>
      <c r="O54" s="12"/>
      <c r="P54" s="86" t="s">
        <v>127</v>
      </c>
      <c r="Q54" s="7">
        <v>42947</v>
      </c>
      <c r="R54" s="32"/>
      <c r="S54" s="5" t="s">
        <v>264</v>
      </c>
      <c r="T54" s="5"/>
      <c r="U54" s="5"/>
    </row>
    <row r="55" spans="1:21" ht="57" hidden="1" customHeight="1" x14ac:dyDescent="0.2">
      <c r="A55" s="4" t="s">
        <v>6</v>
      </c>
      <c r="B55" s="4" t="s">
        <v>7</v>
      </c>
      <c r="C55" s="4" t="s">
        <v>8</v>
      </c>
      <c r="D55" s="4">
        <v>3</v>
      </c>
      <c r="E55" s="4" t="s">
        <v>9</v>
      </c>
      <c r="F55" s="4" t="s">
        <v>285</v>
      </c>
      <c r="G55" s="4">
        <v>46</v>
      </c>
      <c r="H55" s="4" t="s">
        <v>6</v>
      </c>
      <c r="I55" s="5" t="s">
        <v>157</v>
      </c>
      <c r="J55" s="5" t="s">
        <v>158</v>
      </c>
      <c r="K55" s="37">
        <v>618250</v>
      </c>
      <c r="L55" s="12">
        <v>42886</v>
      </c>
      <c r="M55" s="12"/>
      <c r="N55" s="12">
        <v>42947</v>
      </c>
      <c r="O55" s="12"/>
      <c r="P55" s="86">
        <v>42957</v>
      </c>
      <c r="Q55" s="7">
        <v>42947</v>
      </c>
      <c r="R55" s="32"/>
      <c r="S55" s="5" t="s">
        <v>265</v>
      </c>
      <c r="T55" s="5"/>
      <c r="U55" s="5"/>
    </row>
    <row r="56" spans="1:21" ht="63.75" hidden="1" x14ac:dyDescent="0.2">
      <c r="A56" s="4" t="s">
        <v>6</v>
      </c>
      <c r="B56" s="4" t="s">
        <v>7</v>
      </c>
      <c r="C56" s="4" t="s">
        <v>8</v>
      </c>
      <c r="D56" s="4">
        <v>3</v>
      </c>
      <c r="E56" s="4" t="s">
        <v>9</v>
      </c>
      <c r="F56" s="4" t="s">
        <v>285</v>
      </c>
      <c r="G56" s="4">
        <v>47</v>
      </c>
      <c r="H56" s="4" t="s">
        <v>6</v>
      </c>
      <c r="I56" s="4" t="s">
        <v>17</v>
      </c>
      <c r="J56" s="4" t="s">
        <v>18</v>
      </c>
      <c r="K56" s="37">
        <v>41000</v>
      </c>
      <c r="L56" s="21">
        <v>42855</v>
      </c>
      <c r="M56" s="21">
        <v>42962</v>
      </c>
      <c r="N56" s="21"/>
      <c r="O56" s="21"/>
      <c r="P56" s="86" t="s">
        <v>127</v>
      </c>
      <c r="Q56" s="7">
        <v>42962</v>
      </c>
      <c r="R56" s="32" t="s">
        <v>118</v>
      </c>
      <c r="S56" s="5"/>
      <c r="T56" s="5"/>
      <c r="U56" s="32" t="s">
        <v>118</v>
      </c>
    </row>
    <row r="57" spans="1:21" ht="63.75" hidden="1" x14ac:dyDescent="0.2">
      <c r="A57" s="29" t="s">
        <v>6</v>
      </c>
      <c r="B57" s="29" t="s">
        <v>7</v>
      </c>
      <c r="C57" s="29" t="s">
        <v>8</v>
      </c>
      <c r="D57" s="29">
        <v>3</v>
      </c>
      <c r="E57" s="29" t="s">
        <v>9</v>
      </c>
      <c r="F57" s="29" t="s">
        <v>285</v>
      </c>
      <c r="G57" s="4">
        <v>48</v>
      </c>
      <c r="H57" s="29" t="s">
        <v>6</v>
      </c>
      <c r="I57" s="29" t="s">
        <v>306</v>
      </c>
      <c r="J57" s="29" t="s">
        <v>307</v>
      </c>
      <c r="K57" s="37">
        <v>157038</v>
      </c>
      <c r="L57" s="23">
        <v>42916</v>
      </c>
      <c r="M57" s="12"/>
      <c r="N57" s="5"/>
      <c r="O57" s="5"/>
      <c r="P57" s="12">
        <v>42929</v>
      </c>
      <c r="Q57" s="7"/>
      <c r="R57" s="5"/>
      <c r="S57" s="5"/>
      <c r="T57" s="5"/>
      <c r="U57" s="5"/>
    </row>
    <row r="58" spans="1:21" ht="63.75" hidden="1" x14ac:dyDescent="0.2">
      <c r="A58" s="79" t="s">
        <v>6</v>
      </c>
      <c r="B58" s="79" t="s">
        <v>7</v>
      </c>
      <c r="C58" s="29" t="s">
        <v>8</v>
      </c>
      <c r="D58" s="79">
        <v>3</v>
      </c>
      <c r="E58" s="79" t="s">
        <v>9</v>
      </c>
      <c r="F58" s="79" t="s">
        <v>285</v>
      </c>
      <c r="G58" s="4">
        <v>49</v>
      </c>
      <c r="H58" s="79" t="s">
        <v>6</v>
      </c>
      <c r="I58" s="29" t="s">
        <v>525</v>
      </c>
      <c r="J58" s="29" t="s">
        <v>526</v>
      </c>
      <c r="K58" s="81">
        <v>114750</v>
      </c>
      <c r="L58" s="80">
        <v>42947</v>
      </c>
      <c r="M58" s="12"/>
      <c r="N58" s="7"/>
      <c r="O58" s="7"/>
      <c r="P58" s="86" t="s">
        <v>127</v>
      </c>
      <c r="Q58" s="12">
        <v>42947</v>
      </c>
      <c r="R58" s="5"/>
      <c r="S58" s="87"/>
      <c r="T58" s="87"/>
      <c r="U58" s="87"/>
    </row>
    <row r="59" spans="1:21" ht="63.75" hidden="1" x14ac:dyDescent="0.2">
      <c r="A59" s="23" t="s">
        <v>6</v>
      </c>
      <c r="B59" s="29" t="s">
        <v>7</v>
      </c>
      <c r="C59" s="29" t="s">
        <v>8</v>
      </c>
      <c r="D59" s="29">
        <v>3</v>
      </c>
      <c r="E59" s="29" t="s">
        <v>9</v>
      </c>
      <c r="F59" s="29" t="s">
        <v>285</v>
      </c>
      <c r="G59" s="4">
        <v>50</v>
      </c>
      <c r="H59" s="29" t="s">
        <v>6</v>
      </c>
      <c r="I59" s="29" t="s">
        <v>427</v>
      </c>
      <c r="J59" s="29" t="s">
        <v>452</v>
      </c>
      <c r="K59" s="37">
        <v>45913</v>
      </c>
      <c r="L59" s="13" t="s">
        <v>252</v>
      </c>
      <c r="M59" s="12"/>
      <c r="N59" s="5"/>
      <c r="O59" s="5"/>
      <c r="P59" s="12">
        <v>42907</v>
      </c>
      <c r="Q59" s="7"/>
      <c r="R59" s="5"/>
      <c r="S59" s="5"/>
      <c r="T59" s="5"/>
      <c r="U59" s="5"/>
    </row>
    <row r="60" spans="1:21" ht="63.75" hidden="1" x14ac:dyDescent="0.2">
      <c r="A60" s="79" t="s">
        <v>6</v>
      </c>
      <c r="B60" s="79" t="s">
        <v>7</v>
      </c>
      <c r="C60" s="29" t="s">
        <v>8</v>
      </c>
      <c r="D60" s="79">
        <v>3</v>
      </c>
      <c r="E60" s="79" t="s">
        <v>9</v>
      </c>
      <c r="F60" s="79" t="s">
        <v>285</v>
      </c>
      <c r="G60" s="4">
        <v>51</v>
      </c>
      <c r="H60" s="79" t="s">
        <v>6</v>
      </c>
      <c r="I60" s="29" t="s">
        <v>527</v>
      </c>
      <c r="J60" s="29" t="s">
        <v>528</v>
      </c>
      <c r="K60" s="81">
        <v>225250</v>
      </c>
      <c r="L60" s="80">
        <v>42947</v>
      </c>
      <c r="M60" s="12"/>
      <c r="N60" s="7"/>
      <c r="O60" s="7"/>
      <c r="P60" s="86" t="s">
        <v>127</v>
      </c>
      <c r="Q60" s="12">
        <v>42947</v>
      </c>
      <c r="R60" s="5"/>
      <c r="S60" s="87"/>
      <c r="T60" s="87"/>
      <c r="U60" s="87"/>
    </row>
    <row r="61" spans="1:21" ht="63.75" hidden="1" x14ac:dyDescent="0.2">
      <c r="A61" s="4" t="s">
        <v>6</v>
      </c>
      <c r="B61" s="4" t="s">
        <v>7</v>
      </c>
      <c r="C61" s="4" t="s">
        <v>8</v>
      </c>
      <c r="D61" s="4">
        <v>3</v>
      </c>
      <c r="E61" s="4" t="s">
        <v>9</v>
      </c>
      <c r="F61" s="4" t="s">
        <v>285</v>
      </c>
      <c r="G61" s="4">
        <v>52</v>
      </c>
      <c r="H61" s="4" t="s">
        <v>6</v>
      </c>
      <c r="I61" s="5" t="s">
        <v>77</v>
      </c>
      <c r="J61" s="5" t="s">
        <v>89</v>
      </c>
      <c r="K61" s="37">
        <v>426020</v>
      </c>
      <c r="L61" s="12" t="s">
        <v>252</v>
      </c>
      <c r="M61" s="12"/>
      <c r="N61" s="12"/>
      <c r="O61" s="12"/>
      <c r="P61" s="12">
        <v>42838</v>
      </c>
      <c r="Q61" s="7"/>
      <c r="R61" s="32"/>
      <c r="S61" s="5"/>
      <c r="T61" s="5"/>
      <c r="U61" s="5"/>
    </row>
    <row r="62" spans="1:21" ht="63.75" hidden="1" x14ac:dyDescent="0.2">
      <c r="A62" s="4" t="s">
        <v>6</v>
      </c>
      <c r="B62" s="4" t="s">
        <v>7</v>
      </c>
      <c r="C62" s="4" t="s">
        <v>8</v>
      </c>
      <c r="D62" s="4">
        <v>3</v>
      </c>
      <c r="E62" s="4" t="s">
        <v>9</v>
      </c>
      <c r="F62" s="4" t="s">
        <v>285</v>
      </c>
      <c r="G62" s="4">
        <v>53</v>
      </c>
      <c r="H62" s="4" t="s">
        <v>6</v>
      </c>
      <c r="I62" s="5" t="s">
        <v>161</v>
      </c>
      <c r="J62" s="5" t="s">
        <v>97</v>
      </c>
      <c r="K62" s="37">
        <v>425000</v>
      </c>
      <c r="L62" s="12" t="s">
        <v>252</v>
      </c>
      <c r="M62" s="12"/>
      <c r="N62" s="12"/>
      <c r="O62" s="12"/>
      <c r="P62" s="12">
        <v>42849</v>
      </c>
      <c r="Q62" s="7"/>
      <c r="R62" s="32"/>
      <c r="S62" s="5"/>
      <c r="T62" s="5"/>
      <c r="U62" s="5"/>
    </row>
    <row r="63" spans="1:21" ht="63.75" hidden="1" x14ac:dyDescent="0.2">
      <c r="A63" s="29" t="s">
        <v>6</v>
      </c>
      <c r="B63" s="29" t="s">
        <v>7</v>
      </c>
      <c r="C63" s="29" t="s">
        <v>8</v>
      </c>
      <c r="D63" s="29">
        <v>3</v>
      </c>
      <c r="E63" s="29" t="s">
        <v>9</v>
      </c>
      <c r="F63" s="29" t="s">
        <v>285</v>
      </c>
      <c r="G63" s="4">
        <v>54</v>
      </c>
      <c r="H63" s="29" t="s">
        <v>6</v>
      </c>
      <c r="I63" s="29" t="s">
        <v>308</v>
      </c>
      <c r="J63" s="29" t="s">
        <v>309</v>
      </c>
      <c r="K63" s="37">
        <v>313749</v>
      </c>
      <c r="L63" s="23">
        <v>42916</v>
      </c>
      <c r="M63" s="12"/>
      <c r="N63" s="5"/>
      <c r="O63" s="12"/>
      <c r="P63" s="12" t="s">
        <v>127</v>
      </c>
      <c r="Q63" s="7">
        <v>42916</v>
      </c>
      <c r="R63" s="5"/>
      <c r="S63" s="5"/>
      <c r="T63" s="5" t="s">
        <v>482</v>
      </c>
      <c r="U63" s="5"/>
    </row>
    <row r="64" spans="1:21" ht="63.75" hidden="1" x14ac:dyDescent="0.2">
      <c r="A64" s="29" t="s">
        <v>6</v>
      </c>
      <c r="B64" s="29" t="s">
        <v>7</v>
      </c>
      <c r="C64" s="29" t="s">
        <v>8</v>
      </c>
      <c r="D64" s="29">
        <v>3</v>
      </c>
      <c r="E64" s="29" t="s">
        <v>9</v>
      </c>
      <c r="F64" s="29" t="s">
        <v>285</v>
      </c>
      <c r="G64" s="4">
        <v>55</v>
      </c>
      <c r="H64" s="29" t="s">
        <v>6</v>
      </c>
      <c r="I64" s="29" t="s">
        <v>308</v>
      </c>
      <c r="J64" s="29" t="s">
        <v>310</v>
      </c>
      <c r="K64" s="37">
        <v>161577</v>
      </c>
      <c r="L64" s="23">
        <v>42916</v>
      </c>
      <c r="M64" s="12"/>
      <c r="N64" s="5"/>
      <c r="O64" s="12"/>
      <c r="P64" s="12" t="s">
        <v>127</v>
      </c>
      <c r="Q64" s="7">
        <v>42916</v>
      </c>
      <c r="R64" s="5"/>
      <c r="S64" s="5"/>
      <c r="T64" s="5" t="s">
        <v>482</v>
      </c>
      <c r="U64" s="5"/>
    </row>
    <row r="65" spans="1:21" ht="63.75" hidden="1" x14ac:dyDescent="0.2">
      <c r="A65" s="29" t="s">
        <v>6</v>
      </c>
      <c r="B65" s="29" t="s">
        <v>7</v>
      </c>
      <c r="C65" s="29" t="s">
        <v>8</v>
      </c>
      <c r="D65" s="29">
        <v>3</v>
      </c>
      <c r="E65" s="29" t="s">
        <v>9</v>
      </c>
      <c r="F65" s="29" t="s">
        <v>285</v>
      </c>
      <c r="G65" s="4">
        <v>56</v>
      </c>
      <c r="H65" s="29" t="s">
        <v>6</v>
      </c>
      <c r="I65" s="29" t="s">
        <v>172</v>
      </c>
      <c r="J65" s="29" t="s">
        <v>311</v>
      </c>
      <c r="K65" s="37">
        <v>1688762</v>
      </c>
      <c r="L65" s="23">
        <v>42916</v>
      </c>
      <c r="M65" s="12"/>
      <c r="N65" s="5"/>
      <c r="O65" s="12">
        <v>42982</v>
      </c>
      <c r="P65" s="12" t="s">
        <v>127</v>
      </c>
      <c r="Q65" s="7">
        <v>42982</v>
      </c>
      <c r="R65" s="5"/>
      <c r="S65" s="5"/>
      <c r="T65" s="5" t="s">
        <v>483</v>
      </c>
      <c r="U65" s="5" t="s">
        <v>646</v>
      </c>
    </row>
    <row r="66" spans="1:21" ht="63.75" hidden="1" x14ac:dyDescent="0.2">
      <c r="A66" s="79" t="s">
        <v>6</v>
      </c>
      <c r="B66" s="79" t="s">
        <v>7</v>
      </c>
      <c r="C66" s="29" t="s">
        <v>8</v>
      </c>
      <c r="D66" s="79">
        <v>3</v>
      </c>
      <c r="E66" s="79" t="s">
        <v>9</v>
      </c>
      <c r="F66" s="79" t="s">
        <v>285</v>
      </c>
      <c r="G66" s="4">
        <v>57</v>
      </c>
      <c r="H66" s="79" t="s">
        <v>6</v>
      </c>
      <c r="I66" s="29" t="s">
        <v>529</v>
      </c>
      <c r="J66" s="29" t="s">
        <v>530</v>
      </c>
      <c r="K66" s="81">
        <v>1273782</v>
      </c>
      <c r="L66" s="80">
        <v>42947</v>
      </c>
      <c r="M66" s="12"/>
      <c r="N66" s="7"/>
      <c r="O66" s="7"/>
      <c r="P66" s="86" t="s">
        <v>127</v>
      </c>
      <c r="Q66" s="12">
        <v>42947</v>
      </c>
      <c r="R66" s="5"/>
      <c r="S66" s="87"/>
      <c r="T66" s="87"/>
      <c r="U66" s="87"/>
    </row>
    <row r="67" spans="1:21" ht="63.75" hidden="1" x14ac:dyDescent="0.2">
      <c r="A67" s="4" t="s">
        <v>6</v>
      </c>
      <c r="B67" s="4" t="s">
        <v>7</v>
      </c>
      <c r="C67" s="4" t="s">
        <v>8</v>
      </c>
      <c r="D67" s="4">
        <v>3</v>
      </c>
      <c r="E67" s="4" t="s">
        <v>9</v>
      </c>
      <c r="F67" s="4" t="s">
        <v>285</v>
      </c>
      <c r="G67" s="4">
        <v>58</v>
      </c>
      <c r="H67" s="4" t="s">
        <v>6</v>
      </c>
      <c r="I67" s="5" t="s">
        <v>159</v>
      </c>
      <c r="J67" s="5" t="s">
        <v>160</v>
      </c>
      <c r="K67" s="37">
        <v>170000</v>
      </c>
      <c r="L67" s="12">
        <v>42886</v>
      </c>
      <c r="M67" s="12"/>
      <c r="N67" s="12">
        <v>42982</v>
      </c>
      <c r="O67" s="12">
        <v>42982</v>
      </c>
      <c r="P67" s="12" t="s">
        <v>127</v>
      </c>
      <c r="Q67" s="7">
        <v>42982</v>
      </c>
      <c r="R67" s="32"/>
      <c r="S67" s="5" t="s">
        <v>266</v>
      </c>
      <c r="T67" s="5" t="s">
        <v>266</v>
      </c>
      <c r="U67" s="5" t="s">
        <v>266</v>
      </c>
    </row>
    <row r="68" spans="1:21" ht="63.75" hidden="1" x14ac:dyDescent="0.2">
      <c r="A68" s="79" t="s">
        <v>6</v>
      </c>
      <c r="B68" s="79" t="s">
        <v>7</v>
      </c>
      <c r="C68" s="29" t="s">
        <v>8</v>
      </c>
      <c r="D68" s="79">
        <v>3</v>
      </c>
      <c r="E68" s="79" t="s">
        <v>9</v>
      </c>
      <c r="F68" s="79" t="s">
        <v>285</v>
      </c>
      <c r="G68" s="4">
        <v>59</v>
      </c>
      <c r="H68" s="79" t="s">
        <v>6</v>
      </c>
      <c r="I68" s="29" t="s">
        <v>531</v>
      </c>
      <c r="J68" s="29" t="s">
        <v>532</v>
      </c>
      <c r="K68" s="81">
        <v>340000</v>
      </c>
      <c r="L68" s="80">
        <v>42947</v>
      </c>
      <c r="M68" s="12"/>
      <c r="N68" s="7"/>
      <c r="O68" s="7"/>
      <c r="P68" s="86" t="s">
        <v>127</v>
      </c>
      <c r="Q68" s="12">
        <v>42947</v>
      </c>
      <c r="R68" s="5"/>
      <c r="S68" s="87"/>
      <c r="T68" s="87"/>
      <c r="U68" s="87"/>
    </row>
    <row r="69" spans="1:21" ht="38.25" hidden="1" x14ac:dyDescent="0.2">
      <c r="A69" s="4" t="s">
        <v>103</v>
      </c>
      <c r="B69" s="29" t="s">
        <v>418</v>
      </c>
      <c r="C69" s="29" t="s">
        <v>110</v>
      </c>
      <c r="D69" s="29" t="s">
        <v>3</v>
      </c>
      <c r="E69" s="29" t="s">
        <v>71</v>
      </c>
      <c r="F69" s="29" t="s">
        <v>285</v>
      </c>
      <c r="G69" s="4">
        <v>60</v>
      </c>
      <c r="H69" s="4" t="s">
        <v>103</v>
      </c>
      <c r="I69" s="6" t="s">
        <v>470</v>
      </c>
      <c r="J69" s="6" t="s">
        <v>457</v>
      </c>
      <c r="K69" s="37">
        <v>113900</v>
      </c>
      <c r="L69" s="14" t="s">
        <v>252</v>
      </c>
      <c r="M69" s="14"/>
      <c r="N69" s="14"/>
      <c r="O69" s="14"/>
      <c r="P69" s="14">
        <v>42916</v>
      </c>
      <c r="Q69" s="7"/>
      <c r="R69" s="32"/>
      <c r="S69" s="6"/>
      <c r="T69" s="6"/>
      <c r="U69" s="5"/>
    </row>
    <row r="70" spans="1:21" ht="38.25" hidden="1" x14ac:dyDescent="0.2">
      <c r="A70" s="4" t="s">
        <v>103</v>
      </c>
      <c r="B70" s="29" t="s">
        <v>418</v>
      </c>
      <c r="C70" s="29" t="s">
        <v>110</v>
      </c>
      <c r="D70" s="29" t="s">
        <v>3</v>
      </c>
      <c r="E70" s="29" t="s">
        <v>71</v>
      </c>
      <c r="F70" s="29" t="s">
        <v>285</v>
      </c>
      <c r="G70" s="4">
        <v>61</v>
      </c>
      <c r="H70" s="4" t="s">
        <v>103</v>
      </c>
      <c r="I70" s="6" t="s">
        <v>81</v>
      </c>
      <c r="J70" s="6" t="s">
        <v>83</v>
      </c>
      <c r="K70" s="37">
        <v>574107</v>
      </c>
      <c r="L70" s="14" t="s">
        <v>252</v>
      </c>
      <c r="M70" s="14"/>
      <c r="N70" s="14"/>
      <c r="O70" s="14"/>
      <c r="P70" s="14">
        <v>42828</v>
      </c>
      <c r="Q70" s="7"/>
      <c r="R70" s="32"/>
      <c r="S70" s="6"/>
      <c r="T70" s="6"/>
      <c r="U70" s="5"/>
    </row>
    <row r="71" spans="1:21" ht="38.25" hidden="1" x14ac:dyDescent="0.2">
      <c r="A71" s="4" t="s">
        <v>103</v>
      </c>
      <c r="B71" s="29" t="s">
        <v>418</v>
      </c>
      <c r="C71" s="29" t="s">
        <v>110</v>
      </c>
      <c r="D71" s="29" t="s">
        <v>3</v>
      </c>
      <c r="E71" s="29" t="s">
        <v>71</v>
      </c>
      <c r="F71" s="29" t="s">
        <v>285</v>
      </c>
      <c r="G71" s="4">
        <v>62</v>
      </c>
      <c r="H71" s="4" t="s">
        <v>103</v>
      </c>
      <c r="I71" s="6" t="s">
        <v>81</v>
      </c>
      <c r="J71" s="6" t="s">
        <v>454</v>
      </c>
      <c r="K71" s="37">
        <v>2043493.5</v>
      </c>
      <c r="L71" s="14" t="s">
        <v>252</v>
      </c>
      <c r="M71" s="14"/>
      <c r="N71" s="14"/>
      <c r="O71" s="14"/>
      <c r="P71" s="14">
        <v>42912</v>
      </c>
      <c r="Q71" s="7"/>
      <c r="R71" s="32"/>
      <c r="S71" s="6"/>
      <c r="T71" s="6"/>
      <c r="U71" s="5"/>
    </row>
    <row r="72" spans="1:21" ht="38.25" hidden="1" x14ac:dyDescent="0.2">
      <c r="A72" s="4" t="s">
        <v>103</v>
      </c>
      <c r="B72" s="29" t="s">
        <v>418</v>
      </c>
      <c r="C72" s="29" t="s">
        <v>110</v>
      </c>
      <c r="D72" s="29" t="s">
        <v>3</v>
      </c>
      <c r="E72" s="29" t="s">
        <v>71</v>
      </c>
      <c r="F72" s="29" t="s">
        <v>285</v>
      </c>
      <c r="G72" s="4">
        <v>63</v>
      </c>
      <c r="H72" s="4" t="s">
        <v>103</v>
      </c>
      <c r="I72" s="6" t="s">
        <v>81</v>
      </c>
      <c r="J72" s="6" t="s">
        <v>455</v>
      </c>
      <c r="K72" s="37">
        <v>1006778.25</v>
      </c>
      <c r="L72" s="14" t="s">
        <v>252</v>
      </c>
      <c r="M72" s="14"/>
      <c r="N72" s="14"/>
      <c r="O72" s="14"/>
      <c r="P72" s="14">
        <v>42916</v>
      </c>
      <c r="Q72" s="7"/>
      <c r="R72" s="32"/>
      <c r="S72" s="6"/>
      <c r="T72" s="6"/>
      <c r="U72" s="5"/>
    </row>
    <row r="73" spans="1:21" ht="38.25" hidden="1" x14ac:dyDescent="0.2">
      <c r="A73" s="4" t="s">
        <v>103</v>
      </c>
      <c r="B73" s="29" t="s">
        <v>418</v>
      </c>
      <c r="C73" s="29" t="s">
        <v>110</v>
      </c>
      <c r="D73" s="29" t="s">
        <v>3</v>
      </c>
      <c r="E73" s="29" t="s">
        <v>71</v>
      </c>
      <c r="F73" s="29" t="s">
        <v>285</v>
      </c>
      <c r="G73" s="4">
        <v>64</v>
      </c>
      <c r="H73" s="4" t="s">
        <v>103</v>
      </c>
      <c r="I73" s="5" t="s">
        <v>132</v>
      </c>
      <c r="J73" s="5" t="s">
        <v>163</v>
      </c>
      <c r="K73" s="37">
        <v>266900</v>
      </c>
      <c r="L73" s="10" t="s">
        <v>252</v>
      </c>
      <c r="M73" s="10"/>
      <c r="N73" s="12"/>
      <c r="O73" s="12"/>
      <c r="P73" s="10">
        <v>42867</v>
      </c>
      <c r="Q73" s="7"/>
      <c r="R73" s="32"/>
      <c r="S73" s="5"/>
      <c r="T73" s="5"/>
      <c r="U73" s="5"/>
    </row>
    <row r="74" spans="1:21" ht="38.25" hidden="1" x14ac:dyDescent="0.2">
      <c r="A74" s="4" t="s">
        <v>103</v>
      </c>
      <c r="B74" s="29" t="s">
        <v>418</v>
      </c>
      <c r="C74" s="29" t="s">
        <v>110</v>
      </c>
      <c r="D74" s="29" t="s">
        <v>3</v>
      </c>
      <c r="E74" s="29" t="s">
        <v>71</v>
      </c>
      <c r="F74" s="29" t="s">
        <v>285</v>
      </c>
      <c r="G74" s="4">
        <v>65</v>
      </c>
      <c r="H74" s="4" t="s">
        <v>103</v>
      </c>
      <c r="I74" s="6" t="s">
        <v>211</v>
      </c>
      <c r="J74" s="6" t="s">
        <v>429</v>
      </c>
      <c r="K74" s="37">
        <v>511700</v>
      </c>
      <c r="L74" s="14" t="s">
        <v>252</v>
      </c>
      <c r="M74" s="14"/>
      <c r="N74" s="14"/>
      <c r="O74" s="14"/>
      <c r="P74" s="14">
        <v>42907</v>
      </c>
      <c r="Q74" s="7"/>
      <c r="R74" s="32"/>
      <c r="S74" s="6"/>
      <c r="T74" s="6"/>
      <c r="U74" s="5"/>
    </row>
    <row r="75" spans="1:21" ht="38.25" hidden="1" x14ac:dyDescent="0.2">
      <c r="A75" s="4" t="s">
        <v>103</v>
      </c>
      <c r="B75" s="29" t="s">
        <v>418</v>
      </c>
      <c r="C75" s="29" t="s">
        <v>110</v>
      </c>
      <c r="D75" s="29" t="s">
        <v>3</v>
      </c>
      <c r="E75" s="29" t="s">
        <v>71</v>
      </c>
      <c r="F75" s="29" t="s">
        <v>285</v>
      </c>
      <c r="G75" s="4">
        <v>66</v>
      </c>
      <c r="H75" s="4" t="s">
        <v>103</v>
      </c>
      <c r="I75" s="6" t="s">
        <v>79</v>
      </c>
      <c r="J75" s="6" t="s">
        <v>85</v>
      </c>
      <c r="K75" s="37">
        <v>187000</v>
      </c>
      <c r="L75" s="14" t="s">
        <v>252</v>
      </c>
      <c r="M75" s="14"/>
      <c r="N75" s="14"/>
      <c r="O75" s="14"/>
      <c r="P75" s="14">
        <v>42829</v>
      </c>
      <c r="Q75" s="7"/>
      <c r="R75" s="32"/>
      <c r="S75" s="6"/>
      <c r="T75" s="6"/>
      <c r="U75" s="5"/>
    </row>
    <row r="76" spans="1:21" ht="38.25" hidden="1" x14ac:dyDescent="0.2">
      <c r="A76" s="4" t="s">
        <v>103</v>
      </c>
      <c r="B76" s="29" t="s">
        <v>418</v>
      </c>
      <c r="C76" s="29" t="s">
        <v>110</v>
      </c>
      <c r="D76" s="29" t="s">
        <v>3</v>
      </c>
      <c r="E76" s="29" t="s">
        <v>71</v>
      </c>
      <c r="F76" s="29" t="s">
        <v>285</v>
      </c>
      <c r="G76" s="4">
        <v>67</v>
      </c>
      <c r="H76" s="4" t="s">
        <v>103</v>
      </c>
      <c r="I76" s="6" t="s">
        <v>78</v>
      </c>
      <c r="J76" s="6" t="s">
        <v>84</v>
      </c>
      <c r="K76" s="37">
        <v>138550</v>
      </c>
      <c r="L76" s="14" t="s">
        <v>252</v>
      </c>
      <c r="M76" s="14"/>
      <c r="N76" s="14"/>
      <c r="O76" s="14"/>
      <c r="P76" s="14">
        <v>42828</v>
      </c>
      <c r="Q76" s="7"/>
      <c r="R76" s="32"/>
      <c r="S76" s="6"/>
      <c r="T76" s="6"/>
      <c r="U76" s="5"/>
    </row>
    <row r="77" spans="1:21" ht="38.25" hidden="1" x14ac:dyDescent="0.2">
      <c r="A77" s="4" t="s">
        <v>103</v>
      </c>
      <c r="B77" s="29" t="s">
        <v>418</v>
      </c>
      <c r="C77" s="29" t="s">
        <v>110</v>
      </c>
      <c r="D77" s="29" t="s">
        <v>3</v>
      </c>
      <c r="E77" s="29" t="s">
        <v>71</v>
      </c>
      <c r="F77" s="29" t="s">
        <v>285</v>
      </c>
      <c r="G77" s="4">
        <v>68</v>
      </c>
      <c r="H77" s="4" t="s">
        <v>103</v>
      </c>
      <c r="I77" s="6" t="s">
        <v>469</v>
      </c>
      <c r="J77" s="6" t="s">
        <v>456</v>
      </c>
      <c r="K77" s="37">
        <v>555900</v>
      </c>
      <c r="L77" s="14" t="s">
        <v>252</v>
      </c>
      <c r="M77" s="14"/>
      <c r="N77" s="14"/>
      <c r="O77" s="14"/>
      <c r="P77" s="14">
        <v>42916</v>
      </c>
      <c r="Q77" s="7"/>
      <c r="R77" s="32"/>
      <c r="S77" s="6"/>
      <c r="T77" s="6"/>
      <c r="U77" s="5"/>
    </row>
    <row r="78" spans="1:21" ht="51" hidden="1" x14ac:dyDescent="0.2">
      <c r="A78" s="4" t="s">
        <v>103</v>
      </c>
      <c r="B78" s="29" t="s">
        <v>418</v>
      </c>
      <c r="C78" s="29" t="s">
        <v>110</v>
      </c>
      <c r="D78" s="29" t="s">
        <v>3</v>
      </c>
      <c r="E78" s="29" t="s">
        <v>71</v>
      </c>
      <c r="F78" s="29" t="s">
        <v>285</v>
      </c>
      <c r="G78" s="4">
        <v>69</v>
      </c>
      <c r="H78" s="4" t="s">
        <v>103</v>
      </c>
      <c r="I78" s="5" t="s">
        <v>573</v>
      </c>
      <c r="J78" s="5" t="s">
        <v>574</v>
      </c>
      <c r="K78" s="84">
        <v>880600</v>
      </c>
      <c r="L78" s="14" t="s">
        <v>252</v>
      </c>
      <c r="M78" s="12"/>
      <c r="N78" s="85"/>
      <c r="O78" s="85"/>
      <c r="P78" s="85">
        <v>42928</v>
      </c>
      <c r="Q78" s="85"/>
      <c r="R78" s="109"/>
      <c r="S78" s="87"/>
      <c r="T78" s="87"/>
      <c r="U78" s="87"/>
    </row>
    <row r="79" spans="1:21" ht="63.75" hidden="1" x14ac:dyDescent="0.2">
      <c r="A79" s="4" t="s">
        <v>103</v>
      </c>
      <c r="B79" s="29" t="s">
        <v>418</v>
      </c>
      <c r="C79" s="29" t="s">
        <v>110</v>
      </c>
      <c r="D79" s="29" t="s">
        <v>3</v>
      </c>
      <c r="E79" s="29" t="s">
        <v>71</v>
      </c>
      <c r="F79" s="29" t="s">
        <v>285</v>
      </c>
      <c r="G79" s="4">
        <v>70</v>
      </c>
      <c r="H79" s="4" t="s">
        <v>103</v>
      </c>
      <c r="I79" s="5" t="s">
        <v>573</v>
      </c>
      <c r="J79" s="5" t="s">
        <v>575</v>
      </c>
      <c r="K79" s="84">
        <v>297500</v>
      </c>
      <c r="L79" s="14" t="s">
        <v>252</v>
      </c>
      <c r="M79" s="12"/>
      <c r="N79" s="85"/>
      <c r="O79" s="85"/>
      <c r="P79" s="85">
        <v>42928</v>
      </c>
      <c r="Q79" s="85"/>
      <c r="R79" s="109"/>
      <c r="S79" s="87"/>
      <c r="T79" s="87"/>
      <c r="U79" s="87"/>
    </row>
    <row r="80" spans="1:21" ht="51" hidden="1" x14ac:dyDescent="0.2">
      <c r="A80" s="4" t="s">
        <v>103</v>
      </c>
      <c r="B80" s="29" t="s">
        <v>418</v>
      </c>
      <c r="C80" s="29" t="s">
        <v>110</v>
      </c>
      <c r="D80" s="29" t="s">
        <v>3</v>
      </c>
      <c r="E80" s="29" t="s">
        <v>71</v>
      </c>
      <c r="F80" s="29" t="s">
        <v>285</v>
      </c>
      <c r="G80" s="4">
        <v>71</v>
      </c>
      <c r="H80" s="4" t="s">
        <v>103</v>
      </c>
      <c r="I80" s="5" t="s">
        <v>573</v>
      </c>
      <c r="J80" s="5" t="s">
        <v>639</v>
      </c>
      <c r="K80" s="84">
        <v>631550</v>
      </c>
      <c r="L80" s="14" t="s">
        <v>252</v>
      </c>
      <c r="M80" s="12"/>
      <c r="N80" s="85"/>
      <c r="O80" s="85"/>
      <c r="P80" s="85">
        <v>42928</v>
      </c>
      <c r="Q80" s="85"/>
      <c r="R80" s="109"/>
      <c r="S80" s="87"/>
      <c r="T80" s="87"/>
      <c r="U80" s="87"/>
    </row>
    <row r="81" spans="1:21" ht="33" hidden="1" customHeight="1" x14ac:dyDescent="0.2">
      <c r="A81" s="4" t="s">
        <v>103</v>
      </c>
      <c r="B81" s="29" t="s">
        <v>418</v>
      </c>
      <c r="C81" s="29" t="s">
        <v>110</v>
      </c>
      <c r="D81" s="29" t="s">
        <v>3</v>
      </c>
      <c r="E81" s="29" t="s">
        <v>71</v>
      </c>
      <c r="F81" s="29" t="s">
        <v>285</v>
      </c>
      <c r="G81" s="4">
        <v>72</v>
      </c>
      <c r="H81" s="4" t="s">
        <v>103</v>
      </c>
      <c r="I81" s="6" t="s">
        <v>293</v>
      </c>
      <c r="J81" s="6" t="s">
        <v>428</v>
      </c>
      <c r="K81" s="37">
        <v>408850</v>
      </c>
      <c r="L81" s="14" t="s">
        <v>252</v>
      </c>
      <c r="M81" s="14"/>
      <c r="N81" s="14"/>
      <c r="O81" s="14"/>
      <c r="P81" s="14">
        <v>42894</v>
      </c>
      <c r="Q81" s="7"/>
      <c r="R81" s="32"/>
      <c r="S81" s="6"/>
      <c r="T81" s="6"/>
      <c r="U81" s="5"/>
    </row>
    <row r="82" spans="1:21" ht="38.25" hidden="1" x14ac:dyDescent="0.2">
      <c r="A82" s="4" t="s">
        <v>103</v>
      </c>
      <c r="B82" s="29" t="s">
        <v>418</v>
      </c>
      <c r="C82" s="29" t="s">
        <v>110</v>
      </c>
      <c r="D82" s="29" t="s">
        <v>3</v>
      </c>
      <c r="E82" s="29" t="s">
        <v>71</v>
      </c>
      <c r="F82" s="29" t="s">
        <v>285</v>
      </c>
      <c r="G82" s="4">
        <v>73</v>
      </c>
      <c r="H82" s="4" t="s">
        <v>103</v>
      </c>
      <c r="I82" s="5" t="s">
        <v>576</v>
      </c>
      <c r="J82" s="5" t="s">
        <v>577</v>
      </c>
      <c r="K82" s="84">
        <v>419693.45</v>
      </c>
      <c r="L82" s="14" t="s">
        <v>252</v>
      </c>
      <c r="M82" s="12"/>
      <c r="N82" s="85"/>
      <c r="O82" s="85"/>
      <c r="P82" s="85">
        <v>42944</v>
      </c>
      <c r="Q82" s="85"/>
      <c r="R82" s="109"/>
      <c r="S82" s="87"/>
      <c r="T82" s="87"/>
      <c r="U82" s="87"/>
    </row>
    <row r="83" spans="1:21" ht="51" x14ac:dyDescent="0.2">
      <c r="A83" s="29" t="s">
        <v>19</v>
      </c>
      <c r="B83" s="29" t="s">
        <v>20</v>
      </c>
      <c r="C83" s="29" t="s">
        <v>21</v>
      </c>
      <c r="D83" s="29">
        <v>1</v>
      </c>
      <c r="E83" s="29" t="s">
        <v>9</v>
      </c>
      <c r="F83" s="29" t="s">
        <v>285</v>
      </c>
      <c r="G83" s="4">
        <v>74</v>
      </c>
      <c r="H83" s="29" t="s">
        <v>19</v>
      </c>
      <c r="I83" s="29" t="s">
        <v>69</v>
      </c>
      <c r="J83" s="29" t="s">
        <v>312</v>
      </c>
      <c r="K83" s="37">
        <v>96903</v>
      </c>
      <c r="L83" s="23">
        <v>42916</v>
      </c>
      <c r="M83" s="12"/>
      <c r="N83" s="5"/>
      <c r="O83" s="12">
        <v>43007</v>
      </c>
      <c r="P83" s="12" t="s">
        <v>127</v>
      </c>
      <c r="Q83" s="7">
        <v>43007</v>
      </c>
      <c r="R83" s="5"/>
      <c r="S83" s="5"/>
      <c r="T83" s="5" t="s">
        <v>485</v>
      </c>
      <c r="U83" s="5" t="s">
        <v>647</v>
      </c>
    </row>
    <row r="84" spans="1:21" ht="51" x14ac:dyDescent="0.2">
      <c r="A84" s="29" t="s">
        <v>19</v>
      </c>
      <c r="B84" s="29" t="s">
        <v>20</v>
      </c>
      <c r="C84" s="29" t="s">
        <v>21</v>
      </c>
      <c r="D84" s="29">
        <v>1</v>
      </c>
      <c r="E84" s="29" t="s">
        <v>9</v>
      </c>
      <c r="F84" s="29" t="s">
        <v>285</v>
      </c>
      <c r="G84" s="4">
        <v>75</v>
      </c>
      <c r="H84" s="29" t="s">
        <v>19</v>
      </c>
      <c r="I84" s="29" t="s">
        <v>69</v>
      </c>
      <c r="J84" s="29" t="s">
        <v>313</v>
      </c>
      <c r="K84" s="37">
        <v>1183895</v>
      </c>
      <c r="L84" s="23">
        <v>42916</v>
      </c>
      <c r="M84" s="12"/>
      <c r="N84" s="5"/>
      <c r="O84" s="12">
        <v>43007</v>
      </c>
      <c r="P84" s="12" t="s">
        <v>127</v>
      </c>
      <c r="Q84" s="7">
        <v>43007</v>
      </c>
      <c r="R84" s="5"/>
      <c r="S84" s="5"/>
      <c r="T84" s="5" t="s">
        <v>485</v>
      </c>
      <c r="U84" s="5" t="s">
        <v>648</v>
      </c>
    </row>
    <row r="85" spans="1:21" ht="51" x14ac:dyDescent="0.2">
      <c r="A85" s="29" t="s">
        <v>19</v>
      </c>
      <c r="B85" s="29" t="s">
        <v>20</v>
      </c>
      <c r="C85" s="29" t="s">
        <v>21</v>
      </c>
      <c r="D85" s="29">
        <v>1</v>
      </c>
      <c r="E85" s="29" t="s">
        <v>9</v>
      </c>
      <c r="F85" s="29" t="s">
        <v>285</v>
      </c>
      <c r="G85" s="4">
        <v>76</v>
      </c>
      <c r="H85" s="29" t="s">
        <v>19</v>
      </c>
      <c r="I85" s="29" t="s">
        <v>69</v>
      </c>
      <c r="J85" s="29" t="s">
        <v>314</v>
      </c>
      <c r="K85" s="37">
        <v>340000</v>
      </c>
      <c r="L85" s="23">
        <v>42916</v>
      </c>
      <c r="M85" s="12"/>
      <c r="N85" s="5"/>
      <c r="O85" s="12">
        <v>43007</v>
      </c>
      <c r="P85" s="12" t="s">
        <v>127</v>
      </c>
      <c r="Q85" s="7">
        <v>43007</v>
      </c>
      <c r="R85" s="5"/>
      <c r="S85" s="5"/>
      <c r="T85" s="5" t="s">
        <v>485</v>
      </c>
      <c r="U85" s="5" t="s">
        <v>647</v>
      </c>
    </row>
    <row r="86" spans="1:21" ht="51" x14ac:dyDescent="0.2">
      <c r="A86" s="29" t="s">
        <v>19</v>
      </c>
      <c r="B86" s="29" t="s">
        <v>20</v>
      </c>
      <c r="C86" s="29" t="s">
        <v>21</v>
      </c>
      <c r="D86" s="29">
        <v>1</v>
      </c>
      <c r="E86" s="29" t="s">
        <v>9</v>
      </c>
      <c r="F86" s="29" t="s">
        <v>285</v>
      </c>
      <c r="G86" s="4">
        <v>77</v>
      </c>
      <c r="H86" s="29" t="s">
        <v>19</v>
      </c>
      <c r="I86" s="29" t="s">
        <v>69</v>
      </c>
      <c r="J86" s="29" t="s">
        <v>315</v>
      </c>
      <c r="K86" s="37">
        <v>486055</v>
      </c>
      <c r="L86" s="23">
        <v>42916</v>
      </c>
      <c r="M86" s="12"/>
      <c r="N86" s="5"/>
      <c r="O86" s="12">
        <v>43007</v>
      </c>
      <c r="P86" s="12" t="s">
        <v>127</v>
      </c>
      <c r="Q86" s="7">
        <v>43007</v>
      </c>
      <c r="R86" s="5"/>
      <c r="S86" s="5"/>
      <c r="T86" s="5" t="s">
        <v>485</v>
      </c>
      <c r="U86" s="5" t="s">
        <v>647</v>
      </c>
    </row>
    <row r="87" spans="1:21" ht="51" x14ac:dyDescent="0.2">
      <c r="A87" s="29" t="s">
        <v>19</v>
      </c>
      <c r="B87" s="29" t="s">
        <v>20</v>
      </c>
      <c r="C87" s="29" t="s">
        <v>21</v>
      </c>
      <c r="D87" s="29">
        <v>1</v>
      </c>
      <c r="E87" s="29" t="s">
        <v>9</v>
      </c>
      <c r="F87" s="29" t="s">
        <v>285</v>
      </c>
      <c r="G87" s="4">
        <v>78</v>
      </c>
      <c r="H87" s="29" t="s">
        <v>19</v>
      </c>
      <c r="I87" s="29" t="s">
        <v>69</v>
      </c>
      <c r="J87" s="29" t="s">
        <v>316</v>
      </c>
      <c r="K87" s="37">
        <v>579550</v>
      </c>
      <c r="L87" s="23">
        <v>42916</v>
      </c>
      <c r="M87" s="12"/>
      <c r="N87" s="5"/>
      <c r="O87" s="12">
        <v>43007</v>
      </c>
      <c r="P87" s="12" t="s">
        <v>127</v>
      </c>
      <c r="Q87" s="7">
        <v>43007</v>
      </c>
      <c r="R87" s="5"/>
      <c r="S87" s="5"/>
      <c r="T87" s="5" t="s">
        <v>485</v>
      </c>
      <c r="U87" s="5" t="s">
        <v>648</v>
      </c>
    </row>
    <row r="88" spans="1:21" ht="51" x14ac:dyDescent="0.2">
      <c r="A88" s="29" t="s">
        <v>19</v>
      </c>
      <c r="B88" s="29" t="s">
        <v>20</v>
      </c>
      <c r="C88" s="29" t="s">
        <v>21</v>
      </c>
      <c r="D88" s="29">
        <v>1</v>
      </c>
      <c r="E88" s="29" t="s">
        <v>9</v>
      </c>
      <c r="F88" s="29" t="s">
        <v>285</v>
      </c>
      <c r="G88" s="4">
        <v>79</v>
      </c>
      <c r="H88" s="29" t="s">
        <v>19</v>
      </c>
      <c r="I88" s="29" t="s">
        <v>10</v>
      </c>
      <c r="J88" s="29" t="s">
        <v>317</v>
      </c>
      <c r="K88" s="37">
        <v>425000</v>
      </c>
      <c r="L88" s="23">
        <v>42916</v>
      </c>
      <c r="M88" s="12"/>
      <c r="N88" s="5"/>
      <c r="O88" s="12" t="s">
        <v>486</v>
      </c>
      <c r="P88" s="12" t="s">
        <v>127</v>
      </c>
      <c r="Q88" s="12" t="s">
        <v>486</v>
      </c>
      <c r="R88" s="5"/>
      <c r="S88" s="5"/>
      <c r="T88" s="5" t="s">
        <v>485</v>
      </c>
      <c r="U88" s="5" t="s">
        <v>485</v>
      </c>
    </row>
    <row r="89" spans="1:21" ht="51" x14ac:dyDescent="0.2">
      <c r="A89" s="29" t="s">
        <v>19</v>
      </c>
      <c r="B89" s="29" t="s">
        <v>20</v>
      </c>
      <c r="C89" s="29" t="s">
        <v>21</v>
      </c>
      <c r="D89" s="29">
        <v>1</v>
      </c>
      <c r="E89" s="29" t="s">
        <v>9</v>
      </c>
      <c r="F89" s="29" t="s">
        <v>285</v>
      </c>
      <c r="G89" s="4">
        <v>80</v>
      </c>
      <c r="H89" s="29" t="s">
        <v>19</v>
      </c>
      <c r="I89" s="29" t="s">
        <v>10</v>
      </c>
      <c r="J89" s="29" t="s">
        <v>318</v>
      </c>
      <c r="K89" s="37">
        <v>425000</v>
      </c>
      <c r="L89" s="23">
        <v>42916</v>
      </c>
      <c r="M89" s="12"/>
      <c r="N89" s="5"/>
      <c r="O89" s="12" t="s">
        <v>487</v>
      </c>
      <c r="P89" s="12" t="s">
        <v>127</v>
      </c>
      <c r="Q89" s="12" t="s">
        <v>487</v>
      </c>
      <c r="R89" s="5"/>
      <c r="S89" s="5"/>
      <c r="T89" s="5" t="s">
        <v>488</v>
      </c>
      <c r="U89" s="5" t="s">
        <v>647</v>
      </c>
    </row>
    <row r="90" spans="1:21" ht="51" x14ac:dyDescent="0.2">
      <c r="A90" s="4" t="s">
        <v>19</v>
      </c>
      <c r="B90" s="4" t="s">
        <v>20</v>
      </c>
      <c r="C90" s="4" t="s">
        <v>21</v>
      </c>
      <c r="D90" s="4">
        <v>1</v>
      </c>
      <c r="E90" s="4" t="s">
        <v>9</v>
      </c>
      <c r="F90" s="4" t="s">
        <v>285</v>
      </c>
      <c r="G90" s="4">
        <v>81</v>
      </c>
      <c r="H90" s="4" t="s">
        <v>19</v>
      </c>
      <c r="I90" s="5" t="s">
        <v>22</v>
      </c>
      <c r="J90" s="5" t="s">
        <v>23</v>
      </c>
      <c r="K90" s="37">
        <v>176338</v>
      </c>
      <c r="L90" s="10">
        <v>42853</v>
      </c>
      <c r="M90" s="10" t="s">
        <v>119</v>
      </c>
      <c r="N90" s="12"/>
      <c r="O90" s="12"/>
      <c r="P90" s="10">
        <v>42880</v>
      </c>
      <c r="Q90" s="7"/>
      <c r="R90" s="32"/>
      <c r="S90" s="5"/>
      <c r="T90" s="5"/>
      <c r="U90" s="5"/>
    </row>
    <row r="91" spans="1:21" ht="51" x14ac:dyDescent="0.2">
      <c r="A91" s="4" t="s">
        <v>19</v>
      </c>
      <c r="B91" s="4" t="s">
        <v>20</v>
      </c>
      <c r="C91" s="4" t="s">
        <v>21</v>
      </c>
      <c r="D91" s="4">
        <v>1</v>
      </c>
      <c r="E91" s="4" t="s">
        <v>9</v>
      </c>
      <c r="F91" s="4" t="s">
        <v>285</v>
      </c>
      <c r="G91" s="4">
        <v>82</v>
      </c>
      <c r="H91" s="4" t="s">
        <v>19</v>
      </c>
      <c r="I91" s="5" t="s">
        <v>22</v>
      </c>
      <c r="J91" s="5" t="s">
        <v>24</v>
      </c>
      <c r="K91" s="37">
        <v>389500</v>
      </c>
      <c r="L91" s="10">
        <v>42853</v>
      </c>
      <c r="M91" s="10" t="s">
        <v>115</v>
      </c>
      <c r="N91" s="12"/>
      <c r="O91" s="12"/>
      <c r="P91" s="10">
        <v>42880</v>
      </c>
      <c r="Q91" s="7"/>
      <c r="R91" s="32"/>
      <c r="S91" s="5"/>
      <c r="T91" s="5"/>
      <c r="U91" s="5"/>
    </row>
    <row r="92" spans="1:21" ht="51" x14ac:dyDescent="0.2">
      <c r="A92" s="4" t="s">
        <v>19</v>
      </c>
      <c r="B92" s="4" t="s">
        <v>20</v>
      </c>
      <c r="C92" s="4" t="s">
        <v>21</v>
      </c>
      <c r="D92" s="4">
        <v>1</v>
      </c>
      <c r="E92" s="4" t="s">
        <v>9</v>
      </c>
      <c r="F92" s="4" t="s">
        <v>285</v>
      </c>
      <c r="G92" s="4">
        <v>83</v>
      </c>
      <c r="H92" s="4" t="s">
        <v>19</v>
      </c>
      <c r="I92" s="5" t="s">
        <v>70</v>
      </c>
      <c r="J92" s="5" t="s">
        <v>88</v>
      </c>
      <c r="K92" s="37">
        <v>185648.54</v>
      </c>
      <c r="L92" s="10" t="s">
        <v>252</v>
      </c>
      <c r="M92" s="10"/>
      <c r="N92" s="12"/>
      <c r="O92" s="12"/>
      <c r="P92" s="10">
        <v>42832</v>
      </c>
      <c r="Q92" s="7"/>
      <c r="R92" s="32"/>
      <c r="S92" s="5"/>
      <c r="T92" s="5"/>
      <c r="U92" s="5"/>
    </row>
    <row r="93" spans="1:21" ht="89.25" x14ac:dyDescent="0.2">
      <c r="A93" s="29" t="s">
        <v>19</v>
      </c>
      <c r="B93" s="29" t="s">
        <v>20</v>
      </c>
      <c r="C93" s="29" t="s">
        <v>21</v>
      </c>
      <c r="D93" s="29">
        <v>1</v>
      </c>
      <c r="E93" s="29" t="s">
        <v>9</v>
      </c>
      <c r="F93" s="29" t="s">
        <v>285</v>
      </c>
      <c r="G93" s="4">
        <v>84</v>
      </c>
      <c r="H93" s="29" t="s">
        <v>19</v>
      </c>
      <c r="I93" s="29" t="s">
        <v>14</v>
      </c>
      <c r="J93" s="29" t="s">
        <v>319</v>
      </c>
      <c r="K93" s="37">
        <v>450000</v>
      </c>
      <c r="L93" s="23">
        <v>42887</v>
      </c>
      <c r="M93" s="12"/>
      <c r="N93" s="5"/>
      <c r="O93" s="12">
        <v>43098</v>
      </c>
      <c r="P93" s="12" t="s">
        <v>127</v>
      </c>
      <c r="Q93" s="7">
        <v>43098</v>
      </c>
      <c r="R93" s="5"/>
      <c r="S93" s="5"/>
      <c r="T93" s="5" t="s">
        <v>490</v>
      </c>
      <c r="U93" s="5" t="s">
        <v>490</v>
      </c>
    </row>
    <row r="94" spans="1:21" ht="51" x14ac:dyDescent="0.2">
      <c r="A94" s="79" t="s">
        <v>19</v>
      </c>
      <c r="B94" s="79" t="s">
        <v>20</v>
      </c>
      <c r="C94" s="29" t="s">
        <v>21</v>
      </c>
      <c r="D94" s="79">
        <v>1</v>
      </c>
      <c r="E94" s="79" t="s">
        <v>9</v>
      </c>
      <c r="F94" s="79" t="s">
        <v>285</v>
      </c>
      <c r="G94" s="4">
        <v>85</v>
      </c>
      <c r="H94" s="79" t="s">
        <v>19</v>
      </c>
      <c r="I94" s="29" t="s">
        <v>14</v>
      </c>
      <c r="J94" s="29" t="s">
        <v>533</v>
      </c>
      <c r="K94" s="81">
        <v>290000</v>
      </c>
      <c r="L94" s="80">
        <v>42917</v>
      </c>
      <c r="M94" s="12"/>
      <c r="N94" s="7"/>
      <c r="O94" s="7"/>
      <c r="P94" s="86" t="s">
        <v>127</v>
      </c>
      <c r="Q94" s="80">
        <v>42917</v>
      </c>
      <c r="R94" s="5"/>
      <c r="S94" s="87"/>
      <c r="T94" s="87"/>
      <c r="U94" s="87"/>
    </row>
    <row r="95" spans="1:21" ht="51" x14ac:dyDescent="0.2">
      <c r="A95" s="29" t="s">
        <v>19</v>
      </c>
      <c r="B95" s="29" t="s">
        <v>20</v>
      </c>
      <c r="C95" s="29" t="s">
        <v>21</v>
      </c>
      <c r="D95" s="29">
        <v>1</v>
      </c>
      <c r="E95" s="29" t="s">
        <v>9</v>
      </c>
      <c r="F95" s="29" t="s">
        <v>285</v>
      </c>
      <c r="G95" s="4">
        <v>86</v>
      </c>
      <c r="H95" s="29" t="s">
        <v>19</v>
      </c>
      <c r="I95" s="29" t="s">
        <v>320</v>
      </c>
      <c r="J95" s="29" t="s">
        <v>321</v>
      </c>
      <c r="K95" s="37">
        <v>215643</v>
      </c>
      <c r="L95" s="23">
        <v>42887</v>
      </c>
      <c r="M95" s="12"/>
      <c r="N95" s="5"/>
      <c r="O95" s="12">
        <v>42944</v>
      </c>
      <c r="P95" s="12">
        <v>42933</v>
      </c>
      <c r="Q95" s="7"/>
      <c r="R95" s="5"/>
      <c r="S95" s="5"/>
      <c r="T95" s="5" t="s">
        <v>491</v>
      </c>
      <c r="U95" s="5"/>
    </row>
    <row r="96" spans="1:21" ht="51" x14ac:dyDescent="0.2">
      <c r="A96" s="29" t="s">
        <v>19</v>
      </c>
      <c r="B96" s="29" t="s">
        <v>20</v>
      </c>
      <c r="C96" s="29" t="s">
        <v>21</v>
      </c>
      <c r="D96" s="29">
        <v>1</v>
      </c>
      <c r="E96" s="29" t="s">
        <v>9</v>
      </c>
      <c r="F96" s="29" t="s">
        <v>285</v>
      </c>
      <c r="G96" s="4">
        <v>87</v>
      </c>
      <c r="H96" s="29" t="s">
        <v>19</v>
      </c>
      <c r="I96" s="29" t="s">
        <v>320</v>
      </c>
      <c r="J96" s="29" t="s">
        <v>322</v>
      </c>
      <c r="K96" s="37">
        <v>215643</v>
      </c>
      <c r="L96" s="23">
        <v>42887</v>
      </c>
      <c r="M96" s="12"/>
      <c r="N96" s="5"/>
      <c r="O96" s="12">
        <v>42944</v>
      </c>
      <c r="P96" s="12">
        <v>42929</v>
      </c>
      <c r="Q96" s="7"/>
      <c r="R96" s="5"/>
      <c r="S96" s="5"/>
      <c r="T96" s="5" t="s">
        <v>491</v>
      </c>
      <c r="U96" s="5"/>
    </row>
    <row r="97" spans="1:21" ht="51" x14ac:dyDescent="0.2">
      <c r="A97" s="29" t="s">
        <v>19</v>
      </c>
      <c r="B97" s="29" t="s">
        <v>20</v>
      </c>
      <c r="C97" s="29" t="s">
        <v>21</v>
      </c>
      <c r="D97" s="29">
        <v>1</v>
      </c>
      <c r="E97" s="29" t="s">
        <v>9</v>
      </c>
      <c r="F97" s="29" t="s">
        <v>285</v>
      </c>
      <c r="G97" s="4">
        <v>88</v>
      </c>
      <c r="H97" s="29" t="s">
        <v>19</v>
      </c>
      <c r="I97" s="29" t="s">
        <v>320</v>
      </c>
      <c r="J97" s="29" t="s">
        <v>323</v>
      </c>
      <c r="K97" s="37">
        <v>215643</v>
      </c>
      <c r="L97" s="23">
        <v>42887</v>
      </c>
      <c r="M97" s="12"/>
      <c r="N97" s="5"/>
      <c r="O97" s="12">
        <v>42944</v>
      </c>
      <c r="P97" s="12">
        <v>42933</v>
      </c>
      <c r="Q97" s="7">
        <v>42944</v>
      </c>
      <c r="R97" s="5"/>
      <c r="S97" s="5"/>
      <c r="T97" s="5" t="s">
        <v>491</v>
      </c>
      <c r="U97" s="5"/>
    </row>
    <row r="98" spans="1:21" ht="51" x14ac:dyDescent="0.2">
      <c r="A98" s="29" t="s">
        <v>19</v>
      </c>
      <c r="B98" s="29" t="s">
        <v>20</v>
      </c>
      <c r="C98" s="29" t="s">
        <v>21</v>
      </c>
      <c r="D98" s="29">
        <v>1</v>
      </c>
      <c r="E98" s="29" t="s">
        <v>9</v>
      </c>
      <c r="F98" s="29" t="s">
        <v>285</v>
      </c>
      <c r="G98" s="4">
        <v>89</v>
      </c>
      <c r="H98" s="29" t="s">
        <v>19</v>
      </c>
      <c r="I98" s="29" t="s">
        <v>320</v>
      </c>
      <c r="J98" s="29" t="s">
        <v>324</v>
      </c>
      <c r="K98" s="37">
        <v>215643</v>
      </c>
      <c r="L98" s="23">
        <v>42887</v>
      </c>
      <c r="M98" s="12"/>
      <c r="N98" s="5"/>
      <c r="O98" s="12">
        <v>42944</v>
      </c>
      <c r="P98" s="12">
        <v>42929</v>
      </c>
      <c r="Q98" s="7"/>
      <c r="R98" s="5"/>
      <c r="S98" s="5"/>
      <c r="T98" s="5" t="s">
        <v>491</v>
      </c>
      <c r="U98" s="5"/>
    </row>
    <row r="99" spans="1:21" ht="51" x14ac:dyDescent="0.2">
      <c r="A99" s="29" t="s">
        <v>19</v>
      </c>
      <c r="B99" s="29" t="s">
        <v>20</v>
      </c>
      <c r="C99" s="29" t="s">
        <v>21</v>
      </c>
      <c r="D99" s="29">
        <v>1</v>
      </c>
      <c r="E99" s="29" t="s">
        <v>9</v>
      </c>
      <c r="F99" s="29" t="s">
        <v>285</v>
      </c>
      <c r="G99" s="4">
        <v>90</v>
      </c>
      <c r="H99" s="29" t="s">
        <v>19</v>
      </c>
      <c r="I99" s="29" t="s">
        <v>320</v>
      </c>
      <c r="J99" s="29" t="s">
        <v>325</v>
      </c>
      <c r="K99" s="37">
        <v>215643</v>
      </c>
      <c r="L99" s="23">
        <v>42887</v>
      </c>
      <c r="M99" s="12"/>
      <c r="N99" s="5"/>
      <c r="O99" s="12">
        <v>42944</v>
      </c>
      <c r="P99" s="12">
        <v>42933</v>
      </c>
      <c r="Q99" s="7"/>
      <c r="R99" s="5"/>
      <c r="S99" s="5"/>
      <c r="T99" s="5" t="s">
        <v>491</v>
      </c>
      <c r="U99" s="5"/>
    </row>
    <row r="100" spans="1:21" ht="51" x14ac:dyDescent="0.2">
      <c r="A100" s="29" t="s">
        <v>19</v>
      </c>
      <c r="B100" s="29" t="s">
        <v>20</v>
      </c>
      <c r="C100" s="29" t="s">
        <v>21</v>
      </c>
      <c r="D100" s="29">
        <v>1</v>
      </c>
      <c r="E100" s="29" t="s">
        <v>9</v>
      </c>
      <c r="F100" s="29" t="s">
        <v>285</v>
      </c>
      <c r="G100" s="4">
        <v>91</v>
      </c>
      <c r="H100" s="29" t="s">
        <v>19</v>
      </c>
      <c r="I100" s="29" t="s">
        <v>320</v>
      </c>
      <c r="J100" s="29" t="s">
        <v>326</v>
      </c>
      <c r="K100" s="37">
        <v>215643</v>
      </c>
      <c r="L100" s="23">
        <v>42887</v>
      </c>
      <c r="M100" s="12"/>
      <c r="N100" s="5"/>
      <c r="O100" s="12">
        <v>42944</v>
      </c>
      <c r="P100" s="12">
        <v>42933</v>
      </c>
      <c r="Q100" s="7"/>
      <c r="R100" s="5"/>
      <c r="S100" s="5"/>
      <c r="T100" s="5" t="s">
        <v>491</v>
      </c>
      <c r="U100" s="5"/>
    </row>
    <row r="101" spans="1:21" ht="51" x14ac:dyDescent="0.2">
      <c r="A101" s="29" t="s">
        <v>19</v>
      </c>
      <c r="B101" s="29" t="s">
        <v>20</v>
      </c>
      <c r="C101" s="29" t="s">
        <v>21</v>
      </c>
      <c r="D101" s="29">
        <v>1</v>
      </c>
      <c r="E101" s="29" t="s">
        <v>9</v>
      </c>
      <c r="F101" s="29" t="s">
        <v>285</v>
      </c>
      <c r="G101" s="4">
        <v>92</v>
      </c>
      <c r="H101" s="29" t="s">
        <v>19</v>
      </c>
      <c r="I101" s="29" t="s">
        <v>320</v>
      </c>
      <c r="J101" s="29" t="s">
        <v>327</v>
      </c>
      <c r="K101" s="37">
        <v>180910</v>
      </c>
      <c r="L101" s="23">
        <v>42887</v>
      </c>
      <c r="M101" s="12"/>
      <c r="N101" s="5"/>
      <c r="O101" s="12">
        <v>42944</v>
      </c>
      <c r="P101" s="12">
        <v>42944</v>
      </c>
      <c r="Q101" s="7"/>
      <c r="R101" s="5"/>
      <c r="S101" s="5"/>
      <c r="T101" s="5" t="s">
        <v>491</v>
      </c>
      <c r="U101" s="5"/>
    </row>
    <row r="102" spans="1:21" ht="51" x14ac:dyDescent="0.2">
      <c r="A102" s="29" t="s">
        <v>19</v>
      </c>
      <c r="B102" s="29" t="s">
        <v>20</v>
      </c>
      <c r="C102" s="29" t="s">
        <v>21</v>
      </c>
      <c r="D102" s="29">
        <v>1</v>
      </c>
      <c r="E102" s="29" t="s">
        <v>9</v>
      </c>
      <c r="F102" s="29" t="s">
        <v>285</v>
      </c>
      <c r="G102" s="4">
        <v>93</v>
      </c>
      <c r="H102" s="29" t="s">
        <v>19</v>
      </c>
      <c r="I102" s="29" t="s">
        <v>320</v>
      </c>
      <c r="J102" s="29" t="s">
        <v>328</v>
      </c>
      <c r="K102" s="37">
        <v>180910</v>
      </c>
      <c r="L102" s="23">
        <v>42887</v>
      </c>
      <c r="M102" s="12"/>
      <c r="N102" s="5"/>
      <c r="O102" s="12">
        <v>42944</v>
      </c>
      <c r="P102" s="12">
        <v>42929</v>
      </c>
      <c r="Q102" s="7"/>
      <c r="R102" s="5"/>
      <c r="S102" s="5"/>
      <c r="T102" s="5" t="s">
        <v>491</v>
      </c>
      <c r="U102" s="5"/>
    </row>
    <row r="103" spans="1:21" ht="51" x14ac:dyDescent="0.2">
      <c r="A103" s="29" t="s">
        <v>19</v>
      </c>
      <c r="B103" s="29" t="s">
        <v>20</v>
      </c>
      <c r="C103" s="29" t="s">
        <v>21</v>
      </c>
      <c r="D103" s="29">
        <v>1</v>
      </c>
      <c r="E103" s="29" t="s">
        <v>9</v>
      </c>
      <c r="F103" s="29" t="s">
        <v>285</v>
      </c>
      <c r="G103" s="4">
        <v>94</v>
      </c>
      <c r="H103" s="29" t="s">
        <v>19</v>
      </c>
      <c r="I103" s="29" t="s">
        <v>320</v>
      </c>
      <c r="J103" s="29" t="s">
        <v>329</v>
      </c>
      <c r="K103" s="37">
        <v>180910</v>
      </c>
      <c r="L103" s="23">
        <v>42887</v>
      </c>
      <c r="M103" s="12"/>
      <c r="N103" s="5"/>
      <c r="O103" s="12">
        <v>42944</v>
      </c>
      <c r="P103" s="12">
        <v>42929</v>
      </c>
      <c r="Q103" s="7"/>
      <c r="R103" s="5"/>
      <c r="S103" s="5"/>
      <c r="T103" s="5" t="s">
        <v>491</v>
      </c>
      <c r="U103" s="5"/>
    </row>
    <row r="104" spans="1:21" ht="51" x14ac:dyDescent="0.2">
      <c r="A104" s="29" t="s">
        <v>19</v>
      </c>
      <c r="B104" s="29" t="s">
        <v>20</v>
      </c>
      <c r="C104" s="29" t="s">
        <v>21</v>
      </c>
      <c r="D104" s="29">
        <v>1</v>
      </c>
      <c r="E104" s="29" t="s">
        <v>9</v>
      </c>
      <c r="F104" s="29" t="s">
        <v>285</v>
      </c>
      <c r="G104" s="4">
        <v>95</v>
      </c>
      <c r="H104" s="29" t="s">
        <v>19</v>
      </c>
      <c r="I104" s="29" t="s">
        <v>320</v>
      </c>
      <c r="J104" s="29" t="s">
        <v>330</v>
      </c>
      <c r="K104" s="37">
        <v>180910</v>
      </c>
      <c r="L104" s="23">
        <v>42887</v>
      </c>
      <c r="M104" s="12"/>
      <c r="N104" s="5"/>
      <c r="O104" s="12">
        <v>42944</v>
      </c>
      <c r="P104" s="12">
        <v>42929</v>
      </c>
      <c r="Q104" s="7">
        <v>42944</v>
      </c>
      <c r="R104" s="5"/>
      <c r="S104" s="5"/>
      <c r="T104" s="5" t="s">
        <v>491</v>
      </c>
      <c r="U104" s="5"/>
    </row>
    <row r="105" spans="1:21" ht="51" x14ac:dyDescent="0.2">
      <c r="A105" s="29" t="s">
        <v>19</v>
      </c>
      <c r="B105" s="29" t="s">
        <v>20</v>
      </c>
      <c r="C105" s="29" t="s">
        <v>21</v>
      </c>
      <c r="D105" s="29">
        <v>1</v>
      </c>
      <c r="E105" s="29" t="s">
        <v>9</v>
      </c>
      <c r="F105" s="29" t="s">
        <v>285</v>
      </c>
      <c r="G105" s="4">
        <v>96</v>
      </c>
      <c r="H105" s="29" t="s">
        <v>19</v>
      </c>
      <c r="I105" s="29" t="s">
        <v>320</v>
      </c>
      <c r="J105" s="29" t="s">
        <v>331</v>
      </c>
      <c r="K105" s="37">
        <v>180910</v>
      </c>
      <c r="L105" s="23">
        <v>42887</v>
      </c>
      <c r="M105" s="12"/>
      <c r="N105" s="5"/>
      <c r="O105" s="12">
        <v>42944</v>
      </c>
      <c r="P105" s="12">
        <v>42929</v>
      </c>
      <c r="Q105" s="7"/>
      <c r="R105" s="5"/>
      <c r="S105" s="5"/>
      <c r="T105" s="5" t="s">
        <v>491</v>
      </c>
      <c r="U105" s="5"/>
    </row>
    <row r="106" spans="1:21" ht="51" x14ac:dyDescent="0.2">
      <c r="A106" s="29" t="s">
        <v>19</v>
      </c>
      <c r="B106" s="29" t="s">
        <v>20</v>
      </c>
      <c r="C106" s="29" t="s">
        <v>21</v>
      </c>
      <c r="D106" s="29">
        <v>1</v>
      </c>
      <c r="E106" s="29" t="s">
        <v>9</v>
      </c>
      <c r="F106" s="29" t="s">
        <v>285</v>
      </c>
      <c r="G106" s="4">
        <v>97</v>
      </c>
      <c r="H106" s="29" t="s">
        <v>19</v>
      </c>
      <c r="I106" s="29" t="s">
        <v>320</v>
      </c>
      <c r="J106" s="29" t="s">
        <v>332</v>
      </c>
      <c r="K106" s="37">
        <v>180910</v>
      </c>
      <c r="L106" s="23">
        <v>42887</v>
      </c>
      <c r="M106" s="12"/>
      <c r="N106" s="5"/>
      <c r="O106" s="12">
        <v>42944</v>
      </c>
      <c r="P106" s="12">
        <v>42922</v>
      </c>
      <c r="Q106" s="7"/>
      <c r="R106" s="5"/>
      <c r="S106" s="5"/>
      <c r="T106" s="5"/>
      <c r="U106" s="5"/>
    </row>
    <row r="107" spans="1:21" ht="51" x14ac:dyDescent="0.2">
      <c r="A107" s="29" t="s">
        <v>19</v>
      </c>
      <c r="B107" s="29" t="s">
        <v>20</v>
      </c>
      <c r="C107" s="29" t="s">
        <v>21</v>
      </c>
      <c r="D107" s="29">
        <v>1</v>
      </c>
      <c r="E107" s="29" t="s">
        <v>9</v>
      </c>
      <c r="F107" s="29" t="s">
        <v>285</v>
      </c>
      <c r="G107" s="4">
        <v>98</v>
      </c>
      <c r="H107" s="29" t="s">
        <v>19</v>
      </c>
      <c r="I107" s="29" t="s">
        <v>320</v>
      </c>
      <c r="J107" s="29" t="s">
        <v>333</v>
      </c>
      <c r="K107" s="37">
        <v>180910</v>
      </c>
      <c r="L107" s="23">
        <v>42887</v>
      </c>
      <c r="M107" s="12"/>
      <c r="N107" s="5"/>
      <c r="O107" s="12">
        <v>42944</v>
      </c>
      <c r="P107" s="12">
        <v>42922</v>
      </c>
      <c r="Q107" s="7"/>
      <c r="R107" s="5"/>
      <c r="S107" s="5"/>
      <c r="T107" s="5"/>
      <c r="U107" s="5"/>
    </row>
    <row r="108" spans="1:21" ht="51" x14ac:dyDescent="0.2">
      <c r="A108" s="29" t="s">
        <v>19</v>
      </c>
      <c r="B108" s="29" t="s">
        <v>20</v>
      </c>
      <c r="C108" s="29" t="s">
        <v>21</v>
      </c>
      <c r="D108" s="29">
        <v>1</v>
      </c>
      <c r="E108" s="29" t="s">
        <v>9</v>
      </c>
      <c r="F108" s="29" t="s">
        <v>285</v>
      </c>
      <c r="G108" s="4">
        <v>99</v>
      </c>
      <c r="H108" s="29" t="s">
        <v>19</v>
      </c>
      <c r="I108" s="29" t="s">
        <v>320</v>
      </c>
      <c r="J108" s="29" t="s">
        <v>334</v>
      </c>
      <c r="K108" s="37">
        <v>180910</v>
      </c>
      <c r="L108" s="23">
        <v>42887</v>
      </c>
      <c r="M108" s="12"/>
      <c r="N108" s="5"/>
      <c r="O108" s="12">
        <v>42944</v>
      </c>
      <c r="P108" s="12">
        <v>42929</v>
      </c>
      <c r="Q108" s="7"/>
      <c r="R108" s="5"/>
      <c r="S108" s="5"/>
      <c r="T108" s="5" t="s">
        <v>491</v>
      </c>
      <c r="U108" s="5"/>
    </row>
    <row r="109" spans="1:21" ht="51" x14ac:dyDescent="0.2">
      <c r="A109" s="29" t="s">
        <v>19</v>
      </c>
      <c r="B109" s="29" t="s">
        <v>20</v>
      </c>
      <c r="C109" s="29" t="s">
        <v>21</v>
      </c>
      <c r="D109" s="29">
        <v>1</v>
      </c>
      <c r="E109" s="29" t="s">
        <v>9</v>
      </c>
      <c r="F109" s="29" t="s">
        <v>285</v>
      </c>
      <c r="G109" s="4">
        <v>100</v>
      </c>
      <c r="H109" s="29" t="s">
        <v>19</v>
      </c>
      <c r="I109" s="29" t="s">
        <v>320</v>
      </c>
      <c r="J109" s="29" t="s">
        <v>335</v>
      </c>
      <c r="K109" s="37">
        <v>180910</v>
      </c>
      <c r="L109" s="23">
        <v>42887</v>
      </c>
      <c r="M109" s="12"/>
      <c r="N109" s="5"/>
      <c r="O109" s="12">
        <v>42944</v>
      </c>
      <c r="P109" s="12">
        <v>42929</v>
      </c>
      <c r="Q109" s="7"/>
      <c r="R109" s="5"/>
      <c r="S109" s="5"/>
      <c r="T109" s="5" t="s">
        <v>491</v>
      </c>
      <c r="U109" s="5"/>
    </row>
    <row r="110" spans="1:21" ht="51" x14ac:dyDescent="0.2">
      <c r="A110" s="29" t="s">
        <v>19</v>
      </c>
      <c r="B110" s="29" t="s">
        <v>20</v>
      </c>
      <c r="C110" s="29" t="s">
        <v>21</v>
      </c>
      <c r="D110" s="29">
        <v>1</v>
      </c>
      <c r="E110" s="29" t="s">
        <v>9</v>
      </c>
      <c r="F110" s="29" t="s">
        <v>285</v>
      </c>
      <c r="G110" s="4">
        <v>101</v>
      </c>
      <c r="H110" s="29" t="s">
        <v>19</v>
      </c>
      <c r="I110" s="29" t="s">
        <v>320</v>
      </c>
      <c r="J110" s="29" t="s">
        <v>336</v>
      </c>
      <c r="K110" s="37">
        <v>180910</v>
      </c>
      <c r="L110" s="23">
        <v>42887</v>
      </c>
      <c r="M110" s="12"/>
      <c r="N110" s="5"/>
      <c r="O110" s="12">
        <v>42944</v>
      </c>
      <c r="P110" s="12">
        <v>42944</v>
      </c>
      <c r="Q110" s="7"/>
      <c r="R110" s="5"/>
      <c r="S110" s="5"/>
      <c r="T110" s="5" t="s">
        <v>491</v>
      </c>
      <c r="U110" s="5"/>
    </row>
    <row r="111" spans="1:21" ht="51" x14ac:dyDescent="0.2">
      <c r="A111" s="29" t="s">
        <v>19</v>
      </c>
      <c r="B111" s="29" t="s">
        <v>20</v>
      </c>
      <c r="C111" s="29" t="s">
        <v>21</v>
      </c>
      <c r="D111" s="29">
        <v>1</v>
      </c>
      <c r="E111" s="29" t="s">
        <v>9</v>
      </c>
      <c r="F111" s="29" t="s">
        <v>285</v>
      </c>
      <c r="G111" s="4">
        <v>102</v>
      </c>
      <c r="H111" s="29" t="s">
        <v>19</v>
      </c>
      <c r="I111" s="29" t="s">
        <v>320</v>
      </c>
      <c r="J111" s="29" t="s">
        <v>337</v>
      </c>
      <c r="K111" s="37">
        <v>180910</v>
      </c>
      <c r="L111" s="23">
        <v>42887</v>
      </c>
      <c r="M111" s="12"/>
      <c r="N111" s="5"/>
      <c r="O111" s="12">
        <v>42944</v>
      </c>
      <c r="P111" s="12">
        <v>42929</v>
      </c>
      <c r="Q111" s="7"/>
      <c r="R111" s="5"/>
      <c r="S111" s="5"/>
      <c r="T111" s="5" t="s">
        <v>491</v>
      </c>
      <c r="U111" s="5"/>
    </row>
    <row r="112" spans="1:21" ht="51" x14ac:dyDescent="0.2">
      <c r="A112" s="29" t="s">
        <v>19</v>
      </c>
      <c r="B112" s="29" t="s">
        <v>20</v>
      </c>
      <c r="C112" s="29" t="s">
        <v>21</v>
      </c>
      <c r="D112" s="29">
        <v>1</v>
      </c>
      <c r="E112" s="29" t="s">
        <v>9</v>
      </c>
      <c r="F112" s="29" t="s">
        <v>285</v>
      </c>
      <c r="G112" s="4">
        <v>103</v>
      </c>
      <c r="H112" s="29" t="s">
        <v>19</v>
      </c>
      <c r="I112" s="29" t="s">
        <v>320</v>
      </c>
      <c r="J112" s="29" t="s">
        <v>338</v>
      </c>
      <c r="K112" s="37">
        <v>180910</v>
      </c>
      <c r="L112" s="23">
        <v>42887</v>
      </c>
      <c r="M112" s="12"/>
      <c r="N112" s="5"/>
      <c r="O112" s="12">
        <v>42944</v>
      </c>
      <c r="P112" s="12">
        <v>42944</v>
      </c>
      <c r="Q112" s="7"/>
      <c r="R112" s="5"/>
      <c r="S112" s="5"/>
      <c r="T112" s="5" t="s">
        <v>491</v>
      </c>
      <c r="U112" s="5"/>
    </row>
    <row r="113" spans="1:21" ht="51" x14ac:dyDescent="0.2">
      <c r="A113" s="29" t="s">
        <v>19</v>
      </c>
      <c r="B113" s="29" t="s">
        <v>20</v>
      </c>
      <c r="C113" s="29" t="s">
        <v>21</v>
      </c>
      <c r="D113" s="29">
        <v>1</v>
      </c>
      <c r="E113" s="29" t="s">
        <v>9</v>
      </c>
      <c r="F113" s="29" t="s">
        <v>285</v>
      </c>
      <c r="G113" s="4">
        <v>104</v>
      </c>
      <c r="H113" s="29" t="s">
        <v>19</v>
      </c>
      <c r="I113" s="29" t="s">
        <v>320</v>
      </c>
      <c r="J113" s="29" t="s">
        <v>339</v>
      </c>
      <c r="K113" s="37">
        <v>180910</v>
      </c>
      <c r="L113" s="23">
        <v>42887</v>
      </c>
      <c r="M113" s="12"/>
      <c r="N113" s="5"/>
      <c r="O113" s="12">
        <v>42944</v>
      </c>
      <c r="P113" s="12">
        <v>42921</v>
      </c>
      <c r="Q113" s="7"/>
      <c r="R113" s="5"/>
      <c r="S113" s="5"/>
      <c r="T113" s="5"/>
      <c r="U113" s="5"/>
    </row>
    <row r="114" spans="1:21" ht="51" x14ac:dyDescent="0.2">
      <c r="A114" s="29" t="s">
        <v>19</v>
      </c>
      <c r="B114" s="29" t="s">
        <v>20</v>
      </c>
      <c r="C114" s="29" t="s">
        <v>21</v>
      </c>
      <c r="D114" s="29">
        <v>1</v>
      </c>
      <c r="E114" s="29" t="s">
        <v>9</v>
      </c>
      <c r="F114" s="29" t="s">
        <v>285</v>
      </c>
      <c r="G114" s="4">
        <v>105</v>
      </c>
      <c r="H114" s="29" t="s">
        <v>19</v>
      </c>
      <c r="I114" s="29" t="s">
        <v>320</v>
      </c>
      <c r="J114" s="29" t="s">
        <v>340</v>
      </c>
      <c r="K114" s="37">
        <v>180910</v>
      </c>
      <c r="L114" s="23">
        <v>42887</v>
      </c>
      <c r="M114" s="12"/>
      <c r="N114" s="5"/>
      <c r="O114" s="12">
        <v>42944</v>
      </c>
      <c r="P114" s="12">
        <v>42922</v>
      </c>
      <c r="Q114" s="7"/>
      <c r="R114" s="5"/>
      <c r="S114" s="5"/>
      <c r="T114" s="5"/>
      <c r="U114" s="5"/>
    </row>
    <row r="115" spans="1:21" ht="51" x14ac:dyDescent="0.2">
      <c r="A115" s="29" t="s">
        <v>19</v>
      </c>
      <c r="B115" s="29" t="s">
        <v>20</v>
      </c>
      <c r="C115" s="29" t="s">
        <v>21</v>
      </c>
      <c r="D115" s="29">
        <v>1</v>
      </c>
      <c r="E115" s="29" t="s">
        <v>9</v>
      </c>
      <c r="F115" s="29" t="s">
        <v>285</v>
      </c>
      <c r="G115" s="4">
        <v>106</v>
      </c>
      <c r="H115" s="29" t="s">
        <v>19</v>
      </c>
      <c r="I115" s="29" t="s">
        <v>320</v>
      </c>
      <c r="J115" s="29" t="s">
        <v>341</v>
      </c>
      <c r="K115" s="37">
        <v>180910</v>
      </c>
      <c r="L115" s="23">
        <v>42887</v>
      </c>
      <c r="M115" s="12"/>
      <c r="N115" s="5"/>
      <c r="O115" s="12">
        <v>42944</v>
      </c>
      <c r="P115" s="12">
        <v>42944</v>
      </c>
      <c r="Q115" s="7"/>
      <c r="R115" s="5"/>
      <c r="S115" s="5"/>
      <c r="T115" s="5" t="s">
        <v>491</v>
      </c>
      <c r="U115" s="5"/>
    </row>
    <row r="116" spans="1:21" ht="51" x14ac:dyDescent="0.2">
      <c r="A116" s="29" t="s">
        <v>19</v>
      </c>
      <c r="B116" s="29" t="s">
        <v>20</v>
      </c>
      <c r="C116" s="29" t="s">
        <v>21</v>
      </c>
      <c r="D116" s="29">
        <v>1</v>
      </c>
      <c r="E116" s="29" t="s">
        <v>9</v>
      </c>
      <c r="F116" s="29" t="s">
        <v>285</v>
      </c>
      <c r="G116" s="4">
        <v>107</v>
      </c>
      <c r="H116" s="29" t="s">
        <v>19</v>
      </c>
      <c r="I116" s="29" t="s">
        <v>320</v>
      </c>
      <c r="J116" s="29" t="s">
        <v>342</v>
      </c>
      <c r="K116" s="37">
        <v>180910</v>
      </c>
      <c r="L116" s="23">
        <v>42887</v>
      </c>
      <c r="M116" s="12"/>
      <c r="N116" s="5"/>
      <c r="O116" s="12">
        <v>42944</v>
      </c>
      <c r="P116" s="12">
        <v>42929</v>
      </c>
      <c r="Q116" s="7"/>
      <c r="R116" s="5"/>
      <c r="S116" s="5"/>
      <c r="T116" s="5" t="s">
        <v>491</v>
      </c>
      <c r="U116" s="5"/>
    </row>
    <row r="117" spans="1:21" ht="51" x14ac:dyDescent="0.2">
      <c r="A117" s="29" t="s">
        <v>19</v>
      </c>
      <c r="B117" s="29" t="s">
        <v>20</v>
      </c>
      <c r="C117" s="29" t="s">
        <v>21</v>
      </c>
      <c r="D117" s="29">
        <v>1</v>
      </c>
      <c r="E117" s="29" t="s">
        <v>9</v>
      </c>
      <c r="F117" s="29" t="s">
        <v>285</v>
      </c>
      <c r="G117" s="4">
        <v>108</v>
      </c>
      <c r="H117" s="29" t="s">
        <v>19</v>
      </c>
      <c r="I117" s="29" t="s">
        <v>320</v>
      </c>
      <c r="J117" s="29" t="s">
        <v>343</v>
      </c>
      <c r="K117" s="37">
        <v>180910</v>
      </c>
      <c r="L117" s="23">
        <v>42887</v>
      </c>
      <c r="M117" s="12"/>
      <c r="N117" s="5"/>
      <c r="O117" s="12">
        <v>42944</v>
      </c>
      <c r="P117" s="12">
        <v>42929</v>
      </c>
      <c r="Q117" s="7"/>
      <c r="R117" s="5"/>
      <c r="S117" s="5"/>
      <c r="T117" s="5" t="s">
        <v>491</v>
      </c>
      <c r="U117" s="5"/>
    </row>
    <row r="118" spans="1:21" ht="65.25" customHeight="1" x14ac:dyDescent="0.2">
      <c r="A118" s="29" t="s">
        <v>19</v>
      </c>
      <c r="B118" s="29" t="s">
        <v>20</v>
      </c>
      <c r="C118" s="29" t="s">
        <v>21</v>
      </c>
      <c r="D118" s="29">
        <v>1</v>
      </c>
      <c r="E118" s="29" t="s">
        <v>9</v>
      </c>
      <c r="F118" s="29" t="s">
        <v>285</v>
      </c>
      <c r="G118" s="4">
        <v>109</v>
      </c>
      <c r="H118" s="29" t="s">
        <v>19</v>
      </c>
      <c r="I118" s="29" t="s">
        <v>320</v>
      </c>
      <c r="J118" s="29" t="s">
        <v>344</v>
      </c>
      <c r="K118" s="37">
        <v>180910</v>
      </c>
      <c r="L118" s="23">
        <v>42887</v>
      </c>
      <c r="M118" s="12"/>
      <c r="N118" s="5"/>
      <c r="O118" s="12">
        <v>42944</v>
      </c>
      <c r="P118" s="12">
        <v>42929</v>
      </c>
      <c r="Q118" s="7"/>
      <c r="R118" s="5"/>
      <c r="S118" s="5"/>
      <c r="T118" s="5" t="s">
        <v>491</v>
      </c>
      <c r="U118" s="5"/>
    </row>
    <row r="119" spans="1:21" ht="51" x14ac:dyDescent="0.2">
      <c r="A119" s="29" t="s">
        <v>19</v>
      </c>
      <c r="B119" s="29" t="s">
        <v>20</v>
      </c>
      <c r="C119" s="29" t="s">
        <v>21</v>
      </c>
      <c r="D119" s="29">
        <v>1</v>
      </c>
      <c r="E119" s="29" t="s">
        <v>9</v>
      </c>
      <c r="F119" s="29" t="s">
        <v>285</v>
      </c>
      <c r="G119" s="4">
        <v>110</v>
      </c>
      <c r="H119" s="29" t="s">
        <v>19</v>
      </c>
      <c r="I119" s="29" t="s">
        <v>320</v>
      </c>
      <c r="J119" s="29" t="s">
        <v>345</v>
      </c>
      <c r="K119" s="37">
        <v>180910</v>
      </c>
      <c r="L119" s="23">
        <v>42887</v>
      </c>
      <c r="M119" s="12"/>
      <c r="N119" s="5"/>
      <c r="O119" s="12">
        <v>42944</v>
      </c>
      <c r="P119" s="12">
        <v>42944</v>
      </c>
      <c r="Q119" s="7">
        <v>42944</v>
      </c>
      <c r="R119" s="5"/>
      <c r="S119" s="5"/>
      <c r="T119" s="5" t="s">
        <v>491</v>
      </c>
      <c r="U119" s="5"/>
    </row>
    <row r="120" spans="1:21" ht="51" x14ac:dyDescent="0.2">
      <c r="A120" s="29" t="s">
        <v>19</v>
      </c>
      <c r="B120" s="29" t="s">
        <v>20</v>
      </c>
      <c r="C120" s="29" t="s">
        <v>21</v>
      </c>
      <c r="D120" s="29">
        <v>1</v>
      </c>
      <c r="E120" s="29" t="s">
        <v>9</v>
      </c>
      <c r="F120" s="29" t="s">
        <v>285</v>
      </c>
      <c r="G120" s="4">
        <v>111</v>
      </c>
      <c r="H120" s="29" t="s">
        <v>19</v>
      </c>
      <c r="I120" s="29" t="s">
        <v>320</v>
      </c>
      <c r="J120" s="29" t="s">
        <v>346</v>
      </c>
      <c r="K120" s="37">
        <v>180910</v>
      </c>
      <c r="L120" s="23">
        <v>42887</v>
      </c>
      <c r="M120" s="12"/>
      <c r="N120" s="5"/>
      <c r="O120" s="12">
        <v>42944</v>
      </c>
      <c r="P120" s="12">
        <v>42944</v>
      </c>
      <c r="Q120" s="7">
        <v>42944</v>
      </c>
      <c r="R120" s="5"/>
      <c r="S120" s="5"/>
      <c r="T120" s="5" t="s">
        <v>491</v>
      </c>
      <c r="U120" s="5"/>
    </row>
    <row r="121" spans="1:21" ht="51" x14ac:dyDescent="0.2">
      <c r="A121" s="29" t="s">
        <v>19</v>
      </c>
      <c r="B121" s="29" t="s">
        <v>20</v>
      </c>
      <c r="C121" s="29" t="s">
        <v>21</v>
      </c>
      <c r="D121" s="29">
        <v>1</v>
      </c>
      <c r="E121" s="29" t="s">
        <v>9</v>
      </c>
      <c r="F121" s="29" t="s">
        <v>285</v>
      </c>
      <c r="G121" s="4">
        <v>112</v>
      </c>
      <c r="H121" s="29" t="s">
        <v>19</v>
      </c>
      <c r="I121" s="29" t="s">
        <v>320</v>
      </c>
      <c r="J121" s="29" t="s">
        <v>347</v>
      </c>
      <c r="K121" s="37">
        <v>180910</v>
      </c>
      <c r="L121" s="23">
        <v>42887</v>
      </c>
      <c r="M121" s="12"/>
      <c r="N121" s="5"/>
      <c r="O121" s="12">
        <v>42944</v>
      </c>
      <c r="P121" s="12">
        <v>42929</v>
      </c>
      <c r="Q121" s="7"/>
      <c r="R121" s="5"/>
      <c r="S121" s="5"/>
      <c r="T121" s="5" t="s">
        <v>491</v>
      </c>
      <c r="U121" s="5"/>
    </row>
    <row r="122" spans="1:21" ht="51" x14ac:dyDescent="0.2">
      <c r="A122" s="29" t="s">
        <v>19</v>
      </c>
      <c r="B122" s="29" t="s">
        <v>20</v>
      </c>
      <c r="C122" s="29" t="s">
        <v>21</v>
      </c>
      <c r="D122" s="29">
        <v>1</v>
      </c>
      <c r="E122" s="29" t="s">
        <v>9</v>
      </c>
      <c r="F122" s="29" t="s">
        <v>285</v>
      </c>
      <c r="G122" s="4">
        <v>113</v>
      </c>
      <c r="H122" s="29" t="s">
        <v>19</v>
      </c>
      <c r="I122" s="29" t="s">
        <v>320</v>
      </c>
      <c r="J122" s="29" t="s">
        <v>348</v>
      </c>
      <c r="K122" s="37">
        <v>180910</v>
      </c>
      <c r="L122" s="23">
        <v>42887</v>
      </c>
      <c r="M122" s="12"/>
      <c r="N122" s="5"/>
      <c r="O122" s="12"/>
      <c r="P122" s="12">
        <v>42921</v>
      </c>
      <c r="Q122" s="7"/>
      <c r="R122" s="5"/>
      <c r="S122" s="5"/>
      <c r="T122" s="5"/>
      <c r="U122" s="5"/>
    </row>
    <row r="123" spans="1:21" ht="51" x14ac:dyDescent="0.2">
      <c r="A123" s="29" t="s">
        <v>19</v>
      </c>
      <c r="B123" s="29" t="s">
        <v>20</v>
      </c>
      <c r="C123" s="29" t="s">
        <v>21</v>
      </c>
      <c r="D123" s="29">
        <v>1</v>
      </c>
      <c r="E123" s="29" t="s">
        <v>9</v>
      </c>
      <c r="F123" s="29" t="s">
        <v>285</v>
      </c>
      <c r="G123" s="4">
        <v>114</v>
      </c>
      <c r="H123" s="29" t="s">
        <v>19</v>
      </c>
      <c r="I123" s="29" t="s">
        <v>320</v>
      </c>
      <c r="J123" s="29" t="s">
        <v>349</v>
      </c>
      <c r="K123" s="37">
        <v>180910</v>
      </c>
      <c r="L123" s="23">
        <v>42887</v>
      </c>
      <c r="M123" s="12"/>
      <c r="N123" s="5"/>
      <c r="O123" s="12">
        <v>42944</v>
      </c>
      <c r="P123" s="12">
        <v>42944</v>
      </c>
      <c r="Q123" s="7"/>
      <c r="R123" s="5"/>
      <c r="S123" s="5"/>
      <c r="T123" s="5" t="s">
        <v>491</v>
      </c>
      <c r="U123" s="5"/>
    </row>
    <row r="124" spans="1:21" ht="51" x14ac:dyDescent="0.2">
      <c r="A124" s="29" t="s">
        <v>19</v>
      </c>
      <c r="B124" s="29" t="s">
        <v>20</v>
      </c>
      <c r="C124" s="29" t="s">
        <v>21</v>
      </c>
      <c r="D124" s="29">
        <v>1</v>
      </c>
      <c r="E124" s="29" t="s">
        <v>9</v>
      </c>
      <c r="F124" s="29" t="s">
        <v>285</v>
      </c>
      <c r="G124" s="4">
        <v>115</v>
      </c>
      <c r="H124" s="29" t="s">
        <v>19</v>
      </c>
      <c r="I124" s="29" t="s">
        <v>320</v>
      </c>
      <c r="J124" s="29" t="s">
        <v>350</v>
      </c>
      <c r="K124" s="37">
        <v>180910</v>
      </c>
      <c r="L124" s="23">
        <v>42887</v>
      </c>
      <c r="M124" s="12"/>
      <c r="N124" s="5"/>
      <c r="O124" s="12">
        <v>42944</v>
      </c>
      <c r="P124" s="12">
        <v>42929</v>
      </c>
      <c r="Q124" s="7"/>
      <c r="R124" s="5"/>
      <c r="S124" s="5"/>
      <c r="T124" s="5" t="s">
        <v>491</v>
      </c>
      <c r="U124" s="5"/>
    </row>
    <row r="125" spans="1:21" ht="51" x14ac:dyDescent="0.2">
      <c r="A125" s="29" t="s">
        <v>19</v>
      </c>
      <c r="B125" s="29" t="s">
        <v>20</v>
      </c>
      <c r="C125" s="29" t="s">
        <v>21</v>
      </c>
      <c r="D125" s="29">
        <v>1</v>
      </c>
      <c r="E125" s="29" t="s">
        <v>9</v>
      </c>
      <c r="F125" s="29" t="s">
        <v>285</v>
      </c>
      <c r="G125" s="4">
        <v>116</v>
      </c>
      <c r="H125" s="29" t="s">
        <v>19</v>
      </c>
      <c r="I125" s="29" t="s">
        <v>320</v>
      </c>
      <c r="J125" s="29" t="s">
        <v>351</v>
      </c>
      <c r="K125" s="37">
        <v>180767</v>
      </c>
      <c r="L125" s="23">
        <v>42887</v>
      </c>
      <c r="M125" s="12"/>
      <c r="N125" s="5"/>
      <c r="O125" s="12">
        <v>42944</v>
      </c>
      <c r="P125" s="12">
        <v>42944</v>
      </c>
      <c r="Q125" s="7"/>
      <c r="R125" s="5"/>
      <c r="S125" s="5"/>
      <c r="T125" s="5" t="s">
        <v>491</v>
      </c>
      <c r="U125" s="5"/>
    </row>
    <row r="126" spans="1:21" ht="63.75" x14ac:dyDescent="0.2">
      <c r="A126" s="4" t="s">
        <v>19</v>
      </c>
      <c r="B126" s="4" t="s">
        <v>20</v>
      </c>
      <c r="C126" s="4" t="s">
        <v>21</v>
      </c>
      <c r="D126" s="4">
        <v>2</v>
      </c>
      <c r="E126" s="4" t="s">
        <v>9</v>
      </c>
      <c r="F126" s="4" t="s">
        <v>285</v>
      </c>
      <c r="G126" s="4">
        <v>117</v>
      </c>
      <c r="H126" s="4" t="s">
        <v>19</v>
      </c>
      <c r="I126" s="5" t="s">
        <v>25</v>
      </c>
      <c r="J126" s="5" t="s">
        <v>26</v>
      </c>
      <c r="K126" s="37">
        <v>80512</v>
      </c>
      <c r="L126" s="10">
        <v>42853</v>
      </c>
      <c r="M126" s="10">
        <v>42916</v>
      </c>
      <c r="N126" s="12"/>
      <c r="O126" s="12">
        <v>42947</v>
      </c>
      <c r="P126" s="10" t="s">
        <v>127</v>
      </c>
      <c r="Q126" s="7">
        <v>42947</v>
      </c>
      <c r="R126" s="32" t="s">
        <v>120</v>
      </c>
      <c r="S126" s="5"/>
      <c r="T126" s="5" t="s">
        <v>641</v>
      </c>
      <c r="U126" s="5"/>
    </row>
    <row r="127" spans="1:21" ht="51" x14ac:dyDescent="0.2">
      <c r="A127" s="5" t="s">
        <v>19</v>
      </c>
      <c r="B127" s="4" t="s">
        <v>20</v>
      </c>
      <c r="C127" s="4" t="s">
        <v>21</v>
      </c>
      <c r="D127" s="4">
        <v>2</v>
      </c>
      <c r="E127" s="4" t="s">
        <v>9</v>
      </c>
      <c r="F127" s="4" t="s">
        <v>285</v>
      </c>
      <c r="G127" s="4">
        <v>118</v>
      </c>
      <c r="H127" s="5" t="s">
        <v>19</v>
      </c>
      <c r="I127" s="5" t="s">
        <v>74</v>
      </c>
      <c r="J127" s="5" t="s">
        <v>96</v>
      </c>
      <c r="K127" s="37">
        <v>95640</v>
      </c>
      <c r="L127" s="12" t="s">
        <v>252</v>
      </c>
      <c r="M127" s="12"/>
      <c r="N127" s="12"/>
      <c r="O127" s="12"/>
      <c r="P127" s="12">
        <v>42846</v>
      </c>
      <c r="Q127" s="7"/>
      <c r="R127" s="32"/>
      <c r="S127" s="5"/>
      <c r="T127" s="5"/>
      <c r="U127" s="5"/>
    </row>
    <row r="128" spans="1:21" ht="51" x14ac:dyDescent="0.2">
      <c r="A128" s="29" t="s">
        <v>19</v>
      </c>
      <c r="B128" s="29" t="s">
        <v>20</v>
      </c>
      <c r="C128" s="29" t="s">
        <v>21</v>
      </c>
      <c r="D128" s="29">
        <v>2</v>
      </c>
      <c r="E128" s="29" t="s">
        <v>9</v>
      </c>
      <c r="F128" s="29" t="s">
        <v>285</v>
      </c>
      <c r="G128" s="4">
        <v>119</v>
      </c>
      <c r="H128" s="29" t="s">
        <v>19</v>
      </c>
      <c r="I128" s="29" t="s">
        <v>352</v>
      </c>
      <c r="J128" s="29" t="s">
        <v>353</v>
      </c>
      <c r="K128" s="37">
        <v>157500</v>
      </c>
      <c r="L128" s="23">
        <v>42916</v>
      </c>
      <c r="M128" s="12"/>
      <c r="N128" s="5"/>
      <c r="O128" s="12"/>
      <c r="P128" s="12" t="s">
        <v>127</v>
      </c>
      <c r="Q128" s="7">
        <v>42916</v>
      </c>
      <c r="R128" s="5"/>
      <c r="S128" s="5"/>
      <c r="T128" s="5" t="s">
        <v>484</v>
      </c>
      <c r="U128" s="5"/>
    </row>
    <row r="129" spans="1:21" ht="51" x14ac:dyDescent="0.2">
      <c r="A129" s="29" t="s">
        <v>19</v>
      </c>
      <c r="B129" s="29" t="s">
        <v>20</v>
      </c>
      <c r="C129" s="29" t="s">
        <v>21</v>
      </c>
      <c r="D129" s="29">
        <v>2</v>
      </c>
      <c r="E129" s="29" t="s">
        <v>9</v>
      </c>
      <c r="F129" s="29" t="s">
        <v>285</v>
      </c>
      <c r="G129" s="4">
        <v>120</v>
      </c>
      <c r="H129" s="29" t="s">
        <v>19</v>
      </c>
      <c r="I129" s="29" t="s">
        <v>354</v>
      </c>
      <c r="J129" s="29" t="s">
        <v>355</v>
      </c>
      <c r="K129" s="37">
        <v>159338</v>
      </c>
      <c r="L129" s="23">
        <v>42916</v>
      </c>
      <c r="M129" s="12"/>
      <c r="N129" s="5"/>
      <c r="O129" s="12">
        <v>43068</v>
      </c>
      <c r="P129" s="12" t="s">
        <v>127</v>
      </c>
      <c r="Q129" s="7">
        <v>43068</v>
      </c>
      <c r="R129" s="5"/>
      <c r="S129" s="5"/>
      <c r="T129" s="5" t="s">
        <v>484</v>
      </c>
      <c r="U129" s="5" t="s">
        <v>269</v>
      </c>
    </row>
    <row r="130" spans="1:21" ht="51" x14ac:dyDescent="0.2">
      <c r="A130" s="4" t="s">
        <v>19</v>
      </c>
      <c r="B130" s="4" t="s">
        <v>20</v>
      </c>
      <c r="C130" s="4" t="s">
        <v>21</v>
      </c>
      <c r="D130" s="4">
        <v>2</v>
      </c>
      <c r="E130" s="4" t="s">
        <v>9</v>
      </c>
      <c r="F130" s="4" t="s">
        <v>285</v>
      </c>
      <c r="G130" s="4">
        <v>121</v>
      </c>
      <c r="H130" s="4" t="s">
        <v>19</v>
      </c>
      <c r="I130" s="5" t="s">
        <v>168</v>
      </c>
      <c r="J130" s="5" t="s">
        <v>169</v>
      </c>
      <c r="K130" s="37">
        <v>153000</v>
      </c>
      <c r="L130" s="10">
        <v>42886</v>
      </c>
      <c r="M130" s="10"/>
      <c r="N130" s="12">
        <v>42930</v>
      </c>
      <c r="O130" s="12"/>
      <c r="P130" s="12" t="s">
        <v>127</v>
      </c>
      <c r="Q130" s="7">
        <v>42930</v>
      </c>
      <c r="R130" s="32"/>
      <c r="S130" s="5" t="s">
        <v>269</v>
      </c>
      <c r="T130" s="5" t="s">
        <v>269</v>
      </c>
      <c r="U130" s="5"/>
    </row>
    <row r="131" spans="1:21" ht="51" x14ac:dyDescent="0.2">
      <c r="A131" s="29" t="s">
        <v>19</v>
      </c>
      <c r="B131" s="29" t="s">
        <v>20</v>
      </c>
      <c r="C131" s="29" t="s">
        <v>21</v>
      </c>
      <c r="D131" s="29">
        <v>2</v>
      </c>
      <c r="E131" s="29" t="s">
        <v>9</v>
      </c>
      <c r="F131" s="29" t="s">
        <v>285</v>
      </c>
      <c r="G131" s="4">
        <v>122</v>
      </c>
      <c r="H131" s="29" t="s">
        <v>19</v>
      </c>
      <c r="I131" s="29" t="s">
        <v>168</v>
      </c>
      <c r="J131" s="29" t="s">
        <v>356</v>
      </c>
      <c r="K131" s="37">
        <v>847000</v>
      </c>
      <c r="L131" s="23">
        <v>42916</v>
      </c>
      <c r="M131" s="12"/>
      <c r="N131" s="5"/>
      <c r="O131" s="7">
        <v>42978</v>
      </c>
      <c r="P131" s="12" t="s">
        <v>127</v>
      </c>
      <c r="Q131" s="7">
        <v>42978</v>
      </c>
      <c r="R131" s="5"/>
      <c r="S131" s="5"/>
      <c r="T131" s="5" t="s">
        <v>484</v>
      </c>
      <c r="U131" s="5" t="s">
        <v>269</v>
      </c>
    </row>
    <row r="132" spans="1:21" ht="51" x14ac:dyDescent="0.2">
      <c r="A132" s="29" t="s">
        <v>19</v>
      </c>
      <c r="B132" s="29" t="s">
        <v>20</v>
      </c>
      <c r="C132" s="29" t="s">
        <v>21</v>
      </c>
      <c r="D132" s="29">
        <v>2</v>
      </c>
      <c r="E132" s="29" t="s">
        <v>9</v>
      </c>
      <c r="F132" s="29" t="s">
        <v>285</v>
      </c>
      <c r="G132" s="4">
        <v>123</v>
      </c>
      <c r="H132" s="29" t="s">
        <v>19</v>
      </c>
      <c r="I132" s="29" t="s">
        <v>153</v>
      </c>
      <c r="J132" s="29" t="s">
        <v>357</v>
      </c>
      <c r="K132" s="37">
        <v>143400</v>
      </c>
      <c r="L132" s="23">
        <v>42902</v>
      </c>
      <c r="M132" s="12"/>
      <c r="N132" s="5"/>
      <c r="O132" s="12">
        <v>42972</v>
      </c>
      <c r="P132" s="12" t="s">
        <v>127</v>
      </c>
      <c r="Q132" s="7">
        <v>42972</v>
      </c>
      <c r="R132" s="5"/>
      <c r="S132" s="5"/>
      <c r="T132" s="5" t="s">
        <v>485</v>
      </c>
      <c r="U132" s="5"/>
    </row>
    <row r="133" spans="1:21" ht="51" x14ac:dyDescent="0.2">
      <c r="A133" s="5" t="s">
        <v>19</v>
      </c>
      <c r="B133" s="4" t="s">
        <v>20</v>
      </c>
      <c r="C133" s="4" t="s">
        <v>21</v>
      </c>
      <c r="D133" s="4">
        <v>2</v>
      </c>
      <c r="E133" s="4" t="s">
        <v>9</v>
      </c>
      <c r="F133" s="4" t="s">
        <v>285</v>
      </c>
      <c r="G133" s="4">
        <v>124</v>
      </c>
      <c r="H133" s="5" t="s">
        <v>19</v>
      </c>
      <c r="I133" s="5" t="s">
        <v>91</v>
      </c>
      <c r="J133" s="5" t="s">
        <v>90</v>
      </c>
      <c r="K133" s="37">
        <v>59500</v>
      </c>
      <c r="L133" s="12" t="s">
        <v>252</v>
      </c>
      <c r="M133" s="12"/>
      <c r="N133" s="12"/>
      <c r="O133" s="12"/>
      <c r="P133" s="12">
        <v>42838</v>
      </c>
      <c r="Q133" s="7"/>
      <c r="R133" s="32"/>
      <c r="S133" s="5"/>
      <c r="T133" s="5"/>
      <c r="U133" s="5"/>
    </row>
    <row r="134" spans="1:21" ht="51" x14ac:dyDescent="0.2">
      <c r="A134" s="4" t="s">
        <v>19</v>
      </c>
      <c r="B134" s="4" t="s">
        <v>20</v>
      </c>
      <c r="C134" s="4" t="s">
        <v>21</v>
      </c>
      <c r="D134" s="4">
        <v>2</v>
      </c>
      <c r="E134" s="4" t="s">
        <v>9</v>
      </c>
      <c r="F134" s="4" t="s">
        <v>285</v>
      </c>
      <c r="G134" s="4">
        <v>125</v>
      </c>
      <c r="H134" s="4" t="s">
        <v>19</v>
      </c>
      <c r="I134" s="5" t="s">
        <v>27</v>
      </c>
      <c r="J134" s="5" t="s">
        <v>458</v>
      </c>
      <c r="K134" s="37">
        <v>386200</v>
      </c>
      <c r="L134" s="10">
        <v>42853</v>
      </c>
      <c r="M134" s="10">
        <v>42908</v>
      </c>
      <c r="N134" s="12"/>
      <c r="O134" s="12"/>
      <c r="P134" s="10">
        <v>42915</v>
      </c>
      <c r="Q134" s="7"/>
      <c r="R134" s="32" t="s">
        <v>121</v>
      </c>
      <c r="S134" s="5"/>
      <c r="T134" s="5"/>
      <c r="U134" s="5"/>
    </row>
    <row r="135" spans="1:21" ht="89.25" x14ac:dyDescent="0.2">
      <c r="A135" s="4" t="s">
        <v>19</v>
      </c>
      <c r="B135" s="4" t="s">
        <v>20</v>
      </c>
      <c r="C135" s="4" t="s">
        <v>21</v>
      </c>
      <c r="D135" s="4">
        <v>2</v>
      </c>
      <c r="E135" s="4" t="s">
        <v>9</v>
      </c>
      <c r="F135" s="4" t="s">
        <v>285</v>
      </c>
      <c r="G135" s="4">
        <v>126</v>
      </c>
      <c r="H135" s="4" t="s">
        <v>19</v>
      </c>
      <c r="I135" s="5" t="s">
        <v>164</v>
      </c>
      <c r="J135" s="5" t="s">
        <v>165</v>
      </c>
      <c r="K135" s="37">
        <v>165100</v>
      </c>
      <c r="L135" s="10">
        <v>42870</v>
      </c>
      <c r="M135" s="10"/>
      <c r="N135" s="12">
        <v>42916</v>
      </c>
      <c r="O135" s="12"/>
      <c r="P135" s="10">
        <v>42930</v>
      </c>
      <c r="Q135" s="7"/>
      <c r="R135" s="32"/>
      <c r="S135" s="5" t="s">
        <v>268</v>
      </c>
      <c r="T135" s="5" t="s">
        <v>489</v>
      </c>
      <c r="U135" s="5"/>
    </row>
    <row r="136" spans="1:21" ht="51" x14ac:dyDescent="0.2">
      <c r="A136" s="4" t="s">
        <v>19</v>
      </c>
      <c r="B136" s="4" t="s">
        <v>20</v>
      </c>
      <c r="C136" s="4" t="s">
        <v>21</v>
      </c>
      <c r="D136" s="4">
        <v>2</v>
      </c>
      <c r="E136" s="4" t="s">
        <v>9</v>
      </c>
      <c r="F136" s="4" t="s">
        <v>285</v>
      </c>
      <c r="G136" s="4">
        <v>127</v>
      </c>
      <c r="H136" s="4" t="s">
        <v>19</v>
      </c>
      <c r="I136" s="5" t="s">
        <v>170</v>
      </c>
      <c r="J136" s="5" t="s">
        <v>171</v>
      </c>
      <c r="K136" s="37">
        <v>285000</v>
      </c>
      <c r="L136" s="10">
        <v>42886</v>
      </c>
      <c r="M136" s="10"/>
      <c r="N136" s="12">
        <v>42978</v>
      </c>
      <c r="O136" s="12"/>
      <c r="P136" s="12" t="s">
        <v>127</v>
      </c>
      <c r="Q136" s="7">
        <v>42978</v>
      </c>
      <c r="R136" s="32"/>
      <c r="S136" s="5" t="s">
        <v>270</v>
      </c>
      <c r="T136" s="5"/>
      <c r="U136" s="5" t="s">
        <v>270</v>
      </c>
    </row>
    <row r="137" spans="1:21" ht="51" x14ac:dyDescent="0.2">
      <c r="A137" s="4" t="s">
        <v>19</v>
      </c>
      <c r="B137" s="4" t="s">
        <v>20</v>
      </c>
      <c r="C137" s="4" t="s">
        <v>21</v>
      </c>
      <c r="D137" s="4">
        <v>2</v>
      </c>
      <c r="E137" s="4" t="s">
        <v>9</v>
      </c>
      <c r="F137" s="4" t="s">
        <v>285</v>
      </c>
      <c r="G137" s="4">
        <v>128</v>
      </c>
      <c r="H137" s="4" t="s">
        <v>19</v>
      </c>
      <c r="I137" s="5" t="s">
        <v>166</v>
      </c>
      <c r="J137" s="5" t="s">
        <v>167</v>
      </c>
      <c r="K137" s="37">
        <v>109730.6</v>
      </c>
      <c r="L137" s="10">
        <v>42870</v>
      </c>
      <c r="M137" s="10"/>
      <c r="N137" s="12"/>
      <c r="O137" s="12"/>
      <c r="P137" s="10">
        <v>42888</v>
      </c>
      <c r="Q137" s="7"/>
      <c r="R137" s="32"/>
      <c r="S137" s="5"/>
      <c r="T137" s="5"/>
      <c r="U137" s="5"/>
    </row>
    <row r="138" spans="1:21" ht="25.5" hidden="1" x14ac:dyDescent="0.2">
      <c r="A138" s="4"/>
      <c r="B138" s="4"/>
      <c r="C138" s="4"/>
      <c r="D138" s="4"/>
      <c r="E138" s="4"/>
      <c r="F138" s="4"/>
      <c r="G138" s="4"/>
      <c r="H138" s="4" t="s">
        <v>19</v>
      </c>
      <c r="I138" s="5" t="s">
        <v>166</v>
      </c>
      <c r="J138" s="5" t="s">
        <v>167</v>
      </c>
      <c r="K138" s="110">
        <v>272213</v>
      </c>
      <c r="L138" s="10">
        <v>42947</v>
      </c>
      <c r="M138" s="10"/>
      <c r="N138" s="12"/>
      <c r="O138" s="12"/>
      <c r="P138" s="12" t="s">
        <v>127</v>
      </c>
      <c r="Q138" s="10">
        <v>43039</v>
      </c>
      <c r="R138" s="32"/>
      <c r="S138" s="5"/>
      <c r="T138" s="5"/>
      <c r="U138" s="5"/>
    </row>
    <row r="139" spans="1:21" ht="63.75" x14ac:dyDescent="0.2">
      <c r="A139" s="5" t="s">
        <v>19</v>
      </c>
      <c r="B139" s="4" t="s">
        <v>20</v>
      </c>
      <c r="C139" s="4" t="s">
        <v>21</v>
      </c>
      <c r="D139" s="4">
        <v>2</v>
      </c>
      <c r="E139" s="4" t="s">
        <v>9</v>
      </c>
      <c r="F139" s="4" t="s">
        <v>285</v>
      </c>
      <c r="G139" s="4">
        <v>129</v>
      </c>
      <c r="H139" s="5" t="s">
        <v>19</v>
      </c>
      <c r="I139" s="5" t="s">
        <v>172</v>
      </c>
      <c r="J139" s="5" t="s">
        <v>173</v>
      </c>
      <c r="K139" s="37">
        <v>206125</v>
      </c>
      <c r="L139" s="12">
        <v>42886</v>
      </c>
      <c r="M139" s="12"/>
      <c r="N139" s="12">
        <v>43040</v>
      </c>
      <c r="O139" s="12"/>
      <c r="P139" s="12" t="s">
        <v>127</v>
      </c>
      <c r="Q139" s="7">
        <v>43040</v>
      </c>
      <c r="R139" s="32"/>
      <c r="S139" s="5" t="s">
        <v>271</v>
      </c>
      <c r="T139" s="5"/>
      <c r="U139" s="5" t="s">
        <v>271</v>
      </c>
    </row>
    <row r="140" spans="1:21" ht="51" x14ac:dyDescent="0.2">
      <c r="A140" s="5" t="s">
        <v>19</v>
      </c>
      <c r="B140" s="4" t="s">
        <v>20</v>
      </c>
      <c r="C140" s="4" t="s">
        <v>21</v>
      </c>
      <c r="D140" s="4">
        <v>2</v>
      </c>
      <c r="E140" s="4" t="s">
        <v>9</v>
      </c>
      <c r="F140" s="4" t="s">
        <v>285</v>
      </c>
      <c r="G140" s="4">
        <v>130</v>
      </c>
      <c r="H140" s="5" t="s">
        <v>19</v>
      </c>
      <c r="I140" s="5" t="s">
        <v>174</v>
      </c>
      <c r="J140" s="5" t="s">
        <v>175</v>
      </c>
      <c r="K140" s="37">
        <v>207364</v>
      </c>
      <c r="L140" s="12">
        <v>42886</v>
      </c>
      <c r="M140" s="12"/>
      <c r="N140" s="12">
        <v>42916</v>
      </c>
      <c r="O140" s="12"/>
      <c r="P140" s="12" t="s">
        <v>127</v>
      </c>
      <c r="Q140" s="7">
        <v>42978</v>
      </c>
      <c r="R140" s="32"/>
      <c r="S140" s="5" t="s">
        <v>272</v>
      </c>
      <c r="T140" s="5"/>
      <c r="U140" s="5" t="s">
        <v>272</v>
      </c>
    </row>
    <row r="141" spans="1:21" ht="51" x14ac:dyDescent="0.2">
      <c r="A141" s="4" t="s">
        <v>19</v>
      </c>
      <c r="B141" s="4" t="s">
        <v>20</v>
      </c>
      <c r="C141" s="4" t="s">
        <v>21</v>
      </c>
      <c r="D141" s="4">
        <v>2</v>
      </c>
      <c r="E141" s="4" t="s">
        <v>9</v>
      </c>
      <c r="F141" s="4" t="s">
        <v>285</v>
      </c>
      <c r="G141" s="4">
        <v>131</v>
      </c>
      <c r="H141" s="4" t="s">
        <v>19</v>
      </c>
      <c r="I141" s="5" t="s">
        <v>28</v>
      </c>
      <c r="J141" s="5" t="s">
        <v>29</v>
      </c>
      <c r="K141" s="37">
        <v>70430</v>
      </c>
      <c r="L141" s="10">
        <v>42855</v>
      </c>
      <c r="M141" s="10">
        <v>42886</v>
      </c>
      <c r="N141" s="12">
        <v>42930</v>
      </c>
      <c r="O141" s="12"/>
      <c r="P141" s="12">
        <v>42930</v>
      </c>
      <c r="Q141" s="7">
        <v>42930</v>
      </c>
      <c r="R141" s="32" t="s">
        <v>120</v>
      </c>
      <c r="S141" s="5" t="s">
        <v>267</v>
      </c>
      <c r="T141" s="5"/>
      <c r="U141" s="5"/>
    </row>
    <row r="142" spans="1:21" ht="51" x14ac:dyDescent="0.2">
      <c r="A142" s="4" t="s">
        <v>19</v>
      </c>
      <c r="B142" s="4" t="s">
        <v>20</v>
      </c>
      <c r="C142" s="4" t="s">
        <v>21</v>
      </c>
      <c r="D142" s="4">
        <v>2</v>
      </c>
      <c r="E142" s="4" t="s">
        <v>9</v>
      </c>
      <c r="F142" s="4" t="s">
        <v>285</v>
      </c>
      <c r="G142" s="4">
        <v>132</v>
      </c>
      <c r="H142" s="4" t="s">
        <v>19</v>
      </c>
      <c r="I142" s="5" t="s">
        <v>28</v>
      </c>
      <c r="J142" s="5" t="s">
        <v>30</v>
      </c>
      <c r="K142" s="37">
        <v>322300</v>
      </c>
      <c r="L142" s="10">
        <v>42855</v>
      </c>
      <c r="M142" s="10">
        <v>42886</v>
      </c>
      <c r="N142" s="12"/>
      <c r="O142" s="12"/>
      <c r="P142" s="10">
        <v>42886</v>
      </c>
      <c r="Q142" s="7"/>
      <c r="R142" s="32" t="s">
        <v>120</v>
      </c>
      <c r="S142" s="5"/>
      <c r="T142" s="5"/>
      <c r="U142" s="5"/>
    </row>
    <row r="143" spans="1:21" ht="89.25" hidden="1" customHeight="1" x14ac:dyDescent="0.2">
      <c r="A143" s="5" t="s">
        <v>176</v>
      </c>
      <c r="B143" s="4" t="s">
        <v>358</v>
      </c>
      <c r="C143" s="4" t="s">
        <v>359</v>
      </c>
      <c r="D143" s="4">
        <v>1</v>
      </c>
      <c r="E143" s="4" t="s">
        <v>41</v>
      </c>
      <c r="F143" s="4" t="s">
        <v>360</v>
      </c>
      <c r="G143" s="4">
        <v>133</v>
      </c>
      <c r="H143" s="5" t="s">
        <v>176</v>
      </c>
      <c r="I143" s="5" t="s">
        <v>177</v>
      </c>
      <c r="J143" s="5" t="s">
        <v>178</v>
      </c>
      <c r="K143" s="37">
        <v>1274000</v>
      </c>
      <c r="L143" s="12">
        <v>42886</v>
      </c>
      <c r="M143" s="12"/>
      <c r="N143" s="12"/>
      <c r="O143" s="12"/>
      <c r="P143" s="12">
        <v>42885</v>
      </c>
      <c r="Q143" s="7"/>
      <c r="R143" s="32"/>
      <c r="S143" s="5"/>
      <c r="T143" s="5"/>
      <c r="U143" s="5"/>
    </row>
    <row r="144" spans="1:21" ht="81.75" hidden="1" customHeight="1" x14ac:dyDescent="0.2">
      <c r="A144" s="5" t="s">
        <v>176</v>
      </c>
      <c r="B144" s="4" t="s">
        <v>358</v>
      </c>
      <c r="C144" s="4" t="s">
        <v>359</v>
      </c>
      <c r="D144" s="4">
        <v>1</v>
      </c>
      <c r="E144" s="4" t="s">
        <v>41</v>
      </c>
      <c r="F144" s="4" t="s">
        <v>360</v>
      </c>
      <c r="G144" s="4">
        <v>134</v>
      </c>
      <c r="H144" s="5" t="s">
        <v>176</v>
      </c>
      <c r="I144" s="5" t="s">
        <v>70</v>
      </c>
      <c r="J144" s="5" t="s">
        <v>179</v>
      </c>
      <c r="K144" s="37">
        <v>1360000</v>
      </c>
      <c r="L144" s="12">
        <v>42886</v>
      </c>
      <c r="M144" s="12"/>
      <c r="N144" s="12"/>
      <c r="O144" s="12"/>
      <c r="P144" s="12">
        <v>42878</v>
      </c>
      <c r="Q144" s="7"/>
      <c r="R144" s="32"/>
      <c r="S144" s="5"/>
      <c r="T144" s="5"/>
      <c r="U144" s="5"/>
    </row>
    <row r="145" spans="1:21" ht="69.75" hidden="1" customHeight="1" x14ac:dyDescent="0.2">
      <c r="A145" s="5" t="s">
        <v>180</v>
      </c>
      <c r="B145" s="4" t="s">
        <v>361</v>
      </c>
      <c r="C145" s="4" t="s">
        <v>362</v>
      </c>
      <c r="D145" s="4">
        <v>2</v>
      </c>
      <c r="E145" s="4" t="s">
        <v>9</v>
      </c>
      <c r="F145" s="4" t="s">
        <v>285</v>
      </c>
      <c r="G145" s="4">
        <v>135</v>
      </c>
      <c r="H145" s="5" t="s">
        <v>180</v>
      </c>
      <c r="I145" s="5" t="s">
        <v>181</v>
      </c>
      <c r="J145" s="5" t="s">
        <v>182</v>
      </c>
      <c r="K145" s="37">
        <v>1485986</v>
      </c>
      <c r="L145" s="12">
        <v>42856</v>
      </c>
      <c r="M145" s="12"/>
      <c r="N145" s="12"/>
      <c r="O145" s="12"/>
      <c r="P145" s="12">
        <v>42867</v>
      </c>
      <c r="Q145" s="7"/>
      <c r="R145" s="32"/>
      <c r="S145" s="5"/>
      <c r="T145" s="5"/>
      <c r="U145" s="5"/>
    </row>
    <row r="146" spans="1:21" ht="76.5" hidden="1" x14ac:dyDescent="0.2">
      <c r="A146" s="29" t="s">
        <v>363</v>
      </c>
      <c r="B146" s="29" t="s">
        <v>364</v>
      </c>
      <c r="C146" s="29" t="s">
        <v>104</v>
      </c>
      <c r="D146" s="29">
        <v>1</v>
      </c>
      <c r="E146" s="29" t="s">
        <v>72</v>
      </c>
      <c r="F146" s="29" t="s">
        <v>285</v>
      </c>
      <c r="G146" s="4">
        <v>136</v>
      </c>
      <c r="H146" s="29" t="s">
        <v>363</v>
      </c>
      <c r="I146" s="29" t="s">
        <v>365</v>
      </c>
      <c r="J146" s="29" t="s">
        <v>366</v>
      </c>
      <c r="K146" s="37">
        <v>935000</v>
      </c>
      <c r="L146" s="23">
        <v>42916</v>
      </c>
      <c r="M146" s="12"/>
      <c r="N146" s="5"/>
      <c r="O146" s="12">
        <v>42978</v>
      </c>
      <c r="P146" s="12" t="s">
        <v>127</v>
      </c>
      <c r="Q146" s="7">
        <v>42978</v>
      </c>
      <c r="R146" s="5"/>
      <c r="S146" s="5"/>
      <c r="T146" s="5" t="s">
        <v>492</v>
      </c>
      <c r="U146" s="5" t="s">
        <v>492</v>
      </c>
    </row>
    <row r="147" spans="1:21" ht="76.5" hidden="1" x14ac:dyDescent="0.2">
      <c r="A147" s="29" t="s">
        <v>363</v>
      </c>
      <c r="B147" s="29" t="s">
        <v>364</v>
      </c>
      <c r="C147" s="29" t="s">
        <v>104</v>
      </c>
      <c r="D147" s="29">
        <v>1</v>
      </c>
      <c r="E147" s="29" t="s">
        <v>72</v>
      </c>
      <c r="F147" s="29" t="s">
        <v>285</v>
      </c>
      <c r="G147" s="4">
        <v>137</v>
      </c>
      <c r="H147" s="29" t="s">
        <v>363</v>
      </c>
      <c r="I147" s="29" t="s">
        <v>365</v>
      </c>
      <c r="J147" s="29" t="s">
        <v>367</v>
      </c>
      <c r="K147" s="37">
        <v>986000</v>
      </c>
      <c r="L147" s="23">
        <v>42916</v>
      </c>
      <c r="M147" s="12"/>
      <c r="N147" s="5"/>
      <c r="O147" s="12">
        <v>42978</v>
      </c>
      <c r="P147" s="12" t="s">
        <v>127</v>
      </c>
      <c r="Q147" s="7">
        <v>42978</v>
      </c>
      <c r="R147" s="5"/>
      <c r="S147" s="5"/>
      <c r="T147" s="5" t="s">
        <v>492</v>
      </c>
      <c r="U147" s="5" t="s">
        <v>492</v>
      </c>
    </row>
    <row r="148" spans="1:21" ht="63.75" hidden="1" x14ac:dyDescent="0.2">
      <c r="A148" s="29" t="s">
        <v>363</v>
      </c>
      <c r="B148" s="29" t="s">
        <v>364</v>
      </c>
      <c r="C148" s="29" t="s">
        <v>104</v>
      </c>
      <c r="D148" s="29">
        <v>1</v>
      </c>
      <c r="E148" s="29" t="s">
        <v>72</v>
      </c>
      <c r="F148" s="29" t="s">
        <v>285</v>
      </c>
      <c r="G148" s="4">
        <v>138</v>
      </c>
      <c r="H148" s="29" t="s">
        <v>363</v>
      </c>
      <c r="I148" s="29" t="s">
        <v>365</v>
      </c>
      <c r="J148" s="29" t="s">
        <v>368</v>
      </c>
      <c r="K148" s="37">
        <v>484500</v>
      </c>
      <c r="L148" s="23">
        <v>42916</v>
      </c>
      <c r="M148" s="12"/>
      <c r="N148" s="5"/>
      <c r="O148" s="12">
        <v>43008</v>
      </c>
      <c r="P148" s="12" t="s">
        <v>127</v>
      </c>
      <c r="Q148" s="7">
        <v>43008</v>
      </c>
      <c r="R148" s="5"/>
      <c r="S148" s="5"/>
      <c r="T148" s="5" t="s">
        <v>493</v>
      </c>
      <c r="U148" s="5" t="s">
        <v>649</v>
      </c>
    </row>
    <row r="149" spans="1:21" ht="78.75" hidden="1" customHeight="1" x14ac:dyDescent="0.2">
      <c r="A149" s="29" t="s">
        <v>363</v>
      </c>
      <c r="B149" s="29" t="s">
        <v>364</v>
      </c>
      <c r="C149" s="29" t="s">
        <v>104</v>
      </c>
      <c r="D149" s="29">
        <v>1</v>
      </c>
      <c r="E149" s="29" t="s">
        <v>72</v>
      </c>
      <c r="F149" s="29" t="s">
        <v>285</v>
      </c>
      <c r="G149" s="4">
        <v>139</v>
      </c>
      <c r="H149" s="29" t="s">
        <v>363</v>
      </c>
      <c r="I149" s="29" t="s">
        <v>365</v>
      </c>
      <c r="J149" s="29" t="s">
        <v>369</v>
      </c>
      <c r="K149" s="37">
        <v>348500</v>
      </c>
      <c r="L149" s="23">
        <v>42916</v>
      </c>
      <c r="M149" s="12"/>
      <c r="N149" s="5"/>
      <c r="O149" s="12">
        <v>43008</v>
      </c>
      <c r="P149" s="12" t="s">
        <v>127</v>
      </c>
      <c r="Q149" s="7">
        <v>43008</v>
      </c>
      <c r="R149" s="5"/>
      <c r="S149" s="5"/>
      <c r="T149" s="5" t="s">
        <v>494</v>
      </c>
      <c r="U149" s="5" t="s">
        <v>494</v>
      </c>
    </row>
    <row r="150" spans="1:21" ht="25.5" hidden="1" x14ac:dyDescent="0.2">
      <c r="A150" s="79" t="s">
        <v>31</v>
      </c>
      <c r="B150" s="79" t="s">
        <v>32</v>
      </c>
      <c r="C150" s="29" t="s">
        <v>33</v>
      </c>
      <c r="D150" s="79">
        <v>2</v>
      </c>
      <c r="E150" s="79" t="s">
        <v>9</v>
      </c>
      <c r="F150" s="79" t="s">
        <v>360</v>
      </c>
      <c r="G150" s="4">
        <v>140</v>
      </c>
      <c r="H150" s="79" t="s">
        <v>31</v>
      </c>
      <c r="I150" s="29" t="s">
        <v>534</v>
      </c>
      <c r="J150" s="29" t="s">
        <v>589</v>
      </c>
      <c r="K150" s="81">
        <v>682760</v>
      </c>
      <c r="L150" s="80">
        <v>42936</v>
      </c>
      <c r="M150" s="12"/>
      <c r="N150" s="7"/>
      <c r="O150" s="7"/>
      <c r="P150" s="86">
        <v>42951</v>
      </c>
      <c r="Q150" s="12"/>
      <c r="R150" s="5"/>
      <c r="S150" s="87"/>
      <c r="T150" s="87"/>
      <c r="U150" s="87"/>
    </row>
    <row r="151" spans="1:21" ht="25.5" hidden="1" x14ac:dyDescent="0.2">
      <c r="A151" s="79" t="s">
        <v>31</v>
      </c>
      <c r="B151" s="79" t="s">
        <v>32</v>
      </c>
      <c r="C151" s="29" t="s">
        <v>33</v>
      </c>
      <c r="D151" s="79">
        <v>2</v>
      </c>
      <c r="E151" s="79" t="s">
        <v>9</v>
      </c>
      <c r="F151" s="79" t="s">
        <v>360</v>
      </c>
      <c r="G151" s="4">
        <v>141</v>
      </c>
      <c r="H151" s="79" t="s">
        <v>31</v>
      </c>
      <c r="I151" s="29" t="s">
        <v>535</v>
      </c>
      <c r="J151" s="29" t="s">
        <v>536</v>
      </c>
      <c r="K151" s="81">
        <v>413655.65</v>
      </c>
      <c r="L151" s="80">
        <v>42917</v>
      </c>
      <c r="M151" s="12"/>
      <c r="N151" s="7"/>
      <c r="O151" s="7"/>
      <c r="P151" s="86">
        <v>42949</v>
      </c>
      <c r="Q151" s="12"/>
      <c r="R151" s="5"/>
      <c r="S151" s="87"/>
      <c r="T151" s="87"/>
      <c r="U151" s="87"/>
    </row>
    <row r="152" spans="1:21" ht="25.5" hidden="1" x14ac:dyDescent="0.2">
      <c r="A152" s="79" t="s">
        <v>31</v>
      </c>
      <c r="B152" s="79" t="s">
        <v>32</v>
      </c>
      <c r="C152" s="29" t="s">
        <v>33</v>
      </c>
      <c r="D152" s="79">
        <v>2</v>
      </c>
      <c r="E152" s="79" t="s">
        <v>9</v>
      </c>
      <c r="F152" s="79" t="s">
        <v>360</v>
      </c>
      <c r="G152" s="4">
        <v>142</v>
      </c>
      <c r="H152" s="79" t="s">
        <v>31</v>
      </c>
      <c r="I152" s="29" t="s">
        <v>537</v>
      </c>
      <c r="J152" s="29" t="s">
        <v>538</v>
      </c>
      <c r="K152" s="81">
        <v>895377</v>
      </c>
      <c r="L152" s="80">
        <v>42947</v>
      </c>
      <c r="M152" s="12"/>
      <c r="N152" s="7"/>
      <c r="O152" s="7"/>
      <c r="P152" s="86">
        <v>42949</v>
      </c>
      <c r="Q152" s="12"/>
      <c r="R152" s="5"/>
      <c r="S152" s="87"/>
      <c r="T152" s="87"/>
      <c r="U152" s="87"/>
    </row>
    <row r="153" spans="1:21" ht="25.5" hidden="1" x14ac:dyDescent="0.2">
      <c r="A153" s="79" t="s">
        <v>31</v>
      </c>
      <c r="B153" s="79" t="s">
        <v>32</v>
      </c>
      <c r="C153" s="29" t="s">
        <v>33</v>
      </c>
      <c r="D153" s="79">
        <v>2</v>
      </c>
      <c r="E153" s="79" t="s">
        <v>9</v>
      </c>
      <c r="F153" s="79" t="s">
        <v>360</v>
      </c>
      <c r="G153" s="4">
        <v>143</v>
      </c>
      <c r="H153" s="79" t="s">
        <v>31</v>
      </c>
      <c r="I153" s="5" t="s">
        <v>580</v>
      </c>
      <c r="J153" s="5" t="s">
        <v>581</v>
      </c>
      <c r="K153" s="84">
        <v>527454.43000000005</v>
      </c>
      <c r="L153" s="85" t="s">
        <v>252</v>
      </c>
      <c r="M153" s="12"/>
      <c r="N153" s="85"/>
      <c r="O153" s="85"/>
      <c r="P153" s="85">
        <v>42948</v>
      </c>
      <c r="Q153" s="85"/>
      <c r="R153" s="87"/>
      <c r="S153" s="87"/>
      <c r="T153" s="5"/>
      <c r="U153" s="5"/>
    </row>
    <row r="154" spans="1:21" ht="25.5" hidden="1" x14ac:dyDescent="0.2">
      <c r="A154" s="79" t="s">
        <v>31</v>
      </c>
      <c r="B154" s="79" t="s">
        <v>32</v>
      </c>
      <c r="C154" s="29" t="s">
        <v>33</v>
      </c>
      <c r="D154" s="79">
        <v>2</v>
      </c>
      <c r="E154" s="79" t="s">
        <v>9</v>
      </c>
      <c r="F154" s="79" t="s">
        <v>360</v>
      </c>
      <c r="G154" s="4">
        <v>144</v>
      </c>
      <c r="H154" s="79" t="s">
        <v>31</v>
      </c>
      <c r="I154" s="29" t="s">
        <v>539</v>
      </c>
      <c r="J154" s="29" t="s">
        <v>540</v>
      </c>
      <c r="K154" s="81">
        <v>409360</v>
      </c>
      <c r="L154" s="80">
        <v>42926</v>
      </c>
      <c r="M154" s="12"/>
      <c r="N154" s="7"/>
      <c r="O154" s="7"/>
      <c r="P154" s="86">
        <v>42950</v>
      </c>
      <c r="Q154" s="12"/>
      <c r="R154" s="5"/>
      <c r="S154" s="87"/>
      <c r="T154" s="87"/>
      <c r="U154" s="87"/>
    </row>
    <row r="155" spans="1:21" ht="51" hidden="1" x14ac:dyDescent="0.2">
      <c r="A155" s="29" t="s">
        <v>31</v>
      </c>
      <c r="B155" s="29" t="s">
        <v>32</v>
      </c>
      <c r="C155" s="29" t="s">
        <v>33</v>
      </c>
      <c r="D155" s="29">
        <v>2</v>
      </c>
      <c r="E155" s="29" t="s">
        <v>9</v>
      </c>
      <c r="F155" s="29" t="s">
        <v>360</v>
      </c>
      <c r="G155" s="4">
        <v>145</v>
      </c>
      <c r="H155" s="29" t="s">
        <v>31</v>
      </c>
      <c r="I155" s="29" t="s">
        <v>370</v>
      </c>
      <c r="J155" s="29" t="s">
        <v>371</v>
      </c>
      <c r="K155" s="37">
        <v>644334</v>
      </c>
      <c r="L155" s="23">
        <v>42916</v>
      </c>
      <c r="M155" s="12"/>
      <c r="N155" s="5"/>
      <c r="O155" s="12">
        <v>42950</v>
      </c>
      <c r="P155" s="12">
        <v>42951</v>
      </c>
      <c r="Q155" s="7"/>
      <c r="R155" s="5"/>
      <c r="S155" s="5"/>
      <c r="T155" s="5" t="s">
        <v>495</v>
      </c>
      <c r="U155" s="5"/>
    </row>
    <row r="156" spans="1:21" ht="25.5" hidden="1" x14ac:dyDescent="0.2">
      <c r="A156" s="79" t="s">
        <v>31</v>
      </c>
      <c r="B156" s="79" t="s">
        <v>32</v>
      </c>
      <c r="C156" s="29" t="s">
        <v>33</v>
      </c>
      <c r="D156" s="79">
        <v>2</v>
      </c>
      <c r="E156" s="79" t="s">
        <v>9</v>
      </c>
      <c r="F156" s="79" t="s">
        <v>360</v>
      </c>
      <c r="G156" s="4">
        <v>146</v>
      </c>
      <c r="H156" s="79" t="s">
        <v>31</v>
      </c>
      <c r="I156" s="29" t="s">
        <v>541</v>
      </c>
      <c r="J156" s="29" t="s">
        <v>591</v>
      </c>
      <c r="K156" s="81">
        <v>387628</v>
      </c>
      <c r="L156" s="80">
        <v>42936</v>
      </c>
      <c r="M156" s="12"/>
      <c r="N156" s="7"/>
      <c r="O156" s="7"/>
      <c r="P156" s="86">
        <v>42951</v>
      </c>
      <c r="Q156" s="12"/>
      <c r="R156" s="5"/>
      <c r="S156" s="87"/>
      <c r="T156" s="87"/>
      <c r="U156" s="87"/>
    </row>
    <row r="157" spans="1:21" ht="76.5" hidden="1" x14ac:dyDescent="0.2">
      <c r="A157" s="29" t="s">
        <v>31</v>
      </c>
      <c r="B157" s="29" t="s">
        <v>32</v>
      </c>
      <c r="C157" s="29" t="s">
        <v>33</v>
      </c>
      <c r="D157" s="29">
        <v>2</v>
      </c>
      <c r="E157" s="29" t="s">
        <v>9</v>
      </c>
      <c r="F157" s="29" t="s">
        <v>360</v>
      </c>
      <c r="G157" s="4">
        <v>147</v>
      </c>
      <c r="H157" s="29" t="s">
        <v>31</v>
      </c>
      <c r="I157" s="29" t="s">
        <v>372</v>
      </c>
      <c r="J157" s="29" t="s">
        <v>590</v>
      </c>
      <c r="K157" s="37">
        <v>3130057</v>
      </c>
      <c r="L157" s="23">
        <v>42916</v>
      </c>
      <c r="M157" s="12"/>
      <c r="N157" s="5"/>
      <c r="O157" s="12">
        <v>42951</v>
      </c>
      <c r="P157" s="12">
        <v>42949</v>
      </c>
      <c r="Q157" s="7"/>
      <c r="R157" s="5"/>
      <c r="S157" s="5"/>
      <c r="T157" s="5" t="s">
        <v>496</v>
      </c>
      <c r="U157" s="5"/>
    </row>
    <row r="158" spans="1:21" ht="89.25" hidden="1" x14ac:dyDescent="0.2">
      <c r="A158" s="5" t="s">
        <v>31</v>
      </c>
      <c r="B158" s="4" t="s">
        <v>32</v>
      </c>
      <c r="C158" s="4" t="s">
        <v>33</v>
      </c>
      <c r="D158" s="4">
        <v>2</v>
      </c>
      <c r="E158" s="4" t="s">
        <v>9</v>
      </c>
      <c r="F158" s="4" t="s">
        <v>360</v>
      </c>
      <c r="G158" s="4">
        <v>148</v>
      </c>
      <c r="H158" s="5" t="s">
        <v>31</v>
      </c>
      <c r="I158" s="5" t="s">
        <v>34</v>
      </c>
      <c r="J158" s="5" t="s">
        <v>582</v>
      </c>
      <c r="K158" s="37">
        <v>3316362</v>
      </c>
      <c r="L158" s="12">
        <v>42855</v>
      </c>
      <c r="M158" s="12"/>
      <c r="N158" s="12">
        <v>42932</v>
      </c>
      <c r="O158" s="12">
        <v>42950</v>
      </c>
      <c r="P158" s="12">
        <v>42947</v>
      </c>
      <c r="Q158" s="7"/>
      <c r="R158" s="32" t="s">
        <v>122</v>
      </c>
      <c r="S158" s="5" t="s">
        <v>273</v>
      </c>
      <c r="T158" s="5" t="s">
        <v>273</v>
      </c>
      <c r="U158" s="5"/>
    </row>
    <row r="159" spans="1:21" ht="25.5" hidden="1" x14ac:dyDescent="0.2">
      <c r="A159" s="79" t="s">
        <v>31</v>
      </c>
      <c r="B159" s="79" t="s">
        <v>32</v>
      </c>
      <c r="C159" s="29" t="s">
        <v>33</v>
      </c>
      <c r="D159" s="79">
        <v>2</v>
      </c>
      <c r="E159" s="79" t="s">
        <v>9</v>
      </c>
      <c r="F159" s="79" t="s">
        <v>360</v>
      </c>
      <c r="G159" s="4">
        <v>149</v>
      </c>
      <c r="H159" s="79" t="s">
        <v>31</v>
      </c>
      <c r="I159" s="29" t="s">
        <v>542</v>
      </c>
      <c r="J159" s="29" t="s">
        <v>543</v>
      </c>
      <c r="K159" s="81">
        <v>1947021</v>
      </c>
      <c r="L159" s="80">
        <v>42947</v>
      </c>
      <c r="M159" s="12"/>
      <c r="N159" s="7"/>
      <c r="O159" s="7"/>
      <c r="P159" s="86">
        <v>42949</v>
      </c>
      <c r="Q159" s="12"/>
      <c r="R159" s="5"/>
      <c r="S159" s="87"/>
      <c r="T159" s="87"/>
      <c r="U159" s="87"/>
    </row>
    <row r="160" spans="1:21" ht="25.5" hidden="1" x14ac:dyDescent="0.2">
      <c r="A160" s="79" t="s">
        <v>31</v>
      </c>
      <c r="B160" s="79" t="s">
        <v>32</v>
      </c>
      <c r="C160" s="29" t="s">
        <v>33</v>
      </c>
      <c r="D160" s="79">
        <v>2</v>
      </c>
      <c r="E160" s="79" t="s">
        <v>9</v>
      </c>
      <c r="F160" s="79" t="s">
        <v>360</v>
      </c>
      <c r="G160" s="4">
        <v>150</v>
      </c>
      <c r="H160" s="79" t="s">
        <v>31</v>
      </c>
      <c r="I160" s="29" t="s">
        <v>545</v>
      </c>
      <c r="J160" s="29" t="s">
        <v>546</v>
      </c>
      <c r="K160" s="81">
        <v>231065</v>
      </c>
      <c r="L160" s="80">
        <v>42947</v>
      </c>
      <c r="M160" s="12"/>
      <c r="N160" s="7"/>
      <c r="O160" s="7"/>
      <c r="P160" s="86">
        <v>42951</v>
      </c>
      <c r="Q160" s="12"/>
      <c r="R160" s="5"/>
      <c r="S160" s="87"/>
      <c r="T160" s="87"/>
      <c r="U160" s="87"/>
    </row>
    <row r="161" spans="1:21" ht="25.5" hidden="1" x14ac:dyDescent="0.2">
      <c r="A161" s="79" t="s">
        <v>31</v>
      </c>
      <c r="B161" s="79" t="s">
        <v>32</v>
      </c>
      <c r="C161" s="29" t="s">
        <v>33</v>
      </c>
      <c r="D161" s="79">
        <v>2</v>
      </c>
      <c r="E161" s="79" t="s">
        <v>9</v>
      </c>
      <c r="F161" s="79" t="s">
        <v>360</v>
      </c>
      <c r="G161" s="4">
        <v>151</v>
      </c>
      <c r="H161" s="79" t="s">
        <v>31</v>
      </c>
      <c r="I161" s="29" t="s">
        <v>544</v>
      </c>
      <c r="J161" s="29" t="s">
        <v>592</v>
      </c>
      <c r="K161" s="81">
        <v>1752710</v>
      </c>
      <c r="L161" s="80">
        <v>42947</v>
      </c>
      <c r="M161" s="12"/>
      <c r="N161" s="7"/>
      <c r="O161" s="7"/>
      <c r="P161" s="86">
        <v>42951</v>
      </c>
      <c r="Q161" s="12"/>
      <c r="R161" s="5"/>
      <c r="S161" s="87"/>
      <c r="T161" s="87"/>
      <c r="U161" s="87"/>
    </row>
    <row r="162" spans="1:21" ht="25.5" hidden="1" x14ac:dyDescent="0.2">
      <c r="A162" s="12" t="s">
        <v>31</v>
      </c>
      <c r="B162" s="4" t="s">
        <v>32</v>
      </c>
      <c r="C162" s="4" t="s">
        <v>33</v>
      </c>
      <c r="D162" s="4">
        <v>2</v>
      </c>
      <c r="E162" s="4" t="s">
        <v>9</v>
      </c>
      <c r="F162" s="4" t="s">
        <v>360</v>
      </c>
      <c r="G162" s="4">
        <v>152</v>
      </c>
      <c r="H162" s="12" t="s">
        <v>31</v>
      </c>
      <c r="I162" s="5" t="s">
        <v>472</v>
      </c>
      <c r="J162" s="5" t="s">
        <v>473</v>
      </c>
      <c r="K162" s="37" t="s">
        <v>474</v>
      </c>
      <c r="L162" s="12" t="s">
        <v>252</v>
      </c>
      <c r="M162" s="12"/>
      <c r="N162" s="12"/>
      <c r="O162" s="12"/>
      <c r="P162" s="12">
        <v>42923</v>
      </c>
      <c r="Q162" s="7"/>
      <c r="R162" s="32"/>
      <c r="S162" s="5"/>
      <c r="T162" s="5"/>
      <c r="U162" s="5"/>
    </row>
    <row r="163" spans="1:21" ht="25.5" hidden="1" x14ac:dyDescent="0.2">
      <c r="A163" s="79" t="s">
        <v>31</v>
      </c>
      <c r="B163" s="79" t="s">
        <v>32</v>
      </c>
      <c r="C163" s="29" t="s">
        <v>33</v>
      </c>
      <c r="D163" s="79">
        <v>2</v>
      </c>
      <c r="E163" s="79" t="s">
        <v>9</v>
      </c>
      <c r="F163" s="79" t="s">
        <v>360</v>
      </c>
      <c r="G163" s="4">
        <v>153</v>
      </c>
      <c r="H163" s="79" t="s">
        <v>31</v>
      </c>
      <c r="I163" s="5" t="s">
        <v>578</v>
      </c>
      <c r="J163" s="5" t="s">
        <v>579</v>
      </c>
      <c r="K163" s="84">
        <v>1874301.75</v>
      </c>
      <c r="L163" s="85" t="s">
        <v>252</v>
      </c>
      <c r="M163" s="12"/>
      <c r="N163" s="85"/>
      <c r="O163" s="85"/>
      <c r="P163" s="85">
        <v>42948</v>
      </c>
      <c r="Q163" s="85"/>
      <c r="R163" s="87"/>
      <c r="S163" s="87"/>
      <c r="T163" s="5"/>
      <c r="U163" s="5"/>
    </row>
    <row r="164" spans="1:21" ht="51" hidden="1" x14ac:dyDescent="0.2">
      <c r="A164" s="5" t="s">
        <v>31</v>
      </c>
      <c r="B164" s="4" t="s">
        <v>32</v>
      </c>
      <c r="C164" s="4" t="s">
        <v>33</v>
      </c>
      <c r="D164" s="4">
        <v>2</v>
      </c>
      <c r="E164" s="4" t="s">
        <v>9</v>
      </c>
      <c r="F164" s="4" t="s">
        <v>360</v>
      </c>
      <c r="G164" s="4">
        <v>154</v>
      </c>
      <c r="H164" s="5" t="s">
        <v>31</v>
      </c>
      <c r="I164" s="5" t="s">
        <v>183</v>
      </c>
      <c r="J164" s="5" t="s">
        <v>184</v>
      </c>
      <c r="K164" s="37">
        <v>1148278</v>
      </c>
      <c r="L164" s="12">
        <v>42886</v>
      </c>
      <c r="M164" s="12"/>
      <c r="N164" s="12">
        <v>42916</v>
      </c>
      <c r="O164" s="12"/>
      <c r="P164" s="12">
        <v>42921</v>
      </c>
      <c r="Q164" s="7"/>
      <c r="R164" s="32"/>
      <c r="S164" s="5" t="s">
        <v>259</v>
      </c>
      <c r="T164" s="5"/>
      <c r="U164" s="5"/>
    </row>
    <row r="165" spans="1:21" ht="25.5" hidden="1" x14ac:dyDescent="0.2">
      <c r="A165" s="79" t="s">
        <v>31</v>
      </c>
      <c r="B165" s="79" t="s">
        <v>32</v>
      </c>
      <c r="C165" s="29" t="s">
        <v>33</v>
      </c>
      <c r="D165" s="79">
        <v>2</v>
      </c>
      <c r="E165" s="79" t="s">
        <v>9</v>
      </c>
      <c r="F165" s="79" t="s">
        <v>360</v>
      </c>
      <c r="G165" s="4">
        <v>155</v>
      </c>
      <c r="H165" s="79" t="s">
        <v>31</v>
      </c>
      <c r="I165" s="29" t="s">
        <v>593</v>
      </c>
      <c r="J165" s="29" t="s">
        <v>594</v>
      </c>
      <c r="K165" s="110">
        <v>1551470</v>
      </c>
      <c r="L165" s="80">
        <v>42951</v>
      </c>
      <c r="M165" s="80"/>
      <c r="N165" s="87"/>
      <c r="O165" s="85"/>
      <c r="P165" s="85">
        <v>42950</v>
      </c>
      <c r="Q165" s="87"/>
      <c r="R165" s="5"/>
      <c r="S165" s="5"/>
      <c r="T165" s="9"/>
      <c r="U165" s="9"/>
    </row>
    <row r="166" spans="1:21" ht="25.5" hidden="1" x14ac:dyDescent="0.2">
      <c r="A166" s="79" t="s">
        <v>31</v>
      </c>
      <c r="B166" s="79" t="s">
        <v>32</v>
      </c>
      <c r="C166" s="29" t="s">
        <v>33</v>
      </c>
      <c r="D166" s="79">
        <v>2</v>
      </c>
      <c r="E166" s="79" t="s">
        <v>9</v>
      </c>
      <c r="F166" s="79" t="s">
        <v>360</v>
      </c>
      <c r="G166" s="4">
        <v>156</v>
      </c>
      <c r="H166" s="5" t="s">
        <v>31</v>
      </c>
      <c r="I166" s="29" t="s">
        <v>595</v>
      </c>
      <c r="J166" s="29" t="s">
        <v>596</v>
      </c>
      <c r="K166" s="110">
        <v>164668</v>
      </c>
      <c r="L166" s="80">
        <v>42951</v>
      </c>
      <c r="M166" s="80"/>
      <c r="N166" s="87"/>
      <c r="O166" s="85"/>
      <c r="P166" s="85">
        <v>42944</v>
      </c>
      <c r="Q166" s="87"/>
      <c r="R166" s="5"/>
      <c r="S166" s="5"/>
      <c r="T166" s="34"/>
      <c r="U166" s="34"/>
    </row>
    <row r="167" spans="1:21" ht="25.5" hidden="1" x14ac:dyDescent="0.2">
      <c r="A167" s="79" t="s">
        <v>31</v>
      </c>
      <c r="B167" s="79" t="s">
        <v>32</v>
      </c>
      <c r="C167" s="29" t="s">
        <v>33</v>
      </c>
      <c r="D167" s="79">
        <v>2</v>
      </c>
      <c r="E167" s="79" t="s">
        <v>9</v>
      </c>
      <c r="F167" s="79" t="s">
        <v>360</v>
      </c>
      <c r="G167" s="4">
        <v>157</v>
      </c>
      <c r="H167" s="79" t="s">
        <v>31</v>
      </c>
      <c r="I167" s="29" t="s">
        <v>597</v>
      </c>
      <c r="J167" s="29" t="s">
        <v>598</v>
      </c>
      <c r="K167" s="110">
        <v>2753923</v>
      </c>
      <c r="L167" s="80">
        <v>42951</v>
      </c>
      <c r="M167" s="80"/>
      <c r="N167" s="87"/>
      <c r="O167" s="85"/>
      <c r="P167" s="85">
        <v>42948</v>
      </c>
      <c r="Q167" s="87"/>
      <c r="R167" s="5"/>
      <c r="S167" s="5"/>
      <c r="T167" s="9"/>
      <c r="U167" s="9"/>
    </row>
    <row r="168" spans="1:21" ht="25.5" hidden="1" x14ac:dyDescent="0.2">
      <c r="A168" s="79" t="s">
        <v>31</v>
      </c>
      <c r="B168" s="79" t="s">
        <v>32</v>
      </c>
      <c r="C168" s="29" t="s">
        <v>33</v>
      </c>
      <c r="D168" s="79">
        <v>2</v>
      </c>
      <c r="E168" s="79" t="s">
        <v>9</v>
      </c>
      <c r="F168" s="79" t="s">
        <v>360</v>
      </c>
      <c r="G168" s="4">
        <v>158</v>
      </c>
      <c r="H168" s="79" t="s">
        <v>31</v>
      </c>
      <c r="I168" s="29" t="s">
        <v>599</v>
      </c>
      <c r="J168" s="29" t="s">
        <v>600</v>
      </c>
      <c r="K168" s="110">
        <v>383010</v>
      </c>
      <c r="L168" s="80">
        <v>42948</v>
      </c>
      <c r="M168" s="80"/>
      <c r="N168" s="87"/>
      <c r="O168" s="85"/>
      <c r="P168" s="85"/>
      <c r="Q168" s="87"/>
      <c r="R168" s="5"/>
      <c r="S168" s="5"/>
      <c r="T168" s="34"/>
      <c r="U168" s="34"/>
    </row>
    <row r="169" spans="1:21" ht="25.5" hidden="1" x14ac:dyDescent="0.2">
      <c r="A169" s="79" t="s">
        <v>31</v>
      </c>
      <c r="B169" s="79" t="s">
        <v>32</v>
      </c>
      <c r="C169" s="29" t="s">
        <v>33</v>
      </c>
      <c r="D169" s="79">
        <v>2</v>
      </c>
      <c r="E169" s="79" t="s">
        <v>9</v>
      </c>
      <c r="F169" s="79" t="s">
        <v>360</v>
      </c>
      <c r="G169" s="4">
        <v>159</v>
      </c>
      <c r="H169" s="5" t="s">
        <v>31</v>
      </c>
      <c r="I169" s="29" t="s">
        <v>601</v>
      </c>
      <c r="J169" s="29" t="s">
        <v>602</v>
      </c>
      <c r="K169" s="110">
        <v>536220</v>
      </c>
      <c r="L169" s="80">
        <v>42951</v>
      </c>
      <c r="M169" s="80"/>
      <c r="N169" s="87"/>
      <c r="O169" s="85"/>
      <c r="P169" s="85">
        <v>42948</v>
      </c>
      <c r="Q169" s="87"/>
      <c r="R169" s="5"/>
      <c r="S169" s="5"/>
      <c r="T169" s="9"/>
      <c r="U169" s="9"/>
    </row>
    <row r="170" spans="1:21" ht="25.5" hidden="1" x14ac:dyDescent="0.2">
      <c r="A170" s="79" t="s">
        <v>31</v>
      </c>
      <c r="B170" s="79" t="s">
        <v>32</v>
      </c>
      <c r="C170" s="29" t="s">
        <v>33</v>
      </c>
      <c r="D170" s="79">
        <v>2</v>
      </c>
      <c r="E170" s="79" t="s">
        <v>9</v>
      </c>
      <c r="F170" s="79" t="s">
        <v>360</v>
      </c>
      <c r="G170" s="4">
        <v>160</v>
      </c>
      <c r="H170" s="79" t="s">
        <v>31</v>
      </c>
      <c r="I170" s="29" t="s">
        <v>603</v>
      </c>
      <c r="J170" s="29" t="s">
        <v>604</v>
      </c>
      <c r="K170" s="110">
        <v>383480</v>
      </c>
      <c r="L170" s="80">
        <v>42948</v>
      </c>
      <c r="M170" s="80"/>
      <c r="N170" s="87"/>
      <c r="O170" s="85"/>
      <c r="P170" s="85">
        <v>42950</v>
      </c>
      <c r="Q170" s="87"/>
      <c r="R170" s="5"/>
      <c r="S170" s="5"/>
      <c r="T170" s="9"/>
      <c r="U170" s="9"/>
    </row>
    <row r="171" spans="1:21" ht="25.5" hidden="1" x14ac:dyDescent="0.2">
      <c r="A171" s="79" t="s">
        <v>31</v>
      </c>
      <c r="B171" s="79" t="s">
        <v>32</v>
      </c>
      <c r="C171" s="29" t="s">
        <v>33</v>
      </c>
      <c r="D171" s="79">
        <v>2</v>
      </c>
      <c r="E171" s="79" t="s">
        <v>9</v>
      </c>
      <c r="F171" s="79" t="s">
        <v>360</v>
      </c>
      <c r="G171" s="4">
        <v>161</v>
      </c>
      <c r="H171" s="79" t="s">
        <v>31</v>
      </c>
      <c r="I171" s="29" t="s">
        <v>605</v>
      </c>
      <c r="J171" s="29" t="s">
        <v>606</v>
      </c>
      <c r="K171" s="110">
        <v>1874760</v>
      </c>
      <c r="L171" s="80">
        <v>42951</v>
      </c>
      <c r="M171" s="80"/>
      <c r="N171" s="87"/>
      <c r="O171" s="85"/>
      <c r="P171" s="85">
        <v>42950</v>
      </c>
      <c r="Q171" s="87"/>
      <c r="R171" s="5"/>
      <c r="S171" s="5"/>
      <c r="T171" s="9"/>
      <c r="U171" s="9"/>
    </row>
    <row r="172" spans="1:21" ht="25.5" hidden="1" x14ac:dyDescent="0.2">
      <c r="A172" s="79" t="s">
        <v>31</v>
      </c>
      <c r="B172" s="79" t="s">
        <v>32</v>
      </c>
      <c r="C172" s="29" t="s">
        <v>33</v>
      </c>
      <c r="D172" s="79">
        <v>2</v>
      </c>
      <c r="E172" s="79" t="s">
        <v>9</v>
      </c>
      <c r="F172" s="79" t="s">
        <v>360</v>
      </c>
      <c r="G172" s="4">
        <v>162</v>
      </c>
      <c r="H172" s="5" t="s">
        <v>31</v>
      </c>
      <c r="I172" s="29" t="s">
        <v>607</v>
      </c>
      <c r="J172" s="29" t="s">
        <v>608</v>
      </c>
      <c r="K172" s="110">
        <v>5034788</v>
      </c>
      <c r="L172" s="80">
        <v>42951</v>
      </c>
      <c r="M172" s="80"/>
      <c r="N172" s="87"/>
      <c r="O172" s="85"/>
      <c r="P172" s="85">
        <v>42951</v>
      </c>
      <c r="Q172" s="87"/>
      <c r="R172" s="5"/>
      <c r="S172" s="5"/>
      <c r="T172" s="34"/>
      <c r="U172" s="34"/>
    </row>
    <row r="173" spans="1:21" ht="25.5" hidden="1" x14ac:dyDescent="0.2">
      <c r="A173" s="79" t="s">
        <v>31</v>
      </c>
      <c r="B173" s="79" t="s">
        <v>32</v>
      </c>
      <c r="C173" s="29" t="s">
        <v>33</v>
      </c>
      <c r="D173" s="79">
        <v>2</v>
      </c>
      <c r="E173" s="79" t="s">
        <v>9</v>
      </c>
      <c r="F173" s="79" t="s">
        <v>360</v>
      </c>
      <c r="G173" s="4">
        <v>163</v>
      </c>
      <c r="H173" s="79" t="s">
        <v>31</v>
      </c>
      <c r="I173" s="29" t="s">
        <v>609</v>
      </c>
      <c r="J173" s="29" t="s">
        <v>610</v>
      </c>
      <c r="K173" s="110">
        <v>180115</v>
      </c>
      <c r="L173" s="80">
        <v>42948</v>
      </c>
      <c r="M173" s="80"/>
      <c r="N173" s="87"/>
      <c r="O173" s="85"/>
      <c r="P173" s="85">
        <v>42949</v>
      </c>
      <c r="Q173" s="87"/>
      <c r="R173" s="5"/>
      <c r="S173" s="5"/>
      <c r="T173" s="9"/>
      <c r="U173" s="9"/>
    </row>
    <row r="174" spans="1:21" ht="25.5" hidden="1" x14ac:dyDescent="0.2">
      <c r="A174" s="79" t="s">
        <v>31</v>
      </c>
      <c r="B174" s="79" t="s">
        <v>32</v>
      </c>
      <c r="C174" s="29" t="s">
        <v>33</v>
      </c>
      <c r="D174" s="79">
        <v>2</v>
      </c>
      <c r="E174" s="79" t="s">
        <v>9</v>
      </c>
      <c r="F174" s="79" t="s">
        <v>360</v>
      </c>
      <c r="G174" s="4">
        <v>164</v>
      </c>
      <c r="H174" s="79" t="s">
        <v>31</v>
      </c>
      <c r="I174" s="29" t="s">
        <v>611</v>
      </c>
      <c r="J174" s="29" t="s">
        <v>612</v>
      </c>
      <c r="K174" s="110">
        <v>935022</v>
      </c>
      <c r="L174" s="80">
        <v>42951</v>
      </c>
      <c r="M174" s="80"/>
      <c r="N174" s="87"/>
      <c r="O174" s="85"/>
      <c r="P174" s="85">
        <v>42949</v>
      </c>
      <c r="Q174" s="87"/>
      <c r="R174" s="5"/>
      <c r="S174" s="5"/>
      <c r="T174" s="9"/>
      <c r="U174" s="9"/>
    </row>
    <row r="175" spans="1:21" ht="25.5" hidden="1" x14ac:dyDescent="0.2">
      <c r="A175" s="79" t="s">
        <v>31</v>
      </c>
      <c r="B175" s="79" t="s">
        <v>32</v>
      </c>
      <c r="C175" s="29" t="s">
        <v>33</v>
      </c>
      <c r="D175" s="79">
        <v>2</v>
      </c>
      <c r="E175" s="79" t="s">
        <v>9</v>
      </c>
      <c r="F175" s="79" t="s">
        <v>360</v>
      </c>
      <c r="G175" s="4">
        <v>165</v>
      </c>
      <c r="H175" s="5" t="s">
        <v>31</v>
      </c>
      <c r="I175" s="29" t="s">
        <v>613</v>
      </c>
      <c r="J175" s="29"/>
      <c r="K175" s="110">
        <v>326400</v>
      </c>
      <c r="L175" s="80">
        <v>42951</v>
      </c>
      <c r="M175" s="80"/>
      <c r="N175" s="87"/>
      <c r="O175" s="85"/>
      <c r="P175" s="85"/>
      <c r="Q175" s="87"/>
      <c r="R175" s="5"/>
      <c r="S175" s="5"/>
      <c r="T175" s="34"/>
      <c r="U175" s="34"/>
    </row>
    <row r="176" spans="1:21" ht="51" hidden="1" x14ac:dyDescent="0.2">
      <c r="A176" s="79" t="s">
        <v>31</v>
      </c>
      <c r="B176" s="79" t="s">
        <v>32</v>
      </c>
      <c r="C176" s="29" t="s">
        <v>33</v>
      </c>
      <c r="D176" s="79">
        <v>2</v>
      </c>
      <c r="E176" s="79" t="s">
        <v>9</v>
      </c>
      <c r="F176" s="79" t="s">
        <v>360</v>
      </c>
      <c r="G176" s="4">
        <v>166</v>
      </c>
      <c r="H176" s="79" t="s">
        <v>31</v>
      </c>
      <c r="I176" s="29" t="s">
        <v>614</v>
      </c>
      <c r="J176" s="29" t="s">
        <v>615</v>
      </c>
      <c r="K176" s="110">
        <v>841303</v>
      </c>
      <c r="L176" s="80">
        <v>42948</v>
      </c>
      <c r="M176" s="80"/>
      <c r="N176" s="87"/>
      <c r="O176" s="85"/>
      <c r="P176" s="85">
        <v>42951</v>
      </c>
      <c r="Q176" s="87"/>
      <c r="R176" s="5"/>
      <c r="S176" s="5"/>
      <c r="T176" s="34"/>
      <c r="U176" s="34"/>
    </row>
    <row r="177" spans="1:21" ht="25.5" hidden="1" x14ac:dyDescent="0.2">
      <c r="A177" s="79" t="s">
        <v>31</v>
      </c>
      <c r="B177" s="79" t="s">
        <v>32</v>
      </c>
      <c r="C177" s="29" t="s">
        <v>33</v>
      </c>
      <c r="D177" s="79">
        <v>2</v>
      </c>
      <c r="E177" s="79" t="s">
        <v>9</v>
      </c>
      <c r="F177" s="79" t="s">
        <v>360</v>
      </c>
      <c r="G177" s="4">
        <v>167</v>
      </c>
      <c r="H177" s="79" t="s">
        <v>31</v>
      </c>
      <c r="I177" s="29" t="s">
        <v>616</v>
      </c>
      <c r="J177" s="29" t="s">
        <v>617</v>
      </c>
      <c r="K177" s="110">
        <v>1356692</v>
      </c>
      <c r="L177" s="80">
        <v>42951</v>
      </c>
      <c r="M177" s="80"/>
      <c r="N177" s="87"/>
      <c r="O177" s="85"/>
      <c r="P177" s="85"/>
      <c r="Q177" s="87"/>
      <c r="R177" s="5"/>
      <c r="S177" s="5"/>
      <c r="T177" s="34"/>
      <c r="U177" s="34"/>
    </row>
    <row r="178" spans="1:21" ht="25.5" hidden="1" x14ac:dyDescent="0.2">
      <c r="A178" s="79" t="s">
        <v>31</v>
      </c>
      <c r="B178" s="79" t="s">
        <v>32</v>
      </c>
      <c r="C178" s="29" t="s">
        <v>33</v>
      </c>
      <c r="D178" s="79">
        <v>2</v>
      </c>
      <c r="E178" s="79" t="s">
        <v>9</v>
      </c>
      <c r="F178" s="79" t="s">
        <v>360</v>
      </c>
      <c r="G178" s="4">
        <v>168</v>
      </c>
      <c r="H178" s="5" t="s">
        <v>31</v>
      </c>
      <c r="I178" s="29" t="s">
        <v>618</v>
      </c>
      <c r="J178" s="29" t="s">
        <v>619</v>
      </c>
      <c r="K178" s="110">
        <v>593300</v>
      </c>
      <c r="L178" s="80">
        <v>42951</v>
      </c>
      <c r="M178" s="80"/>
      <c r="N178" s="87"/>
      <c r="O178" s="85"/>
      <c r="P178" s="85">
        <v>42951</v>
      </c>
      <c r="Q178" s="87"/>
      <c r="R178" s="5"/>
      <c r="S178" s="5"/>
      <c r="T178" s="34"/>
      <c r="U178" s="34"/>
    </row>
    <row r="179" spans="1:21" ht="25.5" hidden="1" x14ac:dyDescent="0.2">
      <c r="A179" s="79" t="s">
        <v>31</v>
      </c>
      <c r="B179" s="79" t="s">
        <v>32</v>
      </c>
      <c r="C179" s="29" t="s">
        <v>33</v>
      </c>
      <c r="D179" s="79">
        <v>2</v>
      </c>
      <c r="E179" s="79" t="s">
        <v>9</v>
      </c>
      <c r="F179" s="79" t="s">
        <v>360</v>
      </c>
      <c r="G179" s="4">
        <v>169</v>
      </c>
      <c r="H179" s="79" t="s">
        <v>31</v>
      </c>
      <c r="I179" s="29" t="s">
        <v>620</v>
      </c>
      <c r="J179" s="29" t="s">
        <v>621</v>
      </c>
      <c r="K179" s="110">
        <v>1077423</v>
      </c>
      <c r="L179" s="80">
        <v>42951</v>
      </c>
      <c r="M179" s="80"/>
      <c r="N179" s="87"/>
      <c r="O179" s="85"/>
      <c r="P179" s="85">
        <v>42949</v>
      </c>
      <c r="Q179" s="87"/>
      <c r="R179" s="5"/>
      <c r="S179" s="5"/>
      <c r="T179" s="9"/>
      <c r="U179" s="9"/>
    </row>
    <row r="180" spans="1:21" ht="25.5" hidden="1" x14ac:dyDescent="0.2">
      <c r="A180" s="79" t="s">
        <v>31</v>
      </c>
      <c r="B180" s="79" t="s">
        <v>32</v>
      </c>
      <c r="C180" s="29" t="s">
        <v>33</v>
      </c>
      <c r="D180" s="79">
        <v>2</v>
      </c>
      <c r="E180" s="79" t="s">
        <v>9</v>
      </c>
      <c r="F180" s="79" t="s">
        <v>360</v>
      </c>
      <c r="G180" s="4">
        <v>170</v>
      </c>
      <c r="H180" s="79" t="s">
        <v>31</v>
      </c>
      <c r="I180" s="29" t="s">
        <v>622</v>
      </c>
      <c r="J180" s="29"/>
      <c r="K180" s="110">
        <v>2923830</v>
      </c>
      <c r="L180" s="80">
        <v>42951</v>
      </c>
      <c r="M180" s="80"/>
      <c r="N180" s="87"/>
      <c r="O180" s="85"/>
      <c r="P180" s="85"/>
      <c r="Q180" s="87"/>
      <c r="R180" s="5"/>
      <c r="S180" s="5"/>
      <c r="T180" s="34"/>
      <c r="U180" s="34"/>
    </row>
    <row r="181" spans="1:21" ht="25.5" hidden="1" x14ac:dyDescent="0.2">
      <c r="A181" s="79" t="s">
        <v>31</v>
      </c>
      <c r="B181" s="79" t="s">
        <v>32</v>
      </c>
      <c r="C181" s="29" t="s">
        <v>33</v>
      </c>
      <c r="D181" s="79">
        <v>2</v>
      </c>
      <c r="E181" s="79" t="s">
        <v>9</v>
      </c>
      <c r="F181" s="79" t="s">
        <v>360</v>
      </c>
      <c r="G181" s="4">
        <v>171</v>
      </c>
      <c r="H181" s="5" t="s">
        <v>31</v>
      </c>
      <c r="I181" s="29" t="s">
        <v>623</v>
      </c>
      <c r="J181" s="29" t="s">
        <v>624</v>
      </c>
      <c r="K181" s="110">
        <v>102510</v>
      </c>
      <c r="L181" s="80">
        <v>42951</v>
      </c>
      <c r="M181" s="80"/>
      <c r="N181" s="87"/>
      <c r="O181" s="85"/>
      <c r="P181" s="85"/>
      <c r="Q181" s="87"/>
      <c r="R181" s="5"/>
      <c r="S181" s="5"/>
      <c r="T181" s="34"/>
      <c r="U181" s="34"/>
    </row>
    <row r="182" spans="1:21" ht="25.5" hidden="1" x14ac:dyDescent="0.2">
      <c r="A182" s="79" t="s">
        <v>31</v>
      </c>
      <c r="B182" s="79" t="s">
        <v>32</v>
      </c>
      <c r="C182" s="29" t="s">
        <v>33</v>
      </c>
      <c r="D182" s="79">
        <v>2</v>
      </c>
      <c r="E182" s="79" t="s">
        <v>9</v>
      </c>
      <c r="F182" s="79" t="s">
        <v>360</v>
      </c>
      <c r="G182" s="4">
        <v>172</v>
      </c>
      <c r="H182" s="79" t="s">
        <v>31</v>
      </c>
      <c r="I182" s="29" t="s">
        <v>625</v>
      </c>
      <c r="J182" s="29" t="s">
        <v>626</v>
      </c>
      <c r="K182" s="110">
        <v>285367</v>
      </c>
      <c r="L182" s="80">
        <v>42951</v>
      </c>
      <c r="M182" s="80"/>
      <c r="N182" s="87"/>
      <c r="O182" s="85"/>
      <c r="P182" s="85">
        <v>42951</v>
      </c>
      <c r="Q182" s="87"/>
      <c r="R182" s="5"/>
      <c r="S182" s="5"/>
      <c r="T182" s="34"/>
      <c r="U182" s="34"/>
    </row>
    <row r="183" spans="1:21" ht="25.5" hidden="1" x14ac:dyDescent="0.2">
      <c r="A183" s="79" t="s">
        <v>31</v>
      </c>
      <c r="B183" s="79" t="s">
        <v>32</v>
      </c>
      <c r="C183" s="29" t="s">
        <v>33</v>
      </c>
      <c r="D183" s="79">
        <v>2</v>
      </c>
      <c r="E183" s="79" t="s">
        <v>9</v>
      </c>
      <c r="F183" s="79" t="s">
        <v>360</v>
      </c>
      <c r="G183" s="4">
        <v>173</v>
      </c>
      <c r="H183" s="79" t="s">
        <v>31</v>
      </c>
      <c r="I183" s="29" t="s">
        <v>636</v>
      </c>
      <c r="J183" s="29" t="s">
        <v>635</v>
      </c>
      <c r="K183" s="110">
        <v>3136976</v>
      </c>
      <c r="L183" s="80">
        <v>42951</v>
      </c>
      <c r="M183" s="80"/>
      <c r="N183" s="87"/>
      <c r="O183" s="85"/>
      <c r="P183" s="85"/>
      <c r="Q183" s="87"/>
      <c r="R183" s="5"/>
      <c r="S183" s="5"/>
      <c r="T183" s="34"/>
      <c r="U183" s="34"/>
    </row>
    <row r="184" spans="1:21" ht="25.5" hidden="1" x14ac:dyDescent="0.2">
      <c r="A184" s="79" t="s">
        <v>31</v>
      </c>
      <c r="B184" s="79" t="s">
        <v>32</v>
      </c>
      <c r="C184" s="29" t="s">
        <v>33</v>
      </c>
      <c r="D184" s="79">
        <v>2</v>
      </c>
      <c r="E184" s="79" t="s">
        <v>9</v>
      </c>
      <c r="F184" s="79" t="s">
        <v>360</v>
      </c>
      <c r="G184" s="4">
        <v>174</v>
      </c>
      <c r="H184" s="5" t="s">
        <v>31</v>
      </c>
      <c r="I184" s="29" t="s">
        <v>627</v>
      </c>
      <c r="J184" s="29" t="s">
        <v>628</v>
      </c>
      <c r="K184" s="110">
        <v>1238789</v>
      </c>
      <c r="L184" s="80">
        <v>42948</v>
      </c>
      <c r="M184" s="80"/>
      <c r="N184" s="87"/>
      <c r="O184" s="85"/>
      <c r="P184" s="85">
        <v>42929</v>
      </c>
      <c r="Q184" s="87"/>
      <c r="R184" s="5"/>
      <c r="S184" s="5"/>
      <c r="T184" s="34"/>
      <c r="U184" s="34"/>
    </row>
    <row r="185" spans="1:21" ht="25.5" hidden="1" x14ac:dyDescent="0.2">
      <c r="A185" s="79" t="s">
        <v>31</v>
      </c>
      <c r="B185" s="79" t="s">
        <v>32</v>
      </c>
      <c r="C185" s="29" t="s">
        <v>33</v>
      </c>
      <c r="D185" s="79">
        <v>2</v>
      </c>
      <c r="E185" s="79" t="s">
        <v>9</v>
      </c>
      <c r="F185" s="79" t="s">
        <v>360</v>
      </c>
      <c r="G185" s="4">
        <v>175</v>
      </c>
      <c r="H185" s="79" t="s">
        <v>31</v>
      </c>
      <c r="I185" s="29" t="s">
        <v>629</v>
      </c>
      <c r="J185" s="29" t="s">
        <v>630</v>
      </c>
      <c r="K185" s="110">
        <v>1522563</v>
      </c>
      <c r="L185" s="80">
        <v>42951</v>
      </c>
      <c r="M185" s="80"/>
      <c r="N185" s="87"/>
      <c r="O185" s="85"/>
      <c r="P185" s="85"/>
      <c r="Q185" s="87"/>
      <c r="R185" s="5"/>
      <c r="S185" s="5"/>
      <c r="T185" s="9"/>
      <c r="U185" s="9"/>
    </row>
    <row r="186" spans="1:21" ht="25.5" hidden="1" x14ac:dyDescent="0.2">
      <c r="A186" s="79" t="s">
        <v>31</v>
      </c>
      <c r="B186" s="79" t="s">
        <v>32</v>
      </c>
      <c r="C186" s="29" t="s">
        <v>33</v>
      </c>
      <c r="D186" s="79">
        <v>2</v>
      </c>
      <c r="E186" s="79" t="s">
        <v>9</v>
      </c>
      <c r="F186" s="79" t="s">
        <v>360</v>
      </c>
      <c r="G186" s="4">
        <v>176</v>
      </c>
      <c r="H186" s="79" t="s">
        <v>31</v>
      </c>
      <c r="I186" s="29" t="s">
        <v>631</v>
      </c>
      <c r="J186" s="29" t="s">
        <v>632</v>
      </c>
      <c r="K186" s="110">
        <v>422790</v>
      </c>
      <c r="L186" s="80">
        <v>42951</v>
      </c>
      <c r="M186" s="80"/>
      <c r="N186" s="87"/>
      <c r="O186" s="85"/>
      <c r="P186" s="85">
        <v>42951</v>
      </c>
      <c r="Q186" s="87"/>
      <c r="R186" s="5"/>
      <c r="S186" s="5"/>
      <c r="T186" s="34"/>
      <c r="U186" s="34"/>
    </row>
    <row r="187" spans="1:21" ht="25.5" hidden="1" x14ac:dyDescent="0.2">
      <c r="A187" s="79" t="s">
        <v>31</v>
      </c>
      <c r="B187" s="79" t="s">
        <v>32</v>
      </c>
      <c r="C187" s="29" t="s">
        <v>33</v>
      </c>
      <c r="D187" s="79">
        <v>2</v>
      </c>
      <c r="E187" s="79" t="s">
        <v>9</v>
      </c>
      <c r="F187" s="79" t="s">
        <v>360</v>
      </c>
      <c r="G187" s="4">
        <v>177</v>
      </c>
      <c r="H187" s="5" t="s">
        <v>31</v>
      </c>
      <c r="I187" s="29" t="s">
        <v>633</v>
      </c>
      <c r="J187" s="29" t="s">
        <v>634</v>
      </c>
      <c r="K187" s="110">
        <v>308401</v>
      </c>
      <c r="L187" s="80">
        <v>42948</v>
      </c>
      <c r="M187" s="80"/>
      <c r="N187" s="87"/>
      <c r="O187" s="85"/>
      <c r="P187" s="85">
        <v>42951</v>
      </c>
      <c r="Q187" s="87"/>
      <c r="R187" s="5"/>
      <c r="S187" s="5"/>
      <c r="T187" s="34"/>
      <c r="U187" s="34"/>
    </row>
    <row r="188" spans="1:21" ht="63.75" hidden="1" x14ac:dyDescent="0.2">
      <c r="A188" s="29" t="s">
        <v>373</v>
      </c>
      <c r="B188" s="29" t="s">
        <v>374</v>
      </c>
      <c r="C188" s="29" t="s">
        <v>375</v>
      </c>
      <c r="D188" s="29">
        <v>1</v>
      </c>
      <c r="E188" s="29" t="s">
        <v>9</v>
      </c>
      <c r="F188" s="29" t="s">
        <v>360</v>
      </c>
      <c r="G188" s="4">
        <v>178</v>
      </c>
      <c r="H188" s="29" t="s">
        <v>373</v>
      </c>
      <c r="I188" s="29" t="s">
        <v>376</v>
      </c>
      <c r="J188" s="29" t="s">
        <v>460</v>
      </c>
      <c r="K188" s="37">
        <v>5945241</v>
      </c>
      <c r="L188" s="23">
        <v>42916</v>
      </c>
      <c r="M188" s="12"/>
      <c r="N188" s="5"/>
      <c r="O188" s="5"/>
      <c r="P188" s="12">
        <v>42916</v>
      </c>
      <c r="Q188" s="7"/>
      <c r="R188" s="5"/>
      <c r="S188" s="5"/>
      <c r="T188" s="5"/>
      <c r="U188" s="5"/>
    </row>
    <row r="189" spans="1:21" ht="25.5" hidden="1" x14ac:dyDescent="0.2">
      <c r="A189" s="29" t="s">
        <v>373</v>
      </c>
      <c r="B189" s="29" t="s">
        <v>374</v>
      </c>
      <c r="C189" s="29" t="s">
        <v>375</v>
      </c>
      <c r="D189" s="29">
        <v>1</v>
      </c>
      <c r="E189" s="29" t="s">
        <v>9</v>
      </c>
      <c r="F189" s="29" t="s">
        <v>360</v>
      </c>
      <c r="G189" s="4">
        <v>179</v>
      </c>
      <c r="H189" s="29" t="s">
        <v>373</v>
      </c>
      <c r="I189" s="29" t="s">
        <v>303</v>
      </c>
      <c r="J189" s="29" t="s">
        <v>459</v>
      </c>
      <c r="K189" s="37">
        <v>5911990</v>
      </c>
      <c r="L189" s="23">
        <v>42916</v>
      </c>
      <c r="M189" s="12"/>
      <c r="N189" s="5"/>
      <c r="O189" s="5"/>
      <c r="P189" s="12">
        <v>42900</v>
      </c>
      <c r="Q189" s="7"/>
      <c r="R189" s="5"/>
      <c r="S189" s="5"/>
      <c r="T189" s="5"/>
      <c r="U189" s="5"/>
    </row>
    <row r="190" spans="1:21" ht="51" hidden="1" x14ac:dyDescent="0.2">
      <c r="A190" s="5" t="s">
        <v>185</v>
      </c>
      <c r="B190" s="4" t="s">
        <v>377</v>
      </c>
      <c r="C190" s="4" t="s">
        <v>378</v>
      </c>
      <c r="D190" s="4">
        <v>1</v>
      </c>
      <c r="E190" s="4" t="s">
        <v>82</v>
      </c>
      <c r="F190" s="4" t="s">
        <v>285</v>
      </c>
      <c r="G190" s="4">
        <v>180</v>
      </c>
      <c r="H190" s="5" t="s">
        <v>185</v>
      </c>
      <c r="I190" s="5" t="s">
        <v>188</v>
      </c>
      <c r="J190" s="5" t="s">
        <v>189</v>
      </c>
      <c r="K190" s="37">
        <v>1878000.1199999999</v>
      </c>
      <c r="L190" s="12">
        <v>42886</v>
      </c>
      <c r="M190" s="12"/>
      <c r="N190" s="12"/>
      <c r="O190" s="12"/>
      <c r="P190" s="12">
        <v>42881</v>
      </c>
      <c r="Q190" s="7"/>
      <c r="R190" s="32"/>
      <c r="S190" s="5"/>
      <c r="T190" s="5"/>
      <c r="U190" s="5"/>
    </row>
    <row r="191" spans="1:21" ht="35.25" hidden="1" customHeight="1" x14ac:dyDescent="0.2">
      <c r="A191" s="79" t="s">
        <v>185</v>
      </c>
      <c r="B191" s="79" t="s">
        <v>377</v>
      </c>
      <c r="C191" s="29" t="s">
        <v>378</v>
      </c>
      <c r="D191" s="79">
        <v>1</v>
      </c>
      <c r="E191" s="79" t="s">
        <v>82</v>
      </c>
      <c r="F191" s="79" t="s">
        <v>285</v>
      </c>
      <c r="G191" s="4">
        <v>181</v>
      </c>
      <c r="H191" s="79" t="s">
        <v>185</v>
      </c>
      <c r="I191" s="29" t="s">
        <v>69</v>
      </c>
      <c r="J191" s="29" t="s">
        <v>547</v>
      </c>
      <c r="K191" s="81">
        <v>4695000</v>
      </c>
      <c r="L191" s="80">
        <v>42947</v>
      </c>
      <c r="M191" s="12"/>
      <c r="N191" s="7"/>
      <c r="O191" s="7"/>
      <c r="P191" s="86" t="s">
        <v>127</v>
      </c>
      <c r="Q191" s="12">
        <v>42947</v>
      </c>
      <c r="R191" s="5"/>
      <c r="S191" s="87"/>
      <c r="T191" s="87"/>
      <c r="U191" s="87"/>
    </row>
    <row r="192" spans="1:21" ht="51" hidden="1" x14ac:dyDescent="0.2">
      <c r="A192" s="29" t="s">
        <v>185</v>
      </c>
      <c r="B192" s="29" t="s">
        <v>377</v>
      </c>
      <c r="C192" s="29" t="s">
        <v>378</v>
      </c>
      <c r="D192" s="29">
        <v>1</v>
      </c>
      <c r="E192" s="29" t="s">
        <v>82</v>
      </c>
      <c r="F192" s="29" t="s">
        <v>285</v>
      </c>
      <c r="G192" s="4">
        <v>182</v>
      </c>
      <c r="H192" s="29" t="s">
        <v>185</v>
      </c>
      <c r="I192" s="29" t="s">
        <v>46</v>
      </c>
      <c r="J192" s="29" t="s">
        <v>381</v>
      </c>
      <c r="K192" s="37">
        <v>2347500</v>
      </c>
      <c r="L192" s="23">
        <v>42916</v>
      </c>
      <c r="M192" s="12"/>
      <c r="N192" s="5"/>
      <c r="O192" s="5"/>
      <c r="P192" s="12">
        <v>42923</v>
      </c>
      <c r="Q192" s="7"/>
      <c r="R192" s="5"/>
      <c r="S192" s="5"/>
      <c r="T192" s="5"/>
      <c r="U192" s="5"/>
    </row>
    <row r="193" spans="1:21" ht="51" hidden="1" x14ac:dyDescent="0.2">
      <c r="A193" s="29" t="s">
        <v>185</v>
      </c>
      <c r="B193" s="29" t="s">
        <v>377</v>
      </c>
      <c r="C193" s="29" t="s">
        <v>378</v>
      </c>
      <c r="D193" s="29">
        <v>1</v>
      </c>
      <c r="E193" s="29" t="s">
        <v>82</v>
      </c>
      <c r="F193" s="29" t="s">
        <v>285</v>
      </c>
      <c r="G193" s="4">
        <v>183</v>
      </c>
      <c r="H193" s="29" t="s">
        <v>185</v>
      </c>
      <c r="I193" s="29" t="s">
        <v>379</v>
      </c>
      <c r="J193" s="29" t="s">
        <v>380</v>
      </c>
      <c r="K193" s="37">
        <v>5634000</v>
      </c>
      <c r="L193" s="23">
        <v>42916</v>
      </c>
      <c r="M193" s="12"/>
      <c r="N193" s="5"/>
      <c r="O193" s="12">
        <v>42930</v>
      </c>
      <c r="P193" s="12">
        <v>42930</v>
      </c>
      <c r="Q193" s="7"/>
      <c r="R193" s="5"/>
      <c r="S193" s="5"/>
      <c r="T193" s="5" t="s">
        <v>497</v>
      </c>
      <c r="U193" s="5"/>
    </row>
    <row r="194" spans="1:21" ht="51" hidden="1" x14ac:dyDescent="0.2">
      <c r="A194" s="29" t="s">
        <v>185</v>
      </c>
      <c r="B194" s="29" t="s">
        <v>377</v>
      </c>
      <c r="C194" s="29" t="s">
        <v>378</v>
      </c>
      <c r="D194" s="29">
        <v>2</v>
      </c>
      <c r="E194" s="29" t="s">
        <v>82</v>
      </c>
      <c r="F194" s="29" t="s">
        <v>285</v>
      </c>
      <c r="G194" s="4">
        <v>184</v>
      </c>
      <c r="H194" s="29" t="s">
        <v>185</v>
      </c>
      <c r="I194" s="29" t="s">
        <v>382</v>
      </c>
      <c r="J194" s="29" t="s">
        <v>383</v>
      </c>
      <c r="K194" s="37">
        <v>2381180</v>
      </c>
      <c r="L194" s="23">
        <v>42916</v>
      </c>
      <c r="M194" s="12"/>
      <c r="N194" s="5"/>
      <c r="O194" s="12">
        <v>42946</v>
      </c>
      <c r="P194" s="12" t="s">
        <v>127</v>
      </c>
      <c r="Q194" s="7">
        <v>42946</v>
      </c>
      <c r="R194" s="5"/>
      <c r="S194" s="5"/>
      <c r="T194" s="5" t="s">
        <v>498</v>
      </c>
      <c r="U194" s="5"/>
    </row>
    <row r="195" spans="1:21" ht="102" hidden="1" x14ac:dyDescent="0.2">
      <c r="A195" s="5" t="s">
        <v>185</v>
      </c>
      <c r="B195" s="4" t="s">
        <v>377</v>
      </c>
      <c r="C195" s="4" t="s">
        <v>378</v>
      </c>
      <c r="D195" s="4">
        <v>2</v>
      </c>
      <c r="E195" s="4" t="s">
        <v>82</v>
      </c>
      <c r="F195" s="4" t="s">
        <v>285</v>
      </c>
      <c r="G195" s="4">
        <v>185</v>
      </c>
      <c r="H195" s="5" t="s">
        <v>185</v>
      </c>
      <c r="I195" s="5" t="s">
        <v>190</v>
      </c>
      <c r="J195" s="5" t="s">
        <v>191</v>
      </c>
      <c r="K195" s="37">
        <v>2948459.58</v>
      </c>
      <c r="L195" s="12">
        <v>42886</v>
      </c>
      <c r="M195" s="12"/>
      <c r="N195" s="12">
        <v>42916</v>
      </c>
      <c r="O195" s="12"/>
      <c r="P195" s="12" t="s">
        <v>127</v>
      </c>
      <c r="Q195" s="7">
        <v>42946</v>
      </c>
      <c r="R195" s="32"/>
      <c r="S195" s="5" t="s">
        <v>275</v>
      </c>
      <c r="T195" s="5"/>
      <c r="U195" s="5"/>
    </row>
    <row r="196" spans="1:21" ht="51" hidden="1" x14ac:dyDescent="0.2">
      <c r="A196" s="79" t="s">
        <v>185</v>
      </c>
      <c r="B196" s="79" t="s">
        <v>377</v>
      </c>
      <c r="C196" s="29" t="s">
        <v>378</v>
      </c>
      <c r="D196" s="79">
        <v>2</v>
      </c>
      <c r="E196" s="79" t="s">
        <v>82</v>
      </c>
      <c r="F196" s="79" t="s">
        <v>285</v>
      </c>
      <c r="G196" s="4">
        <v>186</v>
      </c>
      <c r="H196" s="79" t="s">
        <v>185</v>
      </c>
      <c r="I196" s="29" t="s">
        <v>548</v>
      </c>
      <c r="J196" s="29" t="s">
        <v>549</v>
      </c>
      <c r="K196" s="81">
        <v>4507200</v>
      </c>
      <c r="L196" s="80">
        <v>42946</v>
      </c>
      <c r="M196" s="12"/>
      <c r="N196" s="7"/>
      <c r="O196" s="7"/>
      <c r="P196" s="86" t="s">
        <v>127</v>
      </c>
      <c r="Q196" s="12">
        <v>42946</v>
      </c>
      <c r="R196" s="5"/>
      <c r="S196" s="87"/>
      <c r="T196" s="87"/>
      <c r="U196" s="87"/>
    </row>
    <row r="197" spans="1:21" ht="51" hidden="1" x14ac:dyDescent="0.2">
      <c r="A197" s="5" t="s">
        <v>185</v>
      </c>
      <c r="B197" s="4" t="s">
        <v>377</v>
      </c>
      <c r="C197" s="4" t="s">
        <v>378</v>
      </c>
      <c r="D197" s="4">
        <v>2</v>
      </c>
      <c r="E197" s="4" t="s">
        <v>82</v>
      </c>
      <c r="F197" s="4" t="s">
        <v>285</v>
      </c>
      <c r="G197" s="4">
        <v>187</v>
      </c>
      <c r="H197" s="5" t="s">
        <v>185</v>
      </c>
      <c r="I197" s="5" t="s">
        <v>186</v>
      </c>
      <c r="J197" s="5" t="s">
        <v>187</v>
      </c>
      <c r="K197" s="37">
        <v>4225500.0100000007</v>
      </c>
      <c r="L197" s="12">
        <v>42885</v>
      </c>
      <c r="M197" s="12"/>
      <c r="N197" s="12">
        <v>42916</v>
      </c>
      <c r="O197" s="12"/>
      <c r="P197" s="12">
        <v>42935</v>
      </c>
      <c r="Q197" s="7"/>
      <c r="R197" s="32"/>
      <c r="S197" s="5" t="s">
        <v>274</v>
      </c>
      <c r="T197" s="5"/>
      <c r="U197" s="5"/>
    </row>
    <row r="198" spans="1:21" ht="38.25" hidden="1" x14ac:dyDescent="0.2">
      <c r="A198" s="79" t="s">
        <v>35</v>
      </c>
      <c r="B198" s="79" t="s">
        <v>36</v>
      </c>
      <c r="C198" s="29" t="s">
        <v>37</v>
      </c>
      <c r="D198" s="79">
        <v>1</v>
      </c>
      <c r="E198" s="79" t="s">
        <v>9</v>
      </c>
      <c r="F198" s="79" t="s">
        <v>285</v>
      </c>
      <c r="G198" s="4">
        <v>188</v>
      </c>
      <c r="H198" s="79" t="s">
        <v>35</v>
      </c>
      <c r="I198" s="29" t="s">
        <v>22</v>
      </c>
      <c r="J198" s="29" t="s">
        <v>550</v>
      </c>
      <c r="K198" s="81">
        <v>427060</v>
      </c>
      <c r="L198" s="80">
        <v>42947</v>
      </c>
      <c r="M198" s="12"/>
      <c r="N198" s="7"/>
      <c r="O198" s="7"/>
      <c r="P198" s="86" t="s">
        <v>127</v>
      </c>
      <c r="Q198" s="12">
        <v>42947</v>
      </c>
      <c r="R198" s="5"/>
      <c r="S198" s="87"/>
      <c r="T198" s="87"/>
      <c r="U198" s="87"/>
    </row>
    <row r="199" spans="1:21" ht="38.25" hidden="1" x14ac:dyDescent="0.2">
      <c r="A199" s="5" t="s">
        <v>35</v>
      </c>
      <c r="B199" s="4" t="s">
        <v>36</v>
      </c>
      <c r="C199" s="4" t="s">
        <v>37</v>
      </c>
      <c r="D199" s="4">
        <v>1</v>
      </c>
      <c r="E199" s="4" t="s">
        <v>9</v>
      </c>
      <c r="F199" s="4" t="s">
        <v>285</v>
      </c>
      <c r="G199" s="4">
        <v>189</v>
      </c>
      <c r="H199" s="5" t="s">
        <v>35</v>
      </c>
      <c r="I199" s="5" t="s">
        <v>14</v>
      </c>
      <c r="J199" s="5" t="s">
        <v>192</v>
      </c>
      <c r="K199" s="37">
        <v>910759</v>
      </c>
      <c r="L199" s="12">
        <v>42855</v>
      </c>
      <c r="M199" s="12"/>
      <c r="N199" s="12"/>
      <c r="O199" s="12"/>
      <c r="P199" s="12">
        <v>42868</v>
      </c>
      <c r="Q199" s="7"/>
      <c r="R199" s="32"/>
      <c r="S199" s="5"/>
      <c r="T199" s="5"/>
      <c r="U199" s="5"/>
    </row>
    <row r="200" spans="1:21" ht="76.5" hidden="1" x14ac:dyDescent="0.2">
      <c r="A200" s="5" t="s">
        <v>35</v>
      </c>
      <c r="B200" s="4" t="s">
        <v>36</v>
      </c>
      <c r="C200" s="4" t="s">
        <v>37</v>
      </c>
      <c r="D200" s="4">
        <v>1</v>
      </c>
      <c r="E200" s="4" t="s">
        <v>9</v>
      </c>
      <c r="F200" s="4" t="s">
        <v>285</v>
      </c>
      <c r="G200" s="4">
        <v>190</v>
      </c>
      <c r="H200" s="5" t="s">
        <v>35</v>
      </c>
      <c r="I200" s="5" t="s">
        <v>14</v>
      </c>
      <c r="J200" s="5" t="s">
        <v>193</v>
      </c>
      <c r="K200" s="37">
        <v>2500000</v>
      </c>
      <c r="L200" s="12">
        <v>42885</v>
      </c>
      <c r="M200" s="12"/>
      <c r="N200" s="21">
        <v>43008</v>
      </c>
      <c r="O200" s="21"/>
      <c r="P200" s="12" t="s">
        <v>127</v>
      </c>
      <c r="Q200" s="7">
        <v>43008</v>
      </c>
      <c r="R200" s="33"/>
      <c r="S200" s="5" t="s">
        <v>276</v>
      </c>
      <c r="T200" s="5"/>
      <c r="U200" s="5" t="s">
        <v>276</v>
      </c>
    </row>
    <row r="201" spans="1:21" ht="38.25" hidden="1" x14ac:dyDescent="0.2">
      <c r="A201" s="5" t="s">
        <v>35</v>
      </c>
      <c r="B201" s="4" t="s">
        <v>36</v>
      </c>
      <c r="C201" s="4" t="s">
        <v>37</v>
      </c>
      <c r="D201" s="4">
        <v>2</v>
      </c>
      <c r="E201" s="4" t="s">
        <v>9</v>
      </c>
      <c r="F201" s="4" t="s">
        <v>285</v>
      </c>
      <c r="G201" s="4">
        <v>191</v>
      </c>
      <c r="H201" s="5" t="s">
        <v>35</v>
      </c>
      <c r="I201" s="5" t="s">
        <v>16</v>
      </c>
      <c r="J201" s="5" t="s">
        <v>195</v>
      </c>
      <c r="K201" s="37">
        <v>301743</v>
      </c>
      <c r="L201" s="12">
        <v>42856</v>
      </c>
      <c r="M201" s="12"/>
      <c r="N201" s="21">
        <v>42947</v>
      </c>
      <c r="O201" s="21"/>
      <c r="P201" s="86" t="s">
        <v>127</v>
      </c>
      <c r="Q201" s="7">
        <v>42947</v>
      </c>
      <c r="R201" s="32"/>
      <c r="S201" s="5" t="s">
        <v>120</v>
      </c>
      <c r="T201" s="5"/>
      <c r="U201" s="5"/>
    </row>
    <row r="202" spans="1:21" ht="38.25" hidden="1" x14ac:dyDescent="0.2">
      <c r="A202" s="5" t="s">
        <v>35</v>
      </c>
      <c r="B202" s="4" t="s">
        <v>36</v>
      </c>
      <c r="C202" s="4" t="s">
        <v>37</v>
      </c>
      <c r="D202" s="4">
        <v>2</v>
      </c>
      <c r="E202" s="4" t="s">
        <v>9</v>
      </c>
      <c r="F202" s="4" t="s">
        <v>285</v>
      </c>
      <c r="G202" s="4">
        <v>192</v>
      </c>
      <c r="H202" s="5" t="s">
        <v>35</v>
      </c>
      <c r="I202" s="5" t="s">
        <v>55</v>
      </c>
      <c r="J202" s="5" t="s">
        <v>194</v>
      </c>
      <c r="K202" s="37">
        <v>762470.7</v>
      </c>
      <c r="L202" s="12">
        <v>42886</v>
      </c>
      <c r="M202" s="12"/>
      <c r="N202" s="12"/>
      <c r="O202" s="12"/>
      <c r="P202" s="12">
        <v>42867</v>
      </c>
      <c r="Q202" s="7"/>
      <c r="R202" s="33"/>
      <c r="S202" s="5"/>
      <c r="T202" s="5"/>
      <c r="U202" s="5"/>
    </row>
    <row r="203" spans="1:21" ht="38.25" hidden="1" x14ac:dyDescent="0.2">
      <c r="A203" s="79" t="s">
        <v>35</v>
      </c>
      <c r="B203" s="79" t="s">
        <v>36</v>
      </c>
      <c r="C203" s="29" t="s">
        <v>37</v>
      </c>
      <c r="D203" s="79">
        <v>2</v>
      </c>
      <c r="E203" s="79" t="s">
        <v>9</v>
      </c>
      <c r="F203" s="79" t="s">
        <v>285</v>
      </c>
      <c r="G203" s="4">
        <v>193</v>
      </c>
      <c r="H203" s="79" t="s">
        <v>35</v>
      </c>
      <c r="I203" s="29" t="s">
        <v>27</v>
      </c>
      <c r="J203" s="29" t="s">
        <v>551</v>
      </c>
      <c r="K203" s="81">
        <v>4186021.5045286817</v>
      </c>
      <c r="L203" s="80">
        <v>42947</v>
      </c>
      <c r="M203" s="12"/>
      <c r="N203" s="7"/>
      <c r="O203" s="7"/>
      <c r="P203" s="86" t="s">
        <v>127</v>
      </c>
      <c r="Q203" s="12">
        <v>42947</v>
      </c>
      <c r="R203" s="5"/>
      <c r="S203" s="87"/>
      <c r="T203" s="87"/>
      <c r="U203" s="87"/>
    </row>
    <row r="204" spans="1:21" ht="38.25" hidden="1" x14ac:dyDescent="0.2">
      <c r="A204" s="29" t="s">
        <v>35</v>
      </c>
      <c r="B204" s="29" t="s">
        <v>36</v>
      </c>
      <c r="C204" s="29" t="s">
        <v>37</v>
      </c>
      <c r="D204" s="29">
        <v>2</v>
      </c>
      <c r="E204" s="29" t="s">
        <v>9</v>
      </c>
      <c r="F204" s="29" t="s">
        <v>285</v>
      </c>
      <c r="G204" s="4">
        <v>194</v>
      </c>
      <c r="H204" s="29" t="s">
        <v>35</v>
      </c>
      <c r="I204" s="29" t="s">
        <v>384</v>
      </c>
      <c r="J204" s="29" t="s">
        <v>385</v>
      </c>
      <c r="K204" s="37">
        <v>1615000</v>
      </c>
      <c r="L204" s="23">
        <v>42916</v>
      </c>
      <c r="M204" s="12"/>
      <c r="N204" s="5"/>
      <c r="O204" s="12">
        <v>43003</v>
      </c>
      <c r="P204" s="12" t="s">
        <v>127</v>
      </c>
      <c r="Q204" s="7">
        <v>43003</v>
      </c>
      <c r="R204" s="5"/>
      <c r="S204" s="5"/>
      <c r="T204" s="5" t="s">
        <v>484</v>
      </c>
      <c r="U204" s="5" t="s">
        <v>272</v>
      </c>
    </row>
    <row r="205" spans="1:21" ht="38.25" hidden="1" x14ac:dyDescent="0.2">
      <c r="A205" s="5" t="s">
        <v>35</v>
      </c>
      <c r="B205" s="4" t="s">
        <v>36</v>
      </c>
      <c r="C205" s="4" t="s">
        <v>37</v>
      </c>
      <c r="D205" s="4">
        <v>2</v>
      </c>
      <c r="E205" s="4" t="s">
        <v>9</v>
      </c>
      <c r="F205" s="4" t="s">
        <v>285</v>
      </c>
      <c r="G205" s="4">
        <v>195</v>
      </c>
      <c r="H205" s="5" t="s">
        <v>35</v>
      </c>
      <c r="I205" s="5" t="s">
        <v>154</v>
      </c>
      <c r="J205" s="5" t="s">
        <v>196</v>
      </c>
      <c r="K205" s="37">
        <v>3241558</v>
      </c>
      <c r="L205" s="12">
        <v>42886</v>
      </c>
      <c r="M205" s="12"/>
      <c r="N205" s="12"/>
      <c r="O205" s="12"/>
      <c r="P205" s="12">
        <v>42885</v>
      </c>
      <c r="Q205" s="7"/>
      <c r="R205" s="32"/>
      <c r="S205" s="5"/>
      <c r="T205" s="5"/>
      <c r="U205" s="5"/>
    </row>
    <row r="206" spans="1:21" ht="38.25" hidden="1" x14ac:dyDescent="0.2">
      <c r="A206" s="79" t="s">
        <v>35</v>
      </c>
      <c r="B206" s="79" t="s">
        <v>36</v>
      </c>
      <c r="C206" s="29" t="s">
        <v>37</v>
      </c>
      <c r="D206" s="79">
        <v>2</v>
      </c>
      <c r="E206" s="79" t="s">
        <v>9</v>
      </c>
      <c r="F206" s="79" t="s">
        <v>285</v>
      </c>
      <c r="G206" s="4">
        <v>196</v>
      </c>
      <c r="H206" s="79" t="s">
        <v>35</v>
      </c>
      <c r="I206" s="29" t="s">
        <v>154</v>
      </c>
      <c r="J206" s="29" t="s">
        <v>552</v>
      </c>
      <c r="K206" s="81">
        <v>600000</v>
      </c>
      <c r="L206" s="80">
        <v>42947</v>
      </c>
      <c r="M206" s="12"/>
      <c r="N206" s="7"/>
      <c r="O206" s="7"/>
      <c r="P206" s="86">
        <v>42947</v>
      </c>
      <c r="Q206" s="12"/>
      <c r="R206" s="5"/>
      <c r="S206" s="87"/>
      <c r="T206" s="87"/>
      <c r="U206" s="87"/>
    </row>
    <row r="207" spans="1:21" ht="38.25" hidden="1" x14ac:dyDescent="0.2">
      <c r="A207" s="79" t="s">
        <v>35</v>
      </c>
      <c r="B207" s="79" t="s">
        <v>36</v>
      </c>
      <c r="C207" s="29" t="s">
        <v>37</v>
      </c>
      <c r="D207" s="79">
        <v>3</v>
      </c>
      <c r="E207" s="79" t="s">
        <v>9</v>
      </c>
      <c r="F207" s="79" t="s">
        <v>285</v>
      </c>
      <c r="G207" s="4">
        <v>197</v>
      </c>
      <c r="H207" s="79" t="s">
        <v>35</v>
      </c>
      <c r="I207" s="29" t="s">
        <v>354</v>
      </c>
      <c r="J207" s="29" t="s">
        <v>553</v>
      </c>
      <c r="K207" s="81">
        <v>4293663.9818999991</v>
      </c>
      <c r="L207" s="80">
        <v>42947</v>
      </c>
      <c r="M207" s="12"/>
      <c r="N207" s="7"/>
      <c r="O207" s="7"/>
      <c r="P207" s="86" t="s">
        <v>127</v>
      </c>
      <c r="Q207" s="12">
        <v>42947</v>
      </c>
      <c r="R207" s="5"/>
      <c r="S207" s="87"/>
      <c r="T207" s="87"/>
      <c r="U207" s="87"/>
    </row>
    <row r="208" spans="1:21" ht="38.25" hidden="1" x14ac:dyDescent="0.2">
      <c r="A208" s="5" t="s">
        <v>35</v>
      </c>
      <c r="B208" s="4" t="s">
        <v>36</v>
      </c>
      <c r="C208" s="4" t="s">
        <v>37</v>
      </c>
      <c r="D208" s="4">
        <v>3</v>
      </c>
      <c r="E208" s="4" t="s">
        <v>9</v>
      </c>
      <c r="F208" s="4" t="s">
        <v>285</v>
      </c>
      <c r="G208" s="4">
        <v>198</v>
      </c>
      <c r="H208" s="5" t="s">
        <v>35</v>
      </c>
      <c r="I208" s="5" t="s">
        <v>69</v>
      </c>
      <c r="J208" s="5" t="s">
        <v>197</v>
      </c>
      <c r="K208" s="37">
        <v>3661825.25</v>
      </c>
      <c r="L208" s="12">
        <v>42886</v>
      </c>
      <c r="M208" s="12"/>
      <c r="N208" s="12"/>
      <c r="O208" s="12"/>
      <c r="P208" s="12">
        <v>42837</v>
      </c>
      <c r="Q208" s="7"/>
      <c r="R208" s="32"/>
      <c r="S208" s="5"/>
      <c r="T208" s="5"/>
      <c r="U208" s="5"/>
    </row>
    <row r="209" spans="1:21" ht="76.5" hidden="1" x14ac:dyDescent="0.2">
      <c r="A209" s="29" t="s">
        <v>35</v>
      </c>
      <c r="B209" s="29" t="s">
        <v>36</v>
      </c>
      <c r="C209" s="29" t="s">
        <v>37</v>
      </c>
      <c r="D209" s="29">
        <v>3</v>
      </c>
      <c r="E209" s="29" t="s">
        <v>9</v>
      </c>
      <c r="F209" s="29" t="s">
        <v>285</v>
      </c>
      <c r="G209" s="4">
        <v>199</v>
      </c>
      <c r="H209" s="29" t="s">
        <v>35</v>
      </c>
      <c r="I209" s="29" t="s">
        <v>69</v>
      </c>
      <c r="J209" s="29" t="s">
        <v>386</v>
      </c>
      <c r="K209" s="37">
        <v>9112716.5600000005</v>
      </c>
      <c r="L209" s="23">
        <v>42916</v>
      </c>
      <c r="M209" s="12"/>
      <c r="N209" s="5"/>
      <c r="O209" s="12">
        <v>43100</v>
      </c>
      <c r="P209" s="12" t="s">
        <v>127</v>
      </c>
      <c r="Q209" s="7">
        <v>43100</v>
      </c>
      <c r="R209" s="5"/>
      <c r="S209" s="5"/>
      <c r="T209" s="5" t="s">
        <v>499</v>
      </c>
      <c r="U209" s="5" t="s">
        <v>499</v>
      </c>
    </row>
    <row r="210" spans="1:21" ht="25.5" hidden="1" x14ac:dyDescent="0.2">
      <c r="A210" s="5" t="s">
        <v>198</v>
      </c>
      <c r="B210" s="4" t="s">
        <v>387</v>
      </c>
      <c r="C210" s="4" t="s">
        <v>388</v>
      </c>
      <c r="D210" s="4" t="s">
        <v>3</v>
      </c>
      <c r="E210" s="4" t="s">
        <v>9</v>
      </c>
      <c r="F210" s="4" t="s">
        <v>285</v>
      </c>
      <c r="G210" s="4">
        <v>200</v>
      </c>
      <c r="H210" s="5" t="s">
        <v>198</v>
      </c>
      <c r="I210" s="5" t="s">
        <v>199</v>
      </c>
      <c r="J210" s="5" t="s">
        <v>200</v>
      </c>
      <c r="K210" s="37">
        <v>24869088.388999999</v>
      </c>
      <c r="L210" s="12">
        <v>42886</v>
      </c>
      <c r="M210" s="12"/>
      <c r="N210" s="12"/>
      <c r="O210" s="12"/>
      <c r="P210" s="12">
        <v>42886</v>
      </c>
      <c r="Q210" s="7"/>
      <c r="R210" s="32"/>
      <c r="S210" s="5"/>
      <c r="T210" s="5"/>
      <c r="U210" s="5"/>
    </row>
    <row r="211" spans="1:21" ht="38.25" hidden="1" x14ac:dyDescent="0.2">
      <c r="A211" s="5" t="s">
        <v>38</v>
      </c>
      <c r="B211" s="4" t="s">
        <v>39</v>
      </c>
      <c r="C211" s="4" t="s">
        <v>40</v>
      </c>
      <c r="D211" s="4" t="s">
        <v>3</v>
      </c>
      <c r="E211" s="4" t="s">
        <v>41</v>
      </c>
      <c r="F211" s="4" t="s">
        <v>360</v>
      </c>
      <c r="G211" s="4">
        <v>201</v>
      </c>
      <c r="H211" s="5" t="s">
        <v>38</v>
      </c>
      <c r="I211" s="5" t="s">
        <v>202</v>
      </c>
      <c r="J211" s="5" t="s">
        <v>203</v>
      </c>
      <c r="K211" s="37">
        <v>5165999.9999999991</v>
      </c>
      <c r="L211" s="12">
        <v>42867</v>
      </c>
      <c r="M211" s="12"/>
      <c r="N211" s="12"/>
      <c r="O211" s="12"/>
      <c r="P211" s="12">
        <v>42872</v>
      </c>
      <c r="Q211" s="7"/>
      <c r="R211" s="32"/>
      <c r="S211" s="5"/>
      <c r="T211" s="5"/>
      <c r="U211" s="5"/>
    </row>
    <row r="212" spans="1:21" ht="38.25" hidden="1" x14ac:dyDescent="0.2">
      <c r="A212" s="79" t="s">
        <v>38</v>
      </c>
      <c r="B212" s="79" t="s">
        <v>39</v>
      </c>
      <c r="C212" s="29" t="s">
        <v>40</v>
      </c>
      <c r="D212" s="79" t="s">
        <v>3</v>
      </c>
      <c r="E212" s="79" t="s">
        <v>41</v>
      </c>
      <c r="F212" s="79" t="s">
        <v>360</v>
      </c>
      <c r="G212" s="4">
        <v>202</v>
      </c>
      <c r="H212" s="79" t="s">
        <v>38</v>
      </c>
      <c r="I212" s="29" t="s">
        <v>202</v>
      </c>
      <c r="J212" s="29" t="s">
        <v>554</v>
      </c>
      <c r="K212" s="81">
        <v>12978208</v>
      </c>
      <c r="L212" s="80">
        <v>42947</v>
      </c>
      <c r="M212" s="12"/>
      <c r="N212" s="7"/>
      <c r="O212" s="7"/>
      <c r="P212" s="86" t="s">
        <v>127</v>
      </c>
      <c r="Q212" s="12">
        <v>42947</v>
      </c>
      <c r="R212" s="5"/>
      <c r="S212" s="87"/>
      <c r="T212" s="87"/>
      <c r="U212" s="87"/>
    </row>
    <row r="213" spans="1:21" ht="89.25" hidden="1" x14ac:dyDescent="0.2">
      <c r="A213" s="5" t="s">
        <v>38</v>
      </c>
      <c r="B213" s="4" t="s">
        <v>39</v>
      </c>
      <c r="C213" s="4" t="s">
        <v>40</v>
      </c>
      <c r="D213" s="4" t="s">
        <v>3</v>
      </c>
      <c r="E213" s="4" t="s">
        <v>41</v>
      </c>
      <c r="F213" s="4" t="s">
        <v>360</v>
      </c>
      <c r="G213" s="4">
        <v>203</v>
      </c>
      <c r="H213" s="5" t="s">
        <v>38</v>
      </c>
      <c r="I213" s="5" t="s">
        <v>201</v>
      </c>
      <c r="J213" s="5" t="s">
        <v>42</v>
      </c>
      <c r="K213" s="37">
        <v>9006903.9004276115</v>
      </c>
      <c r="L213" s="12">
        <v>42855</v>
      </c>
      <c r="M213" s="12">
        <v>42916</v>
      </c>
      <c r="N213" s="12"/>
      <c r="O213" s="12"/>
      <c r="P213" s="12">
        <v>42922</v>
      </c>
      <c r="Q213" s="7"/>
      <c r="R213" s="32" t="s">
        <v>123</v>
      </c>
      <c r="S213" s="5"/>
      <c r="T213" s="5"/>
      <c r="U213" s="5"/>
    </row>
    <row r="214" spans="1:21" ht="38.25" hidden="1" x14ac:dyDescent="0.2">
      <c r="A214" s="79" t="s">
        <v>555</v>
      </c>
      <c r="B214" s="79" t="s">
        <v>556</v>
      </c>
      <c r="C214" s="29" t="s">
        <v>557</v>
      </c>
      <c r="D214" s="79" t="s">
        <v>3</v>
      </c>
      <c r="E214" s="79" t="s">
        <v>41</v>
      </c>
      <c r="F214" s="79" t="s">
        <v>360</v>
      </c>
      <c r="G214" s="4">
        <v>204</v>
      </c>
      <c r="H214" s="79" t="s">
        <v>555</v>
      </c>
      <c r="I214" s="29" t="s">
        <v>320</v>
      </c>
      <c r="J214" s="29" t="s">
        <v>558</v>
      </c>
      <c r="K214" s="81">
        <v>11194970.120000001</v>
      </c>
      <c r="L214" s="80">
        <v>42947</v>
      </c>
      <c r="M214" s="12"/>
      <c r="N214" s="7"/>
      <c r="O214" s="7"/>
      <c r="P214" s="86" t="s">
        <v>127</v>
      </c>
      <c r="Q214" s="12">
        <v>42947</v>
      </c>
      <c r="R214" s="5"/>
      <c r="S214" s="87"/>
      <c r="T214" s="87"/>
      <c r="U214" s="87"/>
    </row>
    <row r="215" spans="1:21" ht="153" hidden="1" x14ac:dyDescent="0.2">
      <c r="A215" s="5" t="s">
        <v>43</v>
      </c>
      <c r="B215" s="4" t="s">
        <v>44</v>
      </c>
      <c r="C215" s="4" t="s">
        <v>45</v>
      </c>
      <c r="D215" s="4" t="s">
        <v>3</v>
      </c>
      <c r="E215" s="4" t="s">
        <v>41</v>
      </c>
      <c r="F215" s="4" t="s">
        <v>360</v>
      </c>
      <c r="G215" s="4">
        <v>205</v>
      </c>
      <c r="H215" s="5" t="s">
        <v>43</v>
      </c>
      <c r="I215" s="5" t="s">
        <v>46</v>
      </c>
      <c r="J215" s="111" t="s">
        <v>637</v>
      </c>
      <c r="K215" s="37">
        <v>12004303</v>
      </c>
      <c r="L215" s="12">
        <v>42855</v>
      </c>
      <c r="M215" s="12"/>
      <c r="N215" s="12">
        <v>42965</v>
      </c>
      <c r="O215" s="12"/>
      <c r="P215" s="12">
        <v>42943</v>
      </c>
      <c r="Q215" s="7">
        <v>42965</v>
      </c>
      <c r="R215" s="33"/>
      <c r="S215" s="32" t="s">
        <v>277</v>
      </c>
      <c r="T215" s="32"/>
      <c r="U215" s="5"/>
    </row>
    <row r="216" spans="1:21" ht="76.5" hidden="1" x14ac:dyDescent="0.2">
      <c r="A216" s="5" t="s">
        <v>43</v>
      </c>
      <c r="B216" s="4" t="s">
        <v>44</v>
      </c>
      <c r="C216" s="4" t="s">
        <v>45</v>
      </c>
      <c r="D216" s="4" t="s">
        <v>3</v>
      </c>
      <c r="E216" s="4" t="s">
        <v>41</v>
      </c>
      <c r="F216" s="4" t="s">
        <v>360</v>
      </c>
      <c r="G216" s="4">
        <v>206</v>
      </c>
      <c r="H216" s="5" t="s">
        <v>43</v>
      </c>
      <c r="I216" s="5" t="s">
        <v>204</v>
      </c>
      <c r="J216" s="5" t="s">
        <v>205</v>
      </c>
      <c r="K216" s="37">
        <v>2711205</v>
      </c>
      <c r="L216" s="12">
        <v>42886</v>
      </c>
      <c r="M216" s="12"/>
      <c r="N216" s="12"/>
      <c r="O216" s="12"/>
      <c r="P216" s="12">
        <v>42886</v>
      </c>
      <c r="Q216" s="7"/>
      <c r="R216" s="32"/>
      <c r="S216" s="5"/>
      <c r="T216" s="5"/>
      <c r="U216" s="5"/>
    </row>
    <row r="217" spans="1:21" ht="76.5" hidden="1" x14ac:dyDescent="0.2">
      <c r="A217" s="5" t="s">
        <v>43</v>
      </c>
      <c r="B217" s="4" t="s">
        <v>44</v>
      </c>
      <c r="C217" s="4" t="s">
        <v>45</v>
      </c>
      <c r="D217" s="4" t="s">
        <v>3</v>
      </c>
      <c r="E217" s="4" t="s">
        <v>41</v>
      </c>
      <c r="F217" s="4" t="s">
        <v>360</v>
      </c>
      <c r="G217" s="4">
        <v>207</v>
      </c>
      <c r="H217" s="5" t="s">
        <v>43</v>
      </c>
      <c r="I217" s="5" t="s">
        <v>93</v>
      </c>
      <c r="J217" s="5" t="s">
        <v>92</v>
      </c>
      <c r="K217" s="37">
        <v>5047626</v>
      </c>
      <c r="L217" s="12" t="s">
        <v>252</v>
      </c>
      <c r="M217" s="12"/>
      <c r="N217" s="12"/>
      <c r="O217" s="12"/>
      <c r="P217" s="12">
        <v>42844</v>
      </c>
      <c r="Q217" s="7"/>
      <c r="R217" s="32"/>
      <c r="S217" s="5"/>
      <c r="T217" s="5"/>
      <c r="U217" s="5"/>
    </row>
    <row r="218" spans="1:21" ht="63.75" hidden="1" x14ac:dyDescent="0.2">
      <c r="A218" s="5" t="s">
        <v>206</v>
      </c>
      <c r="B218" s="4" t="s">
        <v>389</v>
      </c>
      <c r="C218" s="4" t="s">
        <v>111</v>
      </c>
      <c r="D218" s="4" t="s">
        <v>3</v>
      </c>
      <c r="E218" s="4" t="s">
        <v>41</v>
      </c>
      <c r="F218" s="4" t="s">
        <v>360</v>
      </c>
      <c r="G218" s="4">
        <v>208</v>
      </c>
      <c r="H218" s="5" t="s">
        <v>206</v>
      </c>
      <c r="I218" s="5" t="s">
        <v>68</v>
      </c>
      <c r="J218" s="5" t="s">
        <v>87</v>
      </c>
      <c r="K218" s="37">
        <v>4930000</v>
      </c>
      <c r="L218" s="12" t="s">
        <v>252</v>
      </c>
      <c r="M218" s="12"/>
      <c r="N218" s="12"/>
      <c r="O218" s="12"/>
      <c r="P218" s="12">
        <v>42831</v>
      </c>
      <c r="Q218" s="7"/>
      <c r="R218" s="32"/>
      <c r="S218" s="5"/>
      <c r="T218" s="5"/>
      <c r="U218" s="5"/>
    </row>
    <row r="219" spans="1:21" ht="63.75" hidden="1" x14ac:dyDescent="0.2">
      <c r="A219" s="29" t="s">
        <v>206</v>
      </c>
      <c r="B219" s="29" t="s">
        <v>389</v>
      </c>
      <c r="C219" s="29" t="s">
        <v>111</v>
      </c>
      <c r="D219" s="29" t="s">
        <v>3</v>
      </c>
      <c r="E219" s="29" t="s">
        <v>41</v>
      </c>
      <c r="F219" s="29" t="s">
        <v>360</v>
      </c>
      <c r="G219" s="4">
        <v>209</v>
      </c>
      <c r="H219" s="29" t="s">
        <v>206</v>
      </c>
      <c r="I219" s="29" t="s">
        <v>390</v>
      </c>
      <c r="J219" s="29" t="s">
        <v>471</v>
      </c>
      <c r="K219" s="37">
        <v>4930000</v>
      </c>
      <c r="L219" s="23">
        <v>42916</v>
      </c>
      <c r="M219" s="12"/>
      <c r="N219" s="5"/>
      <c r="O219" s="5"/>
      <c r="P219" s="12">
        <v>42831</v>
      </c>
      <c r="Q219" s="7"/>
      <c r="R219" s="5"/>
      <c r="S219" s="5"/>
      <c r="T219" s="5"/>
      <c r="U219" s="5"/>
    </row>
    <row r="220" spans="1:21" ht="25.5" hidden="1" x14ac:dyDescent="0.2">
      <c r="A220" s="5" t="s">
        <v>108</v>
      </c>
      <c r="B220" s="4" t="s">
        <v>419</v>
      </c>
      <c r="C220" s="4" t="s">
        <v>113</v>
      </c>
      <c r="D220" s="4" t="s">
        <v>3</v>
      </c>
      <c r="E220" s="4" t="s">
        <v>41</v>
      </c>
      <c r="F220" s="4" t="s">
        <v>360</v>
      </c>
      <c r="G220" s="4">
        <v>210</v>
      </c>
      <c r="H220" s="5" t="s">
        <v>108</v>
      </c>
      <c r="I220" s="5" t="s">
        <v>80</v>
      </c>
      <c r="J220" s="5" t="s">
        <v>101</v>
      </c>
      <c r="K220" s="37">
        <v>318556362</v>
      </c>
      <c r="L220" s="12" t="s">
        <v>252</v>
      </c>
      <c r="M220" s="12"/>
      <c r="N220" s="12"/>
      <c r="O220" s="12"/>
      <c r="P220" s="12">
        <v>42853</v>
      </c>
      <c r="Q220" s="7"/>
      <c r="R220" s="32"/>
      <c r="S220" s="5"/>
      <c r="T220" s="5"/>
      <c r="U220" s="5"/>
    </row>
    <row r="221" spans="1:21" ht="51" hidden="1" x14ac:dyDescent="0.2">
      <c r="A221" s="5" t="s">
        <v>207</v>
      </c>
      <c r="B221" s="4" t="s">
        <v>391</v>
      </c>
      <c r="C221" s="4" t="s">
        <v>112</v>
      </c>
      <c r="D221" s="4" t="s">
        <v>3</v>
      </c>
      <c r="E221" s="4" t="s">
        <v>41</v>
      </c>
      <c r="F221" s="4" t="s">
        <v>285</v>
      </c>
      <c r="G221" s="4">
        <v>211</v>
      </c>
      <c r="H221" s="5" t="s">
        <v>207</v>
      </c>
      <c r="I221" s="5" t="s">
        <v>68</v>
      </c>
      <c r="J221" s="5" t="s">
        <v>98</v>
      </c>
      <c r="K221" s="37">
        <v>8544348</v>
      </c>
      <c r="L221" s="12" t="s">
        <v>252</v>
      </c>
      <c r="M221" s="12"/>
      <c r="N221" s="12"/>
      <c r="O221" s="12"/>
      <c r="P221" s="12">
        <v>42851</v>
      </c>
      <c r="Q221" s="7"/>
      <c r="R221" s="32"/>
      <c r="S221" s="5"/>
      <c r="T221" s="5"/>
      <c r="U221" s="5"/>
    </row>
    <row r="222" spans="1:21" ht="51" hidden="1" x14ac:dyDescent="0.2">
      <c r="A222" s="5" t="s">
        <v>207</v>
      </c>
      <c r="B222" s="4" t="s">
        <v>391</v>
      </c>
      <c r="C222" s="4" t="s">
        <v>112</v>
      </c>
      <c r="D222" s="4" t="s">
        <v>3</v>
      </c>
      <c r="E222" s="4" t="s">
        <v>41</v>
      </c>
      <c r="F222" s="4" t="s">
        <v>285</v>
      </c>
      <c r="G222" s="4">
        <v>212</v>
      </c>
      <c r="H222" s="5" t="s">
        <v>207</v>
      </c>
      <c r="I222" s="5" t="s">
        <v>68</v>
      </c>
      <c r="J222" s="5" t="s">
        <v>99</v>
      </c>
      <c r="K222" s="37">
        <v>9656505</v>
      </c>
      <c r="L222" s="12" t="s">
        <v>252</v>
      </c>
      <c r="M222" s="12"/>
      <c r="N222" s="12"/>
      <c r="O222" s="12"/>
      <c r="P222" s="12">
        <v>42851</v>
      </c>
      <c r="Q222" s="7"/>
      <c r="R222" s="32"/>
      <c r="S222" s="5"/>
      <c r="T222" s="5"/>
      <c r="U222" s="5"/>
    </row>
    <row r="223" spans="1:21" ht="51" hidden="1" x14ac:dyDescent="0.2">
      <c r="A223" s="5" t="s">
        <v>207</v>
      </c>
      <c r="B223" s="4" t="s">
        <v>391</v>
      </c>
      <c r="C223" s="4" t="s">
        <v>112</v>
      </c>
      <c r="D223" s="4" t="s">
        <v>3</v>
      </c>
      <c r="E223" s="4" t="s">
        <v>41</v>
      </c>
      <c r="F223" s="4" t="s">
        <v>285</v>
      </c>
      <c r="G223" s="4">
        <v>213</v>
      </c>
      <c r="H223" s="5" t="s">
        <v>207</v>
      </c>
      <c r="I223" s="5" t="s">
        <v>68</v>
      </c>
      <c r="J223" s="5" t="s">
        <v>102</v>
      </c>
      <c r="K223" s="37">
        <v>8046854.2000000002</v>
      </c>
      <c r="L223" s="12" t="s">
        <v>252</v>
      </c>
      <c r="M223" s="12"/>
      <c r="N223" s="12"/>
      <c r="O223" s="12"/>
      <c r="P223" s="12">
        <v>42864</v>
      </c>
      <c r="Q223" s="7"/>
      <c r="R223" s="32"/>
      <c r="S223" s="5"/>
      <c r="T223" s="5"/>
      <c r="U223" s="5"/>
    </row>
    <row r="224" spans="1:21" ht="51" hidden="1" x14ac:dyDescent="0.2">
      <c r="A224" s="29" t="s">
        <v>207</v>
      </c>
      <c r="B224" s="29" t="s">
        <v>391</v>
      </c>
      <c r="C224" s="29" t="s">
        <v>112</v>
      </c>
      <c r="D224" s="29" t="s">
        <v>3</v>
      </c>
      <c r="E224" s="29" t="s">
        <v>41</v>
      </c>
      <c r="F224" s="29" t="s">
        <v>285</v>
      </c>
      <c r="G224" s="4">
        <v>214</v>
      </c>
      <c r="H224" s="29" t="s">
        <v>207</v>
      </c>
      <c r="I224" s="29" t="s">
        <v>390</v>
      </c>
      <c r="J224" s="29" t="s">
        <v>392</v>
      </c>
      <c r="K224" s="37">
        <v>9656505</v>
      </c>
      <c r="L224" s="23">
        <v>42916</v>
      </c>
      <c r="M224" s="12"/>
      <c r="N224" s="5"/>
      <c r="O224" s="5"/>
      <c r="P224" s="12">
        <v>42852</v>
      </c>
      <c r="Q224" s="7"/>
      <c r="R224" s="5"/>
      <c r="S224" s="5"/>
      <c r="T224" s="5"/>
      <c r="U224" s="5"/>
    </row>
    <row r="225" spans="1:21" ht="63.75" hidden="1" x14ac:dyDescent="0.2">
      <c r="A225" s="5" t="s">
        <v>47</v>
      </c>
      <c r="B225" s="4" t="s">
        <v>48</v>
      </c>
      <c r="C225" s="4" t="s">
        <v>49</v>
      </c>
      <c r="D225" s="4" t="s">
        <v>3</v>
      </c>
      <c r="E225" s="4" t="s">
        <v>4</v>
      </c>
      <c r="F225" s="4" t="s">
        <v>285</v>
      </c>
      <c r="G225" s="4">
        <v>215</v>
      </c>
      <c r="H225" s="5" t="s">
        <v>47</v>
      </c>
      <c r="I225" s="5" t="s">
        <v>208</v>
      </c>
      <c r="J225" s="5" t="s">
        <v>209</v>
      </c>
      <c r="K225" s="37">
        <v>2877818.05</v>
      </c>
      <c r="L225" s="12">
        <v>42856</v>
      </c>
      <c r="M225" s="12"/>
      <c r="N225" s="12"/>
      <c r="O225" s="12"/>
      <c r="P225" s="12">
        <v>42892</v>
      </c>
      <c r="Q225" s="7"/>
      <c r="R225" s="32"/>
      <c r="S225" s="5"/>
      <c r="T225" s="5"/>
      <c r="U225" s="5"/>
    </row>
    <row r="226" spans="1:21" ht="63.75" hidden="1" x14ac:dyDescent="0.2">
      <c r="A226" s="29" t="s">
        <v>47</v>
      </c>
      <c r="B226" s="29" t="s">
        <v>48</v>
      </c>
      <c r="C226" s="29" t="s">
        <v>49</v>
      </c>
      <c r="D226" s="29" t="s">
        <v>3</v>
      </c>
      <c r="E226" s="29" t="s">
        <v>4</v>
      </c>
      <c r="F226" s="29" t="s">
        <v>285</v>
      </c>
      <c r="G226" s="4">
        <v>216</v>
      </c>
      <c r="H226" s="29" t="s">
        <v>47</v>
      </c>
      <c r="I226" s="29" t="s">
        <v>81</v>
      </c>
      <c r="J226" s="29" t="s">
        <v>433</v>
      </c>
      <c r="K226" s="37">
        <v>1137479.3499999999</v>
      </c>
      <c r="L226" s="23">
        <v>42901</v>
      </c>
      <c r="M226" s="12"/>
      <c r="N226" s="5"/>
      <c r="O226" s="5"/>
      <c r="P226" s="12">
        <v>42900</v>
      </c>
      <c r="Q226" s="7"/>
      <c r="R226" s="5"/>
      <c r="S226" s="5"/>
      <c r="T226" s="5"/>
      <c r="U226" s="5"/>
    </row>
    <row r="227" spans="1:21" ht="63.75" hidden="1" x14ac:dyDescent="0.2">
      <c r="A227" s="29" t="s">
        <v>47</v>
      </c>
      <c r="B227" s="29" t="s">
        <v>48</v>
      </c>
      <c r="C227" s="29" t="s">
        <v>49</v>
      </c>
      <c r="D227" s="29" t="s">
        <v>3</v>
      </c>
      <c r="E227" s="29" t="s">
        <v>4</v>
      </c>
      <c r="F227" s="29" t="s">
        <v>285</v>
      </c>
      <c r="G227" s="4">
        <v>217</v>
      </c>
      <c r="H227" s="29" t="s">
        <v>47</v>
      </c>
      <c r="I227" s="29" t="s">
        <v>393</v>
      </c>
      <c r="J227" s="29" t="s">
        <v>432</v>
      </c>
      <c r="K227" s="37">
        <v>421152</v>
      </c>
      <c r="L227" s="23">
        <v>42901</v>
      </c>
      <c r="M227" s="12"/>
      <c r="N227" s="5"/>
      <c r="O227" s="5"/>
      <c r="P227" s="12">
        <v>42898</v>
      </c>
      <c r="Q227" s="7"/>
      <c r="R227" s="5"/>
      <c r="S227" s="5"/>
      <c r="T227" s="5"/>
      <c r="U227" s="5"/>
    </row>
    <row r="228" spans="1:21" ht="63.75" hidden="1" x14ac:dyDescent="0.2">
      <c r="A228" s="5" t="s">
        <v>47</v>
      </c>
      <c r="B228" s="4" t="s">
        <v>48</v>
      </c>
      <c r="C228" s="4" t="s">
        <v>49</v>
      </c>
      <c r="D228" s="4" t="s">
        <v>3</v>
      </c>
      <c r="E228" s="4" t="s">
        <v>4</v>
      </c>
      <c r="F228" s="4" t="s">
        <v>285</v>
      </c>
      <c r="G228" s="4">
        <v>218</v>
      </c>
      <c r="H228" s="5" t="s">
        <v>47</v>
      </c>
      <c r="I228" s="5" t="s">
        <v>50</v>
      </c>
      <c r="J228" s="29" t="s">
        <v>438</v>
      </c>
      <c r="K228" s="37">
        <v>570186.79999999993</v>
      </c>
      <c r="L228" s="12">
        <v>42838</v>
      </c>
      <c r="M228" s="12">
        <v>42886</v>
      </c>
      <c r="N228" s="12"/>
      <c r="O228" s="12"/>
      <c r="P228" s="12">
        <v>42901</v>
      </c>
      <c r="Q228" s="7"/>
      <c r="R228" s="32" t="s">
        <v>124</v>
      </c>
      <c r="S228" s="5"/>
      <c r="T228" s="5"/>
      <c r="U228" s="5"/>
    </row>
    <row r="229" spans="1:21" ht="63.75" hidden="1" x14ac:dyDescent="0.2">
      <c r="A229" s="29" t="s">
        <v>47</v>
      </c>
      <c r="B229" s="29" t="s">
        <v>48</v>
      </c>
      <c r="C229" s="29" t="s">
        <v>49</v>
      </c>
      <c r="D229" s="29" t="s">
        <v>3</v>
      </c>
      <c r="E229" s="29" t="s">
        <v>4</v>
      </c>
      <c r="F229" s="29" t="s">
        <v>285</v>
      </c>
      <c r="G229" s="4">
        <v>219</v>
      </c>
      <c r="H229" s="29" t="s">
        <v>47</v>
      </c>
      <c r="I229" s="29" t="s">
        <v>394</v>
      </c>
      <c r="J229" s="29" t="s">
        <v>436</v>
      </c>
      <c r="K229" s="37">
        <v>546148.80000000005</v>
      </c>
      <c r="L229" s="30">
        <v>42901</v>
      </c>
      <c r="M229" s="12"/>
      <c r="N229" s="5"/>
      <c r="O229" s="5"/>
      <c r="P229" s="12">
        <v>42901</v>
      </c>
      <c r="Q229" s="7"/>
      <c r="R229" s="5"/>
      <c r="S229" s="5"/>
      <c r="T229" s="5"/>
      <c r="U229" s="5"/>
    </row>
    <row r="230" spans="1:21" ht="63.75" hidden="1" x14ac:dyDescent="0.2">
      <c r="A230" s="29" t="s">
        <v>47</v>
      </c>
      <c r="B230" s="29" t="s">
        <v>48</v>
      </c>
      <c r="C230" s="29" t="s">
        <v>49</v>
      </c>
      <c r="D230" s="29" t="s">
        <v>3</v>
      </c>
      <c r="E230" s="29" t="s">
        <v>4</v>
      </c>
      <c r="F230" s="29" t="s">
        <v>285</v>
      </c>
      <c r="G230" s="4">
        <v>220</v>
      </c>
      <c r="H230" s="29" t="s">
        <v>47</v>
      </c>
      <c r="I230" s="29" t="s">
        <v>395</v>
      </c>
      <c r="J230" s="29" t="s">
        <v>437</v>
      </c>
      <c r="K230" s="37">
        <v>709606.35</v>
      </c>
      <c r="L230" s="30">
        <v>42902</v>
      </c>
      <c r="M230" s="12"/>
      <c r="N230" s="5"/>
      <c r="O230" s="5"/>
      <c r="P230" s="12">
        <v>42901</v>
      </c>
      <c r="Q230" s="7"/>
      <c r="R230" s="5"/>
      <c r="S230" s="5"/>
      <c r="T230" s="5"/>
      <c r="U230" s="5"/>
    </row>
    <row r="231" spans="1:21" ht="63.75" hidden="1" x14ac:dyDescent="0.2">
      <c r="A231" s="5" t="s">
        <v>47</v>
      </c>
      <c r="B231" s="4" t="s">
        <v>48</v>
      </c>
      <c r="C231" s="4" t="s">
        <v>49</v>
      </c>
      <c r="D231" s="4" t="s">
        <v>3</v>
      </c>
      <c r="E231" s="4" t="s">
        <v>4</v>
      </c>
      <c r="F231" s="4" t="s">
        <v>285</v>
      </c>
      <c r="G231" s="4">
        <v>221</v>
      </c>
      <c r="H231" s="5" t="s">
        <v>47</v>
      </c>
      <c r="I231" s="5" t="s">
        <v>210</v>
      </c>
      <c r="J231" s="29" t="s">
        <v>257</v>
      </c>
      <c r="K231" s="37">
        <v>10396847</v>
      </c>
      <c r="L231" s="12">
        <v>42886</v>
      </c>
      <c r="M231" s="12"/>
      <c r="N231" s="12"/>
      <c r="O231" s="12"/>
      <c r="P231" s="12">
        <v>42901</v>
      </c>
      <c r="Q231" s="7"/>
      <c r="R231" s="32"/>
      <c r="S231" s="5"/>
      <c r="T231" s="5"/>
      <c r="U231" s="5"/>
    </row>
    <row r="232" spans="1:21" ht="63.75" hidden="1" x14ac:dyDescent="0.2">
      <c r="A232" s="5" t="s">
        <v>47</v>
      </c>
      <c r="B232" s="4" t="s">
        <v>48</v>
      </c>
      <c r="C232" s="4" t="s">
        <v>49</v>
      </c>
      <c r="D232" s="4" t="s">
        <v>3</v>
      </c>
      <c r="E232" s="4" t="s">
        <v>4</v>
      </c>
      <c r="F232" s="4" t="s">
        <v>285</v>
      </c>
      <c r="G232" s="4">
        <v>222</v>
      </c>
      <c r="H232" s="5" t="s">
        <v>47</v>
      </c>
      <c r="I232" s="5" t="s">
        <v>211</v>
      </c>
      <c r="J232" s="29" t="s">
        <v>258</v>
      </c>
      <c r="K232" s="37">
        <v>824987.89999999991</v>
      </c>
      <c r="L232" s="12">
        <v>42885</v>
      </c>
      <c r="M232" s="12"/>
      <c r="N232" s="12"/>
      <c r="O232" s="12"/>
      <c r="P232" s="12">
        <v>42901</v>
      </c>
      <c r="Q232" s="7"/>
      <c r="R232" s="32"/>
      <c r="S232" s="5"/>
      <c r="T232" s="5"/>
      <c r="U232" s="5"/>
    </row>
    <row r="233" spans="1:21" ht="63.75" hidden="1" x14ac:dyDescent="0.2">
      <c r="A233" s="29" t="s">
        <v>47</v>
      </c>
      <c r="B233" s="29" t="s">
        <v>48</v>
      </c>
      <c r="C233" s="29" t="s">
        <v>49</v>
      </c>
      <c r="D233" s="29" t="s">
        <v>3</v>
      </c>
      <c r="E233" s="29" t="s">
        <v>4</v>
      </c>
      <c r="F233" s="29" t="s">
        <v>285</v>
      </c>
      <c r="G233" s="4">
        <v>223</v>
      </c>
      <c r="H233" s="29" t="s">
        <v>47</v>
      </c>
      <c r="I233" s="29" t="s">
        <v>396</v>
      </c>
      <c r="J233" s="29" t="s">
        <v>435</v>
      </c>
      <c r="K233" s="37">
        <v>820179.45</v>
      </c>
      <c r="L233" s="30">
        <v>42901</v>
      </c>
      <c r="M233" s="12"/>
      <c r="N233" s="5"/>
      <c r="O233" s="5"/>
      <c r="P233" s="12">
        <v>42901</v>
      </c>
      <c r="Q233" s="7"/>
      <c r="R233" s="5"/>
      <c r="S233" s="5"/>
      <c r="T233" s="5"/>
      <c r="U233" s="5"/>
    </row>
    <row r="234" spans="1:21" ht="63.75" hidden="1" x14ac:dyDescent="0.2">
      <c r="A234" s="29" t="s">
        <v>47</v>
      </c>
      <c r="B234" s="29" t="s">
        <v>47</v>
      </c>
      <c r="C234" s="29" t="s">
        <v>49</v>
      </c>
      <c r="D234" s="29" t="s">
        <v>3</v>
      </c>
      <c r="E234" s="29" t="s">
        <v>4</v>
      </c>
      <c r="F234" s="29" t="s">
        <v>285</v>
      </c>
      <c r="G234" s="4">
        <v>224</v>
      </c>
      <c r="H234" s="29" t="s">
        <v>47</v>
      </c>
      <c r="I234" s="29" t="s">
        <v>291</v>
      </c>
      <c r="J234" s="29" t="s">
        <v>434</v>
      </c>
      <c r="K234" s="37">
        <v>4983531.3</v>
      </c>
      <c r="L234" s="30">
        <v>42887</v>
      </c>
      <c r="M234" s="12"/>
      <c r="N234" s="5"/>
      <c r="O234" s="5"/>
      <c r="P234" s="12">
        <v>42901</v>
      </c>
      <c r="Q234" s="7"/>
      <c r="R234" s="5"/>
      <c r="S234" s="5"/>
      <c r="T234" s="5"/>
      <c r="U234" s="5"/>
    </row>
    <row r="235" spans="1:21" ht="63.75" hidden="1" x14ac:dyDescent="0.2">
      <c r="A235" s="29" t="s">
        <v>47</v>
      </c>
      <c r="B235" s="29" t="s">
        <v>48</v>
      </c>
      <c r="C235" s="29" t="s">
        <v>49</v>
      </c>
      <c r="D235" s="29" t="s">
        <v>3</v>
      </c>
      <c r="E235" s="29" t="s">
        <v>4</v>
      </c>
      <c r="F235" s="29" t="s">
        <v>285</v>
      </c>
      <c r="G235" s="4">
        <v>225</v>
      </c>
      <c r="H235" s="29" t="s">
        <v>47</v>
      </c>
      <c r="I235" s="29" t="s">
        <v>293</v>
      </c>
      <c r="J235" s="29" t="s">
        <v>430</v>
      </c>
      <c r="K235" s="37">
        <v>9358414.1500000004</v>
      </c>
      <c r="L235" s="30">
        <v>42901</v>
      </c>
      <c r="M235" s="12"/>
      <c r="N235" s="5"/>
      <c r="O235" s="5"/>
      <c r="P235" s="12">
        <v>42894</v>
      </c>
      <c r="Q235" s="7"/>
      <c r="R235" s="5"/>
      <c r="S235" s="5"/>
      <c r="T235" s="5"/>
      <c r="U235" s="5"/>
    </row>
    <row r="236" spans="1:21" ht="63.75" hidden="1" x14ac:dyDescent="0.2">
      <c r="A236" s="29" t="s">
        <v>47</v>
      </c>
      <c r="B236" s="29" t="s">
        <v>48</v>
      </c>
      <c r="C236" s="29" t="s">
        <v>49</v>
      </c>
      <c r="D236" s="29" t="s">
        <v>3</v>
      </c>
      <c r="E236" s="29" t="s">
        <v>4</v>
      </c>
      <c r="F236" s="29" t="s">
        <v>285</v>
      </c>
      <c r="G236" s="4">
        <v>226</v>
      </c>
      <c r="H236" s="29" t="s">
        <v>47</v>
      </c>
      <c r="I236" s="29" t="s">
        <v>397</v>
      </c>
      <c r="J236" s="29" t="s">
        <v>398</v>
      </c>
      <c r="K236" s="37">
        <v>998060.64999999991</v>
      </c>
      <c r="L236" s="30">
        <v>42901</v>
      </c>
      <c r="M236" s="12"/>
      <c r="N236" s="5"/>
      <c r="O236" s="5"/>
      <c r="P236" s="12">
        <v>42901</v>
      </c>
      <c r="Q236" s="7"/>
      <c r="R236" s="5"/>
      <c r="S236" s="5"/>
      <c r="T236" s="5"/>
      <c r="U236" s="5"/>
    </row>
    <row r="237" spans="1:21" ht="63.75" hidden="1" x14ac:dyDescent="0.2">
      <c r="A237" s="5" t="s">
        <v>47</v>
      </c>
      <c r="B237" s="4" t="s">
        <v>48</v>
      </c>
      <c r="C237" s="4" t="s">
        <v>49</v>
      </c>
      <c r="D237" s="4" t="s">
        <v>3</v>
      </c>
      <c r="E237" s="4" t="s">
        <v>4</v>
      </c>
      <c r="F237" s="4" t="s">
        <v>285</v>
      </c>
      <c r="G237" s="4">
        <v>227</v>
      </c>
      <c r="H237" s="5" t="s">
        <v>47</v>
      </c>
      <c r="I237" s="5" t="s">
        <v>131</v>
      </c>
      <c r="J237" s="29" t="s">
        <v>256</v>
      </c>
      <c r="K237" s="37">
        <v>1507662</v>
      </c>
      <c r="L237" s="12">
        <v>42886</v>
      </c>
      <c r="M237" s="12"/>
      <c r="N237" s="12"/>
      <c r="O237" s="12"/>
      <c r="P237" s="12">
        <v>42901</v>
      </c>
      <c r="Q237" s="7"/>
      <c r="R237" s="32"/>
      <c r="S237" s="5"/>
      <c r="T237" s="5"/>
      <c r="U237" s="5"/>
    </row>
    <row r="238" spans="1:21" ht="63.75" hidden="1" x14ac:dyDescent="0.2">
      <c r="A238" s="5" t="s">
        <v>47</v>
      </c>
      <c r="B238" s="4" t="s">
        <v>48</v>
      </c>
      <c r="C238" s="4" t="s">
        <v>49</v>
      </c>
      <c r="D238" s="4" t="s">
        <v>3</v>
      </c>
      <c r="E238" s="4" t="s">
        <v>4</v>
      </c>
      <c r="F238" s="4" t="s">
        <v>285</v>
      </c>
      <c r="G238" s="4">
        <v>228</v>
      </c>
      <c r="H238" s="5" t="s">
        <v>47</v>
      </c>
      <c r="I238" s="5" t="s">
        <v>5</v>
      </c>
      <c r="J238" s="29" t="s">
        <v>431</v>
      </c>
      <c r="K238" s="37">
        <v>478843.39999999991</v>
      </c>
      <c r="L238" s="12">
        <v>42846</v>
      </c>
      <c r="M238" s="12"/>
      <c r="N238" s="12"/>
      <c r="O238" s="12"/>
      <c r="P238" s="12">
        <v>42895</v>
      </c>
      <c r="Q238" s="7"/>
      <c r="R238" s="32" t="s">
        <v>114</v>
      </c>
      <c r="S238" s="5"/>
      <c r="T238" s="5"/>
      <c r="U238" s="5"/>
    </row>
    <row r="239" spans="1:21" ht="56.25" hidden="1" customHeight="1" x14ac:dyDescent="0.2">
      <c r="A239" s="29" t="s">
        <v>106</v>
      </c>
      <c r="B239" s="29" t="s">
        <v>105</v>
      </c>
      <c r="C239" s="29" t="s">
        <v>399</v>
      </c>
      <c r="D239" s="29">
        <v>1</v>
      </c>
      <c r="E239" s="29" t="s">
        <v>4</v>
      </c>
      <c r="F239" s="29" t="s">
        <v>285</v>
      </c>
      <c r="G239" s="4">
        <v>229</v>
      </c>
      <c r="H239" s="29" t="s">
        <v>106</v>
      </c>
      <c r="I239" s="29" t="s">
        <v>69</v>
      </c>
      <c r="J239" s="29" t="s">
        <v>400</v>
      </c>
      <c r="K239" s="37">
        <v>1471656</v>
      </c>
      <c r="L239" s="23">
        <v>42916</v>
      </c>
      <c r="M239" s="12"/>
      <c r="N239" s="5"/>
      <c r="O239" s="12"/>
      <c r="P239" s="12" t="s">
        <v>127</v>
      </c>
      <c r="Q239" s="7">
        <v>42916</v>
      </c>
      <c r="R239" s="5"/>
      <c r="S239" s="5"/>
      <c r="T239" s="5" t="s">
        <v>500</v>
      </c>
      <c r="U239" s="5"/>
    </row>
    <row r="240" spans="1:21" ht="55.5" hidden="1" customHeight="1" x14ac:dyDescent="0.2">
      <c r="A240" s="29" t="s">
        <v>106</v>
      </c>
      <c r="B240" s="29" t="s">
        <v>105</v>
      </c>
      <c r="C240" s="29" t="s">
        <v>399</v>
      </c>
      <c r="D240" s="29">
        <v>1</v>
      </c>
      <c r="E240" s="29" t="s">
        <v>4</v>
      </c>
      <c r="F240" s="29" t="s">
        <v>285</v>
      </c>
      <c r="G240" s="4">
        <v>230</v>
      </c>
      <c r="H240" s="29" t="s">
        <v>106</v>
      </c>
      <c r="I240" s="29" t="s">
        <v>69</v>
      </c>
      <c r="J240" s="29" t="s">
        <v>401</v>
      </c>
      <c r="K240" s="37">
        <v>2795505.2163551538</v>
      </c>
      <c r="L240" s="23">
        <v>42916</v>
      </c>
      <c r="M240" s="12"/>
      <c r="N240" s="5"/>
      <c r="O240" s="12"/>
      <c r="P240" s="12" t="s">
        <v>127</v>
      </c>
      <c r="Q240" s="7">
        <v>42916</v>
      </c>
      <c r="R240" s="5"/>
      <c r="S240" s="5"/>
      <c r="T240" s="5" t="s">
        <v>501</v>
      </c>
      <c r="U240" s="5"/>
    </row>
    <row r="241" spans="1:21" ht="50.25" hidden="1" customHeight="1" x14ac:dyDescent="0.2">
      <c r="A241" s="29" t="s">
        <v>106</v>
      </c>
      <c r="B241" s="29" t="s">
        <v>105</v>
      </c>
      <c r="C241" s="29" t="s">
        <v>399</v>
      </c>
      <c r="D241" s="29">
        <v>1</v>
      </c>
      <c r="E241" s="29" t="s">
        <v>4</v>
      </c>
      <c r="F241" s="29" t="s">
        <v>285</v>
      </c>
      <c r="G241" s="4">
        <v>231</v>
      </c>
      <c r="H241" s="29" t="s">
        <v>106</v>
      </c>
      <c r="I241" s="29" t="s">
        <v>402</v>
      </c>
      <c r="J241" s="29" t="s">
        <v>403</v>
      </c>
      <c r="K241" s="37">
        <v>6315161.4773846949</v>
      </c>
      <c r="L241" s="23">
        <v>42916</v>
      </c>
      <c r="M241" s="12"/>
      <c r="N241" s="5"/>
      <c r="O241" s="12"/>
      <c r="P241" s="12" t="s">
        <v>127</v>
      </c>
      <c r="Q241" s="7">
        <v>42916</v>
      </c>
      <c r="R241" s="5"/>
      <c r="S241" s="5"/>
      <c r="T241" s="5" t="s">
        <v>501</v>
      </c>
      <c r="U241" s="5"/>
    </row>
    <row r="242" spans="1:21" ht="43.5" hidden="1" customHeight="1" x14ac:dyDescent="0.2">
      <c r="A242" s="5" t="s">
        <v>106</v>
      </c>
      <c r="B242" s="4" t="s">
        <v>105</v>
      </c>
      <c r="C242" s="4" t="s">
        <v>399</v>
      </c>
      <c r="D242" s="4">
        <v>1</v>
      </c>
      <c r="E242" s="4" t="s">
        <v>4</v>
      </c>
      <c r="F242" s="4" t="s">
        <v>285</v>
      </c>
      <c r="G242" s="4">
        <v>232</v>
      </c>
      <c r="H242" s="5" t="s">
        <v>106</v>
      </c>
      <c r="I242" s="5" t="s">
        <v>12</v>
      </c>
      <c r="J242" s="5" t="s">
        <v>212</v>
      </c>
      <c r="K242" s="37">
        <v>1471654</v>
      </c>
      <c r="L242" s="12">
        <v>42885</v>
      </c>
      <c r="M242" s="12"/>
      <c r="N242" s="12">
        <v>42919</v>
      </c>
      <c r="O242" s="12"/>
      <c r="P242" s="12" t="s">
        <v>127</v>
      </c>
      <c r="Q242" s="7">
        <v>42919</v>
      </c>
      <c r="R242" s="32"/>
      <c r="S242" s="5" t="s">
        <v>278</v>
      </c>
      <c r="T242" s="5"/>
      <c r="U242" s="5"/>
    </row>
    <row r="243" spans="1:21" ht="33.75" hidden="1" customHeight="1" x14ac:dyDescent="0.2">
      <c r="A243" s="79" t="s">
        <v>106</v>
      </c>
      <c r="B243" s="79" t="s">
        <v>105</v>
      </c>
      <c r="C243" s="29" t="s">
        <v>399</v>
      </c>
      <c r="D243" s="79">
        <v>1</v>
      </c>
      <c r="E243" s="79" t="s">
        <v>4</v>
      </c>
      <c r="F243" s="79" t="s">
        <v>285</v>
      </c>
      <c r="G243" s="4">
        <v>233</v>
      </c>
      <c r="H243" s="79" t="s">
        <v>106</v>
      </c>
      <c r="I243" s="29" t="s">
        <v>12</v>
      </c>
      <c r="J243" s="29" t="s">
        <v>559</v>
      </c>
      <c r="K243" s="81">
        <v>5382000</v>
      </c>
      <c r="L243" s="80">
        <v>42947</v>
      </c>
      <c r="M243" s="12"/>
      <c r="N243" s="7"/>
      <c r="O243" s="7"/>
      <c r="P243" s="86" t="s">
        <v>127</v>
      </c>
      <c r="Q243" s="12">
        <v>42947</v>
      </c>
      <c r="R243" s="5"/>
      <c r="S243" s="87"/>
      <c r="T243" s="87"/>
      <c r="U243" s="87"/>
    </row>
    <row r="244" spans="1:21" ht="63.75" hidden="1" x14ac:dyDescent="0.2">
      <c r="A244" s="79" t="s">
        <v>106</v>
      </c>
      <c r="B244" s="79" t="s">
        <v>105</v>
      </c>
      <c r="C244" s="29" t="s">
        <v>399</v>
      </c>
      <c r="D244" s="79">
        <v>1</v>
      </c>
      <c r="E244" s="79" t="s">
        <v>4</v>
      </c>
      <c r="F244" s="79" t="s">
        <v>285</v>
      </c>
      <c r="G244" s="4">
        <v>234</v>
      </c>
      <c r="H244" s="79" t="s">
        <v>106</v>
      </c>
      <c r="I244" s="29" t="s">
        <v>560</v>
      </c>
      <c r="J244" s="29" t="s">
        <v>561</v>
      </c>
      <c r="K244" s="81">
        <v>4946055.7300000004</v>
      </c>
      <c r="L244" s="80">
        <v>42946</v>
      </c>
      <c r="M244" s="12"/>
      <c r="N244" s="7"/>
      <c r="O244" s="7"/>
      <c r="P244" s="86" t="s">
        <v>127</v>
      </c>
      <c r="Q244" s="12">
        <v>42946</v>
      </c>
      <c r="R244" s="5"/>
      <c r="S244" s="87"/>
      <c r="T244" s="87"/>
      <c r="U244" s="87"/>
    </row>
    <row r="245" spans="1:21" ht="81" hidden="1" customHeight="1" x14ac:dyDescent="0.2">
      <c r="A245" s="5" t="s">
        <v>106</v>
      </c>
      <c r="B245" s="4" t="s">
        <v>105</v>
      </c>
      <c r="C245" s="4" t="s">
        <v>399</v>
      </c>
      <c r="D245" s="4">
        <v>1</v>
      </c>
      <c r="E245" s="4" t="s">
        <v>4</v>
      </c>
      <c r="F245" s="4" t="s">
        <v>285</v>
      </c>
      <c r="G245" s="4">
        <v>235</v>
      </c>
      <c r="H245" s="5" t="s">
        <v>106</v>
      </c>
      <c r="I245" s="5" t="s">
        <v>213</v>
      </c>
      <c r="J245" s="5" t="s">
        <v>214</v>
      </c>
      <c r="K245" s="37">
        <v>3636684</v>
      </c>
      <c r="L245" s="12">
        <v>42886</v>
      </c>
      <c r="M245" s="12"/>
      <c r="N245" s="12">
        <v>43008</v>
      </c>
      <c r="O245" s="12"/>
      <c r="P245" s="12" t="s">
        <v>127</v>
      </c>
      <c r="Q245" s="7">
        <v>43008</v>
      </c>
      <c r="R245" s="32"/>
      <c r="S245" s="112" t="s">
        <v>279</v>
      </c>
      <c r="T245" s="112"/>
      <c r="U245" s="112" t="s">
        <v>279</v>
      </c>
    </row>
    <row r="246" spans="1:21" ht="25.5" hidden="1" x14ac:dyDescent="0.2">
      <c r="A246" s="87" t="s">
        <v>106</v>
      </c>
      <c r="B246" s="5" t="s">
        <v>105</v>
      </c>
      <c r="C246" s="87" t="s">
        <v>399</v>
      </c>
      <c r="D246" s="87">
        <v>2</v>
      </c>
      <c r="E246" s="87" t="s">
        <v>4</v>
      </c>
      <c r="F246" s="87" t="s">
        <v>285</v>
      </c>
      <c r="G246" s="4">
        <v>236</v>
      </c>
      <c r="H246" s="79" t="s">
        <v>106</v>
      </c>
      <c r="I246" s="5" t="s">
        <v>586</v>
      </c>
      <c r="J246" s="5" t="s">
        <v>587</v>
      </c>
      <c r="K246" s="84">
        <v>2234490</v>
      </c>
      <c r="L246" s="85" t="s">
        <v>252</v>
      </c>
      <c r="M246" s="12"/>
      <c r="N246" s="85"/>
      <c r="O246" s="85"/>
      <c r="P246" s="85">
        <v>42944</v>
      </c>
      <c r="Q246" s="85"/>
      <c r="R246" s="109"/>
      <c r="S246" s="87"/>
      <c r="T246" s="87"/>
      <c r="U246" s="87"/>
    </row>
    <row r="247" spans="1:21" ht="63.75" hidden="1" x14ac:dyDescent="0.2">
      <c r="A247" s="5" t="s">
        <v>106</v>
      </c>
      <c r="B247" s="4" t="s">
        <v>105</v>
      </c>
      <c r="C247" s="4" t="s">
        <v>399</v>
      </c>
      <c r="D247" s="4">
        <v>2</v>
      </c>
      <c r="E247" s="4" t="s">
        <v>4</v>
      </c>
      <c r="F247" s="4" t="s">
        <v>285</v>
      </c>
      <c r="G247" s="4">
        <v>237</v>
      </c>
      <c r="H247" s="5" t="s">
        <v>106</v>
      </c>
      <c r="I247" s="5" t="s">
        <v>215</v>
      </c>
      <c r="J247" s="29" t="s">
        <v>588</v>
      </c>
      <c r="K247" s="37">
        <v>3387334</v>
      </c>
      <c r="L247" s="12">
        <v>42886</v>
      </c>
      <c r="M247" s="12"/>
      <c r="N247" s="12">
        <v>42965</v>
      </c>
      <c r="O247" s="12"/>
      <c r="P247" s="12">
        <v>42928</v>
      </c>
      <c r="Q247" s="7"/>
      <c r="R247" s="32"/>
      <c r="S247" s="5" t="s">
        <v>260</v>
      </c>
      <c r="T247" s="5"/>
      <c r="U247" s="5"/>
    </row>
    <row r="248" spans="1:21" ht="63.75" hidden="1" x14ac:dyDescent="0.2">
      <c r="A248" s="29" t="s">
        <v>106</v>
      </c>
      <c r="B248" s="29" t="s">
        <v>105</v>
      </c>
      <c r="C248" s="29" t="s">
        <v>399</v>
      </c>
      <c r="D248" s="29">
        <v>2</v>
      </c>
      <c r="E248" s="29" t="s">
        <v>4</v>
      </c>
      <c r="F248" s="29" t="s">
        <v>285</v>
      </c>
      <c r="G248" s="4">
        <v>238</v>
      </c>
      <c r="H248" s="29" t="s">
        <v>106</v>
      </c>
      <c r="I248" s="29" t="s">
        <v>55</v>
      </c>
      <c r="J248" s="29" t="s">
        <v>466</v>
      </c>
      <c r="K248" s="37">
        <v>4761429.43</v>
      </c>
      <c r="L248" s="23">
        <v>42902</v>
      </c>
      <c r="M248" s="12"/>
      <c r="N248" s="5"/>
      <c r="O248" s="5"/>
      <c r="P248" s="12">
        <v>42902</v>
      </c>
      <c r="Q248" s="7"/>
      <c r="R248" s="5"/>
      <c r="S248" s="5"/>
      <c r="T248" s="5"/>
      <c r="U248" s="5"/>
    </row>
    <row r="249" spans="1:21" ht="63.75" hidden="1" x14ac:dyDescent="0.2">
      <c r="A249" s="29" t="s">
        <v>106</v>
      </c>
      <c r="B249" s="29" t="s">
        <v>105</v>
      </c>
      <c r="C249" s="29" t="s">
        <v>399</v>
      </c>
      <c r="D249" s="29">
        <v>2</v>
      </c>
      <c r="E249" s="29" t="s">
        <v>4</v>
      </c>
      <c r="F249" s="29" t="s">
        <v>285</v>
      </c>
      <c r="G249" s="4">
        <v>239</v>
      </c>
      <c r="H249" s="29" t="s">
        <v>106</v>
      </c>
      <c r="I249" s="29" t="s">
        <v>404</v>
      </c>
      <c r="J249" s="29" t="s">
        <v>584</v>
      </c>
      <c r="K249" s="37">
        <v>3029878</v>
      </c>
      <c r="L249" s="23">
        <v>42902</v>
      </c>
      <c r="M249" s="12"/>
      <c r="N249" s="5"/>
      <c r="O249" s="5"/>
      <c r="P249" s="12">
        <v>42930</v>
      </c>
      <c r="Q249" s="7"/>
      <c r="R249" s="5"/>
      <c r="S249" s="5"/>
      <c r="T249" s="5"/>
      <c r="U249" s="5"/>
    </row>
    <row r="250" spans="1:21" ht="63.75" hidden="1" x14ac:dyDescent="0.2">
      <c r="A250" s="79" t="s">
        <v>106</v>
      </c>
      <c r="B250" s="79" t="s">
        <v>105</v>
      </c>
      <c r="C250" s="29" t="s">
        <v>399</v>
      </c>
      <c r="D250" s="79">
        <v>2</v>
      </c>
      <c r="E250" s="79" t="s">
        <v>4</v>
      </c>
      <c r="F250" s="79" t="s">
        <v>285</v>
      </c>
      <c r="G250" s="4">
        <v>240</v>
      </c>
      <c r="H250" s="79" t="s">
        <v>106</v>
      </c>
      <c r="I250" s="29" t="s">
        <v>562</v>
      </c>
      <c r="J250" s="29" t="s">
        <v>563</v>
      </c>
      <c r="K250" s="81">
        <v>2258969.35</v>
      </c>
      <c r="L250" s="80">
        <v>42947</v>
      </c>
      <c r="M250" s="12"/>
      <c r="N250" s="7"/>
      <c r="O250" s="7"/>
      <c r="P250" s="86" t="s">
        <v>127</v>
      </c>
      <c r="Q250" s="12">
        <v>42947</v>
      </c>
      <c r="R250" s="5"/>
      <c r="S250" s="87"/>
      <c r="T250" s="87"/>
      <c r="U250" s="87"/>
    </row>
    <row r="251" spans="1:21" ht="63.75" hidden="1" x14ac:dyDescent="0.2">
      <c r="A251" s="29" t="s">
        <v>106</v>
      </c>
      <c r="B251" s="29" t="s">
        <v>105</v>
      </c>
      <c r="C251" s="29" t="s">
        <v>399</v>
      </c>
      <c r="D251" s="29">
        <v>2</v>
      </c>
      <c r="E251" s="29" t="s">
        <v>4</v>
      </c>
      <c r="F251" s="29" t="s">
        <v>285</v>
      </c>
      <c r="G251" s="4">
        <v>241</v>
      </c>
      <c r="H251" s="29" t="s">
        <v>106</v>
      </c>
      <c r="I251" s="29" t="s">
        <v>405</v>
      </c>
      <c r="J251" s="29" t="s">
        <v>583</v>
      </c>
      <c r="K251" s="37">
        <v>3493257</v>
      </c>
      <c r="L251" s="23">
        <v>42916</v>
      </c>
      <c r="M251" s="12"/>
      <c r="N251" s="5"/>
      <c r="O251" s="5"/>
      <c r="P251" s="12">
        <v>42930</v>
      </c>
      <c r="Q251" s="7"/>
      <c r="R251" s="5"/>
      <c r="S251" s="5"/>
      <c r="T251" s="5"/>
      <c r="U251" s="5"/>
    </row>
    <row r="252" spans="1:21" ht="63.75" hidden="1" x14ac:dyDescent="0.2">
      <c r="A252" s="5" t="s">
        <v>106</v>
      </c>
      <c r="B252" s="4" t="s">
        <v>105</v>
      </c>
      <c r="C252" s="4" t="s">
        <v>399</v>
      </c>
      <c r="D252" s="4">
        <v>2</v>
      </c>
      <c r="E252" s="4" t="s">
        <v>4</v>
      </c>
      <c r="F252" s="4" t="s">
        <v>285</v>
      </c>
      <c r="G252" s="4">
        <v>242</v>
      </c>
      <c r="H252" s="5" t="s">
        <v>106</v>
      </c>
      <c r="I252" s="5" t="s">
        <v>73</v>
      </c>
      <c r="J252" s="5" t="s">
        <v>100</v>
      </c>
      <c r="K252" s="37">
        <v>1437228</v>
      </c>
      <c r="L252" s="12" t="s">
        <v>252</v>
      </c>
      <c r="M252" s="12"/>
      <c r="N252" s="12"/>
      <c r="O252" s="12"/>
      <c r="P252" s="12">
        <v>42852</v>
      </c>
      <c r="Q252" s="7"/>
      <c r="R252" s="32"/>
      <c r="S252" s="5"/>
      <c r="T252" s="5"/>
      <c r="U252" s="5"/>
    </row>
    <row r="253" spans="1:21" ht="63.75" hidden="1" x14ac:dyDescent="0.2">
      <c r="A253" s="5" t="s">
        <v>106</v>
      </c>
      <c r="B253" s="4" t="s">
        <v>105</v>
      </c>
      <c r="C253" s="4" t="s">
        <v>399</v>
      </c>
      <c r="D253" s="4">
        <v>2</v>
      </c>
      <c r="E253" s="4" t="s">
        <v>4</v>
      </c>
      <c r="F253" s="4" t="s">
        <v>285</v>
      </c>
      <c r="G253" s="4">
        <v>243</v>
      </c>
      <c r="H253" s="5" t="s">
        <v>106</v>
      </c>
      <c r="I253" s="5" t="s">
        <v>216</v>
      </c>
      <c r="J253" s="5" t="s">
        <v>461</v>
      </c>
      <c r="K253" s="37">
        <v>2003858</v>
      </c>
      <c r="L253" s="12">
        <v>42886</v>
      </c>
      <c r="M253" s="12"/>
      <c r="N253" s="12"/>
      <c r="O253" s="12"/>
      <c r="P253" s="12">
        <v>42901</v>
      </c>
      <c r="Q253" s="7"/>
      <c r="R253" s="32"/>
      <c r="S253" s="5"/>
      <c r="T253" s="5"/>
      <c r="U253" s="5"/>
    </row>
    <row r="254" spans="1:21" ht="63.75" hidden="1" x14ac:dyDescent="0.2">
      <c r="A254" s="29" t="s">
        <v>106</v>
      </c>
      <c r="B254" s="29" t="s">
        <v>105</v>
      </c>
      <c r="C254" s="29" t="s">
        <v>399</v>
      </c>
      <c r="D254" s="29">
        <v>2</v>
      </c>
      <c r="E254" s="29" t="s">
        <v>4</v>
      </c>
      <c r="F254" s="29" t="s">
        <v>285</v>
      </c>
      <c r="G254" s="4">
        <v>244</v>
      </c>
      <c r="H254" s="29" t="s">
        <v>106</v>
      </c>
      <c r="I254" s="29" t="s">
        <v>406</v>
      </c>
      <c r="J254" s="29" t="s">
        <v>407</v>
      </c>
      <c r="K254" s="37">
        <v>5029458</v>
      </c>
      <c r="L254" s="23">
        <v>42902</v>
      </c>
      <c r="M254" s="12"/>
      <c r="N254" s="5"/>
      <c r="O254" s="5"/>
      <c r="P254" s="12">
        <v>42902</v>
      </c>
      <c r="Q254" s="7"/>
      <c r="R254" s="5"/>
      <c r="S254" s="5"/>
      <c r="T254" s="5"/>
      <c r="U254" s="5"/>
    </row>
    <row r="255" spans="1:21" ht="63.75" hidden="1" x14ac:dyDescent="0.2">
      <c r="A255" s="5" t="s">
        <v>106</v>
      </c>
      <c r="B255" s="4" t="s">
        <v>105</v>
      </c>
      <c r="C255" s="4" t="s">
        <v>399</v>
      </c>
      <c r="D255" s="4">
        <v>2</v>
      </c>
      <c r="E255" s="4" t="s">
        <v>4</v>
      </c>
      <c r="F255" s="4" t="s">
        <v>285</v>
      </c>
      <c r="G255" s="4">
        <v>245</v>
      </c>
      <c r="H255" s="5" t="s">
        <v>106</v>
      </c>
      <c r="I255" s="5" t="s">
        <v>217</v>
      </c>
      <c r="J255" s="29" t="s">
        <v>463</v>
      </c>
      <c r="K255" s="37">
        <v>2988570</v>
      </c>
      <c r="L255" s="12">
        <v>42886</v>
      </c>
      <c r="M255" s="12"/>
      <c r="N255" s="12"/>
      <c r="O255" s="12"/>
      <c r="P255" s="12">
        <v>42901</v>
      </c>
      <c r="Q255" s="7"/>
      <c r="R255" s="32"/>
      <c r="S255" s="5"/>
      <c r="T255" s="5"/>
      <c r="U255" s="5"/>
    </row>
    <row r="256" spans="1:21" ht="63.75" hidden="1" x14ac:dyDescent="0.2">
      <c r="A256" s="5" t="s">
        <v>106</v>
      </c>
      <c r="B256" s="4" t="s">
        <v>105</v>
      </c>
      <c r="C256" s="4" t="s">
        <v>399</v>
      </c>
      <c r="D256" s="4">
        <v>2</v>
      </c>
      <c r="E256" s="4" t="s">
        <v>4</v>
      </c>
      <c r="F256" s="4" t="s">
        <v>285</v>
      </c>
      <c r="G256" s="4">
        <v>246</v>
      </c>
      <c r="H256" s="5" t="s">
        <v>106</v>
      </c>
      <c r="I256" s="5" t="s">
        <v>218</v>
      </c>
      <c r="J256" s="29" t="s">
        <v>462</v>
      </c>
      <c r="K256" s="37">
        <v>3673940</v>
      </c>
      <c r="L256" s="12">
        <v>42886</v>
      </c>
      <c r="M256" s="12"/>
      <c r="N256" s="12"/>
      <c r="O256" s="12"/>
      <c r="P256" s="12">
        <v>42901</v>
      </c>
      <c r="Q256" s="7"/>
      <c r="R256" s="32"/>
      <c r="S256" s="5"/>
      <c r="T256" s="5"/>
      <c r="U256" s="5"/>
    </row>
    <row r="257" spans="1:21" ht="63.75" hidden="1" x14ac:dyDescent="0.2">
      <c r="A257" s="79" t="s">
        <v>106</v>
      </c>
      <c r="B257" s="79" t="s">
        <v>105</v>
      </c>
      <c r="C257" s="29" t="s">
        <v>399</v>
      </c>
      <c r="D257" s="79">
        <v>2</v>
      </c>
      <c r="E257" s="79" t="s">
        <v>4</v>
      </c>
      <c r="F257" s="79" t="s">
        <v>285</v>
      </c>
      <c r="G257" s="4">
        <v>247</v>
      </c>
      <c r="H257" s="79" t="s">
        <v>106</v>
      </c>
      <c r="I257" s="29" t="s">
        <v>564</v>
      </c>
      <c r="J257" s="29" t="s">
        <v>585</v>
      </c>
      <c r="K257" s="81">
        <v>4511314</v>
      </c>
      <c r="L257" s="80">
        <v>42947</v>
      </c>
      <c r="M257" s="12"/>
      <c r="N257" s="7"/>
      <c r="O257" s="7"/>
      <c r="P257" s="86">
        <v>42947</v>
      </c>
      <c r="Q257" s="12"/>
      <c r="R257" s="5"/>
      <c r="S257" s="87"/>
      <c r="T257" s="87"/>
      <c r="U257" s="87"/>
    </row>
    <row r="258" spans="1:21" ht="63.75" hidden="1" x14ac:dyDescent="0.2">
      <c r="A258" s="29" t="s">
        <v>106</v>
      </c>
      <c r="B258" s="29" t="s">
        <v>105</v>
      </c>
      <c r="C258" s="29" t="s">
        <v>399</v>
      </c>
      <c r="D258" s="29" t="s">
        <v>60</v>
      </c>
      <c r="E258" s="29" t="s">
        <v>4</v>
      </c>
      <c r="F258" s="29" t="s">
        <v>285</v>
      </c>
      <c r="G258" s="4">
        <v>248</v>
      </c>
      <c r="H258" s="29" t="s">
        <v>106</v>
      </c>
      <c r="I258" s="29" t="s">
        <v>441</v>
      </c>
      <c r="J258" s="29" t="s">
        <v>467</v>
      </c>
      <c r="K258" s="37">
        <v>1055850</v>
      </c>
      <c r="L258" s="23">
        <v>42902</v>
      </c>
      <c r="M258" s="12"/>
      <c r="N258" s="5"/>
      <c r="O258" s="5"/>
      <c r="P258" s="12">
        <v>42908</v>
      </c>
      <c r="Q258" s="7"/>
      <c r="R258" s="5"/>
      <c r="S258" s="5"/>
      <c r="T258" s="5"/>
      <c r="U258" s="5"/>
    </row>
    <row r="259" spans="1:21" ht="63.75" hidden="1" x14ac:dyDescent="0.2">
      <c r="A259" s="29" t="s">
        <v>106</v>
      </c>
      <c r="B259" s="29" t="s">
        <v>105</v>
      </c>
      <c r="C259" s="29" t="s">
        <v>399</v>
      </c>
      <c r="D259" s="29" t="s">
        <v>60</v>
      </c>
      <c r="E259" s="29" t="s">
        <v>4</v>
      </c>
      <c r="F259" s="29" t="s">
        <v>285</v>
      </c>
      <c r="G259" s="4">
        <v>249</v>
      </c>
      <c r="H259" s="29" t="s">
        <v>106</v>
      </c>
      <c r="I259" s="29" t="s">
        <v>442</v>
      </c>
      <c r="J259" s="29" t="s">
        <v>465</v>
      </c>
      <c r="K259" s="37">
        <v>1968659</v>
      </c>
      <c r="L259" s="23">
        <v>42902</v>
      </c>
      <c r="M259" s="12"/>
      <c r="N259" s="5"/>
      <c r="O259" s="5"/>
      <c r="P259" s="12">
        <v>42902</v>
      </c>
      <c r="Q259" s="7"/>
      <c r="R259" s="5"/>
      <c r="S259" s="5"/>
      <c r="T259" s="5"/>
      <c r="U259" s="5"/>
    </row>
    <row r="260" spans="1:21" ht="63.75" hidden="1" x14ac:dyDescent="0.2">
      <c r="A260" s="29" t="s">
        <v>106</v>
      </c>
      <c r="B260" s="29" t="s">
        <v>105</v>
      </c>
      <c r="C260" s="29" t="s">
        <v>399</v>
      </c>
      <c r="D260" s="29" t="s">
        <v>60</v>
      </c>
      <c r="E260" s="29" t="s">
        <v>4</v>
      </c>
      <c r="F260" s="29" t="s">
        <v>285</v>
      </c>
      <c r="G260" s="4">
        <v>250</v>
      </c>
      <c r="H260" s="29" t="s">
        <v>106</v>
      </c>
      <c r="I260" s="29" t="s">
        <v>443</v>
      </c>
      <c r="J260" s="29" t="s">
        <v>464</v>
      </c>
      <c r="K260" s="37">
        <v>2778494</v>
      </c>
      <c r="L260" s="23">
        <v>42902</v>
      </c>
      <c r="M260" s="12"/>
      <c r="N260" s="5"/>
      <c r="O260" s="5"/>
      <c r="P260" s="12">
        <v>42902</v>
      </c>
      <c r="Q260" s="7"/>
      <c r="R260" s="5"/>
      <c r="S260" s="5"/>
      <c r="T260" s="5"/>
      <c r="U260" s="5"/>
    </row>
    <row r="261" spans="1:21" ht="63.75" hidden="1" x14ac:dyDescent="0.2">
      <c r="A261" s="5" t="s">
        <v>106</v>
      </c>
      <c r="B261" s="4" t="s">
        <v>105</v>
      </c>
      <c r="C261" s="4" t="s">
        <v>399</v>
      </c>
      <c r="D261" s="4">
        <v>3</v>
      </c>
      <c r="E261" s="4" t="s">
        <v>4</v>
      </c>
      <c r="F261" s="4" t="s">
        <v>285</v>
      </c>
      <c r="G261" s="4">
        <v>251</v>
      </c>
      <c r="H261" s="5" t="s">
        <v>106</v>
      </c>
      <c r="I261" s="5" t="s">
        <v>75</v>
      </c>
      <c r="J261" s="5" t="s">
        <v>440</v>
      </c>
      <c r="K261" s="37">
        <v>2387389</v>
      </c>
      <c r="L261" s="12" t="s">
        <v>252</v>
      </c>
      <c r="M261" s="12"/>
      <c r="N261" s="12"/>
      <c r="O261" s="12"/>
      <c r="P261" s="12">
        <v>42838</v>
      </c>
      <c r="Q261" s="7"/>
      <c r="R261" s="32"/>
      <c r="S261" s="5"/>
      <c r="T261" s="5"/>
      <c r="U261" s="5"/>
    </row>
    <row r="262" spans="1:21" ht="102" hidden="1" x14ac:dyDescent="0.2">
      <c r="A262" s="5" t="s">
        <v>51</v>
      </c>
      <c r="B262" s="4" t="s">
        <v>52</v>
      </c>
      <c r="C262" s="4" t="s">
        <v>53</v>
      </c>
      <c r="D262" s="4">
        <v>1</v>
      </c>
      <c r="E262" s="4" t="s">
        <v>4</v>
      </c>
      <c r="F262" s="4" t="s">
        <v>285</v>
      </c>
      <c r="G262" s="4">
        <v>252</v>
      </c>
      <c r="H262" s="5" t="s">
        <v>51</v>
      </c>
      <c r="I262" s="5" t="s">
        <v>55</v>
      </c>
      <c r="J262" s="5" t="s">
        <v>468</v>
      </c>
      <c r="K262" s="37">
        <v>1321620</v>
      </c>
      <c r="L262" s="12">
        <v>42855</v>
      </c>
      <c r="M262" s="12">
        <v>42916</v>
      </c>
      <c r="N262" s="12"/>
      <c r="O262" s="12"/>
      <c r="P262" s="12">
        <v>42901</v>
      </c>
      <c r="Q262" s="7"/>
      <c r="R262" s="32" t="s">
        <v>126</v>
      </c>
      <c r="S262" s="5"/>
      <c r="T262" s="5"/>
      <c r="U262" s="5"/>
    </row>
    <row r="263" spans="1:21" ht="63.75" hidden="1" x14ac:dyDescent="0.2">
      <c r="A263" s="29" t="s">
        <v>51</v>
      </c>
      <c r="B263" s="29" t="s">
        <v>52</v>
      </c>
      <c r="C263" s="29" t="s">
        <v>53</v>
      </c>
      <c r="D263" s="29">
        <v>1</v>
      </c>
      <c r="E263" s="29" t="s">
        <v>4</v>
      </c>
      <c r="F263" s="29" t="s">
        <v>285</v>
      </c>
      <c r="G263" s="4">
        <v>253</v>
      </c>
      <c r="H263" s="29" t="s">
        <v>51</v>
      </c>
      <c r="I263" s="29" t="s">
        <v>408</v>
      </c>
      <c r="J263" s="29" t="s">
        <v>409</v>
      </c>
      <c r="K263" s="37">
        <v>3110951</v>
      </c>
      <c r="L263" s="31">
        <v>42916</v>
      </c>
      <c r="M263" s="12"/>
      <c r="N263" s="5"/>
      <c r="O263" s="12">
        <v>42977</v>
      </c>
      <c r="P263" s="12" t="s">
        <v>127</v>
      </c>
      <c r="Q263" s="7">
        <v>42977</v>
      </c>
      <c r="R263" s="5"/>
      <c r="S263" s="5"/>
      <c r="T263" s="5" t="s">
        <v>502</v>
      </c>
      <c r="U263" s="5" t="s">
        <v>650</v>
      </c>
    </row>
    <row r="264" spans="1:21" ht="114.75" hidden="1" customHeight="1" x14ac:dyDescent="0.2">
      <c r="A264" s="5" t="s">
        <v>51</v>
      </c>
      <c r="B264" s="4" t="s">
        <v>52</v>
      </c>
      <c r="C264" s="4" t="s">
        <v>53</v>
      </c>
      <c r="D264" s="4">
        <v>1</v>
      </c>
      <c r="E264" s="4" t="s">
        <v>4</v>
      </c>
      <c r="F264" s="4" t="s">
        <v>285</v>
      </c>
      <c r="G264" s="4">
        <v>254</v>
      </c>
      <c r="H264" s="5" t="s">
        <v>51</v>
      </c>
      <c r="I264" s="5" t="s">
        <v>54</v>
      </c>
      <c r="J264" s="5" t="s">
        <v>54</v>
      </c>
      <c r="K264" s="37">
        <v>2081865.9</v>
      </c>
      <c r="L264" s="12">
        <v>42855</v>
      </c>
      <c r="M264" s="12"/>
      <c r="N264" s="12"/>
      <c r="O264" s="12">
        <v>42946</v>
      </c>
      <c r="P264" s="12" t="s">
        <v>127</v>
      </c>
      <c r="Q264" s="7">
        <v>42946</v>
      </c>
      <c r="R264" s="32" t="s">
        <v>125</v>
      </c>
      <c r="S264" s="5" t="s">
        <v>280</v>
      </c>
      <c r="T264" s="5" t="s">
        <v>503</v>
      </c>
      <c r="U264" s="5" t="s">
        <v>651</v>
      </c>
    </row>
    <row r="265" spans="1:21" ht="63.75" hidden="1" x14ac:dyDescent="0.2">
      <c r="A265" s="29" t="s">
        <v>51</v>
      </c>
      <c r="B265" s="29" t="s">
        <v>52</v>
      </c>
      <c r="C265" s="29" t="s">
        <v>53</v>
      </c>
      <c r="D265" s="29">
        <v>2</v>
      </c>
      <c r="E265" s="29" t="s">
        <v>4</v>
      </c>
      <c r="F265" s="29" t="s">
        <v>285</v>
      </c>
      <c r="G265" s="4">
        <v>255</v>
      </c>
      <c r="H265" s="29" t="s">
        <v>51</v>
      </c>
      <c r="I265" s="29" t="s">
        <v>69</v>
      </c>
      <c r="J265" s="29" t="s">
        <v>410</v>
      </c>
      <c r="K265" s="37">
        <v>1804317.1</v>
      </c>
      <c r="L265" s="23">
        <v>42916</v>
      </c>
      <c r="M265" s="12"/>
      <c r="N265" s="5"/>
      <c r="O265" s="12">
        <v>43089</v>
      </c>
      <c r="P265" s="12" t="s">
        <v>127</v>
      </c>
      <c r="Q265" s="7">
        <v>43089</v>
      </c>
      <c r="R265" s="5"/>
      <c r="S265" s="5"/>
      <c r="T265" s="5" t="s">
        <v>504</v>
      </c>
      <c r="U265" s="5" t="s">
        <v>504</v>
      </c>
    </row>
    <row r="266" spans="1:21" ht="63.75" hidden="1" x14ac:dyDescent="0.2">
      <c r="A266" s="5" t="s">
        <v>51</v>
      </c>
      <c r="B266" s="4" t="s">
        <v>52</v>
      </c>
      <c r="C266" s="4" t="s">
        <v>53</v>
      </c>
      <c r="D266" s="4">
        <v>2</v>
      </c>
      <c r="E266" s="4" t="s">
        <v>4</v>
      </c>
      <c r="F266" s="4" t="s">
        <v>285</v>
      </c>
      <c r="G266" s="4">
        <v>256</v>
      </c>
      <c r="H266" s="5" t="s">
        <v>51</v>
      </c>
      <c r="I266" s="5" t="s">
        <v>56</v>
      </c>
      <c r="J266" s="5" t="s">
        <v>219</v>
      </c>
      <c r="K266" s="37">
        <v>1592826.0500000003</v>
      </c>
      <c r="L266" s="12">
        <v>42855</v>
      </c>
      <c r="M266" s="12"/>
      <c r="N266" s="12"/>
      <c r="O266" s="12"/>
      <c r="P266" s="12">
        <v>42838</v>
      </c>
      <c r="Q266" s="7"/>
      <c r="R266" s="32"/>
      <c r="S266" s="5"/>
      <c r="T266" s="5"/>
      <c r="U266" s="5"/>
    </row>
    <row r="267" spans="1:21" ht="51" hidden="1" x14ac:dyDescent="0.2">
      <c r="A267" s="79" t="s">
        <v>565</v>
      </c>
      <c r="B267" s="79" t="s">
        <v>566</v>
      </c>
      <c r="C267" s="29" t="s">
        <v>567</v>
      </c>
      <c r="D267" s="79" t="s">
        <v>3</v>
      </c>
      <c r="E267" s="79" t="s">
        <v>292</v>
      </c>
      <c r="F267" s="79" t="s">
        <v>413</v>
      </c>
      <c r="G267" s="4">
        <v>257</v>
      </c>
      <c r="H267" s="79" t="s">
        <v>565</v>
      </c>
      <c r="I267" s="29" t="s">
        <v>568</v>
      </c>
      <c r="J267" s="29"/>
      <c r="K267" s="81">
        <v>8466087</v>
      </c>
      <c r="L267" s="80">
        <v>42926</v>
      </c>
      <c r="M267" s="12"/>
      <c r="N267" s="7"/>
      <c r="O267" s="7"/>
      <c r="P267" s="86">
        <v>42949</v>
      </c>
      <c r="Q267" s="12">
        <v>42926</v>
      </c>
      <c r="R267" s="5"/>
      <c r="S267" s="87"/>
      <c r="T267" s="87"/>
      <c r="U267" s="87"/>
    </row>
    <row r="268" spans="1:21" ht="25.5" hidden="1" x14ac:dyDescent="0.2">
      <c r="A268" s="5" t="s">
        <v>220</v>
      </c>
      <c r="B268" s="4" t="s">
        <v>411</v>
      </c>
      <c r="C268" s="4" t="s">
        <v>412</v>
      </c>
      <c r="D268" s="4" t="s">
        <v>3</v>
      </c>
      <c r="E268" s="4" t="s">
        <v>292</v>
      </c>
      <c r="F268" s="4" t="s">
        <v>413</v>
      </c>
      <c r="G268" s="4">
        <v>258</v>
      </c>
      <c r="H268" s="5" t="s">
        <v>220</v>
      </c>
      <c r="I268" s="5" t="s">
        <v>221</v>
      </c>
      <c r="J268" s="5" t="s">
        <v>222</v>
      </c>
      <c r="K268" s="37">
        <v>19351055</v>
      </c>
      <c r="L268" s="23">
        <v>42896</v>
      </c>
      <c r="M268" s="12"/>
      <c r="N268" s="12"/>
      <c r="O268" s="12"/>
      <c r="P268" s="12">
        <v>42891</v>
      </c>
      <c r="Q268" s="7"/>
      <c r="R268" s="32"/>
      <c r="S268" s="5"/>
      <c r="T268" s="5"/>
      <c r="U268" s="5"/>
    </row>
    <row r="269" spans="1:21" ht="51" hidden="1" x14ac:dyDescent="0.2">
      <c r="A269" s="5" t="s">
        <v>223</v>
      </c>
      <c r="B269" s="4" t="s">
        <v>414</v>
      </c>
      <c r="C269" s="4" t="s">
        <v>415</v>
      </c>
      <c r="D269" s="4" t="s">
        <v>58</v>
      </c>
      <c r="E269" s="4" t="s">
        <v>292</v>
      </c>
      <c r="F269" s="4" t="s">
        <v>285</v>
      </c>
      <c r="G269" s="4">
        <v>259</v>
      </c>
      <c r="H269" s="5" t="s">
        <v>223</v>
      </c>
      <c r="I269" s="5" t="s">
        <v>236</v>
      </c>
      <c r="J269" s="5" t="s">
        <v>237</v>
      </c>
      <c r="K269" s="37">
        <v>6520112.2999999998</v>
      </c>
      <c r="L269" s="12">
        <v>42884</v>
      </c>
      <c r="M269" s="12"/>
      <c r="N269" s="12"/>
      <c r="O269" s="12"/>
      <c r="P269" s="12">
        <v>42884</v>
      </c>
      <c r="Q269" s="7"/>
      <c r="R269" s="32"/>
      <c r="S269" s="5"/>
      <c r="T269" s="5"/>
      <c r="U269" s="5"/>
    </row>
    <row r="270" spans="1:21" ht="51" hidden="1" x14ac:dyDescent="0.2">
      <c r="A270" s="5" t="s">
        <v>223</v>
      </c>
      <c r="B270" s="4" t="s">
        <v>414</v>
      </c>
      <c r="C270" s="4" t="s">
        <v>415</v>
      </c>
      <c r="D270" s="4" t="s">
        <v>58</v>
      </c>
      <c r="E270" s="4" t="s">
        <v>292</v>
      </c>
      <c r="F270" s="4" t="s">
        <v>285</v>
      </c>
      <c r="G270" s="4">
        <v>260</v>
      </c>
      <c r="H270" s="5" t="s">
        <v>223</v>
      </c>
      <c r="I270" s="5" t="s">
        <v>244</v>
      </c>
      <c r="J270" s="5" t="s">
        <v>245</v>
      </c>
      <c r="K270" s="37">
        <v>4258423.5</v>
      </c>
      <c r="L270" s="12">
        <v>42884</v>
      </c>
      <c r="M270" s="12"/>
      <c r="N270" s="12"/>
      <c r="O270" s="12"/>
      <c r="P270" s="12">
        <v>42884</v>
      </c>
      <c r="Q270" s="7"/>
      <c r="R270" s="32"/>
      <c r="S270" s="5"/>
      <c r="T270" s="5"/>
      <c r="U270" s="5"/>
    </row>
    <row r="271" spans="1:21" ht="51" hidden="1" x14ac:dyDescent="0.2">
      <c r="A271" s="5" t="s">
        <v>223</v>
      </c>
      <c r="B271" s="4" t="s">
        <v>414</v>
      </c>
      <c r="C271" s="4" t="s">
        <v>415</v>
      </c>
      <c r="D271" s="4" t="s">
        <v>58</v>
      </c>
      <c r="E271" s="4" t="s">
        <v>292</v>
      </c>
      <c r="F271" s="4" t="s">
        <v>285</v>
      </c>
      <c r="G271" s="4">
        <v>261</v>
      </c>
      <c r="H271" s="5" t="s">
        <v>223</v>
      </c>
      <c r="I271" s="5" t="s">
        <v>234</v>
      </c>
      <c r="J271" s="5" t="s">
        <v>235</v>
      </c>
      <c r="K271" s="37">
        <v>12094373.75</v>
      </c>
      <c r="L271" s="12">
        <v>42884</v>
      </c>
      <c r="M271" s="12"/>
      <c r="N271" s="12"/>
      <c r="O271" s="12"/>
      <c r="P271" s="12">
        <v>42884</v>
      </c>
      <c r="Q271" s="7"/>
      <c r="R271" s="32"/>
      <c r="S271" s="5"/>
      <c r="T271" s="5"/>
      <c r="U271" s="5"/>
    </row>
    <row r="272" spans="1:21" ht="51" hidden="1" x14ac:dyDescent="0.2">
      <c r="A272" s="5" t="s">
        <v>223</v>
      </c>
      <c r="B272" s="4" t="s">
        <v>414</v>
      </c>
      <c r="C272" s="4" t="s">
        <v>415</v>
      </c>
      <c r="D272" s="4" t="s">
        <v>58</v>
      </c>
      <c r="E272" s="4" t="s">
        <v>292</v>
      </c>
      <c r="F272" s="4" t="s">
        <v>285</v>
      </c>
      <c r="G272" s="4">
        <v>262</v>
      </c>
      <c r="H272" s="5" t="s">
        <v>223</v>
      </c>
      <c r="I272" s="5" t="s">
        <v>246</v>
      </c>
      <c r="J272" s="5" t="s">
        <v>247</v>
      </c>
      <c r="K272" s="37">
        <v>3374076.7</v>
      </c>
      <c r="L272" s="12">
        <v>42884</v>
      </c>
      <c r="M272" s="12"/>
      <c r="N272" s="12"/>
      <c r="O272" s="12"/>
      <c r="P272" s="12">
        <v>42884</v>
      </c>
      <c r="Q272" s="7"/>
      <c r="R272" s="32"/>
      <c r="S272" s="5"/>
      <c r="T272" s="5"/>
      <c r="U272" s="5"/>
    </row>
    <row r="273" spans="1:21" ht="51" hidden="1" x14ac:dyDescent="0.2">
      <c r="A273" s="5" t="s">
        <v>223</v>
      </c>
      <c r="B273" s="4" t="s">
        <v>414</v>
      </c>
      <c r="C273" s="4" t="s">
        <v>415</v>
      </c>
      <c r="D273" s="4" t="s">
        <v>58</v>
      </c>
      <c r="E273" s="4" t="s">
        <v>292</v>
      </c>
      <c r="F273" s="4" t="s">
        <v>285</v>
      </c>
      <c r="G273" s="4">
        <v>263</v>
      </c>
      <c r="H273" s="5" t="s">
        <v>223</v>
      </c>
      <c r="I273" s="5" t="s">
        <v>224</v>
      </c>
      <c r="J273" s="5" t="s">
        <v>225</v>
      </c>
      <c r="K273" s="37">
        <v>15205196.949999999</v>
      </c>
      <c r="L273" s="12">
        <v>42884</v>
      </c>
      <c r="M273" s="12"/>
      <c r="N273" s="12"/>
      <c r="O273" s="12"/>
      <c r="P273" s="12">
        <v>42881</v>
      </c>
      <c r="Q273" s="7"/>
      <c r="R273" s="32"/>
      <c r="S273" s="5"/>
      <c r="T273" s="5"/>
      <c r="U273" s="5"/>
    </row>
    <row r="274" spans="1:21" ht="59.25" hidden="1" customHeight="1" x14ac:dyDescent="0.2">
      <c r="A274" s="5" t="s">
        <v>223</v>
      </c>
      <c r="B274" s="4" t="s">
        <v>414</v>
      </c>
      <c r="C274" s="4" t="s">
        <v>415</v>
      </c>
      <c r="D274" s="4" t="s">
        <v>58</v>
      </c>
      <c r="E274" s="4" t="s">
        <v>292</v>
      </c>
      <c r="F274" s="4" t="s">
        <v>285</v>
      </c>
      <c r="G274" s="4">
        <v>264</v>
      </c>
      <c r="H274" s="88" t="s">
        <v>223</v>
      </c>
      <c r="I274" s="5" t="s">
        <v>242</v>
      </c>
      <c r="J274" s="5" t="s">
        <v>243</v>
      </c>
      <c r="K274" s="37">
        <v>5381785.2000000002</v>
      </c>
      <c r="L274" s="12">
        <v>42884</v>
      </c>
      <c r="M274" s="12"/>
      <c r="N274" s="12"/>
      <c r="O274" s="12"/>
      <c r="P274" s="12">
        <v>42884</v>
      </c>
      <c r="Q274" s="7"/>
      <c r="R274" s="78"/>
      <c r="S274" s="24"/>
      <c r="T274" s="5"/>
      <c r="U274" s="5"/>
    </row>
    <row r="275" spans="1:21" ht="51" hidden="1" x14ac:dyDescent="0.2">
      <c r="A275" s="5" t="s">
        <v>223</v>
      </c>
      <c r="B275" s="4" t="s">
        <v>414</v>
      </c>
      <c r="C275" s="4" t="s">
        <v>415</v>
      </c>
      <c r="D275" s="4" t="s">
        <v>58</v>
      </c>
      <c r="E275" s="4" t="s">
        <v>292</v>
      </c>
      <c r="F275" s="4" t="s">
        <v>285</v>
      </c>
      <c r="G275" s="4">
        <v>265</v>
      </c>
      <c r="H275" s="88" t="s">
        <v>223</v>
      </c>
      <c r="I275" s="5" t="s">
        <v>240</v>
      </c>
      <c r="J275" s="5" t="s">
        <v>241</v>
      </c>
      <c r="K275" s="37">
        <v>1824623.6</v>
      </c>
      <c r="L275" s="12">
        <v>42884</v>
      </c>
      <c r="M275" s="12"/>
      <c r="N275" s="12"/>
      <c r="O275" s="12"/>
      <c r="P275" s="12">
        <v>42884</v>
      </c>
      <c r="Q275" s="7"/>
      <c r="R275" s="78"/>
      <c r="S275" s="24"/>
      <c r="T275" s="5"/>
      <c r="U275" s="5"/>
    </row>
    <row r="276" spans="1:21" ht="51" hidden="1" x14ac:dyDescent="0.2">
      <c r="A276" s="5" t="s">
        <v>223</v>
      </c>
      <c r="B276" s="4" t="s">
        <v>414</v>
      </c>
      <c r="C276" s="4" t="s">
        <v>415</v>
      </c>
      <c r="D276" s="4" t="s">
        <v>58</v>
      </c>
      <c r="E276" s="4" t="s">
        <v>292</v>
      </c>
      <c r="F276" s="4" t="s">
        <v>285</v>
      </c>
      <c r="G276" s="4">
        <v>266</v>
      </c>
      <c r="H276" s="88" t="s">
        <v>223</v>
      </c>
      <c r="I276" s="5" t="s">
        <v>230</v>
      </c>
      <c r="J276" s="5" t="s">
        <v>231</v>
      </c>
      <c r="K276" s="37">
        <v>996987.95000000007</v>
      </c>
      <c r="L276" s="12">
        <v>42884</v>
      </c>
      <c r="M276" s="12"/>
      <c r="N276" s="12"/>
      <c r="O276" s="12"/>
      <c r="P276" s="12">
        <v>42877</v>
      </c>
      <c r="Q276" s="7"/>
      <c r="R276" s="78"/>
      <c r="S276" s="24"/>
      <c r="T276" s="5"/>
      <c r="U276" s="5"/>
    </row>
    <row r="277" spans="1:21" ht="51" hidden="1" x14ac:dyDescent="0.2">
      <c r="A277" s="5" t="s">
        <v>223</v>
      </c>
      <c r="B277" s="4" t="s">
        <v>414</v>
      </c>
      <c r="C277" s="4" t="s">
        <v>415</v>
      </c>
      <c r="D277" s="4" t="s">
        <v>58</v>
      </c>
      <c r="E277" s="4" t="s">
        <v>292</v>
      </c>
      <c r="F277" s="4" t="s">
        <v>285</v>
      </c>
      <c r="G277" s="4">
        <v>267</v>
      </c>
      <c r="H277" s="5" t="s">
        <v>223</v>
      </c>
      <c r="I277" s="5" t="s">
        <v>238</v>
      </c>
      <c r="J277" s="5" t="s">
        <v>239</v>
      </c>
      <c r="K277" s="37">
        <v>8362328.9000000004</v>
      </c>
      <c r="L277" s="12">
        <v>42884</v>
      </c>
      <c r="M277" s="12"/>
      <c r="N277" s="12"/>
      <c r="O277" s="12"/>
      <c r="P277" s="12">
        <v>42884</v>
      </c>
      <c r="Q277" s="7"/>
      <c r="R277" s="32"/>
      <c r="S277" s="5"/>
      <c r="T277" s="5"/>
      <c r="U277" s="5"/>
    </row>
    <row r="278" spans="1:21" ht="51" hidden="1" x14ac:dyDescent="0.2">
      <c r="A278" s="5" t="s">
        <v>223</v>
      </c>
      <c r="B278" s="4" t="s">
        <v>414</v>
      </c>
      <c r="C278" s="4" t="s">
        <v>415</v>
      </c>
      <c r="D278" s="4" t="s">
        <v>58</v>
      </c>
      <c r="E278" s="4" t="s">
        <v>292</v>
      </c>
      <c r="F278" s="4" t="s">
        <v>285</v>
      </c>
      <c r="G278" s="4">
        <v>268</v>
      </c>
      <c r="H278" s="5" t="s">
        <v>223</v>
      </c>
      <c r="I278" s="5" t="s">
        <v>226</v>
      </c>
      <c r="J278" s="5" t="s">
        <v>227</v>
      </c>
      <c r="K278" s="37">
        <v>9483571.5500000007</v>
      </c>
      <c r="L278" s="12">
        <v>42884</v>
      </c>
      <c r="M278" s="12"/>
      <c r="N278" s="12"/>
      <c r="O278" s="12"/>
      <c r="P278" s="12">
        <v>42881</v>
      </c>
      <c r="Q278" s="7"/>
      <c r="R278" s="32"/>
      <c r="S278" s="5"/>
      <c r="T278" s="5"/>
      <c r="U278" s="5"/>
    </row>
    <row r="279" spans="1:21" ht="51" hidden="1" x14ac:dyDescent="0.2">
      <c r="A279" s="5" t="s">
        <v>223</v>
      </c>
      <c r="B279" s="4" t="s">
        <v>414</v>
      </c>
      <c r="C279" s="4" t="s">
        <v>415</v>
      </c>
      <c r="D279" s="4" t="s">
        <v>58</v>
      </c>
      <c r="E279" s="4" t="s">
        <v>292</v>
      </c>
      <c r="F279" s="4" t="s">
        <v>285</v>
      </c>
      <c r="G279" s="4">
        <v>269</v>
      </c>
      <c r="H279" s="5" t="s">
        <v>223</v>
      </c>
      <c r="I279" s="5" t="s">
        <v>232</v>
      </c>
      <c r="J279" s="5" t="s">
        <v>233</v>
      </c>
      <c r="K279" s="37">
        <v>1520519.95</v>
      </c>
      <c r="L279" s="12">
        <v>42884</v>
      </c>
      <c r="M279" s="12"/>
      <c r="N279" s="12"/>
      <c r="O279" s="12"/>
      <c r="P279" s="12">
        <v>42872</v>
      </c>
      <c r="Q279" s="7"/>
      <c r="R279" s="32"/>
      <c r="S279" s="5"/>
      <c r="T279" s="5"/>
      <c r="U279" s="5"/>
    </row>
    <row r="280" spans="1:21" ht="51" hidden="1" x14ac:dyDescent="0.2">
      <c r="A280" s="5" t="s">
        <v>223</v>
      </c>
      <c r="B280" s="4" t="s">
        <v>414</v>
      </c>
      <c r="C280" s="4" t="s">
        <v>415</v>
      </c>
      <c r="D280" s="4" t="s">
        <v>58</v>
      </c>
      <c r="E280" s="4" t="s">
        <v>292</v>
      </c>
      <c r="F280" s="4" t="s">
        <v>285</v>
      </c>
      <c r="G280" s="4">
        <v>270</v>
      </c>
      <c r="H280" s="5" t="s">
        <v>223</v>
      </c>
      <c r="I280" s="5" t="s">
        <v>228</v>
      </c>
      <c r="J280" s="5" t="s">
        <v>229</v>
      </c>
      <c r="K280" s="37">
        <v>1520519.9500000002</v>
      </c>
      <c r="L280" s="12">
        <v>42884</v>
      </c>
      <c r="M280" s="12"/>
      <c r="N280" s="12"/>
      <c r="O280" s="12"/>
      <c r="P280" s="12">
        <v>42881</v>
      </c>
      <c r="Q280" s="7"/>
      <c r="R280" s="32"/>
      <c r="S280" s="5"/>
      <c r="T280" s="5"/>
      <c r="U280" s="5"/>
    </row>
    <row r="281" spans="1:21" ht="24.75" hidden="1" customHeight="1" x14ac:dyDescent="0.2">
      <c r="A281" s="79" t="s">
        <v>223</v>
      </c>
      <c r="B281" s="79" t="s">
        <v>414</v>
      </c>
      <c r="C281" s="29" t="s">
        <v>415</v>
      </c>
      <c r="D281" s="79" t="s">
        <v>59</v>
      </c>
      <c r="E281" s="79" t="s">
        <v>292</v>
      </c>
      <c r="F281" s="79" t="s">
        <v>285</v>
      </c>
      <c r="G281" s="4">
        <v>271</v>
      </c>
      <c r="H281" s="79" t="s">
        <v>223</v>
      </c>
      <c r="I281" s="29" t="s">
        <v>569</v>
      </c>
      <c r="J281" s="29" t="s">
        <v>570</v>
      </c>
      <c r="K281" s="81">
        <v>64334618.317278087</v>
      </c>
      <c r="L281" s="80">
        <v>42943</v>
      </c>
      <c r="M281" s="12"/>
      <c r="N281" s="7"/>
      <c r="O281" s="7"/>
      <c r="P281" s="86" t="s">
        <v>127</v>
      </c>
      <c r="Q281" s="12">
        <v>42943</v>
      </c>
      <c r="R281" s="5"/>
      <c r="S281" s="87"/>
      <c r="T281" s="87"/>
      <c r="U281" s="87"/>
    </row>
    <row r="282" spans="1:21" hidden="1" x14ac:dyDescent="0.2">
      <c r="A282" s="24"/>
      <c r="B282" s="75"/>
      <c r="C282" s="75"/>
      <c r="D282" s="75"/>
      <c r="E282" s="75"/>
      <c r="F282" s="75"/>
      <c r="G282" s="75"/>
      <c r="H282" s="24"/>
      <c r="I282" s="24"/>
      <c r="J282" s="24"/>
      <c r="K282" s="76"/>
      <c r="L282" s="25"/>
      <c r="M282" s="25"/>
      <c r="N282" s="25"/>
      <c r="O282" s="25"/>
      <c r="P282" s="25"/>
      <c r="Q282" s="77"/>
      <c r="R282" s="78"/>
      <c r="S282" s="24"/>
      <c r="T282" s="24"/>
      <c r="U282" s="24"/>
    </row>
    <row r="283" spans="1:21" hidden="1" x14ac:dyDescent="0.2">
      <c r="A283" s="24"/>
      <c r="B283" s="75"/>
      <c r="C283" s="75"/>
      <c r="D283" s="75"/>
      <c r="E283" s="75"/>
      <c r="F283" s="75"/>
      <c r="G283" s="75"/>
      <c r="H283" s="24"/>
      <c r="I283" s="24"/>
      <c r="J283" s="24"/>
      <c r="K283" s="76"/>
      <c r="L283" s="25"/>
      <c r="M283" s="25"/>
      <c r="N283" s="25"/>
      <c r="O283" s="25"/>
      <c r="P283" s="25"/>
      <c r="Q283" s="77"/>
      <c r="R283" s="78"/>
      <c r="S283" s="24"/>
      <c r="T283" s="24"/>
      <c r="U283" s="24"/>
    </row>
    <row r="284" spans="1:21" hidden="1" x14ac:dyDescent="0.2">
      <c r="A284" s="24"/>
      <c r="B284" s="75"/>
      <c r="C284" s="75"/>
      <c r="D284" s="75"/>
      <c r="E284" s="75"/>
      <c r="F284" s="75"/>
      <c r="G284" s="75"/>
      <c r="H284" s="24"/>
      <c r="I284" s="24"/>
      <c r="J284" s="24"/>
      <c r="K284" s="76"/>
      <c r="L284" s="25"/>
      <c r="M284" s="25"/>
      <c r="N284" s="25"/>
      <c r="O284" s="25"/>
      <c r="P284" s="25"/>
      <c r="Q284" s="77"/>
      <c r="R284" s="78"/>
      <c r="S284" s="24"/>
      <c r="T284" s="24"/>
      <c r="U284" s="24"/>
    </row>
    <row r="285" spans="1:21" hidden="1" x14ac:dyDescent="0.2">
      <c r="A285" s="24"/>
      <c r="B285" s="75"/>
      <c r="C285" s="75"/>
      <c r="D285" s="75"/>
      <c r="E285" s="75"/>
      <c r="F285" s="75"/>
      <c r="G285" s="75"/>
      <c r="H285" s="24"/>
      <c r="I285" s="24"/>
      <c r="J285" s="24"/>
      <c r="K285" s="76"/>
      <c r="L285" s="25"/>
      <c r="M285" s="25"/>
      <c r="N285" s="25"/>
      <c r="O285" s="25"/>
      <c r="P285" s="25"/>
      <c r="Q285" s="77"/>
      <c r="R285" s="78"/>
      <c r="S285" s="24"/>
      <c r="T285" s="24"/>
      <c r="U285" s="24"/>
    </row>
    <row r="286" spans="1:21" ht="18.75" hidden="1" customHeight="1" x14ac:dyDescent="0.25">
      <c r="A286" s="34"/>
      <c r="B286" s="24"/>
      <c r="C286" s="28"/>
      <c r="D286" s="28"/>
      <c r="E286" s="28"/>
      <c r="F286" s="28"/>
      <c r="G286" s="94"/>
      <c r="H286" s="94"/>
      <c r="I286" s="94"/>
      <c r="J286" s="94"/>
      <c r="K286" s="35"/>
      <c r="L286" s="89"/>
      <c r="M286" s="25"/>
      <c r="N286" s="27"/>
      <c r="O286" s="27"/>
      <c r="P286" s="95" t="s">
        <v>505</v>
      </c>
      <c r="Q286" s="94"/>
      <c r="R286" s="94"/>
      <c r="S286" s="96" t="s">
        <v>506</v>
      </c>
      <c r="T286" s="96"/>
      <c r="U286" s="28"/>
    </row>
    <row r="287" spans="1:21" ht="15.75" hidden="1" x14ac:dyDescent="0.25">
      <c r="G287" s="44" t="s">
        <v>507</v>
      </c>
      <c r="H287" s="40"/>
      <c r="I287"/>
      <c r="J287"/>
      <c r="K287" s="41"/>
      <c r="L287"/>
      <c r="M287"/>
      <c r="N287" s="42"/>
      <c r="O287" s="42"/>
    </row>
    <row r="288" spans="1:21" ht="15.75" hidden="1" x14ac:dyDescent="0.25">
      <c r="G288" s="45" t="s">
        <v>508</v>
      </c>
      <c r="H288" s="43"/>
      <c r="I288"/>
      <c r="J288"/>
      <c r="K288" s="41"/>
      <c r="L288"/>
      <c r="M288"/>
      <c r="N288" s="42"/>
      <c r="O288" s="42"/>
    </row>
  </sheetData>
  <autoFilter ref="A9:U288">
    <filterColumn colId="0">
      <filters>
        <filter val="4.2.2."/>
      </filters>
    </filterColumn>
  </autoFilter>
  <sortState ref="A10:V259">
    <sortCondition ref="A10:A259"/>
    <sortCondition ref="D10:D259"/>
    <sortCondition ref="H10:H259"/>
  </sortState>
  <customSheetViews>
    <customSheetView guid="{289302E3-1E28-4983-8DA3-6320D4422F4A}" scale="75" fitToPage="1" showAutoFilter="1" hiddenColumns="1" topLeftCell="A51">
      <selection activeCell="P56" sqref="P56"/>
      <pageMargins left="0.70866141732283472" right="0.70866141732283472" top="0.74803149606299213" bottom="0.74803149606299213" header="0.31496062992125984" footer="0.31496062992125984"/>
      <pageSetup paperSize="9" scale="75" fitToHeight="0" orientation="landscape" verticalDpi="0" r:id="rId1"/>
      <autoFilter ref="A9:U288"/>
    </customSheetView>
    <customSheetView guid="{EA94F8E8-A549-4237-AD02-AF725E716B24}" scale="75" fitToPage="1" filter="1" showAutoFilter="1" hiddenColumns="1" topLeftCell="A58">
      <selection activeCell="T126" sqref="T126"/>
      <pageMargins left="0.70866141732283472" right="0.70866141732283472" top="0.74803149606299213" bottom="0.74803149606299213" header="0.31496062992125984" footer="0.31496062992125984"/>
      <pageSetup paperSize="9" scale="75" fitToHeight="0" orientation="landscape" verticalDpi="0" r:id="rId2"/>
      <autoFilter ref="A9:U288">
        <filterColumn colId="15">
          <filters>
            <filter val="nav iesniegts"/>
          </filters>
        </filterColumn>
        <filterColumn colId="16">
          <filters blank="1">
            <filter val="08.2017."/>
            <filter val="09.2017."/>
            <dateGroupItem year="2017" month="6" dateTimeGrouping="month"/>
            <dateGroupItem year="2017" month="7" dateTimeGrouping="month"/>
          </filters>
        </filterColumn>
      </autoFilter>
    </customSheetView>
    <customSheetView guid="{FCC043BD-7070-4C54-8FBF-E104D1B8A707}" scale="75" fitToPage="1" filter="1" showAutoFilter="1" hiddenColumns="1" topLeftCell="A58">
      <selection activeCell="T126" sqref="T126"/>
      <pageMargins left="0.70866141732283472" right="0.70866141732283472" top="0.74803149606299213" bottom="0.74803149606299213" header="0.31496062992125984" footer="0.31496062992125984"/>
      <pageSetup paperSize="9" scale="75" fitToHeight="0" orientation="landscape" verticalDpi="0" r:id="rId3"/>
      <autoFilter ref="A9:U288">
        <filterColumn colId="15">
          <filters>
            <filter val="nav iesniegts"/>
          </filters>
        </filterColumn>
        <filterColumn colId="16">
          <filters blank="1">
            <filter val="08.2017."/>
            <filter val="09.2017."/>
            <dateGroupItem year="2017" month="6" dateTimeGrouping="month"/>
            <dateGroupItem year="2017" month="7" dateTimeGrouping="month"/>
          </filters>
        </filterColumn>
      </autoFilter>
    </customSheetView>
    <customSheetView guid="{558B6501-D2B0-47C4-94DF-5F95533ABD7C}" scale="75" fitToPage="1" filter="1" showAutoFilter="1" hiddenColumns="1" topLeftCell="A25">
      <selection activeCell="T126" sqref="T126"/>
      <pageMargins left="0.70866141732283472" right="0.70866141732283472" top="0.74803149606299213" bottom="0.74803149606299213" header="0.31496062992125984" footer="0.31496062992125984"/>
      <pageSetup paperSize="9" scale="75" fitToHeight="0" orientation="landscape" verticalDpi="0" r:id="rId4"/>
      <autoFilter ref="A9:U288">
        <filterColumn colId="15">
          <filters>
            <filter val="nav iesniegts"/>
          </filters>
        </filterColumn>
        <filterColumn colId="16">
          <filters blank="1">
            <filter val="08.2017."/>
            <filter val="09.2017."/>
            <dateGroupItem year="2017" month="6" dateTimeGrouping="month"/>
            <dateGroupItem year="2017" month="7" dateTimeGrouping="month"/>
          </filters>
        </filterColumn>
      </autoFilter>
    </customSheetView>
  </customSheetViews>
  <mergeCells count="26">
    <mergeCell ref="A6:A8"/>
    <mergeCell ref="B6:B8"/>
    <mergeCell ref="C6:C8"/>
    <mergeCell ref="D6:D8"/>
    <mergeCell ref="E6:E8"/>
    <mergeCell ref="U6:U8"/>
    <mergeCell ref="S6:S8"/>
    <mergeCell ref="R6:R8"/>
    <mergeCell ref="P6:P8"/>
    <mergeCell ref="I6:I8"/>
    <mergeCell ref="J6:J8"/>
    <mergeCell ref="L6:L8"/>
    <mergeCell ref="Q6:Q8"/>
    <mergeCell ref="T6:T8"/>
    <mergeCell ref="O6:O8"/>
    <mergeCell ref="F6:F8"/>
    <mergeCell ref="N6:N8"/>
    <mergeCell ref="K6:K8"/>
    <mergeCell ref="M6:M8"/>
    <mergeCell ref="H6:H8"/>
    <mergeCell ref="G6:G8"/>
    <mergeCell ref="A3:J3"/>
    <mergeCell ref="G4:J4"/>
    <mergeCell ref="G5:J5"/>
    <mergeCell ref="G2:U2"/>
    <mergeCell ref="G1:H1"/>
  </mergeCells>
  <dataValidations count="1">
    <dataValidation type="list" errorStyle="warning" allowBlank="1" showInputMessage="1" showErrorMessage="1" errorTitle="Izvēle tikai no saraksta!" error="Lūdzu izvēlēties vienu no vērtībām sarakstā." sqref="P286 S286:T286">
      <formula1>#REF!</formula1>
    </dataValidation>
  </dataValidations>
  <hyperlinks>
    <hyperlink ref="G288" r:id="rId5"/>
  </hyperlinks>
  <pageMargins left="0.70866141732283472" right="0.70866141732283472" top="0.74803149606299213" bottom="0.74803149606299213" header="0.31496062992125984" footer="0.31496062992125984"/>
  <pageSetup paperSize="9" scale="75" fitToHeight="0" orientation="landscape" verticalDpi="0"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view="pageBreakPreview" zoomScaleNormal="100" zoomScaleSheetLayoutView="100" workbookViewId="0">
      <selection activeCell="A3" sqref="A3:A5"/>
    </sheetView>
  </sheetViews>
  <sheetFormatPr defaultRowHeight="15.75" x14ac:dyDescent="0.25"/>
  <cols>
    <col min="1" max="1" width="3" customWidth="1"/>
    <col min="2" max="2" width="6" customWidth="1"/>
    <col min="3" max="3" width="15.125" customWidth="1"/>
    <col min="4" max="4" width="27" customWidth="1"/>
    <col min="5" max="5" width="10.625" customWidth="1"/>
    <col min="6" max="9" width="11.5" customWidth="1"/>
    <col min="10" max="10" width="18.625" customWidth="1"/>
    <col min="11" max="11" width="76" customWidth="1"/>
  </cols>
  <sheetData>
    <row r="1" spans="1:11" ht="47.25" x14ac:dyDescent="0.25">
      <c r="A1" s="265">
        <v>42971</v>
      </c>
      <c r="B1" s="265"/>
      <c r="C1" s="265"/>
      <c r="K1" s="139" t="s">
        <v>674</v>
      </c>
    </row>
    <row r="2" spans="1:11" ht="16.5" thickBot="1" x14ac:dyDescent="0.3">
      <c r="A2" s="266" t="s">
        <v>709</v>
      </c>
      <c r="B2" s="266"/>
      <c r="C2" s="266"/>
      <c r="D2" s="266"/>
      <c r="E2" s="266"/>
      <c r="F2" s="266"/>
      <c r="G2" s="266"/>
      <c r="H2" s="266"/>
      <c r="I2" s="266"/>
      <c r="J2" s="266"/>
      <c r="K2" s="266"/>
    </row>
    <row r="3" spans="1:11" ht="27" customHeight="1" x14ac:dyDescent="0.25">
      <c r="A3" s="258" t="s">
        <v>62</v>
      </c>
      <c r="B3" s="258" t="s">
        <v>57</v>
      </c>
      <c r="C3" s="259" t="s">
        <v>63</v>
      </c>
      <c r="D3" s="259" t="s">
        <v>64</v>
      </c>
      <c r="E3" s="260" t="s">
        <v>253</v>
      </c>
      <c r="F3" s="261" t="s">
        <v>65</v>
      </c>
      <c r="G3" s="242" t="s">
        <v>248</v>
      </c>
      <c r="H3" s="242" t="s">
        <v>420</v>
      </c>
      <c r="I3" s="242" t="s">
        <v>572</v>
      </c>
      <c r="J3" s="262" t="s">
        <v>421</v>
      </c>
      <c r="K3" s="257" t="s">
        <v>686</v>
      </c>
    </row>
    <row r="4" spans="1:11" x14ac:dyDescent="0.25">
      <c r="A4" s="258"/>
      <c r="B4" s="258"/>
      <c r="C4" s="259"/>
      <c r="D4" s="259"/>
      <c r="E4" s="260"/>
      <c r="F4" s="261"/>
      <c r="G4" s="243"/>
      <c r="H4" s="243"/>
      <c r="I4" s="243"/>
      <c r="J4" s="262"/>
      <c r="K4" s="257"/>
    </row>
    <row r="5" spans="1:11" x14ac:dyDescent="0.25">
      <c r="A5" s="258"/>
      <c r="B5" s="258"/>
      <c r="C5" s="259"/>
      <c r="D5" s="259"/>
      <c r="E5" s="260"/>
      <c r="F5" s="261"/>
      <c r="G5" s="244"/>
      <c r="H5" s="244"/>
      <c r="I5" s="244"/>
      <c r="J5" s="262"/>
      <c r="K5" s="257"/>
    </row>
    <row r="6" spans="1:11" ht="17.25" customHeight="1" thickBot="1" x14ac:dyDescent="0.3">
      <c r="A6" s="199" t="s">
        <v>58</v>
      </c>
      <c r="B6" s="199" t="s">
        <v>59</v>
      </c>
      <c r="C6" s="199" t="s">
        <v>60</v>
      </c>
      <c r="D6" s="199" t="s">
        <v>61</v>
      </c>
      <c r="E6" s="200">
        <v>5</v>
      </c>
      <c r="F6" s="199">
        <v>6</v>
      </c>
      <c r="G6" s="199"/>
      <c r="H6" s="199"/>
      <c r="I6" s="199"/>
      <c r="J6" s="201">
        <v>7</v>
      </c>
      <c r="K6" s="201">
        <v>8</v>
      </c>
    </row>
    <row r="7" spans="1:11" ht="16.5" thickBot="1" x14ac:dyDescent="0.3">
      <c r="A7" s="202"/>
      <c r="B7" s="204" t="s">
        <v>107</v>
      </c>
      <c r="C7" s="263" t="s">
        <v>513</v>
      </c>
      <c r="D7" s="264"/>
      <c r="E7" s="205">
        <f>SUM(E8:E22)</f>
        <v>20059997.712499999</v>
      </c>
      <c r="F7" s="167"/>
      <c r="G7" s="167"/>
      <c r="H7" s="167"/>
      <c r="I7" s="167"/>
      <c r="J7" s="168"/>
      <c r="K7" s="169"/>
    </row>
    <row r="8" spans="1:11" ht="68.25" customHeight="1" x14ac:dyDescent="0.25">
      <c r="A8" s="195">
        <v>1</v>
      </c>
      <c r="B8" s="196" t="s">
        <v>107</v>
      </c>
      <c r="C8" s="196" t="s">
        <v>136</v>
      </c>
      <c r="D8" s="196" t="s">
        <v>137</v>
      </c>
      <c r="E8" s="160">
        <v>1445000.0000000002</v>
      </c>
      <c r="F8" s="197">
        <v>42886</v>
      </c>
      <c r="G8" s="197"/>
      <c r="H8" s="197">
        <v>42979</v>
      </c>
      <c r="I8" s="197"/>
      <c r="J8" s="162">
        <v>42979</v>
      </c>
      <c r="K8" s="198" t="s">
        <v>708</v>
      </c>
    </row>
    <row r="9" spans="1:11" ht="42.75" customHeight="1" x14ac:dyDescent="0.25">
      <c r="A9" s="114">
        <v>2</v>
      </c>
      <c r="B9" s="79" t="s">
        <v>107</v>
      </c>
      <c r="C9" s="29" t="s">
        <v>518</v>
      </c>
      <c r="D9" s="29" t="s">
        <v>519</v>
      </c>
      <c r="E9" s="81">
        <v>2125000</v>
      </c>
      <c r="F9" s="80">
        <v>42947</v>
      </c>
      <c r="G9" s="80"/>
      <c r="H9" s="80"/>
      <c r="I9" s="80"/>
      <c r="J9" s="21">
        <v>42979</v>
      </c>
      <c r="K9" s="118" t="s">
        <v>697</v>
      </c>
    </row>
    <row r="10" spans="1:11" ht="117" customHeight="1" x14ac:dyDescent="0.25">
      <c r="A10" s="114">
        <v>3</v>
      </c>
      <c r="B10" s="4" t="s">
        <v>107</v>
      </c>
      <c r="C10" s="4" t="s">
        <v>144</v>
      </c>
      <c r="D10" s="4" t="s">
        <v>145</v>
      </c>
      <c r="E10" s="37">
        <v>403749.36300000001</v>
      </c>
      <c r="F10" s="13">
        <v>42886</v>
      </c>
      <c r="G10" s="13"/>
      <c r="H10" s="7">
        <v>42979</v>
      </c>
      <c r="I10" s="13"/>
      <c r="J10" s="7">
        <v>42979</v>
      </c>
      <c r="K10" s="118" t="s">
        <v>704</v>
      </c>
    </row>
    <row r="11" spans="1:11" ht="50.25" customHeight="1" x14ac:dyDescent="0.25">
      <c r="A11" s="114">
        <v>4</v>
      </c>
      <c r="B11" s="79" t="s">
        <v>107</v>
      </c>
      <c r="C11" s="29" t="s">
        <v>520</v>
      </c>
      <c r="D11" s="29" t="s">
        <v>521</v>
      </c>
      <c r="E11" s="81">
        <v>850000</v>
      </c>
      <c r="F11" s="80">
        <v>42919</v>
      </c>
      <c r="G11" s="80"/>
      <c r="H11" s="80"/>
      <c r="I11" s="80"/>
      <c r="J11" s="21">
        <v>42979</v>
      </c>
      <c r="K11" s="122" t="s">
        <v>698</v>
      </c>
    </row>
    <row r="12" spans="1:11" ht="66" customHeight="1" x14ac:dyDescent="0.25">
      <c r="A12" s="114">
        <v>5</v>
      </c>
      <c r="B12" s="4" t="s">
        <v>107</v>
      </c>
      <c r="C12" s="4" t="s">
        <v>138</v>
      </c>
      <c r="D12" s="4" t="s">
        <v>139</v>
      </c>
      <c r="E12" s="37">
        <v>425000</v>
      </c>
      <c r="F12" s="13">
        <v>42886</v>
      </c>
      <c r="G12" s="13"/>
      <c r="H12" s="7">
        <v>42979</v>
      </c>
      <c r="I12" s="13"/>
      <c r="J12" s="7">
        <v>42979</v>
      </c>
      <c r="K12" s="119" t="s">
        <v>705</v>
      </c>
    </row>
    <row r="13" spans="1:11" ht="70.5" customHeight="1" x14ac:dyDescent="0.25">
      <c r="A13" s="114">
        <v>6</v>
      </c>
      <c r="B13" s="29" t="s">
        <v>107</v>
      </c>
      <c r="C13" s="29" t="s">
        <v>303</v>
      </c>
      <c r="D13" s="29" t="s">
        <v>304</v>
      </c>
      <c r="E13" s="37">
        <v>935000</v>
      </c>
      <c r="F13" s="23">
        <v>42916</v>
      </c>
      <c r="G13" s="23"/>
      <c r="H13" s="23"/>
      <c r="I13" s="23">
        <v>42979</v>
      </c>
      <c r="J13" s="7">
        <v>42979</v>
      </c>
      <c r="K13" s="119" t="s">
        <v>702</v>
      </c>
    </row>
    <row r="14" spans="1:11" ht="114.75" x14ac:dyDescent="0.25">
      <c r="A14" s="114">
        <v>7</v>
      </c>
      <c r="B14" s="4" t="s">
        <v>107</v>
      </c>
      <c r="C14" s="4" t="s">
        <v>146</v>
      </c>
      <c r="D14" s="4" t="s">
        <v>147</v>
      </c>
      <c r="E14" s="37">
        <v>359549.36300000001</v>
      </c>
      <c r="F14" s="13">
        <v>42886</v>
      </c>
      <c r="G14" s="13"/>
      <c r="H14" s="7">
        <v>42979</v>
      </c>
      <c r="I14" s="13"/>
      <c r="J14" s="7">
        <v>42979</v>
      </c>
      <c r="K14" s="119" t="s">
        <v>704</v>
      </c>
    </row>
    <row r="15" spans="1:11" ht="114.75" x14ac:dyDescent="0.25">
      <c r="A15" s="114">
        <v>8</v>
      </c>
      <c r="B15" s="4" t="s">
        <v>107</v>
      </c>
      <c r="C15" s="4" t="s">
        <v>142</v>
      </c>
      <c r="D15" s="4" t="s">
        <v>143</v>
      </c>
      <c r="E15" s="37">
        <v>789650.19649999985</v>
      </c>
      <c r="F15" s="13">
        <v>42886</v>
      </c>
      <c r="G15" s="13"/>
      <c r="H15" s="7">
        <v>42979</v>
      </c>
      <c r="I15" s="13"/>
      <c r="J15" s="7">
        <v>42979</v>
      </c>
      <c r="K15" s="119" t="s">
        <v>704</v>
      </c>
    </row>
    <row r="16" spans="1:11" ht="107.25" customHeight="1" x14ac:dyDescent="0.25">
      <c r="A16" s="114">
        <v>9</v>
      </c>
      <c r="B16" s="79" t="s">
        <v>107</v>
      </c>
      <c r="C16" s="29" t="s">
        <v>390</v>
      </c>
      <c r="D16" s="29" t="s">
        <v>524</v>
      </c>
      <c r="E16" s="81">
        <v>1700000</v>
      </c>
      <c r="F16" s="80">
        <v>42917</v>
      </c>
      <c r="G16" s="80"/>
      <c r="H16" s="80"/>
      <c r="I16" s="80"/>
      <c r="J16" s="21">
        <v>42979</v>
      </c>
      <c r="K16" s="122" t="s">
        <v>706</v>
      </c>
    </row>
    <row r="17" spans="1:11" ht="114.75" x14ac:dyDescent="0.25">
      <c r="A17" s="114">
        <v>10</v>
      </c>
      <c r="B17" s="4" t="s">
        <v>107</v>
      </c>
      <c r="C17" s="4" t="s">
        <v>140</v>
      </c>
      <c r="D17" s="4" t="s">
        <v>141</v>
      </c>
      <c r="E17" s="37">
        <v>2697048.79</v>
      </c>
      <c r="F17" s="13">
        <v>42886</v>
      </c>
      <c r="G17" s="13"/>
      <c r="H17" s="7">
        <v>42979</v>
      </c>
      <c r="I17" s="13"/>
      <c r="J17" s="7">
        <v>42979</v>
      </c>
      <c r="K17" s="119" t="s">
        <v>704</v>
      </c>
    </row>
    <row r="18" spans="1:11" ht="38.25" x14ac:dyDescent="0.25">
      <c r="A18" s="114">
        <v>11</v>
      </c>
      <c r="B18" s="4" t="s">
        <v>107</v>
      </c>
      <c r="C18" s="4" t="s">
        <v>148</v>
      </c>
      <c r="D18" s="4" t="s">
        <v>149</v>
      </c>
      <c r="E18" s="37">
        <v>1700000</v>
      </c>
      <c r="F18" s="13">
        <v>42886</v>
      </c>
      <c r="G18" s="13"/>
      <c r="H18" s="7">
        <v>42979</v>
      </c>
      <c r="I18" s="13"/>
      <c r="J18" s="7">
        <v>42979</v>
      </c>
      <c r="K18" s="119" t="s">
        <v>699</v>
      </c>
    </row>
    <row r="19" spans="1:11" ht="154.5" customHeight="1" x14ac:dyDescent="0.25">
      <c r="A19" s="114">
        <v>12</v>
      </c>
      <c r="B19" s="29" t="s">
        <v>107</v>
      </c>
      <c r="C19" s="29" t="s">
        <v>148</v>
      </c>
      <c r="D19" s="29" t="s">
        <v>302</v>
      </c>
      <c r="E19" s="37">
        <v>1700000</v>
      </c>
      <c r="F19" s="23">
        <v>42916</v>
      </c>
      <c r="G19" s="23"/>
      <c r="H19" s="23"/>
      <c r="I19" s="23">
        <v>42979</v>
      </c>
      <c r="J19" s="7">
        <v>42979</v>
      </c>
      <c r="K19" s="119" t="s">
        <v>703</v>
      </c>
    </row>
    <row r="20" spans="1:11" ht="44.25" customHeight="1" x14ac:dyDescent="0.25">
      <c r="A20" s="114">
        <v>13</v>
      </c>
      <c r="B20" s="79" t="s">
        <v>107</v>
      </c>
      <c r="C20" s="29" t="s">
        <v>148</v>
      </c>
      <c r="D20" s="29" t="s">
        <v>522</v>
      </c>
      <c r="E20" s="81">
        <v>850000</v>
      </c>
      <c r="F20" s="80">
        <v>42917</v>
      </c>
      <c r="G20" s="80"/>
      <c r="H20" s="80"/>
      <c r="I20" s="80"/>
      <c r="J20" s="21">
        <v>42965</v>
      </c>
      <c r="K20" s="122" t="s">
        <v>700</v>
      </c>
    </row>
    <row r="21" spans="1:11" ht="92.25" customHeight="1" x14ac:dyDescent="0.25">
      <c r="A21" s="114">
        <v>14</v>
      </c>
      <c r="B21" s="29" t="s">
        <v>107</v>
      </c>
      <c r="C21" s="29" t="s">
        <v>299</v>
      </c>
      <c r="D21" s="29" t="s">
        <v>300</v>
      </c>
      <c r="E21" s="37">
        <v>255000</v>
      </c>
      <c r="F21" s="23">
        <v>42916</v>
      </c>
      <c r="G21" s="23"/>
      <c r="H21" s="23"/>
      <c r="I21" s="23">
        <v>42979</v>
      </c>
      <c r="J21" s="7">
        <v>42979</v>
      </c>
      <c r="K21" s="118" t="s">
        <v>701</v>
      </c>
    </row>
    <row r="22" spans="1:11" ht="129.75" customHeight="1" thickBot="1" x14ac:dyDescent="0.3">
      <c r="A22" s="203">
        <v>15</v>
      </c>
      <c r="B22" s="154" t="s">
        <v>107</v>
      </c>
      <c r="C22" s="155" t="s">
        <v>673</v>
      </c>
      <c r="D22" s="155" t="s">
        <v>523</v>
      </c>
      <c r="E22" s="156">
        <v>3825000</v>
      </c>
      <c r="F22" s="157">
        <v>42940</v>
      </c>
      <c r="G22" s="157"/>
      <c r="H22" s="157"/>
      <c r="I22" s="157"/>
      <c r="J22" s="158">
        <v>42978</v>
      </c>
      <c r="K22" s="151" t="s">
        <v>707</v>
      </c>
    </row>
    <row r="23" spans="1:11" ht="16.5" customHeight="1" thickBot="1" x14ac:dyDescent="0.3">
      <c r="A23" s="202"/>
      <c r="B23" s="204" t="s">
        <v>6</v>
      </c>
      <c r="C23" s="263" t="s">
        <v>513</v>
      </c>
      <c r="D23" s="264"/>
      <c r="E23" s="205">
        <f>SUM(E12:E22)</f>
        <v>15236248.3495</v>
      </c>
      <c r="F23" s="167"/>
      <c r="G23" s="167"/>
      <c r="H23" s="167"/>
      <c r="I23" s="167"/>
      <c r="J23" s="168"/>
      <c r="K23" s="171"/>
    </row>
    <row r="24" spans="1:11" ht="38.25" x14ac:dyDescent="0.25">
      <c r="A24" s="195">
        <v>16</v>
      </c>
      <c r="B24" s="159" t="s">
        <v>6</v>
      </c>
      <c r="C24" s="159" t="s">
        <v>69</v>
      </c>
      <c r="D24" s="159" t="s">
        <v>305</v>
      </c>
      <c r="E24" s="160">
        <v>1658546.4977194446</v>
      </c>
      <c r="F24" s="161">
        <v>42916</v>
      </c>
      <c r="G24" s="161"/>
      <c r="H24" s="161"/>
      <c r="I24" s="161">
        <v>43007</v>
      </c>
      <c r="J24" s="162">
        <v>43007</v>
      </c>
      <c r="K24" s="163" t="s">
        <v>645</v>
      </c>
    </row>
    <row r="25" spans="1:11" ht="51" x14ac:dyDescent="0.25">
      <c r="A25" s="114">
        <v>17</v>
      </c>
      <c r="B25" s="4" t="s">
        <v>6</v>
      </c>
      <c r="C25" s="4" t="s">
        <v>14</v>
      </c>
      <c r="D25" s="4" t="s">
        <v>15</v>
      </c>
      <c r="E25" s="37">
        <v>1289553</v>
      </c>
      <c r="F25" s="116">
        <v>42855</v>
      </c>
      <c r="G25" s="116">
        <v>42908</v>
      </c>
      <c r="H25" s="116"/>
      <c r="I25" s="116"/>
      <c r="J25" s="7">
        <v>42993</v>
      </c>
      <c r="K25" s="122" t="s">
        <v>685</v>
      </c>
    </row>
    <row r="26" spans="1:11" ht="89.25" x14ac:dyDescent="0.25">
      <c r="A26" s="114">
        <v>18</v>
      </c>
      <c r="B26" s="4" t="s">
        <v>6</v>
      </c>
      <c r="C26" s="5" t="s">
        <v>155</v>
      </c>
      <c r="D26" s="5" t="s">
        <v>156</v>
      </c>
      <c r="E26" s="37">
        <v>837250</v>
      </c>
      <c r="F26" s="12">
        <v>42886</v>
      </c>
      <c r="G26" s="12"/>
      <c r="H26" s="12">
        <v>42947</v>
      </c>
      <c r="I26" s="12"/>
      <c r="J26" s="21">
        <v>42979</v>
      </c>
      <c r="K26" s="122" t="s">
        <v>654</v>
      </c>
    </row>
    <row r="27" spans="1:11" ht="25.5" x14ac:dyDescent="0.25">
      <c r="A27" s="114">
        <v>19</v>
      </c>
      <c r="B27" s="4" t="s">
        <v>6</v>
      </c>
      <c r="C27" s="4" t="s">
        <v>17</v>
      </c>
      <c r="D27" s="4" t="s">
        <v>18</v>
      </c>
      <c r="E27" s="37">
        <v>41000</v>
      </c>
      <c r="F27" s="21">
        <v>42855</v>
      </c>
      <c r="G27" s="21">
        <v>42962</v>
      </c>
      <c r="H27" s="21"/>
      <c r="I27" s="21"/>
      <c r="J27" s="7">
        <v>42962</v>
      </c>
      <c r="K27" s="122" t="s">
        <v>118</v>
      </c>
    </row>
    <row r="28" spans="1:11" ht="30" customHeight="1" x14ac:dyDescent="0.25">
      <c r="A28" s="114">
        <v>20</v>
      </c>
      <c r="B28" s="79" t="s">
        <v>6</v>
      </c>
      <c r="C28" s="29" t="s">
        <v>525</v>
      </c>
      <c r="D28" s="29" t="s">
        <v>526</v>
      </c>
      <c r="E28" s="81">
        <v>114750</v>
      </c>
      <c r="F28" s="80">
        <v>42947</v>
      </c>
      <c r="G28" s="80"/>
      <c r="H28" s="80"/>
      <c r="I28" s="80"/>
      <c r="J28" s="120">
        <v>42975</v>
      </c>
      <c r="K28" s="122" t="s">
        <v>656</v>
      </c>
    </row>
    <row r="29" spans="1:11" ht="30" customHeight="1" x14ac:dyDescent="0.25">
      <c r="A29" s="114">
        <v>21</v>
      </c>
      <c r="B29" s="79" t="s">
        <v>6</v>
      </c>
      <c r="C29" s="29" t="s">
        <v>527</v>
      </c>
      <c r="D29" s="29" t="s">
        <v>528</v>
      </c>
      <c r="E29" s="81">
        <v>225250</v>
      </c>
      <c r="F29" s="80">
        <v>42947</v>
      </c>
      <c r="G29" s="80"/>
      <c r="H29" s="80"/>
      <c r="I29" s="80"/>
      <c r="J29" s="21">
        <v>43039</v>
      </c>
      <c r="K29" s="122" t="s">
        <v>655</v>
      </c>
    </row>
    <row r="30" spans="1:11" ht="40.5" customHeight="1" x14ac:dyDescent="0.25">
      <c r="A30" s="114">
        <v>22</v>
      </c>
      <c r="B30" s="29" t="s">
        <v>6</v>
      </c>
      <c r="C30" s="29" t="s">
        <v>308</v>
      </c>
      <c r="D30" s="29" t="s">
        <v>309</v>
      </c>
      <c r="E30" s="37">
        <v>313749</v>
      </c>
      <c r="F30" s="23">
        <v>42916</v>
      </c>
      <c r="G30" s="23"/>
      <c r="H30" s="23"/>
      <c r="I30" s="23"/>
      <c r="J30" s="7">
        <v>43008</v>
      </c>
      <c r="K30" s="119" t="s">
        <v>670</v>
      </c>
    </row>
    <row r="31" spans="1:11" ht="38.25" x14ac:dyDescent="0.25">
      <c r="A31" s="114">
        <v>23</v>
      </c>
      <c r="B31" s="29" t="s">
        <v>6</v>
      </c>
      <c r="C31" s="29" t="s">
        <v>172</v>
      </c>
      <c r="D31" s="29" t="s">
        <v>311</v>
      </c>
      <c r="E31" s="37">
        <v>1688762</v>
      </c>
      <c r="F31" s="23">
        <v>42916</v>
      </c>
      <c r="G31" s="23"/>
      <c r="H31" s="23"/>
      <c r="I31" s="23">
        <v>42982</v>
      </c>
      <c r="J31" s="7">
        <v>42982</v>
      </c>
      <c r="K31" s="122" t="s">
        <v>646</v>
      </c>
    </row>
    <row r="32" spans="1:11" ht="54.75" customHeight="1" x14ac:dyDescent="0.25">
      <c r="A32" s="114">
        <v>24</v>
      </c>
      <c r="B32" s="79" t="s">
        <v>6</v>
      </c>
      <c r="C32" s="29" t="s">
        <v>529</v>
      </c>
      <c r="D32" s="29" t="s">
        <v>530</v>
      </c>
      <c r="E32" s="81">
        <v>1273782</v>
      </c>
      <c r="F32" s="80">
        <v>42947</v>
      </c>
      <c r="G32" s="80"/>
      <c r="H32" s="80"/>
      <c r="I32" s="80"/>
      <c r="J32" s="21">
        <v>42979</v>
      </c>
      <c r="K32" s="122" t="s">
        <v>672</v>
      </c>
    </row>
    <row r="33" spans="1:11" ht="25.5" x14ac:dyDescent="0.25">
      <c r="A33" s="114">
        <v>25</v>
      </c>
      <c r="B33" s="4" t="s">
        <v>6</v>
      </c>
      <c r="C33" s="5" t="s">
        <v>159</v>
      </c>
      <c r="D33" s="5" t="s">
        <v>160</v>
      </c>
      <c r="E33" s="37">
        <v>170000</v>
      </c>
      <c r="F33" s="12">
        <v>42886</v>
      </c>
      <c r="G33" s="12"/>
      <c r="H33" s="12">
        <v>42982</v>
      </c>
      <c r="I33" s="12"/>
      <c r="J33" s="7">
        <v>42982</v>
      </c>
      <c r="K33" s="122" t="s">
        <v>266</v>
      </c>
    </row>
    <row r="34" spans="1:11" ht="51.75" thickBot="1" x14ac:dyDescent="0.3">
      <c r="A34" s="203">
        <v>26</v>
      </c>
      <c r="B34" s="154" t="s">
        <v>6</v>
      </c>
      <c r="C34" s="155" t="s">
        <v>531</v>
      </c>
      <c r="D34" s="155" t="s">
        <v>532</v>
      </c>
      <c r="E34" s="156">
        <v>340000</v>
      </c>
      <c r="F34" s="157">
        <v>42947</v>
      </c>
      <c r="G34" s="157"/>
      <c r="H34" s="157"/>
      <c r="I34" s="157"/>
      <c r="J34" s="158">
        <v>42972</v>
      </c>
      <c r="K34" s="170" t="s">
        <v>660</v>
      </c>
    </row>
    <row r="35" spans="1:11" ht="16.5" customHeight="1" thickBot="1" x14ac:dyDescent="0.3">
      <c r="A35" s="202"/>
      <c r="B35" s="206" t="s">
        <v>19</v>
      </c>
      <c r="C35" s="263" t="s">
        <v>513</v>
      </c>
      <c r="D35" s="264"/>
      <c r="E35" s="205">
        <f>SUM(E36:E52)</f>
        <v>6491455</v>
      </c>
      <c r="F35" s="177"/>
      <c r="G35" s="177"/>
      <c r="H35" s="177"/>
      <c r="I35" s="177"/>
      <c r="J35" s="178"/>
      <c r="K35" s="171"/>
    </row>
    <row r="36" spans="1:11" ht="38.25" x14ac:dyDescent="0.25">
      <c r="A36" s="195">
        <v>27</v>
      </c>
      <c r="B36" s="159" t="s">
        <v>19</v>
      </c>
      <c r="C36" s="159" t="s">
        <v>69</v>
      </c>
      <c r="D36" s="159" t="s">
        <v>312</v>
      </c>
      <c r="E36" s="160">
        <v>96903</v>
      </c>
      <c r="F36" s="161">
        <v>42916</v>
      </c>
      <c r="G36" s="161"/>
      <c r="H36" s="161"/>
      <c r="I36" s="161">
        <v>43007</v>
      </c>
      <c r="J36" s="162">
        <v>43125</v>
      </c>
      <c r="K36" s="255" t="s">
        <v>683</v>
      </c>
    </row>
    <row r="37" spans="1:11" ht="51" x14ac:dyDescent="0.25">
      <c r="A37" s="114">
        <v>28</v>
      </c>
      <c r="B37" s="29" t="s">
        <v>19</v>
      </c>
      <c r="C37" s="29" t="s">
        <v>69</v>
      </c>
      <c r="D37" s="29" t="s">
        <v>313</v>
      </c>
      <c r="E37" s="37">
        <v>1183895</v>
      </c>
      <c r="F37" s="23">
        <v>42916</v>
      </c>
      <c r="G37" s="23"/>
      <c r="H37" s="23"/>
      <c r="I37" s="161">
        <v>43007</v>
      </c>
      <c r="J37" s="162">
        <v>43125</v>
      </c>
      <c r="K37" s="256"/>
    </row>
    <row r="38" spans="1:11" ht="51" x14ac:dyDescent="0.25">
      <c r="A38" s="114">
        <v>29</v>
      </c>
      <c r="B38" s="29" t="s">
        <v>19</v>
      </c>
      <c r="C38" s="29" t="s">
        <v>69</v>
      </c>
      <c r="D38" s="29" t="s">
        <v>314</v>
      </c>
      <c r="E38" s="37">
        <v>340000</v>
      </c>
      <c r="F38" s="23">
        <v>42916</v>
      </c>
      <c r="G38" s="23"/>
      <c r="H38" s="23"/>
      <c r="I38" s="161">
        <v>43007</v>
      </c>
      <c r="J38" s="162">
        <v>43125</v>
      </c>
      <c r="K38" s="256"/>
    </row>
    <row r="39" spans="1:11" ht="38.25" x14ac:dyDescent="0.25">
      <c r="A39" s="114">
        <v>30</v>
      </c>
      <c r="B39" s="29" t="s">
        <v>19</v>
      </c>
      <c r="C39" s="29" t="s">
        <v>69</v>
      </c>
      <c r="D39" s="29" t="s">
        <v>315</v>
      </c>
      <c r="E39" s="37">
        <v>486055</v>
      </c>
      <c r="F39" s="23">
        <v>42916</v>
      </c>
      <c r="G39" s="23"/>
      <c r="H39" s="23"/>
      <c r="I39" s="161">
        <v>43007</v>
      </c>
      <c r="J39" s="162">
        <v>43125</v>
      </c>
      <c r="K39" s="256"/>
    </row>
    <row r="40" spans="1:11" ht="63.75" x14ac:dyDescent="0.25">
      <c r="A40" s="114">
        <v>31</v>
      </c>
      <c r="B40" s="29" t="s">
        <v>19</v>
      </c>
      <c r="C40" s="29" t="s">
        <v>69</v>
      </c>
      <c r="D40" s="29" t="s">
        <v>316</v>
      </c>
      <c r="E40" s="37">
        <v>579550</v>
      </c>
      <c r="F40" s="23">
        <v>42916</v>
      </c>
      <c r="G40" s="23"/>
      <c r="H40" s="23"/>
      <c r="I40" s="161">
        <v>43007</v>
      </c>
      <c r="J40" s="162">
        <v>43125</v>
      </c>
      <c r="K40" s="256"/>
    </row>
    <row r="41" spans="1:11" ht="38.25" x14ac:dyDescent="0.25">
      <c r="A41" s="114">
        <v>32</v>
      </c>
      <c r="B41" s="29" t="s">
        <v>19</v>
      </c>
      <c r="C41" s="29" t="s">
        <v>10</v>
      </c>
      <c r="D41" s="29" t="s">
        <v>317</v>
      </c>
      <c r="E41" s="37">
        <v>425000</v>
      </c>
      <c r="F41" s="23">
        <v>42916</v>
      </c>
      <c r="G41" s="23"/>
      <c r="H41" s="23"/>
      <c r="I41" s="23">
        <v>42978</v>
      </c>
      <c r="J41" s="21">
        <v>43039</v>
      </c>
      <c r="K41" s="118" t="s">
        <v>677</v>
      </c>
    </row>
    <row r="42" spans="1:11" ht="51" x14ac:dyDescent="0.25">
      <c r="A42" s="114">
        <v>33</v>
      </c>
      <c r="B42" s="29" t="s">
        <v>19</v>
      </c>
      <c r="C42" s="29" t="s">
        <v>10</v>
      </c>
      <c r="D42" s="29" t="s">
        <v>318</v>
      </c>
      <c r="E42" s="37">
        <v>425000</v>
      </c>
      <c r="F42" s="23">
        <v>42916</v>
      </c>
      <c r="G42" s="23"/>
      <c r="H42" s="23"/>
      <c r="I42" s="23">
        <v>43008</v>
      </c>
      <c r="J42" s="21">
        <v>43008</v>
      </c>
      <c r="K42" s="118" t="s">
        <v>678</v>
      </c>
    </row>
    <row r="43" spans="1:11" ht="38.25" x14ac:dyDescent="0.25">
      <c r="A43" s="114">
        <v>34</v>
      </c>
      <c r="B43" s="29" t="s">
        <v>19</v>
      </c>
      <c r="C43" s="29" t="s">
        <v>14</v>
      </c>
      <c r="D43" s="29" t="s">
        <v>319</v>
      </c>
      <c r="E43" s="37">
        <v>450000</v>
      </c>
      <c r="F43" s="23">
        <v>42887</v>
      </c>
      <c r="G43" s="23"/>
      <c r="H43" s="23"/>
      <c r="I43" s="23">
        <v>42979</v>
      </c>
      <c r="J43" s="7">
        <v>42979</v>
      </c>
      <c r="K43" s="150" t="s">
        <v>679</v>
      </c>
    </row>
    <row r="44" spans="1:11" ht="38.25" x14ac:dyDescent="0.25">
      <c r="A44" s="114">
        <v>35</v>
      </c>
      <c r="B44" s="79" t="s">
        <v>19</v>
      </c>
      <c r="C44" s="29" t="s">
        <v>14</v>
      </c>
      <c r="D44" s="29" t="s">
        <v>533</v>
      </c>
      <c r="E44" s="81">
        <v>290000</v>
      </c>
      <c r="F44" s="80">
        <v>42917</v>
      </c>
      <c r="G44" s="80"/>
      <c r="H44" s="80"/>
      <c r="I44" s="80"/>
      <c r="J44" s="7">
        <v>42979</v>
      </c>
      <c r="K44" s="150" t="s">
        <v>679</v>
      </c>
    </row>
    <row r="45" spans="1:11" ht="25.5" x14ac:dyDescent="0.25">
      <c r="A45" s="114">
        <v>36</v>
      </c>
      <c r="B45" s="4" t="s">
        <v>19</v>
      </c>
      <c r="C45" s="5" t="s">
        <v>25</v>
      </c>
      <c r="D45" s="5" t="s">
        <v>26</v>
      </c>
      <c r="E45" s="37">
        <v>80512</v>
      </c>
      <c r="F45" s="10">
        <v>42853</v>
      </c>
      <c r="G45" s="10">
        <v>42916</v>
      </c>
      <c r="H45" s="10"/>
      <c r="I45" s="10">
        <v>42947</v>
      </c>
      <c r="J45" s="7">
        <v>42983</v>
      </c>
      <c r="K45" s="122" t="s">
        <v>680</v>
      </c>
    </row>
    <row r="46" spans="1:11" ht="27" customHeight="1" x14ac:dyDescent="0.25">
      <c r="A46" s="114">
        <v>37</v>
      </c>
      <c r="B46" s="29" t="s">
        <v>19</v>
      </c>
      <c r="C46" s="29" t="s">
        <v>352</v>
      </c>
      <c r="D46" s="29" t="s">
        <v>353</v>
      </c>
      <c r="E46" s="37">
        <v>157500</v>
      </c>
      <c r="F46" s="23">
        <v>42916</v>
      </c>
      <c r="G46" s="23"/>
      <c r="H46" s="23"/>
      <c r="I46" s="23">
        <v>43068</v>
      </c>
      <c r="J46" s="121">
        <v>43068</v>
      </c>
      <c r="K46" s="123" t="s">
        <v>681</v>
      </c>
    </row>
    <row r="47" spans="1:11" ht="51" x14ac:dyDescent="0.25">
      <c r="A47" s="114">
        <v>38</v>
      </c>
      <c r="B47" s="29" t="s">
        <v>19</v>
      </c>
      <c r="C47" s="29" t="s">
        <v>354</v>
      </c>
      <c r="D47" s="29" t="s">
        <v>355</v>
      </c>
      <c r="E47" s="37">
        <v>159338</v>
      </c>
      <c r="F47" s="23">
        <v>42916</v>
      </c>
      <c r="G47" s="23"/>
      <c r="H47" s="23"/>
      <c r="I47" s="23">
        <v>43068</v>
      </c>
      <c r="J47" s="7">
        <v>43068</v>
      </c>
      <c r="K47" s="122" t="s">
        <v>269</v>
      </c>
    </row>
    <row r="48" spans="1:11" ht="38.25" x14ac:dyDescent="0.25">
      <c r="A48" s="114">
        <v>39</v>
      </c>
      <c r="B48" s="29" t="s">
        <v>19</v>
      </c>
      <c r="C48" s="29" t="s">
        <v>168</v>
      </c>
      <c r="D48" s="29" t="s">
        <v>356</v>
      </c>
      <c r="E48" s="37">
        <v>847000</v>
      </c>
      <c r="F48" s="23">
        <v>42916</v>
      </c>
      <c r="G48" s="23"/>
      <c r="H48" s="23"/>
      <c r="I48" s="23">
        <v>42978</v>
      </c>
      <c r="J48" s="7">
        <v>42978</v>
      </c>
      <c r="K48" s="122" t="s">
        <v>269</v>
      </c>
    </row>
    <row r="49" spans="1:11" ht="25.5" x14ac:dyDescent="0.25">
      <c r="A49" s="114">
        <v>40</v>
      </c>
      <c r="B49" s="4" t="s">
        <v>19</v>
      </c>
      <c r="C49" s="5" t="s">
        <v>170</v>
      </c>
      <c r="D49" s="5" t="s">
        <v>171</v>
      </c>
      <c r="E49" s="37">
        <v>285000</v>
      </c>
      <c r="F49" s="10">
        <v>42886</v>
      </c>
      <c r="G49" s="10"/>
      <c r="H49" s="10">
        <v>42978</v>
      </c>
      <c r="I49" s="10"/>
      <c r="J49" s="7">
        <v>42978</v>
      </c>
      <c r="K49" s="122" t="s">
        <v>270</v>
      </c>
    </row>
    <row r="50" spans="1:11" ht="25.5" x14ac:dyDescent="0.25">
      <c r="A50" s="114">
        <v>41</v>
      </c>
      <c r="B50" s="4" t="s">
        <v>19</v>
      </c>
      <c r="C50" s="5" t="s">
        <v>166</v>
      </c>
      <c r="D50" s="5" t="s">
        <v>167</v>
      </c>
      <c r="E50" s="110">
        <v>272213</v>
      </c>
      <c r="F50" s="10">
        <v>42947</v>
      </c>
      <c r="G50" s="10"/>
      <c r="H50" s="10"/>
      <c r="I50" s="10"/>
      <c r="J50" s="21">
        <v>43068</v>
      </c>
      <c r="K50" s="122" t="s">
        <v>682</v>
      </c>
    </row>
    <row r="51" spans="1:11" ht="38.25" x14ac:dyDescent="0.25">
      <c r="A51" s="114">
        <v>42</v>
      </c>
      <c r="B51" s="5" t="s">
        <v>19</v>
      </c>
      <c r="C51" s="5" t="s">
        <v>172</v>
      </c>
      <c r="D51" s="5" t="s">
        <v>173</v>
      </c>
      <c r="E51" s="37">
        <v>206125</v>
      </c>
      <c r="F51" s="12">
        <v>42886</v>
      </c>
      <c r="G51" s="12"/>
      <c r="H51" s="12">
        <v>43040</v>
      </c>
      <c r="I51" s="12"/>
      <c r="J51" s="7">
        <v>43040</v>
      </c>
      <c r="K51" s="122" t="s">
        <v>271</v>
      </c>
    </row>
    <row r="52" spans="1:11" ht="39" thickBot="1" x14ac:dyDescent="0.3">
      <c r="A52" s="203">
        <v>43</v>
      </c>
      <c r="B52" s="172" t="s">
        <v>19</v>
      </c>
      <c r="C52" s="172" t="s">
        <v>174</v>
      </c>
      <c r="D52" s="172" t="s">
        <v>175</v>
      </c>
      <c r="E52" s="173">
        <v>207364</v>
      </c>
      <c r="F52" s="174">
        <v>42886</v>
      </c>
      <c r="G52" s="174"/>
      <c r="H52" s="174">
        <v>42916</v>
      </c>
      <c r="I52" s="174"/>
      <c r="J52" s="175">
        <v>42978</v>
      </c>
      <c r="K52" s="170" t="s">
        <v>272</v>
      </c>
    </row>
    <row r="53" spans="1:11" ht="20.25" customHeight="1" thickBot="1" x14ac:dyDescent="0.3">
      <c r="A53" s="202"/>
      <c r="B53" s="207" t="s">
        <v>363</v>
      </c>
      <c r="C53" s="263" t="s">
        <v>513</v>
      </c>
      <c r="D53" s="264"/>
      <c r="E53" s="205">
        <f>SUM(E51:E52)</f>
        <v>413489</v>
      </c>
      <c r="F53" s="183"/>
      <c r="G53" s="183"/>
      <c r="H53" s="183"/>
      <c r="I53" s="183"/>
      <c r="J53" s="178"/>
      <c r="K53" s="171"/>
    </row>
    <row r="54" spans="1:11" ht="49.5" customHeight="1" x14ac:dyDescent="0.25">
      <c r="A54" s="195">
        <v>44</v>
      </c>
      <c r="B54" s="159" t="s">
        <v>363</v>
      </c>
      <c r="C54" s="159" t="s">
        <v>365</v>
      </c>
      <c r="D54" s="159" t="s">
        <v>368</v>
      </c>
      <c r="E54" s="160">
        <v>484500</v>
      </c>
      <c r="F54" s="161">
        <v>42916</v>
      </c>
      <c r="G54" s="161"/>
      <c r="H54" s="161"/>
      <c r="I54" s="161">
        <v>43008</v>
      </c>
      <c r="J54" s="162">
        <v>43008</v>
      </c>
      <c r="K54" s="163" t="s">
        <v>649</v>
      </c>
    </row>
    <row r="55" spans="1:11" ht="84" customHeight="1" thickBot="1" x14ac:dyDescent="0.3">
      <c r="A55" s="203">
        <v>45</v>
      </c>
      <c r="B55" s="155" t="s">
        <v>363</v>
      </c>
      <c r="C55" s="155" t="s">
        <v>365</v>
      </c>
      <c r="D55" s="155" t="s">
        <v>369</v>
      </c>
      <c r="E55" s="173">
        <v>348500</v>
      </c>
      <c r="F55" s="179">
        <v>42916</v>
      </c>
      <c r="G55" s="179"/>
      <c r="H55" s="179"/>
      <c r="I55" s="179">
        <v>43008</v>
      </c>
      <c r="J55" s="175">
        <v>43008</v>
      </c>
      <c r="K55" s="170" t="s">
        <v>494</v>
      </c>
    </row>
    <row r="56" spans="1:11" ht="16.5" customHeight="1" thickBot="1" x14ac:dyDescent="0.3">
      <c r="A56" s="202"/>
      <c r="B56" s="204" t="s">
        <v>185</v>
      </c>
      <c r="C56" s="263" t="s">
        <v>513</v>
      </c>
      <c r="D56" s="264"/>
      <c r="E56" s="205">
        <f>SUM(E52:E55)</f>
        <v>1453853</v>
      </c>
      <c r="F56" s="167"/>
      <c r="G56" s="167"/>
      <c r="H56" s="167"/>
      <c r="I56" s="167"/>
      <c r="J56" s="168"/>
      <c r="K56" s="171"/>
    </row>
    <row r="57" spans="1:11" ht="54.75" customHeight="1" x14ac:dyDescent="0.25">
      <c r="A57" s="195">
        <v>46</v>
      </c>
      <c r="B57" s="180" t="s">
        <v>185</v>
      </c>
      <c r="C57" s="159" t="s">
        <v>69</v>
      </c>
      <c r="D57" s="159" t="s">
        <v>547</v>
      </c>
      <c r="E57" s="181">
        <v>4695000</v>
      </c>
      <c r="F57" s="182">
        <v>42947</v>
      </c>
      <c r="G57" s="182"/>
      <c r="H57" s="182"/>
      <c r="I57" s="182"/>
      <c r="J57" s="176">
        <v>42979</v>
      </c>
      <c r="K57" s="163" t="s">
        <v>662</v>
      </c>
    </row>
    <row r="58" spans="1:11" ht="63.75" x14ac:dyDescent="0.25">
      <c r="A58" s="114">
        <v>47</v>
      </c>
      <c r="B58" s="29" t="s">
        <v>185</v>
      </c>
      <c r="C58" s="29" t="s">
        <v>382</v>
      </c>
      <c r="D58" s="29" t="s">
        <v>383</v>
      </c>
      <c r="E58" s="37">
        <v>2381180</v>
      </c>
      <c r="F58" s="23">
        <v>42916</v>
      </c>
      <c r="G58" s="23"/>
      <c r="H58" s="23"/>
      <c r="I58" s="23">
        <v>42946</v>
      </c>
      <c r="J58" s="208">
        <v>42965</v>
      </c>
      <c r="K58" s="117" t="s">
        <v>664</v>
      </c>
    </row>
    <row r="59" spans="1:11" ht="66" customHeight="1" x14ac:dyDescent="0.25">
      <c r="A59" s="114">
        <v>48</v>
      </c>
      <c r="B59" s="5" t="s">
        <v>185</v>
      </c>
      <c r="C59" s="5" t="s">
        <v>190</v>
      </c>
      <c r="D59" s="5" t="s">
        <v>191</v>
      </c>
      <c r="E59" s="37">
        <v>2948459.58</v>
      </c>
      <c r="F59" s="12">
        <v>42886</v>
      </c>
      <c r="G59" s="12"/>
      <c r="H59" s="12">
        <v>42916</v>
      </c>
      <c r="I59" s="12"/>
      <c r="J59" s="21">
        <v>42993</v>
      </c>
      <c r="K59" s="122" t="s">
        <v>663</v>
      </c>
    </row>
    <row r="60" spans="1:11" ht="69" customHeight="1" thickBot="1" x14ac:dyDescent="0.3">
      <c r="A60" s="203">
        <v>49</v>
      </c>
      <c r="B60" s="154" t="s">
        <v>185</v>
      </c>
      <c r="C60" s="155" t="s">
        <v>548</v>
      </c>
      <c r="D60" s="155" t="s">
        <v>549</v>
      </c>
      <c r="E60" s="156">
        <v>4507200</v>
      </c>
      <c r="F60" s="157">
        <v>42946</v>
      </c>
      <c r="G60" s="157"/>
      <c r="H60" s="157"/>
      <c r="I60" s="157"/>
      <c r="J60" s="158">
        <v>42978</v>
      </c>
      <c r="K60" s="170" t="s">
        <v>665</v>
      </c>
    </row>
    <row r="61" spans="1:11" ht="16.5" customHeight="1" thickBot="1" x14ac:dyDescent="0.3">
      <c r="A61" s="202"/>
      <c r="B61" s="207" t="s">
        <v>35</v>
      </c>
      <c r="C61" s="263" t="s">
        <v>513</v>
      </c>
      <c r="D61" s="264"/>
      <c r="E61" s="205">
        <f>SUM(E54:E60)</f>
        <v>16818692.579999998</v>
      </c>
      <c r="F61" s="183"/>
      <c r="G61" s="183"/>
      <c r="H61" s="183"/>
      <c r="I61" s="183"/>
      <c r="J61" s="178"/>
      <c r="K61" s="171"/>
    </row>
    <row r="62" spans="1:11" ht="51" x14ac:dyDescent="0.25">
      <c r="A62" s="195">
        <v>50</v>
      </c>
      <c r="B62" s="180" t="s">
        <v>35</v>
      </c>
      <c r="C62" s="159" t="s">
        <v>22</v>
      </c>
      <c r="D62" s="159" t="s">
        <v>550</v>
      </c>
      <c r="E62" s="181">
        <v>427060</v>
      </c>
      <c r="F62" s="182">
        <v>42947</v>
      </c>
      <c r="G62" s="182"/>
      <c r="H62" s="182"/>
      <c r="I62" s="182"/>
      <c r="J62" s="162">
        <v>43162</v>
      </c>
      <c r="K62" s="163" t="s">
        <v>671</v>
      </c>
    </row>
    <row r="63" spans="1:11" ht="89.25" x14ac:dyDescent="0.25">
      <c r="A63" s="114">
        <v>51</v>
      </c>
      <c r="B63" s="5" t="s">
        <v>35</v>
      </c>
      <c r="C63" s="5" t="s">
        <v>14</v>
      </c>
      <c r="D63" s="5" t="s">
        <v>193</v>
      </c>
      <c r="E63" s="37">
        <v>2500000</v>
      </c>
      <c r="F63" s="12">
        <v>42885</v>
      </c>
      <c r="G63" s="12"/>
      <c r="H63" s="12">
        <v>43008</v>
      </c>
      <c r="I63" s="12"/>
      <c r="J63" s="7">
        <v>43008</v>
      </c>
      <c r="K63" s="122" t="s">
        <v>276</v>
      </c>
    </row>
    <row r="64" spans="1:11" ht="41.25" customHeight="1" x14ac:dyDescent="0.25">
      <c r="A64" s="114">
        <v>52</v>
      </c>
      <c r="B64" s="5" t="s">
        <v>35</v>
      </c>
      <c r="C64" s="5" t="s">
        <v>16</v>
      </c>
      <c r="D64" s="5" t="s">
        <v>195</v>
      </c>
      <c r="E64" s="37">
        <v>301743</v>
      </c>
      <c r="F64" s="12">
        <v>42856</v>
      </c>
      <c r="G64" s="12"/>
      <c r="H64" s="12">
        <v>42947</v>
      </c>
      <c r="I64" s="12"/>
      <c r="J64" s="21">
        <v>43003</v>
      </c>
      <c r="K64" s="122" t="s">
        <v>666</v>
      </c>
    </row>
    <row r="65" spans="1:11" ht="38.25" x14ac:dyDescent="0.25">
      <c r="A65" s="114">
        <v>53</v>
      </c>
      <c r="B65" s="79" t="s">
        <v>35</v>
      </c>
      <c r="C65" s="29" t="s">
        <v>27</v>
      </c>
      <c r="D65" s="29" t="s">
        <v>551</v>
      </c>
      <c r="E65" s="81">
        <v>4186021.5045286817</v>
      </c>
      <c r="F65" s="80">
        <v>42947</v>
      </c>
      <c r="G65" s="80"/>
      <c r="H65" s="80"/>
      <c r="I65" s="80"/>
      <c r="J65" s="21">
        <v>42978</v>
      </c>
      <c r="K65" s="122" t="s">
        <v>691</v>
      </c>
    </row>
    <row r="66" spans="1:11" ht="25.5" x14ac:dyDescent="0.25">
      <c r="A66" s="114">
        <v>54</v>
      </c>
      <c r="B66" s="29" t="s">
        <v>35</v>
      </c>
      <c r="C66" s="29" t="s">
        <v>384</v>
      </c>
      <c r="D66" s="29" t="s">
        <v>385</v>
      </c>
      <c r="E66" s="37">
        <v>1615000</v>
      </c>
      <c r="F66" s="23">
        <v>42916</v>
      </c>
      <c r="G66" s="23"/>
      <c r="H66" s="23"/>
      <c r="I66" s="23">
        <v>43003</v>
      </c>
      <c r="J66" s="7">
        <v>43003</v>
      </c>
      <c r="K66" s="122" t="s">
        <v>272</v>
      </c>
    </row>
    <row r="67" spans="1:11" ht="51" x14ac:dyDescent="0.25">
      <c r="A67" s="114">
        <v>55</v>
      </c>
      <c r="B67" s="79" t="s">
        <v>35</v>
      </c>
      <c r="C67" s="29" t="s">
        <v>354</v>
      </c>
      <c r="D67" s="29" t="s">
        <v>553</v>
      </c>
      <c r="E67" s="81">
        <v>4293663.9818999991</v>
      </c>
      <c r="F67" s="80">
        <v>42947</v>
      </c>
      <c r="G67" s="80"/>
      <c r="H67" s="80"/>
      <c r="I67" s="80"/>
      <c r="J67" s="21">
        <v>43003</v>
      </c>
      <c r="K67" s="122" t="s">
        <v>692</v>
      </c>
    </row>
    <row r="68" spans="1:11" ht="39" thickBot="1" x14ac:dyDescent="0.3">
      <c r="A68" s="203">
        <v>56</v>
      </c>
      <c r="B68" s="155" t="s">
        <v>35</v>
      </c>
      <c r="C68" s="155" t="s">
        <v>69</v>
      </c>
      <c r="D68" s="155" t="s">
        <v>386</v>
      </c>
      <c r="E68" s="173">
        <v>9112716.5600000005</v>
      </c>
      <c r="F68" s="179">
        <v>42916</v>
      </c>
      <c r="G68" s="179"/>
      <c r="H68" s="179"/>
      <c r="I68" s="179">
        <v>43100</v>
      </c>
      <c r="J68" s="175">
        <v>43100</v>
      </c>
      <c r="K68" s="170" t="s">
        <v>687</v>
      </c>
    </row>
    <row r="69" spans="1:11" ht="39" thickBot="1" x14ac:dyDescent="0.3">
      <c r="A69" s="202">
        <v>57</v>
      </c>
      <c r="B69" s="164" t="s">
        <v>38</v>
      </c>
      <c r="C69" s="165" t="s">
        <v>202</v>
      </c>
      <c r="D69" s="165" t="s">
        <v>658</v>
      </c>
      <c r="E69" s="166">
        <v>12978208</v>
      </c>
      <c r="F69" s="167">
        <v>42947</v>
      </c>
      <c r="G69" s="167"/>
      <c r="H69" s="167"/>
      <c r="I69" s="167"/>
      <c r="J69" s="184">
        <v>42978</v>
      </c>
      <c r="K69" s="171" t="s">
        <v>684</v>
      </c>
    </row>
    <row r="70" spans="1:11" ht="72.75" customHeight="1" x14ac:dyDescent="0.25">
      <c r="A70" s="215">
        <v>58</v>
      </c>
      <c r="B70" s="216" t="s">
        <v>555</v>
      </c>
      <c r="C70" s="217" t="s">
        <v>320</v>
      </c>
      <c r="D70" s="217" t="s">
        <v>558</v>
      </c>
      <c r="E70" s="218">
        <v>11194970.120000001</v>
      </c>
      <c r="F70" s="219">
        <v>42947</v>
      </c>
      <c r="G70" s="219"/>
      <c r="H70" s="219"/>
      <c r="I70" s="219"/>
      <c r="J70" s="220">
        <v>43008</v>
      </c>
      <c r="K70" s="221" t="s">
        <v>696</v>
      </c>
    </row>
    <row r="71" spans="1:11" ht="16.5" customHeight="1" thickBot="1" x14ac:dyDescent="0.3">
      <c r="A71" s="209"/>
      <c r="B71" s="210" t="s">
        <v>106</v>
      </c>
      <c r="C71" s="267" t="s">
        <v>513</v>
      </c>
      <c r="D71" s="268"/>
      <c r="E71" s="211">
        <f>SUM(E72:E79)</f>
        <v>28277685.773739852</v>
      </c>
      <c r="F71" s="212"/>
      <c r="G71" s="212"/>
      <c r="H71" s="212"/>
      <c r="I71" s="212"/>
      <c r="J71" s="213"/>
      <c r="K71" s="214"/>
    </row>
    <row r="72" spans="1:11" ht="38.25" x14ac:dyDescent="0.25">
      <c r="A72" s="195">
        <v>59</v>
      </c>
      <c r="B72" s="159" t="s">
        <v>106</v>
      </c>
      <c r="C72" s="159" t="s">
        <v>69</v>
      </c>
      <c r="D72" s="159" t="s">
        <v>400</v>
      </c>
      <c r="E72" s="160">
        <v>1471656</v>
      </c>
      <c r="F72" s="161">
        <v>42916</v>
      </c>
      <c r="G72" s="161"/>
      <c r="H72" s="161"/>
      <c r="I72" s="161"/>
      <c r="J72" s="162">
        <v>43008</v>
      </c>
      <c r="K72" s="163" t="s">
        <v>667</v>
      </c>
    </row>
    <row r="73" spans="1:11" ht="60.75" customHeight="1" x14ac:dyDescent="0.25">
      <c r="A73" s="114">
        <v>60</v>
      </c>
      <c r="B73" s="29" t="s">
        <v>106</v>
      </c>
      <c r="C73" s="29" t="s">
        <v>69</v>
      </c>
      <c r="D73" s="29" t="s">
        <v>401</v>
      </c>
      <c r="E73" s="37">
        <v>2795505.2163551538</v>
      </c>
      <c r="F73" s="23">
        <v>42916</v>
      </c>
      <c r="G73" s="23"/>
      <c r="H73" s="23"/>
      <c r="I73" s="23"/>
      <c r="J73" s="7">
        <v>43008</v>
      </c>
      <c r="K73" s="122" t="s">
        <v>659</v>
      </c>
    </row>
    <row r="74" spans="1:11" ht="38.25" x14ac:dyDescent="0.25">
      <c r="A74" s="114">
        <v>61</v>
      </c>
      <c r="B74" s="29" t="s">
        <v>106</v>
      </c>
      <c r="C74" s="29" t="s">
        <v>402</v>
      </c>
      <c r="D74" s="29" t="s">
        <v>403</v>
      </c>
      <c r="E74" s="37">
        <v>6315161.4773846949</v>
      </c>
      <c r="F74" s="23">
        <v>42916</v>
      </c>
      <c r="G74" s="23"/>
      <c r="H74" s="23"/>
      <c r="I74" s="23"/>
      <c r="J74" s="7">
        <v>43069</v>
      </c>
      <c r="K74" s="122" t="s">
        <v>657</v>
      </c>
    </row>
    <row r="75" spans="1:11" ht="38.25" x14ac:dyDescent="0.25">
      <c r="A75" s="114">
        <v>62</v>
      </c>
      <c r="B75" s="5" t="s">
        <v>106</v>
      </c>
      <c r="C75" s="5" t="s">
        <v>12</v>
      </c>
      <c r="D75" s="5" t="s">
        <v>212</v>
      </c>
      <c r="E75" s="37">
        <v>1471654</v>
      </c>
      <c r="F75" s="12">
        <v>42885</v>
      </c>
      <c r="G75" s="12"/>
      <c r="H75" s="12">
        <v>42919</v>
      </c>
      <c r="I75" s="12"/>
      <c r="J75" s="21">
        <v>42978</v>
      </c>
      <c r="K75" s="122" t="s">
        <v>669</v>
      </c>
    </row>
    <row r="76" spans="1:11" ht="25.5" x14ac:dyDescent="0.25">
      <c r="A76" s="114">
        <v>63</v>
      </c>
      <c r="B76" s="79" t="s">
        <v>106</v>
      </c>
      <c r="C76" s="29" t="s">
        <v>12</v>
      </c>
      <c r="D76" s="29" t="s">
        <v>559</v>
      </c>
      <c r="E76" s="81">
        <v>5382000</v>
      </c>
      <c r="F76" s="80">
        <v>42947</v>
      </c>
      <c r="G76" s="80"/>
      <c r="H76" s="80"/>
      <c r="I76" s="80"/>
      <c r="J76" s="21">
        <v>43100</v>
      </c>
      <c r="K76" s="122" t="s">
        <v>668</v>
      </c>
    </row>
    <row r="77" spans="1:11" ht="63.75" x14ac:dyDescent="0.25">
      <c r="A77" s="114">
        <v>64</v>
      </c>
      <c r="B77" s="79" t="s">
        <v>106</v>
      </c>
      <c r="C77" s="29" t="s">
        <v>560</v>
      </c>
      <c r="D77" s="29" t="s">
        <v>561</v>
      </c>
      <c r="E77" s="81">
        <v>4946055.7300000004</v>
      </c>
      <c r="F77" s="80">
        <v>42946</v>
      </c>
      <c r="G77" s="80"/>
      <c r="H77" s="80"/>
      <c r="I77" s="80"/>
      <c r="J77" s="21">
        <v>42978</v>
      </c>
      <c r="K77" s="122" t="s">
        <v>695</v>
      </c>
    </row>
    <row r="78" spans="1:11" ht="49.5" customHeight="1" x14ac:dyDescent="0.25">
      <c r="A78" s="114">
        <v>65</v>
      </c>
      <c r="B78" s="5" t="s">
        <v>106</v>
      </c>
      <c r="C78" s="5" t="s">
        <v>213</v>
      </c>
      <c r="D78" s="5" t="s">
        <v>214</v>
      </c>
      <c r="E78" s="37">
        <v>3636684</v>
      </c>
      <c r="F78" s="12">
        <v>42886</v>
      </c>
      <c r="G78" s="12"/>
      <c r="H78" s="12">
        <v>43008</v>
      </c>
      <c r="I78" s="12"/>
      <c r="J78" s="7">
        <v>43008</v>
      </c>
      <c r="K78" s="122" t="s">
        <v>694</v>
      </c>
    </row>
    <row r="79" spans="1:11" ht="78.75" customHeight="1" thickBot="1" x14ac:dyDescent="0.3">
      <c r="A79" s="203">
        <v>66</v>
      </c>
      <c r="B79" s="154" t="s">
        <v>106</v>
      </c>
      <c r="C79" s="155" t="s">
        <v>562</v>
      </c>
      <c r="D79" s="155" t="s">
        <v>563</v>
      </c>
      <c r="E79" s="156">
        <v>2258969.35</v>
      </c>
      <c r="F79" s="157">
        <v>42947</v>
      </c>
      <c r="G79" s="157"/>
      <c r="H79" s="157"/>
      <c r="I79" s="157"/>
      <c r="J79" s="158">
        <v>43069</v>
      </c>
      <c r="K79" s="170" t="s">
        <v>693</v>
      </c>
    </row>
    <row r="80" spans="1:11" ht="16.5" customHeight="1" thickBot="1" x14ac:dyDescent="0.3">
      <c r="A80" s="202"/>
      <c r="B80" s="207" t="s">
        <v>51</v>
      </c>
      <c r="C80" s="263" t="s">
        <v>513</v>
      </c>
      <c r="D80" s="264"/>
      <c r="E80" s="205">
        <f>SUM(E81:E83)</f>
        <v>6997134</v>
      </c>
      <c r="F80" s="183"/>
      <c r="G80" s="183"/>
      <c r="H80" s="183"/>
      <c r="I80" s="183"/>
      <c r="J80" s="178"/>
      <c r="K80" s="171"/>
    </row>
    <row r="81" spans="1:11" ht="39.75" customHeight="1" x14ac:dyDescent="0.25">
      <c r="A81" s="195">
        <v>67</v>
      </c>
      <c r="B81" s="159" t="s">
        <v>51</v>
      </c>
      <c r="C81" s="159" t="s">
        <v>408</v>
      </c>
      <c r="D81" s="159" t="s">
        <v>409</v>
      </c>
      <c r="E81" s="160">
        <v>3110951</v>
      </c>
      <c r="F81" s="185">
        <v>42916</v>
      </c>
      <c r="G81" s="185"/>
      <c r="H81" s="185"/>
      <c r="I81" s="185">
        <v>42977</v>
      </c>
      <c r="J81" s="162">
        <v>42977</v>
      </c>
      <c r="K81" s="163" t="s">
        <v>690</v>
      </c>
    </row>
    <row r="82" spans="1:11" ht="25.5" x14ac:dyDescent="0.25">
      <c r="A82" s="114">
        <v>68</v>
      </c>
      <c r="B82" s="5" t="s">
        <v>51</v>
      </c>
      <c r="C82" s="5" t="s">
        <v>54</v>
      </c>
      <c r="D82" s="5" t="s">
        <v>54</v>
      </c>
      <c r="E82" s="37">
        <v>2081865.9</v>
      </c>
      <c r="F82" s="12">
        <v>42855</v>
      </c>
      <c r="G82" s="12">
        <v>42916</v>
      </c>
      <c r="H82" s="12"/>
      <c r="I82" s="12">
        <v>42946</v>
      </c>
      <c r="J82" s="7">
        <v>42978</v>
      </c>
      <c r="K82" s="117" t="s">
        <v>653</v>
      </c>
    </row>
    <row r="83" spans="1:11" ht="65.25" customHeight="1" thickBot="1" x14ac:dyDescent="0.3">
      <c r="A83" s="203">
        <v>69</v>
      </c>
      <c r="B83" s="155" t="s">
        <v>51</v>
      </c>
      <c r="C83" s="155" t="s">
        <v>69</v>
      </c>
      <c r="D83" s="155" t="s">
        <v>410</v>
      </c>
      <c r="E83" s="173">
        <v>1804317.1</v>
      </c>
      <c r="F83" s="179">
        <v>42916</v>
      </c>
      <c r="G83" s="179"/>
      <c r="H83" s="179"/>
      <c r="I83" s="179">
        <v>43089</v>
      </c>
      <c r="J83" s="175">
        <v>43089</v>
      </c>
      <c r="K83" s="170" t="s">
        <v>688</v>
      </c>
    </row>
    <row r="84" spans="1:11" ht="52.5" thickBot="1" x14ac:dyDescent="0.3">
      <c r="A84" s="202">
        <v>70</v>
      </c>
      <c r="B84" s="204" t="s">
        <v>223</v>
      </c>
      <c r="C84" s="165" t="s">
        <v>569</v>
      </c>
      <c r="D84" s="165" t="s">
        <v>570</v>
      </c>
      <c r="E84" s="205">
        <v>64334618.317278087</v>
      </c>
      <c r="F84" s="167">
        <v>42943</v>
      </c>
      <c r="G84" s="167"/>
      <c r="H84" s="167"/>
      <c r="I84" s="167"/>
      <c r="J84" s="168">
        <v>42993</v>
      </c>
      <c r="K84" s="186" t="s">
        <v>661</v>
      </c>
    </row>
    <row r="85" spans="1:11" x14ac:dyDescent="0.25">
      <c r="A85" t="s">
        <v>689</v>
      </c>
    </row>
    <row r="87" spans="1:11" ht="18.75" x14ac:dyDescent="0.25">
      <c r="C87" s="39" t="s">
        <v>505</v>
      </c>
      <c r="D87" s="128"/>
      <c r="E87" s="141" t="s">
        <v>506</v>
      </c>
    </row>
    <row r="88" spans="1:11" x14ac:dyDescent="0.25">
      <c r="A88" t="s">
        <v>675</v>
      </c>
    </row>
    <row r="89" spans="1:11" x14ac:dyDescent="0.25">
      <c r="A89" s="140" t="s">
        <v>676</v>
      </c>
    </row>
  </sheetData>
  <autoFilter ref="A6:K85"/>
  <customSheetViews>
    <customSheetView guid="{289302E3-1E28-4983-8DA3-6320D4422F4A}" showPageBreaks="1" fitToPage="1" showAutoFilter="1">
      <selection activeCell="G12" sqref="G12"/>
      <pageMargins left="0.70866141732283472" right="0.70866141732283472" top="0.74803149606299213" bottom="0.74803149606299213" header="0.31496062992125984" footer="0.31496062992125984"/>
      <pageSetup paperSize="9" scale="66" fitToHeight="0" orientation="landscape" r:id="rId1"/>
      <headerFooter>
        <oddFooter>&amp;L&amp;F&amp;C &amp;P no &amp;N</oddFooter>
      </headerFooter>
      <autoFilter ref="A6:H83"/>
    </customSheetView>
    <customSheetView guid="{EA94F8E8-A549-4237-AD02-AF725E716B24}" fitToPage="1" showAutoFilter="1" topLeftCell="A23">
      <selection activeCell="H23" sqref="H23"/>
      <pageMargins left="0.70866141732283472" right="0.70866141732283472" top="0.74803149606299213" bottom="0.74803149606299213" header="0.31496062992125984" footer="0.31496062992125984"/>
      <pageSetup paperSize="9" scale="73" fitToHeight="0" orientation="landscape" r:id="rId2"/>
      <headerFooter>
        <oddFooter>&amp;L&amp;F&amp;C &amp;P no &amp;N</oddFooter>
      </headerFooter>
      <autoFilter ref="A6:H85"/>
    </customSheetView>
    <customSheetView guid="{FCC043BD-7070-4C54-8FBF-E104D1B8A707}" fitToPage="1" showAutoFilter="1" topLeftCell="A26">
      <selection activeCell="H30" sqref="H30"/>
      <pageMargins left="0.70866141732283472" right="0.70866141732283472" top="0.74803149606299213" bottom="0.74803149606299213" header="0.31496062992125984" footer="0.31496062992125984"/>
      <pageSetup paperSize="9" scale="73" fitToHeight="0" orientation="landscape" r:id="rId3"/>
      <headerFooter>
        <oddFooter>&amp;L&amp;F&amp;C &amp;P no &amp;N</oddFooter>
      </headerFooter>
      <autoFilter ref="A6:H85"/>
    </customSheetView>
    <customSheetView guid="{558B6501-D2B0-47C4-94DF-5F95533ABD7C}" fitToPage="1" showAutoFilter="1">
      <selection activeCell="H8" sqref="H8"/>
      <pageMargins left="0.70866141732283472" right="0.70866141732283472" top="0.74803149606299213" bottom="0.74803149606299213" header="0.31496062992125984" footer="0.31496062992125984"/>
      <pageSetup paperSize="9" scale="73" fitToHeight="0" orientation="landscape" r:id="rId4"/>
      <headerFooter>
        <oddFooter>&amp;L&amp;F&amp;C &amp;P no &amp;N</oddFooter>
      </headerFooter>
      <autoFilter ref="A6:H85"/>
    </customSheetView>
  </customSheetViews>
  <mergeCells count="22">
    <mergeCell ref="C53:D53"/>
    <mergeCell ref="C56:D56"/>
    <mergeCell ref="C61:D61"/>
    <mergeCell ref="C71:D71"/>
    <mergeCell ref="C80:D80"/>
    <mergeCell ref="A3:A5"/>
    <mergeCell ref="G3:G5"/>
    <mergeCell ref="H3:H5"/>
    <mergeCell ref="I3:I5"/>
    <mergeCell ref="A1:C1"/>
    <mergeCell ref="A2:K2"/>
    <mergeCell ref="K36:K40"/>
    <mergeCell ref="K3:K5"/>
    <mergeCell ref="B3:B5"/>
    <mergeCell ref="C3:C5"/>
    <mergeCell ref="D3:D5"/>
    <mergeCell ref="E3:E5"/>
    <mergeCell ref="F3:F5"/>
    <mergeCell ref="J3:J5"/>
    <mergeCell ref="C7:D7"/>
    <mergeCell ref="C23:D23"/>
    <mergeCell ref="C35:D35"/>
  </mergeCells>
  <dataValidations count="1">
    <dataValidation type="list" errorStyle="warning" allowBlank="1" showInputMessage="1" showErrorMessage="1" errorTitle="Izvēle tikai no saraksta!" error="Lūdzu izvēlēties vienu no vērtībām sarakstā." sqref="C87 E87">
      <formula1>#REF!</formula1>
    </dataValidation>
  </dataValidations>
  <hyperlinks>
    <hyperlink ref="A89" r:id="rId5"/>
  </hyperlinks>
  <pageMargins left="0.31496062992125984" right="0.31496062992125984" top="1.1417322834645669" bottom="0.74803149606299213" header="0.31496062992125984" footer="0.31496062992125984"/>
  <pageSetup paperSize="9" scale="65" fitToHeight="0" orientation="landscape" r:id="rId6"/>
  <headerFooter>
    <oddFooter>&amp;L&amp;F&amp;C &amp;P no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6"/>
  <sheetViews>
    <sheetView showGridLines="0" view="pageBreakPreview" zoomScale="90" zoomScaleNormal="85" zoomScaleSheetLayoutView="90" workbookViewId="0">
      <selection activeCell="J15" sqref="J15"/>
    </sheetView>
  </sheetViews>
  <sheetFormatPr defaultRowHeight="33" customHeight="1" x14ac:dyDescent="0.25"/>
  <cols>
    <col min="1" max="1" width="5.25" customWidth="1"/>
    <col min="2" max="2" width="58.125" style="19" customWidth="1"/>
    <col min="3" max="3" width="27.25" style="20" customWidth="1"/>
    <col min="4" max="4" width="16.75" style="20" customWidth="1"/>
    <col min="5" max="5" width="13.375" customWidth="1"/>
    <col min="11" max="11" width="9" customWidth="1"/>
  </cols>
  <sheetData>
    <row r="1" spans="1:11" ht="65.25" customHeight="1" x14ac:dyDescent="0.25">
      <c r="A1" s="269">
        <f>Projektu_iesniegumu_neizpildes!A1</f>
        <v>42971</v>
      </c>
      <c r="B1" s="269"/>
      <c r="C1" s="270" t="s">
        <v>674</v>
      </c>
      <c r="D1" s="270"/>
      <c r="K1" s="94"/>
    </row>
    <row r="2" spans="1:11" ht="50.25" customHeight="1" x14ac:dyDescent="0.25">
      <c r="A2" s="271" t="s">
        <v>710</v>
      </c>
      <c r="B2" s="271"/>
      <c r="C2" s="271"/>
      <c r="D2" s="271"/>
      <c r="K2" s="94"/>
    </row>
    <row r="3" spans="1:11" ht="31.5" customHeight="1" x14ac:dyDescent="0.25">
      <c r="A3" s="272" t="s">
        <v>62</v>
      </c>
      <c r="B3" s="272" t="s">
        <v>63</v>
      </c>
      <c r="C3" s="273" t="s">
        <v>510</v>
      </c>
      <c r="D3" s="274"/>
      <c r="E3" s="46"/>
      <c r="F3" s="46"/>
      <c r="K3" s="94"/>
    </row>
    <row r="4" spans="1:11" ht="26.25" customHeight="1" x14ac:dyDescent="0.25">
      <c r="A4" s="272"/>
      <c r="B4" s="272"/>
      <c r="C4" s="275"/>
      <c r="D4" s="276"/>
      <c r="E4" s="46"/>
      <c r="F4" s="46"/>
      <c r="K4" s="94"/>
    </row>
    <row r="5" spans="1:11" ht="33.75" customHeight="1" x14ac:dyDescent="0.25">
      <c r="A5" s="272"/>
      <c r="B5" s="272"/>
      <c r="C5" s="277"/>
      <c r="D5" s="278"/>
      <c r="E5" s="46"/>
      <c r="F5" s="46"/>
      <c r="K5" s="94"/>
    </row>
    <row r="6" spans="1:11" ht="33" customHeight="1" x14ac:dyDescent="0.25">
      <c r="A6" s="106"/>
      <c r="B6" s="48" t="s">
        <v>511</v>
      </c>
      <c r="C6" s="49">
        <v>196087756.04766607</v>
      </c>
      <c r="D6" s="50">
        <v>1</v>
      </c>
      <c r="E6" s="46"/>
      <c r="F6" s="46"/>
      <c r="K6" s="94"/>
    </row>
    <row r="7" spans="1:11" s="54" customFormat="1" ht="19.5" x14ac:dyDescent="0.3">
      <c r="A7" s="142">
        <v>1</v>
      </c>
      <c r="B7" s="143" t="s">
        <v>569</v>
      </c>
      <c r="C7" s="144">
        <v>64334618.317278087</v>
      </c>
      <c r="D7" s="145">
        <f t="shared" ref="D7:D43" si="0">C7/$C$6</f>
        <v>0.32809095077634159</v>
      </c>
      <c r="E7" s="53"/>
      <c r="F7" s="53"/>
      <c r="K7" s="107"/>
    </row>
    <row r="8" spans="1:11" s="54" customFormat="1" ht="19.5" x14ac:dyDescent="0.3">
      <c r="A8" s="142">
        <v>2</v>
      </c>
      <c r="B8" s="143" t="s">
        <v>69</v>
      </c>
      <c r="C8" s="144">
        <v>24224144.374074601</v>
      </c>
      <c r="D8" s="145">
        <f t="shared" si="0"/>
        <v>0.12353726138916121</v>
      </c>
      <c r="E8" s="53"/>
      <c r="F8" s="53"/>
    </row>
    <row r="9" spans="1:11" s="55" customFormat="1" ht="19.5" x14ac:dyDescent="0.3">
      <c r="A9" s="142">
        <v>3</v>
      </c>
      <c r="B9" s="143" t="s">
        <v>320</v>
      </c>
      <c r="C9" s="144">
        <v>16141025.850000001</v>
      </c>
      <c r="D9" s="145">
        <f t="shared" si="0"/>
        <v>8.2315317260687887E-2</v>
      </c>
      <c r="E9" s="53"/>
      <c r="F9" s="53"/>
    </row>
    <row r="10" spans="1:11" s="54" customFormat="1" ht="19.5" x14ac:dyDescent="0.3">
      <c r="A10" s="142">
        <v>4</v>
      </c>
      <c r="B10" s="143" t="s">
        <v>202</v>
      </c>
      <c r="C10" s="144">
        <v>12978208</v>
      </c>
      <c r="D10" s="145">
        <f t="shared" si="0"/>
        <v>6.6185713282603878E-2</v>
      </c>
      <c r="E10" s="53"/>
      <c r="F10" s="53"/>
    </row>
    <row r="11" spans="1:11" s="54" customFormat="1" ht="19.5" x14ac:dyDescent="0.3">
      <c r="A11" s="142">
        <v>5</v>
      </c>
      <c r="B11" s="143" t="s">
        <v>22</v>
      </c>
      <c r="C11" s="144">
        <v>11787914</v>
      </c>
      <c r="D11" s="145">
        <f t="shared" si="0"/>
        <v>6.0115502556592725E-2</v>
      </c>
      <c r="E11" s="53"/>
      <c r="F11" s="53"/>
    </row>
    <row r="12" spans="1:11" s="55" customFormat="1" ht="19.5" x14ac:dyDescent="0.3">
      <c r="A12" s="108">
        <v>6</v>
      </c>
      <c r="B12" s="92" t="s">
        <v>10</v>
      </c>
      <c r="C12" s="51">
        <v>7165161.4773846949</v>
      </c>
      <c r="D12" s="52">
        <f t="shared" si="0"/>
        <v>3.6540585816296191E-2</v>
      </c>
      <c r="E12" s="53"/>
      <c r="F12" s="53"/>
    </row>
    <row r="13" spans="1:11" s="58" customFormat="1" ht="22.5" customHeight="1" x14ac:dyDescent="0.3">
      <c r="A13" s="108">
        <v>7</v>
      </c>
      <c r="B13" s="93" t="s">
        <v>14</v>
      </c>
      <c r="C13" s="56">
        <v>4529553</v>
      </c>
      <c r="D13" s="52">
        <f t="shared" si="0"/>
        <v>2.3099621778011125E-2</v>
      </c>
      <c r="E13" s="57"/>
      <c r="F13" s="57"/>
    </row>
    <row r="14" spans="1:11" s="58" customFormat="1" ht="19.5" x14ac:dyDescent="0.3">
      <c r="A14" s="108">
        <v>8</v>
      </c>
      <c r="B14" s="92" t="s">
        <v>354</v>
      </c>
      <c r="C14" s="51">
        <v>4453001.9818999991</v>
      </c>
      <c r="D14" s="52">
        <f t="shared" si="0"/>
        <v>2.2709230151104078E-2</v>
      </c>
      <c r="E14" s="57"/>
      <c r="F14" s="57"/>
    </row>
    <row r="15" spans="1:11" s="58" customFormat="1" ht="19.5" x14ac:dyDescent="0.3">
      <c r="A15" s="108">
        <v>9</v>
      </c>
      <c r="B15" s="93" t="s">
        <v>148</v>
      </c>
      <c r="C15" s="56">
        <v>4250000</v>
      </c>
      <c r="D15" s="52">
        <f t="shared" si="0"/>
        <v>2.1673969276117817E-2</v>
      </c>
      <c r="E15" s="57"/>
      <c r="F15" s="57"/>
    </row>
    <row r="16" spans="1:11" s="60" customFormat="1" ht="26.25" customHeight="1" x14ac:dyDescent="0.3">
      <c r="A16" s="108">
        <v>10</v>
      </c>
      <c r="B16" s="93" t="s">
        <v>27</v>
      </c>
      <c r="C16" s="56">
        <v>4186021.5045286817</v>
      </c>
      <c r="D16" s="52">
        <f t="shared" si="0"/>
        <v>2.1347694465487795E-2</v>
      </c>
      <c r="E16" s="57"/>
      <c r="F16" s="57"/>
    </row>
    <row r="17" spans="1:6" s="60" customFormat="1" ht="19.5" x14ac:dyDescent="0.3">
      <c r="A17" s="108">
        <v>11</v>
      </c>
      <c r="B17" s="93" t="s">
        <v>673</v>
      </c>
      <c r="C17" s="56">
        <v>3825000</v>
      </c>
      <c r="D17" s="52">
        <f t="shared" si="0"/>
        <v>1.9506572348506036E-2</v>
      </c>
      <c r="E17" s="187"/>
      <c r="F17" s="57"/>
    </row>
    <row r="18" spans="1:6" s="60" customFormat="1" ht="19.5" x14ac:dyDescent="0.3">
      <c r="A18" s="108">
        <v>12</v>
      </c>
      <c r="B18" s="93" t="s">
        <v>213</v>
      </c>
      <c r="C18" s="56">
        <v>3636684</v>
      </c>
      <c r="D18" s="52">
        <f t="shared" si="0"/>
        <v>1.8546206419517468E-2</v>
      </c>
      <c r="E18" s="57"/>
      <c r="F18" s="57"/>
    </row>
    <row r="19" spans="1:6" s="60" customFormat="1" ht="19.5" x14ac:dyDescent="0.3">
      <c r="A19" s="108">
        <v>13</v>
      </c>
      <c r="B19" s="93" t="s">
        <v>408</v>
      </c>
      <c r="C19" s="56">
        <v>3110951</v>
      </c>
      <c r="D19" s="52">
        <f t="shared" si="0"/>
        <v>1.5865095622001883E-2</v>
      </c>
      <c r="E19" s="57"/>
      <c r="F19" s="57"/>
    </row>
    <row r="20" spans="1:6" s="60" customFormat="1" ht="19.5" x14ac:dyDescent="0.3">
      <c r="A20" s="108">
        <v>14</v>
      </c>
      <c r="B20" s="59" t="s">
        <v>204</v>
      </c>
      <c r="C20" s="51">
        <v>2948459.58</v>
      </c>
      <c r="D20" s="52">
        <f t="shared" si="0"/>
        <v>1.5036428787951821E-2</v>
      </c>
      <c r="E20" s="57"/>
      <c r="F20" s="57"/>
    </row>
    <row r="21" spans="1:6" s="58" customFormat="1" ht="19.5" x14ac:dyDescent="0.3">
      <c r="A21" s="108">
        <v>15</v>
      </c>
      <c r="B21" s="59" t="s">
        <v>140</v>
      </c>
      <c r="C21" s="51">
        <v>2697048.79</v>
      </c>
      <c r="D21" s="52">
        <f t="shared" si="0"/>
        <v>1.375429473191782E-2</v>
      </c>
      <c r="E21" s="57"/>
      <c r="F21" s="57"/>
    </row>
    <row r="22" spans="1:6" s="58" customFormat="1" ht="19.5" x14ac:dyDescent="0.3">
      <c r="A22" s="108">
        <v>16</v>
      </c>
      <c r="B22" s="59" t="s">
        <v>512</v>
      </c>
      <c r="C22" s="51">
        <v>2381180</v>
      </c>
      <c r="D22" s="52">
        <f t="shared" si="0"/>
        <v>1.2143440508448523E-2</v>
      </c>
      <c r="E22" s="57"/>
      <c r="F22" s="57"/>
    </row>
    <row r="23" spans="1:6" s="60" customFormat="1" ht="19.5" x14ac:dyDescent="0.3">
      <c r="A23" s="108">
        <v>17</v>
      </c>
      <c r="B23" s="92" t="s">
        <v>562</v>
      </c>
      <c r="C23" s="51">
        <v>2258969.35</v>
      </c>
      <c r="D23" s="52">
        <f t="shared" si="0"/>
        <v>1.152019583237455E-2</v>
      </c>
      <c r="E23" s="57"/>
      <c r="F23" s="57"/>
    </row>
    <row r="24" spans="1:6" s="58" customFormat="1" ht="19.5" x14ac:dyDescent="0.3">
      <c r="A24" s="108">
        <v>18</v>
      </c>
      <c r="B24" s="93" t="s">
        <v>518</v>
      </c>
      <c r="C24" s="56">
        <v>2125000</v>
      </c>
      <c r="D24" s="52">
        <f t="shared" si="0"/>
        <v>1.0836984638058909E-2</v>
      </c>
      <c r="E24" s="57"/>
      <c r="F24" s="57"/>
    </row>
    <row r="25" spans="1:6" s="58" customFormat="1" ht="19.5" x14ac:dyDescent="0.3">
      <c r="A25" s="108">
        <v>19</v>
      </c>
      <c r="B25" s="93" t="s">
        <v>54</v>
      </c>
      <c r="C25" s="56">
        <v>2081865.9</v>
      </c>
      <c r="D25" s="52">
        <f t="shared" si="0"/>
        <v>1.0617011189081732E-2</v>
      </c>
      <c r="E25" s="57"/>
      <c r="F25" s="57"/>
    </row>
    <row r="26" spans="1:6" s="58" customFormat="1" ht="19.5" x14ac:dyDescent="0.3">
      <c r="A26" s="108">
        <v>20</v>
      </c>
      <c r="B26" s="92" t="s">
        <v>172</v>
      </c>
      <c r="C26" s="51">
        <v>1894887</v>
      </c>
      <c r="D26" s="52">
        <f t="shared" si="0"/>
        <v>9.6634641458153078E-3</v>
      </c>
      <c r="E26" s="57"/>
      <c r="F26" s="57"/>
    </row>
    <row r="27" spans="1:6" s="60" customFormat="1" ht="19.5" x14ac:dyDescent="0.3">
      <c r="A27" s="108">
        <v>21</v>
      </c>
      <c r="B27" s="61" t="s">
        <v>390</v>
      </c>
      <c r="C27" s="56">
        <v>1700000</v>
      </c>
      <c r="D27" s="52">
        <f t="shared" si="0"/>
        <v>8.6695877104471259E-3</v>
      </c>
      <c r="E27" s="57"/>
      <c r="F27" s="57"/>
    </row>
    <row r="28" spans="1:6" s="60" customFormat="1" ht="19.5" x14ac:dyDescent="0.3">
      <c r="A28" s="108">
        <v>22</v>
      </c>
      <c r="B28" s="92" t="s">
        <v>384</v>
      </c>
      <c r="C28" s="51">
        <v>1615000</v>
      </c>
      <c r="D28" s="52">
        <f t="shared" si="0"/>
        <v>8.23610832492477E-3</v>
      </c>
      <c r="E28" s="57"/>
      <c r="F28" s="57"/>
    </row>
    <row r="29" spans="1:6" s="67" customFormat="1" ht="19.5" x14ac:dyDescent="0.3">
      <c r="A29" s="108">
        <v>23</v>
      </c>
      <c r="B29" s="92" t="s">
        <v>136</v>
      </c>
      <c r="C29" s="51">
        <v>1445000.0000000002</v>
      </c>
      <c r="D29" s="52">
        <f t="shared" si="0"/>
        <v>7.3691495538800583E-3</v>
      </c>
      <c r="E29" s="64"/>
      <c r="F29" s="64"/>
    </row>
    <row r="30" spans="1:6" s="65" customFormat="1" ht="19.5" x14ac:dyDescent="0.3">
      <c r="A30" s="108">
        <v>24</v>
      </c>
      <c r="B30" s="92" t="s">
        <v>529</v>
      </c>
      <c r="C30" s="51">
        <v>1273782</v>
      </c>
      <c r="D30" s="52">
        <f t="shared" si="0"/>
        <v>6.495979278228683E-3</v>
      </c>
      <c r="E30" s="64"/>
      <c r="F30" s="64"/>
    </row>
    <row r="31" spans="1:6" s="65" customFormat="1" ht="18.75" x14ac:dyDescent="0.3">
      <c r="A31" s="194">
        <v>25</v>
      </c>
      <c r="B31" s="91" t="s">
        <v>303</v>
      </c>
      <c r="C31" s="66">
        <v>935000</v>
      </c>
      <c r="D31" s="63">
        <f t="shared" si="0"/>
        <v>4.7682732407459197E-3</v>
      </c>
      <c r="E31" s="64"/>
      <c r="F31" s="64"/>
    </row>
    <row r="32" spans="1:6" s="65" customFormat="1" ht="18.75" x14ac:dyDescent="0.3">
      <c r="A32" s="194">
        <v>26</v>
      </c>
      <c r="B32" s="91" t="s">
        <v>520</v>
      </c>
      <c r="C32" s="66">
        <v>850000</v>
      </c>
      <c r="D32" s="63">
        <f t="shared" si="0"/>
        <v>4.334793855223563E-3</v>
      </c>
      <c r="E32" s="64"/>
      <c r="F32" s="64"/>
    </row>
    <row r="33" spans="1:6" s="65" customFormat="1" ht="18.75" x14ac:dyDescent="0.3">
      <c r="A33" s="194">
        <v>27</v>
      </c>
      <c r="B33" s="90" t="s">
        <v>168</v>
      </c>
      <c r="C33" s="62">
        <v>847000</v>
      </c>
      <c r="D33" s="63">
        <f t="shared" si="0"/>
        <v>4.3194945827933623E-3</v>
      </c>
      <c r="E33" s="64"/>
      <c r="F33" s="64"/>
    </row>
    <row r="34" spans="1:6" s="67" customFormat="1" ht="18.75" x14ac:dyDescent="0.3">
      <c r="A34" s="194">
        <v>28</v>
      </c>
      <c r="B34" s="90" t="s">
        <v>155</v>
      </c>
      <c r="C34" s="62">
        <v>837250</v>
      </c>
      <c r="D34" s="63">
        <f t="shared" si="0"/>
        <v>4.2697719473952095E-3</v>
      </c>
      <c r="E34" s="64"/>
      <c r="F34" s="64"/>
    </row>
    <row r="35" spans="1:6" s="65" customFormat="1" ht="19.5" x14ac:dyDescent="0.3">
      <c r="A35" s="194">
        <v>29</v>
      </c>
      <c r="B35" s="91" t="s">
        <v>365</v>
      </c>
      <c r="C35" s="66">
        <v>833000</v>
      </c>
      <c r="D35" s="63">
        <f t="shared" si="0"/>
        <v>4.248097978119092E-3</v>
      </c>
      <c r="E35" s="187"/>
      <c r="F35" s="64"/>
    </row>
    <row r="36" spans="1:6" s="65" customFormat="1" ht="18.75" x14ac:dyDescent="0.3">
      <c r="A36" s="194">
        <v>30</v>
      </c>
      <c r="B36" s="91" t="s">
        <v>142</v>
      </c>
      <c r="C36" s="66">
        <v>789650.19649999985</v>
      </c>
      <c r="D36" s="63">
        <f t="shared" si="0"/>
        <v>4.0270244936050333E-3</v>
      </c>
      <c r="E36" s="64"/>
      <c r="F36" s="64"/>
    </row>
    <row r="37" spans="1:6" s="65" customFormat="1" ht="18.75" x14ac:dyDescent="0.3">
      <c r="A37" s="194">
        <v>31</v>
      </c>
      <c r="B37" s="91" t="s">
        <v>138</v>
      </c>
      <c r="C37" s="66">
        <v>425000</v>
      </c>
      <c r="D37" s="63">
        <f t="shared" si="0"/>
        <v>2.1673969276117815E-3</v>
      </c>
      <c r="E37" s="64"/>
      <c r="F37" s="64"/>
    </row>
    <row r="38" spans="1:6" s="67" customFormat="1" ht="18.75" x14ac:dyDescent="0.3">
      <c r="A38" s="194">
        <v>32</v>
      </c>
      <c r="B38" s="91" t="s">
        <v>144</v>
      </c>
      <c r="C38" s="66">
        <v>403749.36300000001</v>
      </c>
      <c r="D38" s="63">
        <f t="shared" si="0"/>
        <v>2.0590238326856801E-3</v>
      </c>
      <c r="E38" s="64"/>
      <c r="F38" s="64"/>
    </row>
    <row r="39" spans="1:6" s="67" customFormat="1" ht="18.75" x14ac:dyDescent="0.3">
      <c r="A39" s="194">
        <v>33</v>
      </c>
      <c r="B39" s="90" t="s">
        <v>146</v>
      </c>
      <c r="C39" s="62">
        <v>359549.36300000001</v>
      </c>
      <c r="D39" s="63">
        <f t="shared" si="0"/>
        <v>1.8336145522140546E-3</v>
      </c>
      <c r="E39" s="64"/>
      <c r="F39" s="64"/>
    </row>
    <row r="40" spans="1:6" s="67" customFormat="1" ht="18.75" x14ac:dyDescent="0.3">
      <c r="A40" s="194">
        <v>34</v>
      </c>
      <c r="B40" s="91" t="s">
        <v>531</v>
      </c>
      <c r="C40" s="66">
        <v>340000</v>
      </c>
      <c r="D40" s="63">
        <f t="shared" si="0"/>
        <v>1.7339175420894254E-3</v>
      </c>
      <c r="E40" s="64"/>
      <c r="F40" s="64"/>
    </row>
    <row r="41" spans="1:6" s="67" customFormat="1" ht="18.75" x14ac:dyDescent="0.3">
      <c r="A41" s="194">
        <v>35</v>
      </c>
      <c r="B41" s="91" t="s">
        <v>308</v>
      </c>
      <c r="C41" s="66">
        <v>313749</v>
      </c>
      <c r="D41" s="63">
        <f t="shared" si="0"/>
        <v>1.6000438085676915E-3</v>
      </c>
      <c r="E41" s="64"/>
      <c r="F41" s="64"/>
    </row>
    <row r="42" spans="1:6" s="65" customFormat="1" ht="18.75" x14ac:dyDescent="0.3">
      <c r="A42" s="194">
        <v>36</v>
      </c>
      <c r="B42" s="90" t="s">
        <v>16</v>
      </c>
      <c r="C42" s="62">
        <v>301743</v>
      </c>
      <c r="D42" s="63">
        <f t="shared" si="0"/>
        <v>1.5388161203020278E-3</v>
      </c>
      <c r="E42" s="64"/>
      <c r="F42" s="64"/>
    </row>
    <row r="43" spans="1:6" s="65" customFormat="1" ht="18.75" x14ac:dyDescent="0.3">
      <c r="A43" s="194">
        <v>37</v>
      </c>
      <c r="B43" s="91" t="s">
        <v>170</v>
      </c>
      <c r="C43" s="66">
        <v>285000</v>
      </c>
      <c r="D43" s="63">
        <f t="shared" si="0"/>
        <v>1.453430880869077E-3</v>
      </c>
      <c r="E43" s="64"/>
      <c r="F43" s="64"/>
    </row>
    <row r="44" spans="1:6" s="65" customFormat="1" ht="18.75" x14ac:dyDescent="0.3">
      <c r="A44" s="194">
        <v>38</v>
      </c>
      <c r="B44" s="91" t="s">
        <v>166</v>
      </c>
      <c r="C44" s="124">
        <v>272213</v>
      </c>
      <c r="D44" s="63">
        <f t="shared" ref="D44:D47" si="1">C44/$C$6</f>
        <v>1.3882202820140845E-3</v>
      </c>
    </row>
    <row r="45" spans="1:6" s="65" customFormat="1" ht="18.75" x14ac:dyDescent="0.3">
      <c r="A45" s="194">
        <v>39</v>
      </c>
      <c r="B45" s="91" t="s">
        <v>299</v>
      </c>
      <c r="C45" s="66">
        <v>255000</v>
      </c>
      <c r="D45" s="63">
        <f t="shared" si="1"/>
        <v>1.3004381565670689E-3</v>
      </c>
      <c r="E45" s="64"/>
      <c r="F45" s="64"/>
    </row>
    <row r="46" spans="1:6" s="65" customFormat="1" ht="18.75" x14ac:dyDescent="0.3">
      <c r="A46" s="194">
        <v>40</v>
      </c>
      <c r="B46" s="91" t="s">
        <v>527</v>
      </c>
      <c r="C46" s="66">
        <v>225250</v>
      </c>
      <c r="D46" s="63">
        <f t="shared" si="1"/>
        <v>1.1487203716342442E-3</v>
      </c>
      <c r="E46" s="64"/>
      <c r="F46" s="64"/>
    </row>
    <row r="47" spans="1:6" s="65" customFormat="1" ht="18.75" x14ac:dyDescent="0.3">
      <c r="A47" s="194">
        <v>41</v>
      </c>
      <c r="B47" s="69" t="s">
        <v>174</v>
      </c>
      <c r="C47" s="66">
        <v>207364</v>
      </c>
      <c r="D47" s="63">
        <f t="shared" si="1"/>
        <v>1.057506109405387E-3</v>
      </c>
      <c r="E47" s="64"/>
      <c r="F47" s="64"/>
    </row>
    <row r="48" spans="1:6" s="65" customFormat="1" ht="18.75" x14ac:dyDescent="0.3">
      <c r="A48" s="194">
        <v>42</v>
      </c>
      <c r="B48" s="90" t="s">
        <v>159</v>
      </c>
      <c r="C48" s="62">
        <v>170000</v>
      </c>
      <c r="D48" s="63">
        <f>C48/$C$6</f>
        <v>8.669587710447127E-4</v>
      </c>
      <c r="E48" s="64"/>
      <c r="F48" s="64"/>
    </row>
    <row r="49" spans="1:6" s="65" customFormat="1" ht="18.75" x14ac:dyDescent="0.3">
      <c r="A49" s="194">
        <v>43</v>
      </c>
      <c r="B49" s="90" t="s">
        <v>352</v>
      </c>
      <c r="C49" s="62">
        <v>157500</v>
      </c>
      <c r="D49" s="63">
        <f>C49/$C$6</f>
        <v>8.0321180258554259E-4</v>
      </c>
      <c r="E49" s="64"/>
      <c r="F49" s="64"/>
    </row>
    <row r="50" spans="1:6" s="65" customFormat="1" ht="18.75" x14ac:dyDescent="0.3">
      <c r="A50" s="194">
        <v>44</v>
      </c>
      <c r="B50" s="68" t="s">
        <v>525</v>
      </c>
      <c r="C50" s="66">
        <v>114750</v>
      </c>
      <c r="D50" s="63">
        <f>C50/$C$6</f>
        <v>5.8519717045518109E-4</v>
      </c>
      <c r="E50" s="64"/>
      <c r="F50" s="64"/>
    </row>
    <row r="51" spans="1:6" s="65" customFormat="1" ht="18.75" x14ac:dyDescent="0.3">
      <c r="A51" s="194">
        <v>45</v>
      </c>
      <c r="B51" s="90" t="s">
        <v>25</v>
      </c>
      <c r="C51" s="62">
        <v>80512</v>
      </c>
      <c r="D51" s="63">
        <f>C51/$C$6</f>
        <v>4.1059167396677592E-4</v>
      </c>
      <c r="E51" s="64"/>
      <c r="F51" s="64"/>
    </row>
    <row r="52" spans="1:6" s="65" customFormat="1" ht="18.75" x14ac:dyDescent="0.3">
      <c r="A52" s="194">
        <v>46</v>
      </c>
      <c r="B52" s="91" t="s">
        <v>17</v>
      </c>
      <c r="C52" s="66">
        <v>41000</v>
      </c>
      <c r="D52" s="63">
        <f>C52/$C$6</f>
        <v>2.0909005654607776E-4</v>
      </c>
      <c r="E52" s="64"/>
      <c r="F52" s="64"/>
    </row>
    <row r="53" spans="1:6" ht="33" customHeight="1" x14ac:dyDescent="0.25">
      <c r="A53" s="47"/>
      <c r="B53" s="48" t="s">
        <v>511</v>
      </c>
      <c r="C53" s="49">
        <f>SUM(C7:C52)</f>
        <v>196087756.04766607</v>
      </c>
      <c r="D53" s="50">
        <v>1</v>
      </c>
      <c r="E53" s="46"/>
      <c r="F53" s="46"/>
    </row>
    <row r="54" spans="1:6" ht="42.75" customHeight="1" x14ac:dyDescent="0.25">
      <c r="B54" s="70" t="s">
        <v>505</v>
      </c>
      <c r="C54" s="39" t="s">
        <v>506</v>
      </c>
      <c r="D54" s="39"/>
    </row>
    <row r="55" spans="1:6" ht="15.75" x14ac:dyDescent="0.25">
      <c r="A55" t="s">
        <v>675</v>
      </c>
      <c r="B55"/>
      <c r="C55" s="41"/>
      <c r="D55" s="41"/>
      <c r="E55" s="46"/>
      <c r="F55" s="46"/>
    </row>
    <row r="56" spans="1:6" ht="15.75" x14ac:dyDescent="0.25">
      <c r="A56" s="140" t="s">
        <v>676</v>
      </c>
      <c r="B56"/>
      <c r="C56" s="41"/>
      <c r="D56" s="41"/>
      <c r="E56" s="46"/>
      <c r="F56" s="46"/>
    </row>
  </sheetData>
  <sortState ref="A7:D53">
    <sortCondition descending="1" ref="C7:C53"/>
  </sortState>
  <customSheetViews>
    <customSheetView guid="{289302E3-1E28-4983-8DA3-6320D4422F4A}" scale="85" showPageBreaks="1" showGridLines="0" fitToPage="1" printArea="1" topLeftCell="A19">
      <selection activeCell="A37" sqref="A37:XFD37"/>
      <pageMargins left="0.31496062992125984" right="0.31496062992125984" top="0.39370078740157483" bottom="0.39370078740157483" header="0.31496062992125984" footer="0.31496062992125984"/>
      <printOptions horizontalCentered="1" verticalCentered="1"/>
      <pageSetup paperSize="9" scale="63" orientation="portrait" r:id="rId1"/>
      <headerFooter>
        <oddFooter>&amp;L&amp;F&amp;C &amp;P no &amp;N</oddFooter>
      </headerFooter>
    </customSheetView>
    <customSheetView guid="{EA94F8E8-A549-4237-AD02-AF725E716B24}" scale="85" showGridLines="0" fitToPage="1" state="hidden">
      <selection activeCell="J12" sqref="J12"/>
      <pageMargins left="0.31496062992125984" right="0.31496062992125984" top="0.39370078740157483" bottom="0.39370078740157483" header="0.31496062992125984" footer="0.31496062992125984"/>
      <printOptions horizontalCentered="1" verticalCentered="1"/>
      <pageSetup paperSize="9" scale="62" orientation="portrait" r:id="rId2"/>
      <headerFooter>
        <oddFooter>&amp;L&amp;F&amp;C &amp;P no &amp;N</oddFooter>
      </headerFooter>
    </customSheetView>
    <customSheetView guid="{FCC043BD-7070-4C54-8FBF-E104D1B8A707}" scale="85" showPageBreaks="1" showGridLines="0" fitToPage="1" printArea="1" state="hidden">
      <selection activeCell="J12" sqref="J12"/>
      <pageMargins left="0.31496062992125984" right="0.31496062992125984" top="0.39370078740157483" bottom="0.39370078740157483" header="0.31496062992125984" footer="0.31496062992125984"/>
      <printOptions horizontalCentered="1" verticalCentered="1"/>
      <pageSetup paperSize="9" scale="62" orientation="portrait" r:id="rId3"/>
      <headerFooter>
        <oddFooter>&amp;L&amp;F&amp;C &amp;P no &amp;N</oddFooter>
      </headerFooter>
    </customSheetView>
    <customSheetView guid="{558B6501-D2B0-47C4-94DF-5F95533ABD7C}" scale="85" showPageBreaks="1" showGridLines="0" fitToPage="1" printArea="1" state="hidden">
      <selection activeCell="J12" sqref="J12"/>
      <pageMargins left="0.31496062992125984" right="0.31496062992125984" top="0.39370078740157483" bottom="0.39370078740157483" header="0.31496062992125984" footer="0.31496062992125984"/>
      <printOptions horizontalCentered="1" verticalCentered="1"/>
      <pageSetup paperSize="9" scale="62" orientation="portrait" r:id="rId4"/>
      <headerFooter>
        <oddFooter>&amp;L&amp;F&amp;C &amp;P no &amp;N</oddFooter>
      </headerFooter>
    </customSheetView>
  </customSheetViews>
  <mergeCells count="6">
    <mergeCell ref="A1:B1"/>
    <mergeCell ref="C1:D1"/>
    <mergeCell ref="A2:D2"/>
    <mergeCell ref="A3:A5"/>
    <mergeCell ref="B3:B5"/>
    <mergeCell ref="C3:D5"/>
  </mergeCells>
  <dataValidations disablePrompts="1" count="1">
    <dataValidation type="list" errorStyle="warning" allowBlank="1" showInputMessage="1" showErrorMessage="1" errorTitle="Izvēle tikai no saraksta!" error="Lūdzu izvēlēties vienu no vērtībām sarakstā." sqref="C54:D54">
      <formula1>#REF!</formula1>
    </dataValidation>
  </dataValidations>
  <hyperlinks>
    <hyperlink ref="A56" r:id="rId5"/>
  </hyperlinks>
  <printOptions horizontalCentered="1"/>
  <pageMargins left="1.1811023622047245" right="0.31496062992125984" top="0.39370078740157483" bottom="0.39370078740157483" header="0.31496062992125984" footer="0.31496062992125984"/>
  <pageSetup paperSize="9" scale="61" orientation="portrait" r:id="rId6"/>
  <headerFooter>
    <oddFooter>&amp;L&amp;F&amp;C &amp;P no &amp;[9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9"/>
  <sheetViews>
    <sheetView showGridLines="0" tabSelected="1" view="pageBreakPreview" zoomScale="90" zoomScaleNormal="85" zoomScaleSheetLayoutView="90" workbookViewId="0">
      <selection activeCell="L126" sqref="L126"/>
    </sheetView>
  </sheetViews>
  <sheetFormatPr defaultRowHeight="15.75" outlineLevelRow="3" x14ac:dyDescent="0.25"/>
  <cols>
    <col min="1" max="1" width="3.75" style="147" customWidth="1"/>
    <col min="2" max="2" width="8.125" style="126" customWidth="1"/>
    <col min="3" max="3" width="15.25" style="127" customWidth="1"/>
    <col min="4" max="4" width="11.125" style="127" customWidth="1"/>
    <col min="5" max="5" width="33.5" style="128" customWidth="1"/>
    <col min="6" max="6" width="11.25" style="127" customWidth="1"/>
    <col min="7" max="7" width="10.625" style="128" customWidth="1"/>
    <col min="8" max="8" width="9" style="193" customWidth="1"/>
    <col min="9" max="9" width="8.5" style="128" customWidth="1"/>
    <col min="10" max="10" width="9.375" style="128" customWidth="1"/>
    <col min="11" max="11" width="17" style="126" customWidth="1"/>
    <col min="12" max="12" width="65.625" style="129" customWidth="1"/>
    <col min="13" max="16384" width="9" style="126"/>
  </cols>
  <sheetData>
    <row r="1" spans="1:12" customFormat="1" ht="47.25" customHeight="1" x14ac:dyDescent="0.25">
      <c r="A1" s="290"/>
      <c r="B1" s="269"/>
      <c r="C1" s="269"/>
      <c r="D1" s="135"/>
      <c r="E1" s="136"/>
      <c r="F1" s="135"/>
      <c r="G1" s="137"/>
      <c r="H1" s="192"/>
      <c r="I1" s="137"/>
      <c r="J1" s="137"/>
      <c r="K1" s="138"/>
      <c r="L1" s="139" t="s">
        <v>674</v>
      </c>
    </row>
    <row r="2" spans="1:12" customFormat="1" ht="15.75" customHeight="1" x14ac:dyDescent="0.25">
      <c r="A2" s="153"/>
      <c r="B2" s="297">
        <f>Projektu_iesniegumu_neizpildes!A1</f>
        <v>42971</v>
      </c>
      <c r="C2" s="297"/>
      <c r="D2" s="135"/>
      <c r="E2" s="136"/>
      <c r="F2" s="135"/>
      <c r="G2" s="137"/>
      <c r="H2" s="192"/>
      <c r="I2" s="137"/>
      <c r="J2" s="137"/>
      <c r="K2" s="138"/>
      <c r="L2" s="152"/>
    </row>
    <row r="3" spans="1:12" customFormat="1" ht="21" customHeight="1" x14ac:dyDescent="0.25">
      <c r="A3" s="291" t="str">
        <f>Projektu_iesniegumu_neizpildes!A2</f>
        <v>Līdz 17.08.2017. plānoto ierobežotas projektu iesniegumu atlases (IPIA)  termiņā neiesniegtie projekti</v>
      </c>
      <c r="B3" s="237"/>
      <c r="C3" s="237"/>
      <c r="D3" s="237"/>
      <c r="E3" s="237"/>
      <c r="F3" s="237"/>
      <c r="G3" s="237"/>
      <c r="H3" s="238"/>
      <c r="I3" s="237"/>
      <c r="J3" s="237"/>
      <c r="K3" s="237"/>
      <c r="L3" s="237"/>
    </row>
    <row r="4" spans="1:12" x14ac:dyDescent="0.25">
      <c r="A4" s="295" t="s">
        <v>62</v>
      </c>
      <c r="B4" s="296" t="s">
        <v>57</v>
      </c>
      <c r="C4" s="296" t="s">
        <v>63</v>
      </c>
      <c r="D4" s="294" t="s">
        <v>513</v>
      </c>
      <c r="E4" s="296" t="s">
        <v>64</v>
      </c>
      <c r="F4" s="294" t="s">
        <v>253</v>
      </c>
      <c r="G4" s="292" t="s">
        <v>65</v>
      </c>
      <c r="H4" s="261" t="s">
        <v>248</v>
      </c>
      <c r="I4" s="261" t="s">
        <v>420</v>
      </c>
      <c r="J4" s="261" t="s">
        <v>572</v>
      </c>
      <c r="K4" s="292" t="s">
        <v>715</v>
      </c>
      <c r="L4" s="293" t="s">
        <v>711</v>
      </c>
    </row>
    <row r="5" spans="1:12" x14ac:dyDescent="0.25">
      <c r="A5" s="295"/>
      <c r="B5" s="296"/>
      <c r="C5" s="296"/>
      <c r="D5" s="294"/>
      <c r="E5" s="296"/>
      <c r="F5" s="294"/>
      <c r="G5" s="292"/>
      <c r="H5" s="261"/>
      <c r="I5" s="261"/>
      <c r="J5" s="261"/>
      <c r="K5" s="292"/>
      <c r="L5" s="293"/>
    </row>
    <row r="6" spans="1:12" ht="29.25" customHeight="1" x14ac:dyDescent="0.25">
      <c r="A6" s="295"/>
      <c r="B6" s="296"/>
      <c r="C6" s="296"/>
      <c r="D6" s="294"/>
      <c r="E6" s="296"/>
      <c r="F6" s="294"/>
      <c r="G6" s="292"/>
      <c r="H6" s="261"/>
      <c r="I6" s="261"/>
      <c r="J6" s="261"/>
      <c r="K6" s="292"/>
      <c r="L6" s="293"/>
    </row>
    <row r="7" spans="1:12" x14ac:dyDescent="0.25">
      <c r="A7" s="18"/>
      <c r="B7" s="8" t="s">
        <v>59</v>
      </c>
      <c r="C7" s="8" t="s">
        <v>60</v>
      </c>
      <c r="D7" s="8" t="s">
        <v>61</v>
      </c>
      <c r="E7" s="8" t="s">
        <v>638</v>
      </c>
      <c r="F7" s="36">
        <v>6</v>
      </c>
      <c r="G7" s="8" t="s">
        <v>66</v>
      </c>
      <c r="H7" s="83"/>
      <c r="I7" s="8"/>
      <c r="J7" s="8"/>
      <c r="K7" s="18">
        <v>8</v>
      </c>
      <c r="L7" s="18">
        <v>9</v>
      </c>
    </row>
    <row r="8" spans="1:12" ht="36" customHeight="1" x14ac:dyDescent="0.25">
      <c r="A8" s="279" t="s">
        <v>511</v>
      </c>
      <c r="B8" s="280"/>
      <c r="C8" s="280"/>
      <c r="D8" s="225">
        <f>D9+D11+D23+D26+D28+D33+D37+D42+D45+D49+D51+D53+D55+D57+D59+D61+D63+D67+D69+D65+D72+D74+D76+D78+D80+D86+D82+D84+D91+D88+D93+D95+D97+D99+D101+D103+D105+D107+D109+D111+D113+D115+D117+D119+D121+D123</f>
        <v>196087756.04766607</v>
      </c>
      <c r="E8" s="228"/>
      <c r="F8" s="229">
        <v>196087756.04766601</v>
      </c>
      <c r="G8" s="228"/>
      <c r="H8" s="298"/>
      <c r="I8" s="299"/>
      <c r="J8" s="299"/>
      <c r="K8" s="283"/>
      <c r="L8" s="284"/>
    </row>
    <row r="9" spans="1:12" ht="36.75" customHeight="1" x14ac:dyDescent="0.25">
      <c r="A9" s="101"/>
      <c r="B9" s="130"/>
      <c r="C9" s="101" t="s">
        <v>569</v>
      </c>
      <c r="D9" s="98">
        <f>F9</f>
        <v>64334618.317278087</v>
      </c>
      <c r="E9" s="101"/>
      <c r="F9" s="103">
        <v>64334618.317278087</v>
      </c>
      <c r="G9" s="131"/>
      <c r="H9" s="131"/>
      <c r="I9" s="131"/>
      <c r="J9" s="131"/>
      <c r="K9" s="104"/>
      <c r="L9" s="222"/>
    </row>
    <row r="10" spans="1:12" ht="39" customHeight="1" x14ac:dyDescent="0.25">
      <c r="A10" s="189">
        <v>1</v>
      </c>
      <c r="B10" s="226"/>
      <c r="C10" s="189" t="s">
        <v>569</v>
      </c>
      <c r="D10" s="227">
        <v>64334618.317278087</v>
      </c>
      <c r="E10" s="189" t="s">
        <v>570</v>
      </c>
      <c r="F10" s="191">
        <v>64334618.317278087</v>
      </c>
      <c r="G10" s="121">
        <v>42943</v>
      </c>
      <c r="H10" s="121"/>
      <c r="I10" s="121"/>
      <c r="J10" s="121"/>
      <c r="K10" s="21">
        <v>42993</v>
      </c>
      <c r="L10" s="118" t="s">
        <v>712</v>
      </c>
    </row>
    <row r="11" spans="1:12" ht="25.5" x14ac:dyDescent="0.25">
      <c r="A11" s="101"/>
      <c r="B11" s="101"/>
      <c r="C11" s="101" t="s">
        <v>69</v>
      </c>
      <c r="D11" s="98">
        <f>F11</f>
        <v>24224144.374074601</v>
      </c>
      <c r="E11" s="102"/>
      <c r="F11" s="103">
        <f>F12+F13+F14+F15+F16+F17+F18+F19+F20+F21+F22</f>
        <v>24224144.374074601</v>
      </c>
      <c r="G11" s="104"/>
      <c r="H11" s="104"/>
      <c r="I11" s="104"/>
      <c r="J11" s="104"/>
      <c r="K11" s="71"/>
      <c r="L11" s="102"/>
    </row>
    <row r="12" spans="1:12" ht="25.5" customHeight="1" outlineLevel="1" x14ac:dyDescent="0.25">
      <c r="A12" s="146">
        <f>MAX($A$1:A11)+1</f>
        <v>2</v>
      </c>
      <c r="B12" s="4" t="s">
        <v>6</v>
      </c>
      <c r="C12" s="4" t="s">
        <v>69</v>
      </c>
      <c r="D12" s="4"/>
      <c r="E12" s="4" t="s">
        <v>305</v>
      </c>
      <c r="F12" s="37">
        <v>1658546.4977194446</v>
      </c>
      <c r="G12" s="13">
        <v>42916</v>
      </c>
      <c r="H12" s="115"/>
      <c r="I12" s="115"/>
      <c r="J12" s="115">
        <v>43007</v>
      </c>
      <c r="K12" s="7">
        <v>43007</v>
      </c>
      <c r="L12" s="233" t="s">
        <v>645</v>
      </c>
    </row>
    <row r="13" spans="1:12" ht="47.25" customHeight="1" outlineLevel="1" x14ac:dyDescent="0.25">
      <c r="A13" s="146">
        <f>MAX($A$1:A12)+1</f>
        <v>3</v>
      </c>
      <c r="B13" s="4" t="s">
        <v>19</v>
      </c>
      <c r="C13" s="4" t="s">
        <v>69</v>
      </c>
      <c r="D13" s="4"/>
      <c r="E13" s="4" t="s">
        <v>312</v>
      </c>
      <c r="F13" s="37">
        <v>96903</v>
      </c>
      <c r="G13" s="13">
        <v>42916</v>
      </c>
      <c r="H13" s="115"/>
      <c r="I13" s="115"/>
      <c r="J13" s="115">
        <v>43007</v>
      </c>
      <c r="K13" s="7">
        <v>43007</v>
      </c>
      <c r="L13" s="285" t="s">
        <v>713</v>
      </c>
    </row>
    <row r="14" spans="1:12" ht="38.25" outlineLevel="1" x14ac:dyDescent="0.25">
      <c r="A14" s="146">
        <f>MAX($A$1:A13)+1</f>
        <v>4</v>
      </c>
      <c r="B14" s="4" t="s">
        <v>19</v>
      </c>
      <c r="C14" s="4" t="s">
        <v>69</v>
      </c>
      <c r="D14" s="4"/>
      <c r="E14" s="4" t="s">
        <v>313</v>
      </c>
      <c r="F14" s="37">
        <v>1183895</v>
      </c>
      <c r="G14" s="13">
        <v>42916</v>
      </c>
      <c r="H14" s="115"/>
      <c r="I14" s="115"/>
      <c r="J14" s="115">
        <v>43007</v>
      </c>
      <c r="K14" s="7">
        <v>43007</v>
      </c>
      <c r="L14" s="286"/>
    </row>
    <row r="15" spans="1:12" ht="38.25" outlineLevel="1" x14ac:dyDescent="0.25">
      <c r="A15" s="146">
        <f>MAX($A$1:A14)+1</f>
        <v>5</v>
      </c>
      <c r="B15" s="4" t="s">
        <v>19</v>
      </c>
      <c r="C15" s="4" t="s">
        <v>69</v>
      </c>
      <c r="D15" s="4"/>
      <c r="E15" s="4" t="s">
        <v>314</v>
      </c>
      <c r="F15" s="37">
        <v>340000</v>
      </c>
      <c r="G15" s="13">
        <v>42916</v>
      </c>
      <c r="H15" s="115"/>
      <c r="I15" s="115"/>
      <c r="J15" s="115">
        <v>43007</v>
      </c>
      <c r="K15" s="7">
        <v>43007</v>
      </c>
      <c r="L15" s="286"/>
    </row>
    <row r="16" spans="1:12" ht="38.25" outlineLevel="1" x14ac:dyDescent="0.25">
      <c r="A16" s="146">
        <f>MAX($A$1:A15)+1</f>
        <v>6</v>
      </c>
      <c r="B16" s="4" t="s">
        <v>19</v>
      </c>
      <c r="C16" s="4" t="s">
        <v>69</v>
      </c>
      <c r="D16" s="4"/>
      <c r="E16" s="4" t="s">
        <v>315</v>
      </c>
      <c r="F16" s="37">
        <v>486055</v>
      </c>
      <c r="G16" s="13">
        <v>42916</v>
      </c>
      <c r="H16" s="115"/>
      <c r="I16" s="115"/>
      <c r="J16" s="115">
        <v>43007</v>
      </c>
      <c r="K16" s="7">
        <v>43007</v>
      </c>
      <c r="L16" s="286"/>
    </row>
    <row r="17" spans="1:12" ht="51" outlineLevel="1" x14ac:dyDescent="0.25">
      <c r="A17" s="146">
        <f>MAX($A$1:A16)+1</f>
        <v>7</v>
      </c>
      <c r="B17" s="4" t="s">
        <v>19</v>
      </c>
      <c r="C17" s="4" t="s">
        <v>69</v>
      </c>
      <c r="D17" s="4"/>
      <c r="E17" s="4" t="s">
        <v>316</v>
      </c>
      <c r="F17" s="37">
        <v>579550</v>
      </c>
      <c r="G17" s="13">
        <v>42916</v>
      </c>
      <c r="H17" s="115"/>
      <c r="I17" s="115"/>
      <c r="J17" s="115">
        <v>43007</v>
      </c>
      <c r="K17" s="7">
        <v>43007</v>
      </c>
      <c r="L17" s="287"/>
    </row>
    <row r="18" spans="1:12" ht="54" customHeight="1" outlineLevel="1" x14ac:dyDescent="0.25">
      <c r="A18" s="146">
        <f>MAX($A$1:A17)+1</f>
        <v>8</v>
      </c>
      <c r="B18" s="132" t="s">
        <v>185</v>
      </c>
      <c r="C18" s="4" t="s">
        <v>69</v>
      </c>
      <c r="D18" s="4"/>
      <c r="E18" s="4" t="s">
        <v>547</v>
      </c>
      <c r="F18" s="37">
        <v>4695000</v>
      </c>
      <c r="G18" s="115">
        <v>42947</v>
      </c>
      <c r="H18" s="115"/>
      <c r="I18" s="115"/>
      <c r="J18" s="115"/>
      <c r="K18" s="12">
        <v>42979</v>
      </c>
      <c r="L18" s="125" t="s">
        <v>714</v>
      </c>
    </row>
    <row r="19" spans="1:12" ht="30" customHeight="1" outlineLevel="1" x14ac:dyDescent="0.25">
      <c r="A19" s="146">
        <f>MAX($A$1:A18)+1</f>
        <v>9</v>
      </c>
      <c r="B19" s="4" t="s">
        <v>35</v>
      </c>
      <c r="C19" s="4" t="s">
        <v>69</v>
      </c>
      <c r="D19" s="4"/>
      <c r="E19" s="4" t="s">
        <v>386</v>
      </c>
      <c r="F19" s="37">
        <v>9112716.5600000005</v>
      </c>
      <c r="G19" s="13">
        <v>42916</v>
      </c>
      <c r="H19" s="115"/>
      <c r="I19" s="115"/>
      <c r="J19" s="115">
        <v>43100</v>
      </c>
      <c r="K19" s="7">
        <v>43100</v>
      </c>
      <c r="L19" s="125" t="s">
        <v>687</v>
      </c>
    </row>
    <row r="20" spans="1:12" ht="27.75" customHeight="1" outlineLevel="1" x14ac:dyDescent="0.25">
      <c r="A20" s="146">
        <f>MAX($A$1:A19)+1</f>
        <v>10</v>
      </c>
      <c r="B20" s="4" t="s">
        <v>106</v>
      </c>
      <c r="C20" s="4" t="s">
        <v>69</v>
      </c>
      <c r="D20" s="4"/>
      <c r="E20" s="4" t="s">
        <v>400</v>
      </c>
      <c r="F20" s="37">
        <v>1471656</v>
      </c>
      <c r="G20" s="13">
        <v>42916</v>
      </c>
      <c r="H20" s="115"/>
      <c r="I20" s="115"/>
      <c r="J20" s="115"/>
      <c r="K20" s="7">
        <v>43008</v>
      </c>
      <c r="L20" s="125" t="s">
        <v>667</v>
      </c>
    </row>
    <row r="21" spans="1:12" ht="52.5" customHeight="1" outlineLevel="1" x14ac:dyDescent="0.25">
      <c r="A21" s="146">
        <f>MAX($A$1:A20)+1</f>
        <v>11</v>
      </c>
      <c r="B21" s="4" t="s">
        <v>106</v>
      </c>
      <c r="C21" s="4" t="s">
        <v>69</v>
      </c>
      <c r="D21" s="4"/>
      <c r="E21" s="4" t="s">
        <v>401</v>
      </c>
      <c r="F21" s="37">
        <v>2795505.2163551538</v>
      </c>
      <c r="G21" s="13">
        <v>42916</v>
      </c>
      <c r="H21" s="115"/>
      <c r="I21" s="115"/>
      <c r="J21" s="115"/>
      <c r="K21" s="7">
        <v>43008</v>
      </c>
      <c r="L21" s="125" t="s">
        <v>659</v>
      </c>
    </row>
    <row r="22" spans="1:12" ht="51" outlineLevel="1" x14ac:dyDescent="0.25">
      <c r="A22" s="146">
        <f>MAX($A$1:A21)+1</f>
        <v>12</v>
      </c>
      <c r="B22" s="4" t="s">
        <v>51</v>
      </c>
      <c r="C22" s="4" t="s">
        <v>69</v>
      </c>
      <c r="D22" s="4"/>
      <c r="E22" s="4" t="s">
        <v>410</v>
      </c>
      <c r="F22" s="37">
        <v>1804317.1</v>
      </c>
      <c r="G22" s="13">
        <v>42916</v>
      </c>
      <c r="H22" s="115"/>
      <c r="I22" s="115"/>
      <c r="J22" s="115">
        <v>43008</v>
      </c>
      <c r="K22" s="7">
        <v>43008</v>
      </c>
      <c r="L22" s="223" t="s">
        <v>688</v>
      </c>
    </row>
    <row r="23" spans="1:12" ht="25.5" x14ac:dyDescent="0.25">
      <c r="A23" s="101"/>
      <c r="B23" s="102"/>
      <c r="C23" s="101" t="s">
        <v>320</v>
      </c>
      <c r="D23" s="98">
        <f>F23</f>
        <v>16141025.850000001</v>
      </c>
      <c r="E23" s="102"/>
      <c r="F23" s="103">
        <f>F24+F25</f>
        <v>16141025.850000001</v>
      </c>
      <c r="G23" s="104"/>
      <c r="H23" s="104"/>
      <c r="I23" s="104"/>
      <c r="J23" s="104"/>
      <c r="K23" s="71"/>
      <c r="L23" s="102"/>
    </row>
    <row r="24" spans="1:12" ht="54.75" customHeight="1" outlineLevel="1" collapsed="1" x14ac:dyDescent="0.25">
      <c r="A24" s="146">
        <f>MAX($A$1:A23)+1</f>
        <v>13</v>
      </c>
      <c r="B24" s="132" t="s">
        <v>106</v>
      </c>
      <c r="C24" s="4" t="s">
        <v>320</v>
      </c>
      <c r="D24" s="4"/>
      <c r="E24" s="4" t="s">
        <v>561</v>
      </c>
      <c r="F24" s="37">
        <v>4946055.7300000004</v>
      </c>
      <c r="G24" s="115">
        <v>42946</v>
      </c>
      <c r="H24" s="115"/>
      <c r="I24" s="115"/>
      <c r="J24" s="115"/>
      <c r="K24" s="12">
        <v>42978</v>
      </c>
      <c r="L24" s="125" t="s">
        <v>716</v>
      </c>
    </row>
    <row r="25" spans="1:12" ht="70.5" customHeight="1" outlineLevel="1" x14ac:dyDescent="0.25">
      <c r="A25" s="146">
        <f>MAX($A$1:A24)+1</f>
        <v>14</v>
      </c>
      <c r="B25" s="132" t="s">
        <v>555</v>
      </c>
      <c r="C25" s="4" t="s">
        <v>320</v>
      </c>
      <c r="D25" s="4"/>
      <c r="E25" s="4" t="s">
        <v>558</v>
      </c>
      <c r="F25" s="37">
        <v>11194970.120000001</v>
      </c>
      <c r="G25" s="115">
        <v>42947</v>
      </c>
      <c r="H25" s="115"/>
      <c r="I25" s="115"/>
      <c r="J25" s="115"/>
      <c r="K25" s="12">
        <v>43008</v>
      </c>
      <c r="L25" s="125" t="s">
        <v>717</v>
      </c>
    </row>
    <row r="26" spans="1:12" ht="38.25" x14ac:dyDescent="0.25">
      <c r="A26" s="101"/>
      <c r="B26" s="130"/>
      <c r="C26" s="101" t="s">
        <v>202</v>
      </c>
      <c r="D26" s="98">
        <f>F26</f>
        <v>12978208</v>
      </c>
      <c r="E26" s="101"/>
      <c r="F26" s="103">
        <f>F27</f>
        <v>12978208</v>
      </c>
      <c r="G26" s="131"/>
      <c r="H26" s="131"/>
      <c r="I26" s="131"/>
      <c r="J26" s="131"/>
      <c r="K26" s="104"/>
      <c r="L26" s="105"/>
    </row>
    <row r="27" spans="1:12" ht="41.25" customHeight="1" outlineLevel="3" x14ac:dyDescent="0.25">
      <c r="A27" s="146">
        <f>MAX($A$1:A26)+1</f>
        <v>15</v>
      </c>
      <c r="B27" s="132" t="s">
        <v>38</v>
      </c>
      <c r="C27" s="4" t="s">
        <v>202</v>
      </c>
      <c r="D27" s="4"/>
      <c r="E27" s="4" t="s">
        <v>658</v>
      </c>
      <c r="F27" s="37">
        <v>12978208</v>
      </c>
      <c r="G27" s="115">
        <v>42947</v>
      </c>
      <c r="H27" s="115"/>
      <c r="I27" s="115"/>
      <c r="J27" s="115"/>
      <c r="K27" s="12">
        <v>42978</v>
      </c>
      <c r="L27" s="125" t="s">
        <v>684</v>
      </c>
    </row>
    <row r="28" spans="1:12" ht="25.5" x14ac:dyDescent="0.25">
      <c r="A28" s="101"/>
      <c r="B28" s="101"/>
      <c r="C28" s="101" t="s">
        <v>22</v>
      </c>
      <c r="D28" s="98">
        <f>F28</f>
        <v>11787914</v>
      </c>
      <c r="E28" s="101"/>
      <c r="F28" s="103">
        <f>F29+F30+F31+F32</f>
        <v>11787914</v>
      </c>
      <c r="G28" s="71"/>
      <c r="H28" s="71"/>
      <c r="I28" s="71"/>
      <c r="J28" s="71"/>
      <c r="K28" s="71"/>
      <c r="L28" s="102"/>
    </row>
    <row r="29" spans="1:12" ht="26.25" outlineLevel="1" x14ac:dyDescent="0.25">
      <c r="A29" s="146">
        <f>MAX($A$1:A28)+1</f>
        <v>16</v>
      </c>
      <c r="B29" s="5" t="s">
        <v>106</v>
      </c>
      <c r="C29" s="4" t="s">
        <v>22</v>
      </c>
      <c r="D29" s="4"/>
      <c r="E29" s="5" t="s">
        <v>212</v>
      </c>
      <c r="F29" s="37">
        <v>1471654</v>
      </c>
      <c r="G29" s="12">
        <v>42885</v>
      </c>
      <c r="H29" s="115"/>
      <c r="I29" s="115">
        <v>42919</v>
      </c>
      <c r="J29" s="115"/>
      <c r="K29" s="7">
        <v>42978</v>
      </c>
      <c r="L29" s="125" t="s">
        <v>718</v>
      </c>
    </row>
    <row r="30" spans="1:12" ht="27" customHeight="1" outlineLevel="1" x14ac:dyDescent="0.25">
      <c r="A30" s="146">
        <f>MAX($A$1:A29)+1</f>
        <v>17</v>
      </c>
      <c r="B30" s="132" t="s">
        <v>106</v>
      </c>
      <c r="C30" s="4" t="s">
        <v>22</v>
      </c>
      <c r="D30" s="4"/>
      <c r="E30" s="4" t="s">
        <v>559</v>
      </c>
      <c r="F30" s="37">
        <v>5382000</v>
      </c>
      <c r="G30" s="115">
        <v>42947</v>
      </c>
      <c r="H30" s="115"/>
      <c r="I30" s="115"/>
      <c r="J30" s="115"/>
      <c r="K30" s="12">
        <v>43100</v>
      </c>
      <c r="L30" s="125" t="s">
        <v>668</v>
      </c>
    </row>
    <row r="31" spans="1:12" ht="69.75" customHeight="1" outlineLevel="1" x14ac:dyDescent="0.25">
      <c r="A31" s="146">
        <f>MAX($A$1:A30)+1</f>
        <v>18</v>
      </c>
      <c r="B31" s="132" t="s">
        <v>185</v>
      </c>
      <c r="C31" s="4" t="s">
        <v>22</v>
      </c>
      <c r="D31" s="4"/>
      <c r="E31" s="4" t="s">
        <v>549</v>
      </c>
      <c r="F31" s="37">
        <v>4507200</v>
      </c>
      <c r="G31" s="115">
        <v>42946</v>
      </c>
      <c r="H31" s="115"/>
      <c r="I31" s="115"/>
      <c r="J31" s="115"/>
      <c r="K31" s="12">
        <v>42978</v>
      </c>
      <c r="L31" s="125" t="s">
        <v>719</v>
      </c>
    </row>
    <row r="32" spans="1:12" ht="42" customHeight="1" outlineLevel="1" x14ac:dyDescent="0.25">
      <c r="A32" s="146">
        <f>MAX($A$1:A31)+1</f>
        <v>19</v>
      </c>
      <c r="B32" s="132" t="s">
        <v>35</v>
      </c>
      <c r="C32" s="4" t="s">
        <v>22</v>
      </c>
      <c r="D32" s="4"/>
      <c r="E32" s="4" t="s">
        <v>550</v>
      </c>
      <c r="F32" s="37">
        <v>427060</v>
      </c>
      <c r="G32" s="115">
        <v>42947</v>
      </c>
      <c r="H32" s="115"/>
      <c r="I32" s="115"/>
      <c r="J32" s="115"/>
      <c r="K32" s="12">
        <v>43189</v>
      </c>
      <c r="L32" s="125" t="s">
        <v>720</v>
      </c>
    </row>
    <row r="33" spans="1:12" ht="25.5" x14ac:dyDescent="0.25">
      <c r="A33" s="101"/>
      <c r="B33" s="101"/>
      <c r="C33" s="101" t="s">
        <v>10</v>
      </c>
      <c r="D33" s="98">
        <f>F33</f>
        <v>7165161.4773846949</v>
      </c>
      <c r="E33" s="101"/>
      <c r="F33" s="103">
        <f>F34+F35+F36</f>
        <v>7165161.4773846949</v>
      </c>
      <c r="G33" s="71"/>
      <c r="H33" s="71"/>
      <c r="I33" s="71"/>
      <c r="J33" s="71"/>
      <c r="K33" s="71"/>
      <c r="L33" s="102"/>
    </row>
    <row r="34" spans="1:12" ht="32.25" customHeight="1" outlineLevel="2" collapsed="1" x14ac:dyDescent="0.25">
      <c r="A34" s="146">
        <f>MAX($A$1:A33)+1</f>
        <v>20</v>
      </c>
      <c r="B34" s="4" t="s">
        <v>106</v>
      </c>
      <c r="C34" s="4" t="s">
        <v>10</v>
      </c>
      <c r="D34" s="4"/>
      <c r="E34" s="4" t="s">
        <v>403</v>
      </c>
      <c r="F34" s="37">
        <v>6315161.4773846949</v>
      </c>
      <c r="G34" s="13">
        <v>42916</v>
      </c>
      <c r="H34" s="115"/>
      <c r="I34" s="115"/>
      <c r="J34" s="115"/>
      <c r="K34" s="7">
        <v>43069</v>
      </c>
      <c r="L34" s="125" t="s">
        <v>721</v>
      </c>
    </row>
    <row r="35" spans="1:12" ht="32.25" customHeight="1" outlineLevel="2" x14ac:dyDescent="0.25">
      <c r="A35" s="146">
        <f>MAX($A$1:A34)+1</f>
        <v>21</v>
      </c>
      <c r="B35" s="4" t="s">
        <v>19</v>
      </c>
      <c r="C35" s="4" t="s">
        <v>10</v>
      </c>
      <c r="D35" s="4"/>
      <c r="E35" s="4" t="s">
        <v>317</v>
      </c>
      <c r="F35" s="37">
        <v>425000</v>
      </c>
      <c r="G35" s="13">
        <v>42916</v>
      </c>
      <c r="H35" s="115"/>
      <c r="I35" s="115"/>
      <c r="J35" s="115">
        <v>42978</v>
      </c>
      <c r="K35" s="12">
        <v>43039</v>
      </c>
      <c r="L35" s="281" t="s">
        <v>722</v>
      </c>
    </row>
    <row r="36" spans="1:12" ht="36.75" customHeight="1" outlineLevel="2" collapsed="1" x14ac:dyDescent="0.25">
      <c r="A36" s="146">
        <f>MAX($A$1:A35)+1</f>
        <v>22</v>
      </c>
      <c r="B36" s="4" t="s">
        <v>19</v>
      </c>
      <c r="C36" s="4" t="s">
        <v>10</v>
      </c>
      <c r="D36" s="4"/>
      <c r="E36" s="4" t="s">
        <v>318</v>
      </c>
      <c r="F36" s="37">
        <v>425000</v>
      </c>
      <c r="G36" s="13">
        <v>42916</v>
      </c>
      <c r="H36" s="115"/>
      <c r="I36" s="115"/>
      <c r="J36" s="115">
        <v>43008</v>
      </c>
      <c r="K36" s="12">
        <v>43008</v>
      </c>
      <c r="L36" s="282"/>
    </row>
    <row r="37" spans="1:12" ht="27.75" customHeight="1" x14ac:dyDescent="0.25">
      <c r="A37" s="101"/>
      <c r="B37" s="101"/>
      <c r="C37" s="101" t="s">
        <v>14</v>
      </c>
      <c r="D37" s="98">
        <f>F37</f>
        <v>4529553</v>
      </c>
      <c r="E37" s="101"/>
      <c r="F37" s="103">
        <f>F38+F39+F40+F41</f>
        <v>4529553</v>
      </c>
      <c r="G37" s="71"/>
      <c r="H37" s="71"/>
      <c r="I37" s="71"/>
      <c r="J37" s="71"/>
      <c r="K37" s="71"/>
      <c r="L37" s="71"/>
    </row>
    <row r="38" spans="1:12" ht="51" outlineLevel="3" collapsed="1" x14ac:dyDescent="0.25">
      <c r="A38" s="146">
        <f>MAX($A$1:A37)+1</f>
        <v>23</v>
      </c>
      <c r="B38" s="4" t="s">
        <v>6</v>
      </c>
      <c r="C38" s="4" t="s">
        <v>14</v>
      </c>
      <c r="D38" s="4"/>
      <c r="E38" s="4" t="s">
        <v>15</v>
      </c>
      <c r="F38" s="37">
        <v>1289553</v>
      </c>
      <c r="G38" s="13">
        <v>42855</v>
      </c>
      <c r="H38" s="115">
        <v>42908</v>
      </c>
      <c r="I38" s="115"/>
      <c r="J38" s="115"/>
      <c r="K38" s="7">
        <v>42993</v>
      </c>
      <c r="L38" s="150" t="s">
        <v>723</v>
      </c>
    </row>
    <row r="39" spans="1:12" ht="45.75" customHeight="1" outlineLevel="3" x14ac:dyDescent="0.25">
      <c r="A39" s="146">
        <f>MAX($A$1:A38)+1</f>
        <v>24</v>
      </c>
      <c r="B39" s="4" t="s">
        <v>19</v>
      </c>
      <c r="C39" s="4" t="s">
        <v>14</v>
      </c>
      <c r="D39" s="4"/>
      <c r="E39" s="4" t="s">
        <v>319</v>
      </c>
      <c r="F39" s="37">
        <v>450000</v>
      </c>
      <c r="G39" s="13">
        <v>42887</v>
      </c>
      <c r="H39" s="115"/>
      <c r="I39" s="115"/>
      <c r="J39" s="115">
        <v>42979</v>
      </c>
      <c r="K39" s="7" t="s">
        <v>652</v>
      </c>
      <c r="L39" s="288" t="s">
        <v>679</v>
      </c>
    </row>
    <row r="40" spans="1:12" ht="38.25" customHeight="1" outlineLevel="3" x14ac:dyDescent="0.25">
      <c r="A40" s="146">
        <f>MAX($A$1:A39)+1</f>
        <v>25</v>
      </c>
      <c r="B40" s="132" t="s">
        <v>19</v>
      </c>
      <c r="C40" s="4" t="s">
        <v>14</v>
      </c>
      <c r="D40" s="4"/>
      <c r="E40" s="4" t="s">
        <v>533</v>
      </c>
      <c r="F40" s="37">
        <v>290000</v>
      </c>
      <c r="G40" s="115">
        <v>42917</v>
      </c>
      <c r="H40" s="115"/>
      <c r="I40" s="115"/>
      <c r="J40" s="115"/>
      <c r="K40" s="115">
        <v>42979</v>
      </c>
      <c r="L40" s="289"/>
    </row>
    <row r="41" spans="1:12" ht="79.5" customHeight="1" outlineLevel="3" collapsed="1" x14ac:dyDescent="0.25">
      <c r="A41" s="146">
        <f>MAX($A$1:A40)+1</f>
        <v>26</v>
      </c>
      <c r="B41" s="5" t="s">
        <v>35</v>
      </c>
      <c r="C41" s="5" t="s">
        <v>14</v>
      </c>
      <c r="D41" s="5"/>
      <c r="E41" s="5" t="s">
        <v>193</v>
      </c>
      <c r="F41" s="37">
        <v>2500000</v>
      </c>
      <c r="G41" s="12">
        <v>42885</v>
      </c>
      <c r="H41" s="115"/>
      <c r="I41" s="115">
        <v>43008</v>
      </c>
      <c r="J41" s="115"/>
      <c r="K41" s="7">
        <v>43008</v>
      </c>
      <c r="L41" s="123" t="s">
        <v>724</v>
      </c>
    </row>
    <row r="42" spans="1:12" ht="21.75" customHeight="1" x14ac:dyDescent="0.25">
      <c r="A42" s="101"/>
      <c r="B42" s="101"/>
      <c r="C42" s="101" t="s">
        <v>354</v>
      </c>
      <c r="D42" s="98">
        <f>F42</f>
        <v>4453001.9818999991</v>
      </c>
      <c r="E42" s="101"/>
      <c r="F42" s="103">
        <f>F43+F44</f>
        <v>4453001.9818999991</v>
      </c>
      <c r="G42" s="71"/>
      <c r="H42" s="71"/>
      <c r="I42" s="71"/>
      <c r="J42" s="71"/>
      <c r="K42" s="71"/>
      <c r="L42" s="71"/>
    </row>
    <row r="43" spans="1:12" ht="42" customHeight="1" outlineLevel="2" x14ac:dyDescent="0.25">
      <c r="A43" s="146">
        <f>MAX($A$1:A42)+1</f>
        <v>27</v>
      </c>
      <c r="B43" s="4" t="s">
        <v>19</v>
      </c>
      <c r="C43" s="4" t="s">
        <v>354</v>
      </c>
      <c r="D43" s="4"/>
      <c r="E43" s="4" t="s">
        <v>355</v>
      </c>
      <c r="F43" s="37">
        <v>159338</v>
      </c>
      <c r="G43" s="13">
        <v>42916</v>
      </c>
      <c r="H43" s="115"/>
      <c r="I43" s="115"/>
      <c r="J43" s="115">
        <v>43068</v>
      </c>
      <c r="K43" s="7">
        <v>43068</v>
      </c>
      <c r="L43" s="223" t="s">
        <v>269</v>
      </c>
    </row>
    <row r="44" spans="1:12" ht="36" customHeight="1" outlineLevel="2" x14ac:dyDescent="0.25">
      <c r="A44" s="146">
        <f>MAX($A$1:A43)+1</f>
        <v>28</v>
      </c>
      <c r="B44" s="132" t="s">
        <v>35</v>
      </c>
      <c r="C44" s="4" t="s">
        <v>354</v>
      </c>
      <c r="D44" s="4"/>
      <c r="E44" s="4" t="s">
        <v>553</v>
      </c>
      <c r="F44" s="37">
        <v>4293663.9818999991</v>
      </c>
      <c r="G44" s="115">
        <v>42947</v>
      </c>
      <c r="H44" s="115"/>
      <c r="I44" s="115"/>
      <c r="J44" s="115"/>
      <c r="K44" s="12">
        <v>43003</v>
      </c>
      <c r="L44" s="122" t="s">
        <v>725</v>
      </c>
    </row>
    <row r="45" spans="1:12" x14ac:dyDescent="0.25">
      <c r="A45" s="101"/>
      <c r="B45" s="101"/>
      <c r="C45" s="101" t="s">
        <v>148</v>
      </c>
      <c r="D45" s="98">
        <f>F45</f>
        <v>4250000</v>
      </c>
      <c r="E45" s="101"/>
      <c r="F45" s="103">
        <f>F46+F47+F48</f>
        <v>4250000</v>
      </c>
      <c r="G45" s="71"/>
      <c r="H45" s="71"/>
      <c r="I45" s="71"/>
      <c r="J45" s="71"/>
      <c r="K45" s="71"/>
      <c r="L45" s="71"/>
    </row>
    <row r="46" spans="1:12" ht="26.25" outlineLevel="1" collapsed="1" x14ac:dyDescent="0.25">
      <c r="A46" s="146">
        <f>MAX($A$1:A45)+1</f>
        <v>29</v>
      </c>
      <c r="B46" s="4" t="s">
        <v>107</v>
      </c>
      <c r="C46" s="4" t="s">
        <v>148</v>
      </c>
      <c r="D46" s="4"/>
      <c r="E46" s="4" t="s">
        <v>149</v>
      </c>
      <c r="F46" s="37">
        <v>1700000</v>
      </c>
      <c r="G46" s="13">
        <v>42886</v>
      </c>
      <c r="H46" s="115"/>
      <c r="I46" s="115">
        <v>42979</v>
      </c>
      <c r="J46" s="115"/>
      <c r="K46" s="7">
        <v>42979</v>
      </c>
      <c r="L46" s="125" t="s">
        <v>726</v>
      </c>
    </row>
    <row r="47" spans="1:12" ht="31.5" customHeight="1" outlineLevel="1" x14ac:dyDescent="0.25">
      <c r="A47" s="146">
        <f>MAX($A$1:A46)+1</f>
        <v>30</v>
      </c>
      <c r="B47" s="4" t="s">
        <v>107</v>
      </c>
      <c r="C47" s="4" t="s">
        <v>148</v>
      </c>
      <c r="D47" s="4"/>
      <c r="E47" s="4" t="s">
        <v>302</v>
      </c>
      <c r="F47" s="37">
        <v>1700000</v>
      </c>
      <c r="G47" s="13">
        <v>42916</v>
      </c>
      <c r="H47" s="115"/>
      <c r="I47" s="115"/>
      <c r="J47" s="115">
        <v>42979</v>
      </c>
      <c r="K47" s="7">
        <v>42979</v>
      </c>
      <c r="L47" s="232" t="s">
        <v>746</v>
      </c>
    </row>
    <row r="48" spans="1:12" ht="30" customHeight="1" outlineLevel="1" collapsed="1" x14ac:dyDescent="0.25">
      <c r="A48" s="146">
        <f>MAX($A$1:A47)+1</f>
        <v>31</v>
      </c>
      <c r="B48" s="132" t="s">
        <v>107</v>
      </c>
      <c r="C48" s="4" t="s">
        <v>148</v>
      </c>
      <c r="D48" s="4"/>
      <c r="E48" s="4" t="s">
        <v>522</v>
      </c>
      <c r="F48" s="37">
        <v>850000</v>
      </c>
      <c r="G48" s="115">
        <v>42917</v>
      </c>
      <c r="H48" s="115"/>
      <c r="I48" s="115"/>
      <c r="J48" s="115"/>
      <c r="K48" s="230">
        <v>42965</v>
      </c>
      <c r="L48" s="232" t="s">
        <v>745</v>
      </c>
    </row>
    <row r="49" spans="1:12" ht="25.5" x14ac:dyDescent="0.25">
      <c r="A49" s="101"/>
      <c r="B49" s="130"/>
      <c r="C49" s="101" t="s">
        <v>27</v>
      </c>
      <c r="D49" s="98">
        <f>F49</f>
        <v>4186021.5045286817</v>
      </c>
      <c r="E49" s="101"/>
      <c r="F49" s="103">
        <v>4186021.5045286817</v>
      </c>
      <c r="G49" s="131"/>
      <c r="H49" s="131"/>
      <c r="I49" s="131"/>
      <c r="J49" s="131"/>
      <c r="K49" s="104"/>
      <c r="L49" s="105"/>
    </row>
    <row r="50" spans="1:12" ht="26.25" outlineLevel="2" collapsed="1" x14ac:dyDescent="0.25">
      <c r="A50" s="146">
        <f>MAX($A$1:A49)+1</f>
        <v>32</v>
      </c>
      <c r="B50" s="132" t="s">
        <v>35</v>
      </c>
      <c r="C50" s="4" t="s">
        <v>27</v>
      </c>
      <c r="D50" s="4"/>
      <c r="E50" s="4" t="s">
        <v>551</v>
      </c>
      <c r="F50" s="37">
        <v>4186021.5045286817</v>
      </c>
      <c r="G50" s="115">
        <v>42947</v>
      </c>
      <c r="H50" s="115"/>
      <c r="I50" s="115"/>
      <c r="J50" s="115"/>
      <c r="K50" s="230">
        <v>43003</v>
      </c>
      <c r="L50" s="231" t="s">
        <v>747</v>
      </c>
    </row>
    <row r="51" spans="1:12" ht="25.5" collapsed="1" x14ac:dyDescent="0.25">
      <c r="A51" s="101"/>
      <c r="B51" s="102"/>
      <c r="C51" s="101" t="s">
        <v>673</v>
      </c>
      <c r="D51" s="98">
        <f>F51</f>
        <v>3825000</v>
      </c>
      <c r="E51" s="102"/>
      <c r="F51" s="103">
        <f>F52</f>
        <v>3825000</v>
      </c>
      <c r="G51" s="104"/>
      <c r="H51" s="104"/>
      <c r="I51" s="104"/>
      <c r="J51" s="104"/>
      <c r="K51" s="71"/>
      <c r="L51" s="102"/>
    </row>
    <row r="52" spans="1:12" ht="81" customHeight="1" outlineLevel="1" x14ac:dyDescent="0.25">
      <c r="A52" s="146">
        <f>MAX($A$1:A51)+1</f>
        <v>33</v>
      </c>
      <c r="B52" s="132" t="s">
        <v>107</v>
      </c>
      <c r="C52" s="4" t="s">
        <v>673</v>
      </c>
      <c r="D52" s="4"/>
      <c r="E52" s="4" t="s">
        <v>523</v>
      </c>
      <c r="F52" s="37">
        <v>3825000</v>
      </c>
      <c r="G52" s="115">
        <v>42940</v>
      </c>
      <c r="H52" s="115"/>
      <c r="I52" s="115"/>
      <c r="J52" s="115"/>
      <c r="K52" s="12">
        <v>42978</v>
      </c>
      <c r="L52" s="223" t="s">
        <v>751</v>
      </c>
    </row>
    <row r="53" spans="1:12" x14ac:dyDescent="0.25">
      <c r="A53" s="101"/>
      <c r="B53" s="130"/>
      <c r="C53" s="102" t="s">
        <v>213</v>
      </c>
      <c r="D53" s="98">
        <f>F53</f>
        <v>3636684</v>
      </c>
      <c r="E53" s="101"/>
      <c r="F53" s="103">
        <v>3636684</v>
      </c>
      <c r="G53" s="131"/>
      <c r="H53" s="131"/>
      <c r="I53" s="131"/>
      <c r="J53" s="131"/>
      <c r="K53" s="104"/>
      <c r="L53" s="105"/>
    </row>
    <row r="54" spans="1:12" ht="44.25" customHeight="1" outlineLevel="1" x14ac:dyDescent="0.25">
      <c r="A54" s="146">
        <f>MAX($A$1:A53)+1</f>
        <v>34</v>
      </c>
      <c r="B54" s="5" t="s">
        <v>106</v>
      </c>
      <c r="C54" s="5" t="s">
        <v>213</v>
      </c>
      <c r="D54" s="5"/>
      <c r="E54" s="5" t="s">
        <v>214</v>
      </c>
      <c r="F54" s="37">
        <v>3636684</v>
      </c>
      <c r="G54" s="12">
        <v>42886</v>
      </c>
      <c r="H54" s="115"/>
      <c r="I54" s="115">
        <v>43008</v>
      </c>
      <c r="J54" s="115"/>
      <c r="K54" s="7">
        <v>43008</v>
      </c>
      <c r="L54" s="125" t="s">
        <v>727</v>
      </c>
    </row>
    <row r="55" spans="1:12" ht="25.5" x14ac:dyDescent="0.25">
      <c r="A55" s="101"/>
      <c r="B55" s="130"/>
      <c r="C55" s="101" t="s">
        <v>408</v>
      </c>
      <c r="D55" s="98">
        <f>F55</f>
        <v>3110951</v>
      </c>
      <c r="E55" s="101"/>
      <c r="F55" s="103">
        <v>3110951</v>
      </c>
      <c r="G55" s="131"/>
      <c r="H55" s="131"/>
      <c r="I55" s="131"/>
      <c r="J55" s="131"/>
      <c r="K55" s="104"/>
      <c r="L55" s="105"/>
    </row>
    <row r="56" spans="1:12" ht="38.25" outlineLevel="1" collapsed="1" x14ac:dyDescent="0.25">
      <c r="A56" s="146">
        <f>MAX($A$1:A55)+1</f>
        <v>35</v>
      </c>
      <c r="B56" s="4" t="s">
        <v>51</v>
      </c>
      <c r="C56" s="4" t="s">
        <v>408</v>
      </c>
      <c r="D56" s="4"/>
      <c r="E56" s="4" t="s">
        <v>409</v>
      </c>
      <c r="F56" s="37">
        <v>3110951</v>
      </c>
      <c r="G56" s="7">
        <v>42916</v>
      </c>
      <c r="H56" s="115"/>
      <c r="I56" s="115"/>
      <c r="J56" s="115">
        <v>42977</v>
      </c>
      <c r="K56" s="7">
        <v>42977</v>
      </c>
      <c r="L56" s="232" t="s">
        <v>748</v>
      </c>
    </row>
    <row r="57" spans="1:12" ht="25.5" x14ac:dyDescent="0.25">
      <c r="A57" s="101"/>
      <c r="B57" s="101"/>
      <c r="C57" s="102" t="s">
        <v>204</v>
      </c>
      <c r="D57" s="98">
        <f>F57</f>
        <v>2948459.58</v>
      </c>
      <c r="E57" s="101"/>
      <c r="F57" s="103">
        <v>2948459.58</v>
      </c>
      <c r="G57" s="71"/>
      <c r="H57" s="71"/>
      <c r="I57" s="71"/>
      <c r="J57" s="71"/>
      <c r="K57" s="104"/>
      <c r="L57" s="102"/>
    </row>
    <row r="58" spans="1:12" ht="66" customHeight="1" outlineLevel="1" collapsed="1" x14ac:dyDescent="0.25">
      <c r="A58" s="146">
        <f>MAX($A$1:A57)+1</f>
        <v>36</v>
      </c>
      <c r="B58" s="5" t="s">
        <v>185</v>
      </c>
      <c r="C58" s="5" t="s">
        <v>204</v>
      </c>
      <c r="D58" s="5"/>
      <c r="E58" s="5" t="s">
        <v>191</v>
      </c>
      <c r="F58" s="37">
        <v>2948459.58</v>
      </c>
      <c r="G58" s="12">
        <v>42886</v>
      </c>
      <c r="H58" s="115"/>
      <c r="I58" s="115">
        <v>42916</v>
      </c>
      <c r="J58" s="115"/>
      <c r="K58" s="7">
        <v>42993</v>
      </c>
      <c r="L58" s="125" t="s">
        <v>728</v>
      </c>
    </row>
    <row r="59" spans="1:12" collapsed="1" x14ac:dyDescent="0.25">
      <c r="A59" s="101"/>
      <c r="B59" s="101"/>
      <c r="C59" s="102" t="s">
        <v>140</v>
      </c>
      <c r="D59" s="98">
        <f>F59</f>
        <v>2697048.79</v>
      </c>
      <c r="E59" s="102"/>
      <c r="F59" s="103">
        <v>2697048.79</v>
      </c>
      <c r="G59" s="104"/>
      <c r="H59" s="104"/>
      <c r="I59" s="104"/>
      <c r="J59" s="104"/>
      <c r="K59" s="71"/>
      <c r="L59" s="102"/>
    </row>
    <row r="60" spans="1:12" ht="64.5" customHeight="1" outlineLevel="1" collapsed="1" x14ac:dyDescent="0.25">
      <c r="A60" s="146">
        <f>MAX($A$1:A59)+1</f>
        <v>37</v>
      </c>
      <c r="B60" s="4" t="s">
        <v>107</v>
      </c>
      <c r="C60" s="4" t="s">
        <v>140</v>
      </c>
      <c r="D60" s="4"/>
      <c r="E60" s="4" t="s">
        <v>141</v>
      </c>
      <c r="F60" s="37">
        <v>2697048.79</v>
      </c>
      <c r="G60" s="13">
        <v>42886</v>
      </c>
      <c r="H60" s="115"/>
      <c r="I60" s="115">
        <v>42979</v>
      </c>
      <c r="J60" s="115"/>
      <c r="K60" s="7">
        <v>42979</v>
      </c>
      <c r="L60" s="301" t="s">
        <v>749</v>
      </c>
    </row>
    <row r="61" spans="1:12" ht="25.5" x14ac:dyDescent="0.25">
      <c r="A61" s="101"/>
      <c r="B61" s="101"/>
      <c r="C61" s="101" t="s">
        <v>512</v>
      </c>
      <c r="D61" s="98">
        <f>F61</f>
        <v>2381180</v>
      </c>
      <c r="E61" s="101"/>
      <c r="F61" s="103">
        <v>2381180</v>
      </c>
      <c r="G61" s="71"/>
      <c r="H61" s="71"/>
      <c r="I61" s="71"/>
      <c r="J61" s="71"/>
      <c r="K61" s="71"/>
      <c r="L61" s="102"/>
    </row>
    <row r="62" spans="1:12" ht="48" customHeight="1" outlineLevel="1" x14ac:dyDescent="0.25">
      <c r="A62" s="146">
        <f>MAX($A$1:A61)+1</f>
        <v>38</v>
      </c>
      <c r="B62" s="4" t="s">
        <v>185</v>
      </c>
      <c r="C62" s="4" t="s">
        <v>512</v>
      </c>
      <c r="D62" s="4"/>
      <c r="E62" s="4" t="s">
        <v>383</v>
      </c>
      <c r="F62" s="37">
        <v>2381180</v>
      </c>
      <c r="G62" s="13">
        <v>42916</v>
      </c>
      <c r="H62" s="115"/>
      <c r="I62" s="115"/>
      <c r="J62" s="115">
        <v>42946</v>
      </c>
      <c r="K62" s="7">
        <v>42965</v>
      </c>
      <c r="L62" s="125" t="s">
        <v>664</v>
      </c>
    </row>
    <row r="63" spans="1:12" ht="25.5" x14ac:dyDescent="0.25">
      <c r="A63" s="101"/>
      <c r="B63" s="102"/>
      <c r="C63" s="101" t="s">
        <v>562</v>
      </c>
      <c r="D63" s="98">
        <f>F63</f>
        <v>2258969.35</v>
      </c>
      <c r="E63" s="102"/>
      <c r="F63" s="103">
        <v>2258969.35</v>
      </c>
      <c r="G63" s="104"/>
      <c r="H63" s="104"/>
      <c r="I63" s="104"/>
      <c r="J63" s="104"/>
      <c r="K63" s="71"/>
      <c r="L63" s="102"/>
    </row>
    <row r="64" spans="1:12" ht="70.5" customHeight="1" outlineLevel="1" collapsed="1" x14ac:dyDescent="0.25">
      <c r="A64" s="146">
        <f>MAX($A$1:A63)+1</f>
        <v>39</v>
      </c>
      <c r="B64" s="132" t="s">
        <v>106</v>
      </c>
      <c r="C64" s="4" t="s">
        <v>562</v>
      </c>
      <c r="D64" s="4"/>
      <c r="E64" s="4" t="s">
        <v>563</v>
      </c>
      <c r="F64" s="37">
        <v>2258969.35</v>
      </c>
      <c r="G64" s="115">
        <v>42947</v>
      </c>
      <c r="H64" s="115"/>
      <c r="I64" s="115"/>
      <c r="J64" s="115"/>
      <c r="K64" s="12">
        <v>43069</v>
      </c>
      <c r="L64" s="125" t="s">
        <v>744</v>
      </c>
    </row>
    <row r="65" spans="1:12" ht="25.5" x14ac:dyDescent="0.25">
      <c r="A65" s="101"/>
      <c r="B65" s="101"/>
      <c r="C65" s="101" t="s">
        <v>518</v>
      </c>
      <c r="D65" s="98">
        <f>F65</f>
        <v>2125000</v>
      </c>
      <c r="E65" s="101"/>
      <c r="F65" s="103">
        <v>2125000</v>
      </c>
      <c r="G65" s="104"/>
      <c r="H65" s="104"/>
      <c r="I65" s="104"/>
      <c r="J65" s="104"/>
      <c r="K65" s="71"/>
      <c r="L65" s="102"/>
    </row>
    <row r="66" spans="1:12" ht="26.25" customHeight="1" outlineLevel="1" x14ac:dyDescent="0.25">
      <c r="A66" s="146">
        <f>MAX($A$1:A65)+1</f>
        <v>40</v>
      </c>
      <c r="B66" s="132" t="s">
        <v>107</v>
      </c>
      <c r="C66" s="4" t="s">
        <v>518</v>
      </c>
      <c r="D66" s="4"/>
      <c r="E66" s="4" t="s">
        <v>519</v>
      </c>
      <c r="F66" s="37">
        <v>2125000</v>
      </c>
      <c r="G66" s="115">
        <v>42947</v>
      </c>
      <c r="H66" s="115"/>
      <c r="I66" s="115"/>
      <c r="J66" s="115"/>
      <c r="K66" s="12">
        <v>42979</v>
      </c>
      <c r="L66" s="125" t="s">
        <v>730</v>
      </c>
    </row>
    <row r="67" spans="1:12" x14ac:dyDescent="0.25">
      <c r="A67" s="101"/>
      <c r="B67" s="102"/>
      <c r="C67" s="102" t="s">
        <v>54</v>
      </c>
      <c r="D67" s="98">
        <f>F67</f>
        <v>2081865.9</v>
      </c>
      <c r="E67" s="102"/>
      <c r="F67" s="103">
        <v>2081865.9</v>
      </c>
      <c r="G67" s="104"/>
      <c r="H67" s="104"/>
      <c r="I67" s="104"/>
      <c r="J67" s="104"/>
      <c r="K67" s="71"/>
      <c r="L67" s="102"/>
    </row>
    <row r="68" spans="1:12" ht="23.25" customHeight="1" outlineLevel="1" x14ac:dyDescent="0.25">
      <c r="A68" s="146">
        <f>MAX($A$1:A67)+1</f>
        <v>41</v>
      </c>
      <c r="B68" s="5" t="s">
        <v>51</v>
      </c>
      <c r="C68" s="5" t="s">
        <v>54</v>
      </c>
      <c r="D68" s="5"/>
      <c r="E68" s="5" t="s">
        <v>54</v>
      </c>
      <c r="F68" s="37">
        <v>2081865.9</v>
      </c>
      <c r="G68" s="12">
        <v>42855</v>
      </c>
      <c r="H68" s="115">
        <v>42916</v>
      </c>
      <c r="I68" s="115"/>
      <c r="J68" s="115">
        <v>42946</v>
      </c>
      <c r="K68" s="7">
        <v>42978</v>
      </c>
      <c r="L68" s="125" t="s">
        <v>731</v>
      </c>
    </row>
    <row r="69" spans="1:12" ht="25.5" x14ac:dyDescent="0.25">
      <c r="A69" s="101"/>
      <c r="B69" s="130"/>
      <c r="C69" s="101" t="s">
        <v>172</v>
      </c>
      <c r="D69" s="98">
        <f>F69</f>
        <v>1894887</v>
      </c>
      <c r="E69" s="101"/>
      <c r="F69" s="103">
        <f>F70+F71</f>
        <v>1894887</v>
      </c>
      <c r="G69" s="131"/>
      <c r="H69" s="131"/>
      <c r="I69" s="131"/>
      <c r="J69" s="131"/>
      <c r="K69" s="104"/>
      <c r="L69" s="105"/>
    </row>
    <row r="70" spans="1:12" ht="34.5" customHeight="1" outlineLevel="1" x14ac:dyDescent="0.25">
      <c r="A70" s="146">
        <f>MAX($A$1:A69)+1</f>
        <v>42</v>
      </c>
      <c r="B70" s="4" t="s">
        <v>6</v>
      </c>
      <c r="C70" s="4" t="s">
        <v>172</v>
      </c>
      <c r="D70" s="4"/>
      <c r="E70" s="4" t="s">
        <v>311</v>
      </c>
      <c r="F70" s="37">
        <v>1688762</v>
      </c>
      <c r="G70" s="13">
        <v>42916</v>
      </c>
      <c r="H70" s="115"/>
      <c r="I70" s="115"/>
      <c r="J70" s="115">
        <v>42982</v>
      </c>
      <c r="K70" s="7">
        <v>42982</v>
      </c>
      <c r="L70" s="125" t="s">
        <v>732</v>
      </c>
    </row>
    <row r="71" spans="1:12" ht="30.75" customHeight="1" outlineLevel="1" x14ac:dyDescent="0.25">
      <c r="A71" s="146">
        <f>MAX($A$1:A70)+1</f>
        <v>43</v>
      </c>
      <c r="B71" s="5" t="s">
        <v>19</v>
      </c>
      <c r="C71" s="5" t="s">
        <v>172</v>
      </c>
      <c r="D71" s="5"/>
      <c r="E71" s="5" t="s">
        <v>173</v>
      </c>
      <c r="F71" s="37">
        <v>206125</v>
      </c>
      <c r="G71" s="12">
        <v>42886</v>
      </c>
      <c r="H71" s="115"/>
      <c r="I71" s="115">
        <v>43040</v>
      </c>
      <c r="J71" s="115"/>
      <c r="K71" s="7">
        <v>43040</v>
      </c>
      <c r="L71" s="125" t="s">
        <v>733</v>
      </c>
    </row>
    <row r="72" spans="1:12" x14ac:dyDescent="0.25">
      <c r="A72" s="101"/>
      <c r="B72" s="101"/>
      <c r="C72" s="101" t="s">
        <v>390</v>
      </c>
      <c r="D72" s="98">
        <f>F72</f>
        <v>1700000</v>
      </c>
      <c r="E72" s="101"/>
      <c r="F72" s="103">
        <v>1700000</v>
      </c>
      <c r="G72" s="71"/>
      <c r="H72" s="71"/>
      <c r="I72" s="71"/>
      <c r="J72" s="71"/>
      <c r="K72" s="71"/>
      <c r="L72" s="102"/>
    </row>
    <row r="73" spans="1:12" ht="29.25" customHeight="1" outlineLevel="2" collapsed="1" x14ac:dyDescent="0.25">
      <c r="A73" s="146">
        <f>MAX($A$1:A72)+1</f>
        <v>44</v>
      </c>
      <c r="B73" s="132" t="s">
        <v>107</v>
      </c>
      <c r="C73" s="4" t="s">
        <v>390</v>
      </c>
      <c r="D73" s="4"/>
      <c r="E73" s="4" t="s">
        <v>524</v>
      </c>
      <c r="F73" s="37">
        <v>1700000</v>
      </c>
      <c r="G73" s="115">
        <v>42917</v>
      </c>
      <c r="H73" s="115"/>
      <c r="I73" s="115"/>
      <c r="J73" s="115"/>
      <c r="K73" s="12">
        <v>42979</v>
      </c>
      <c r="L73" s="224" t="s">
        <v>730</v>
      </c>
    </row>
    <row r="74" spans="1:12" ht="25.5" x14ac:dyDescent="0.25">
      <c r="A74" s="101"/>
      <c r="B74" s="130"/>
      <c r="C74" s="101" t="s">
        <v>384</v>
      </c>
      <c r="D74" s="98">
        <f>F74</f>
        <v>1615000</v>
      </c>
      <c r="E74" s="101"/>
      <c r="F74" s="103">
        <v>1615000</v>
      </c>
      <c r="G74" s="131"/>
      <c r="H74" s="131"/>
      <c r="I74" s="131"/>
      <c r="J74" s="131"/>
      <c r="K74" s="104"/>
      <c r="L74" s="105"/>
    </row>
    <row r="75" spans="1:12" ht="25.5" outlineLevel="1" collapsed="1" x14ac:dyDescent="0.25">
      <c r="A75" s="146">
        <f>MAX($A$1:A74)+1</f>
        <v>45</v>
      </c>
      <c r="B75" s="4" t="s">
        <v>35</v>
      </c>
      <c r="C75" s="4" t="s">
        <v>384</v>
      </c>
      <c r="D75" s="4"/>
      <c r="E75" s="4" t="s">
        <v>385</v>
      </c>
      <c r="F75" s="37">
        <v>1615000</v>
      </c>
      <c r="G75" s="13">
        <v>42916</v>
      </c>
      <c r="H75" s="115"/>
      <c r="I75" s="115"/>
      <c r="J75" s="115">
        <v>43003</v>
      </c>
      <c r="K75" s="7">
        <v>43003</v>
      </c>
      <c r="L75" s="125" t="s">
        <v>272</v>
      </c>
    </row>
    <row r="76" spans="1:12" ht="25.5" x14ac:dyDescent="0.25">
      <c r="A76" s="101"/>
      <c r="B76" s="102"/>
      <c r="C76" s="101" t="s">
        <v>136</v>
      </c>
      <c r="D76" s="98">
        <f>F76</f>
        <v>1445000.0000000002</v>
      </c>
      <c r="E76" s="102"/>
      <c r="F76" s="103">
        <v>1445000.0000000002</v>
      </c>
      <c r="G76" s="104"/>
      <c r="H76" s="104"/>
      <c r="I76" s="104"/>
      <c r="J76" s="104"/>
      <c r="K76" s="71"/>
      <c r="L76" s="102"/>
    </row>
    <row r="77" spans="1:12" ht="38.25" customHeight="1" outlineLevel="1" x14ac:dyDescent="0.25">
      <c r="A77" s="146">
        <f>MAX($A$1:A76)+1</f>
        <v>46</v>
      </c>
      <c r="B77" s="4" t="s">
        <v>107</v>
      </c>
      <c r="C77" s="4" t="s">
        <v>136</v>
      </c>
      <c r="D77" s="4"/>
      <c r="E77" s="4" t="s">
        <v>137</v>
      </c>
      <c r="F77" s="37">
        <v>1445000.0000000002</v>
      </c>
      <c r="G77" s="13">
        <v>42886</v>
      </c>
      <c r="H77" s="115"/>
      <c r="I77" s="115">
        <v>42979</v>
      </c>
      <c r="J77" s="115"/>
      <c r="K77" s="7">
        <v>42979</v>
      </c>
      <c r="L77" s="223" t="s">
        <v>734</v>
      </c>
    </row>
    <row r="78" spans="1:12" ht="25.5" x14ac:dyDescent="0.25">
      <c r="A78" s="101"/>
      <c r="B78" s="102"/>
      <c r="C78" s="101" t="s">
        <v>529</v>
      </c>
      <c r="D78" s="98">
        <f>F78</f>
        <v>1273782</v>
      </c>
      <c r="E78" s="102"/>
      <c r="F78" s="103">
        <v>1273782</v>
      </c>
      <c r="G78" s="104"/>
      <c r="H78" s="104"/>
      <c r="I78" s="104"/>
      <c r="J78" s="104"/>
      <c r="K78" s="71"/>
      <c r="L78" s="102"/>
    </row>
    <row r="79" spans="1:12" ht="53.25" customHeight="1" outlineLevel="1" x14ac:dyDescent="0.25">
      <c r="A79" s="146">
        <f>MAX($A$1:A78)+1</f>
        <v>47</v>
      </c>
      <c r="B79" s="132" t="s">
        <v>6</v>
      </c>
      <c r="C79" s="4" t="s">
        <v>529</v>
      </c>
      <c r="D79" s="4"/>
      <c r="E79" s="4" t="s">
        <v>530</v>
      </c>
      <c r="F79" s="37">
        <v>1273782</v>
      </c>
      <c r="G79" s="115">
        <v>42947</v>
      </c>
      <c r="H79" s="115"/>
      <c r="I79" s="115"/>
      <c r="J79" s="115"/>
      <c r="K79" s="12">
        <v>42979</v>
      </c>
      <c r="L79" s="223" t="s">
        <v>735</v>
      </c>
    </row>
    <row r="80" spans="1:12" ht="38.25" x14ac:dyDescent="0.25">
      <c r="A80" s="101"/>
      <c r="B80" s="101"/>
      <c r="C80" s="101" t="s">
        <v>303</v>
      </c>
      <c r="D80" s="98">
        <f>F80</f>
        <v>935000</v>
      </c>
      <c r="E80" s="101"/>
      <c r="F80" s="103">
        <v>935000</v>
      </c>
      <c r="G80" s="71"/>
      <c r="H80" s="71"/>
      <c r="I80" s="71"/>
      <c r="J80" s="71"/>
      <c r="K80" s="71"/>
      <c r="L80" s="102"/>
    </row>
    <row r="81" spans="1:12" ht="38.25" customHeight="1" outlineLevel="2" x14ac:dyDescent="0.25">
      <c r="A81" s="146">
        <f>MAX($A$1:A80)+1</f>
        <v>48</v>
      </c>
      <c r="B81" s="4" t="s">
        <v>107</v>
      </c>
      <c r="C81" s="4" t="s">
        <v>303</v>
      </c>
      <c r="D81" s="4"/>
      <c r="E81" s="4" t="s">
        <v>304</v>
      </c>
      <c r="F81" s="37">
        <v>935000</v>
      </c>
      <c r="G81" s="13">
        <v>42916</v>
      </c>
      <c r="H81" s="115"/>
      <c r="I81" s="115"/>
      <c r="J81" s="115">
        <v>42979</v>
      </c>
      <c r="K81" s="7">
        <v>42979</v>
      </c>
      <c r="L81" s="224" t="s">
        <v>730</v>
      </c>
    </row>
    <row r="82" spans="1:12" ht="25.5" x14ac:dyDescent="0.25">
      <c r="A82" s="101"/>
      <c r="B82" s="130"/>
      <c r="C82" s="101" t="s">
        <v>520</v>
      </c>
      <c r="D82" s="98">
        <f>F82</f>
        <v>850000</v>
      </c>
      <c r="E82" s="101"/>
      <c r="F82" s="103">
        <v>850000</v>
      </c>
      <c r="G82" s="131"/>
      <c r="H82" s="131"/>
      <c r="I82" s="131"/>
      <c r="J82" s="131"/>
      <c r="K82" s="104"/>
      <c r="L82" s="105"/>
    </row>
    <row r="83" spans="1:12" ht="34.5" customHeight="1" outlineLevel="1" collapsed="1" x14ac:dyDescent="0.25">
      <c r="A83" s="146">
        <f>MAX($A$1:A82)+1</f>
        <v>49</v>
      </c>
      <c r="B83" s="132" t="s">
        <v>107</v>
      </c>
      <c r="C83" s="4" t="s">
        <v>520</v>
      </c>
      <c r="D83" s="4"/>
      <c r="E83" s="4" t="s">
        <v>521</v>
      </c>
      <c r="F83" s="37">
        <v>850000</v>
      </c>
      <c r="G83" s="115">
        <v>42919</v>
      </c>
      <c r="H83" s="115"/>
      <c r="I83" s="115"/>
      <c r="J83" s="115"/>
      <c r="K83" s="12">
        <v>42979</v>
      </c>
      <c r="L83" s="224" t="s">
        <v>730</v>
      </c>
    </row>
    <row r="84" spans="1:12" ht="25.5" x14ac:dyDescent="0.25">
      <c r="A84" s="101"/>
      <c r="B84" s="130"/>
      <c r="C84" s="102" t="s">
        <v>168</v>
      </c>
      <c r="D84" s="98">
        <f>F84</f>
        <v>847000</v>
      </c>
      <c r="E84" s="101"/>
      <c r="F84" s="103">
        <f>F85</f>
        <v>847000</v>
      </c>
      <c r="G84" s="131"/>
      <c r="H84" s="131"/>
      <c r="I84" s="131"/>
      <c r="J84" s="131"/>
      <c r="K84" s="104"/>
      <c r="L84" s="105"/>
    </row>
    <row r="85" spans="1:12" ht="25.5" outlineLevel="1" x14ac:dyDescent="0.25">
      <c r="A85" s="146">
        <f>MAX($A$1:A84)+1</f>
        <v>50</v>
      </c>
      <c r="B85" s="4" t="s">
        <v>19</v>
      </c>
      <c r="C85" s="4" t="s">
        <v>168</v>
      </c>
      <c r="D85" s="4"/>
      <c r="E85" s="4" t="s">
        <v>356</v>
      </c>
      <c r="F85" s="37">
        <v>847000</v>
      </c>
      <c r="G85" s="13">
        <v>42916</v>
      </c>
      <c r="H85" s="115"/>
      <c r="I85" s="115"/>
      <c r="J85" s="115">
        <v>42978</v>
      </c>
      <c r="K85" s="7">
        <v>42978</v>
      </c>
      <c r="L85" s="125" t="s">
        <v>269</v>
      </c>
    </row>
    <row r="86" spans="1:12" ht="25.5" x14ac:dyDescent="0.25">
      <c r="A86" s="101"/>
      <c r="B86" s="101"/>
      <c r="C86" s="102" t="s">
        <v>155</v>
      </c>
      <c r="D86" s="98">
        <f>F86</f>
        <v>837250</v>
      </c>
      <c r="E86" s="102"/>
      <c r="F86" s="103">
        <f>F87</f>
        <v>837250</v>
      </c>
      <c r="G86" s="104"/>
      <c r="H86" s="104"/>
      <c r="I86" s="104"/>
      <c r="J86" s="104"/>
      <c r="K86" s="71"/>
      <c r="L86" s="102"/>
    </row>
    <row r="87" spans="1:12" ht="68.25" customHeight="1" outlineLevel="1" x14ac:dyDescent="0.25">
      <c r="A87" s="146">
        <f>MAX($A$1:A86)+1</f>
        <v>51</v>
      </c>
      <c r="B87" s="4" t="s">
        <v>6</v>
      </c>
      <c r="C87" s="5" t="s">
        <v>155</v>
      </c>
      <c r="D87" s="5"/>
      <c r="E87" s="5" t="s">
        <v>156</v>
      </c>
      <c r="F87" s="37">
        <v>837250</v>
      </c>
      <c r="G87" s="12">
        <v>42886</v>
      </c>
      <c r="H87" s="115"/>
      <c r="I87" s="115">
        <v>42947</v>
      </c>
      <c r="J87" s="115"/>
      <c r="K87" s="7">
        <v>42979</v>
      </c>
      <c r="L87" s="125" t="s">
        <v>736</v>
      </c>
    </row>
    <row r="88" spans="1:12" ht="38.25" outlineLevel="2" x14ac:dyDescent="0.25">
      <c r="A88" s="101"/>
      <c r="B88" s="130"/>
      <c r="C88" s="101" t="s">
        <v>365</v>
      </c>
      <c r="D88" s="98">
        <f>F88</f>
        <v>833000</v>
      </c>
      <c r="E88" s="101"/>
      <c r="F88" s="103">
        <f>F89+F90</f>
        <v>833000</v>
      </c>
      <c r="G88" s="131"/>
      <c r="H88" s="131"/>
      <c r="I88" s="131"/>
      <c r="J88" s="131"/>
      <c r="K88" s="104"/>
      <c r="L88" s="105"/>
    </row>
    <row r="89" spans="1:12" ht="75" customHeight="1" outlineLevel="2" x14ac:dyDescent="0.25">
      <c r="A89" s="146">
        <f>MAX($A$1:A88)+1</f>
        <v>52</v>
      </c>
      <c r="B89" s="4" t="s">
        <v>363</v>
      </c>
      <c r="C89" s="4" t="s">
        <v>365</v>
      </c>
      <c r="D89" s="4"/>
      <c r="E89" s="4" t="s">
        <v>368</v>
      </c>
      <c r="F89" s="37">
        <v>484500</v>
      </c>
      <c r="G89" s="13">
        <v>42916</v>
      </c>
      <c r="H89" s="115"/>
      <c r="I89" s="115"/>
      <c r="J89" s="115">
        <v>43008</v>
      </c>
      <c r="K89" s="7">
        <v>43008</v>
      </c>
      <c r="L89" s="223" t="s">
        <v>738</v>
      </c>
    </row>
    <row r="90" spans="1:12" ht="66" customHeight="1" outlineLevel="2" x14ac:dyDescent="0.25">
      <c r="A90" s="146">
        <f>MAX($A$1:A89)+1</f>
        <v>53</v>
      </c>
      <c r="B90" s="4" t="s">
        <v>363</v>
      </c>
      <c r="C90" s="4" t="s">
        <v>365</v>
      </c>
      <c r="D90" s="4"/>
      <c r="E90" s="4" t="s">
        <v>369</v>
      </c>
      <c r="F90" s="37">
        <v>348500</v>
      </c>
      <c r="G90" s="13">
        <v>42916</v>
      </c>
      <c r="H90" s="115"/>
      <c r="I90" s="115"/>
      <c r="J90" s="115">
        <v>43008</v>
      </c>
      <c r="K90" s="7">
        <v>43008</v>
      </c>
      <c r="L90" s="223" t="s">
        <v>737</v>
      </c>
    </row>
    <row r="91" spans="1:12" x14ac:dyDescent="0.25">
      <c r="A91" s="101"/>
      <c r="B91" s="101"/>
      <c r="C91" s="101" t="s">
        <v>142</v>
      </c>
      <c r="D91" s="98">
        <f>F91</f>
        <v>789650.19649999985</v>
      </c>
      <c r="E91" s="101"/>
      <c r="F91" s="103">
        <v>789650.19649999985</v>
      </c>
      <c r="G91" s="71"/>
      <c r="H91" s="71"/>
      <c r="I91" s="71"/>
      <c r="J91" s="71"/>
      <c r="K91" s="71"/>
      <c r="L91" s="102"/>
    </row>
    <row r="92" spans="1:12" ht="63" customHeight="1" outlineLevel="2" collapsed="1" x14ac:dyDescent="0.25">
      <c r="A92" s="146">
        <f>MAX($A$1:A91)+1</f>
        <v>54</v>
      </c>
      <c r="B92" s="4" t="s">
        <v>107</v>
      </c>
      <c r="C92" s="4" t="s">
        <v>142</v>
      </c>
      <c r="D92" s="4"/>
      <c r="E92" s="4" t="s">
        <v>143</v>
      </c>
      <c r="F92" s="37">
        <v>789650.19649999985</v>
      </c>
      <c r="G92" s="13">
        <v>42886</v>
      </c>
      <c r="H92" s="115"/>
      <c r="I92" s="115">
        <v>42979</v>
      </c>
      <c r="J92" s="115"/>
      <c r="K92" s="7">
        <v>42979</v>
      </c>
      <c r="L92" s="223" t="s">
        <v>729</v>
      </c>
    </row>
    <row r="93" spans="1:12" ht="38.25" x14ac:dyDescent="0.25">
      <c r="A93" s="101"/>
      <c r="B93" s="130"/>
      <c r="C93" s="101" t="s">
        <v>138</v>
      </c>
      <c r="D93" s="98">
        <f>F93</f>
        <v>425000</v>
      </c>
      <c r="E93" s="101"/>
      <c r="F93" s="103">
        <v>425000</v>
      </c>
      <c r="G93" s="131"/>
      <c r="H93" s="131"/>
      <c r="I93" s="131"/>
      <c r="J93" s="131"/>
      <c r="K93" s="104"/>
      <c r="L93" s="105"/>
    </row>
    <row r="94" spans="1:12" ht="29.25" customHeight="1" outlineLevel="1" collapsed="1" x14ac:dyDescent="0.25">
      <c r="A94" s="146">
        <f>MAX($A$1:A93)+1</f>
        <v>55</v>
      </c>
      <c r="B94" s="4" t="s">
        <v>107</v>
      </c>
      <c r="C94" s="4" t="s">
        <v>138</v>
      </c>
      <c r="D94" s="4"/>
      <c r="E94" s="4" t="s">
        <v>139</v>
      </c>
      <c r="F94" s="37">
        <v>425000</v>
      </c>
      <c r="G94" s="13">
        <v>42886</v>
      </c>
      <c r="H94" s="115"/>
      <c r="I94" s="115">
        <v>42979</v>
      </c>
      <c r="J94" s="115"/>
      <c r="K94" s="7">
        <v>42979</v>
      </c>
      <c r="L94" s="224" t="s">
        <v>730</v>
      </c>
    </row>
    <row r="95" spans="1:12" ht="25.5" x14ac:dyDescent="0.25">
      <c r="A95" s="101"/>
      <c r="B95" s="101"/>
      <c r="C95" s="101" t="s">
        <v>144</v>
      </c>
      <c r="D95" s="98">
        <f>F95</f>
        <v>403749.36300000001</v>
      </c>
      <c r="E95" s="101"/>
      <c r="F95" s="103">
        <v>403749.36300000001</v>
      </c>
      <c r="G95" s="71"/>
      <c r="H95" s="71"/>
      <c r="I95" s="71"/>
      <c r="J95" s="71"/>
      <c r="K95" s="71"/>
      <c r="L95" s="102"/>
    </row>
    <row r="96" spans="1:12" ht="24.75" customHeight="1" outlineLevel="2" collapsed="1" x14ac:dyDescent="0.25">
      <c r="A96" s="146">
        <f>MAX($A$1:A95)+1</f>
        <v>56</v>
      </c>
      <c r="B96" s="4" t="s">
        <v>107</v>
      </c>
      <c r="C96" s="4" t="s">
        <v>144</v>
      </c>
      <c r="D96" s="4"/>
      <c r="E96" s="4" t="s">
        <v>145</v>
      </c>
      <c r="F96" s="37">
        <v>403749.36300000001</v>
      </c>
      <c r="G96" s="13">
        <v>42886</v>
      </c>
      <c r="H96" s="115"/>
      <c r="I96" s="115">
        <v>42979</v>
      </c>
      <c r="J96" s="115"/>
      <c r="K96" s="7">
        <v>42979</v>
      </c>
      <c r="L96" s="300" t="s">
        <v>749</v>
      </c>
    </row>
    <row r="97" spans="1:12" outlineLevel="2" x14ac:dyDescent="0.25">
      <c r="A97" s="101"/>
      <c r="B97" s="130"/>
      <c r="C97" s="101" t="s">
        <v>146</v>
      </c>
      <c r="D97" s="98">
        <f>F97</f>
        <v>359549.36300000001</v>
      </c>
      <c r="E97" s="101"/>
      <c r="F97" s="103">
        <v>359549.36300000001</v>
      </c>
      <c r="G97" s="131"/>
      <c r="H97" s="131"/>
      <c r="I97" s="131"/>
      <c r="J97" s="131"/>
      <c r="K97" s="104"/>
      <c r="L97" s="105"/>
    </row>
    <row r="98" spans="1:12" ht="21.75" customHeight="1" outlineLevel="2" x14ac:dyDescent="0.25">
      <c r="A98" s="146">
        <f>MAX($A$1:A97)+1</f>
        <v>57</v>
      </c>
      <c r="B98" s="4" t="s">
        <v>107</v>
      </c>
      <c r="C98" s="4" t="s">
        <v>146</v>
      </c>
      <c r="D98" s="4"/>
      <c r="E98" s="4" t="s">
        <v>147</v>
      </c>
      <c r="F98" s="37">
        <v>359549.36300000001</v>
      </c>
      <c r="G98" s="13">
        <v>42886</v>
      </c>
      <c r="H98" s="115"/>
      <c r="I98" s="115">
        <v>42979</v>
      </c>
      <c r="J98" s="115"/>
      <c r="K98" s="7">
        <v>42979</v>
      </c>
      <c r="L98" s="223" t="s">
        <v>750</v>
      </c>
    </row>
    <row r="99" spans="1:12" ht="25.5" x14ac:dyDescent="0.25">
      <c r="A99" s="101"/>
      <c r="B99" s="101"/>
      <c r="C99" s="101" t="s">
        <v>531</v>
      </c>
      <c r="D99" s="98">
        <f>F99</f>
        <v>340000</v>
      </c>
      <c r="E99" s="101"/>
      <c r="F99" s="103">
        <v>340000</v>
      </c>
      <c r="G99" s="71"/>
      <c r="H99" s="71"/>
      <c r="I99" s="71"/>
      <c r="J99" s="71"/>
      <c r="K99" s="71"/>
      <c r="L99" s="102"/>
    </row>
    <row r="100" spans="1:12" ht="41.25" customHeight="1" outlineLevel="2" x14ac:dyDescent="0.25">
      <c r="A100" s="146">
        <f>MAX($A$1:A99)+1</f>
        <v>58</v>
      </c>
      <c r="B100" s="132" t="s">
        <v>6</v>
      </c>
      <c r="C100" s="4" t="s">
        <v>531</v>
      </c>
      <c r="D100" s="4"/>
      <c r="E100" s="4" t="s">
        <v>532</v>
      </c>
      <c r="F100" s="37">
        <v>340000</v>
      </c>
      <c r="G100" s="115">
        <v>42947</v>
      </c>
      <c r="H100" s="115"/>
      <c r="I100" s="115"/>
      <c r="J100" s="115"/>
      <c r="K100" s="12">
        <v>42972</v>
      </c>
      <c r="L100" s="125" t="s">
        <v>660</v>
      </c>
    </row>
    <row r="101" spans="1:12" ht="25.5" x14ac:dyDescent="0.25">
      <c r="A101" s="101"/>
      <c r="B101" s="130"/>
      <c r="C101" s="101" t="s">
        <v>308</v>
      </c>
      <c r="D101" s="98">
        <f>F101</f>
        <v>313749</v>
      </c>
      <c r="E101" s="101"/>
      <c r="F101" s="103">
        <f>F102</f>
        <v>313749</v>
      </c>
      <c r="G101" s="131"/>
      <c r="H101" s="131"/>
      <c r="I101" s="131"/>
      <c r="J101" s="131"/>
      <c r="K101" s="104"/>
      <c r="L101" s="105"/>
    </row>
    <row r="102" spans="1:12" ht="41.25" customHeight="1" outlineLevel="2" x14ac:dyDescent="0.25">
      <c r="A102" s="146">
        <f>MAX($A$1:A101)+1</f>
        <v>59</v>
      </c>
      <c r="B102" s="4" t="s">
        <v>6</v>
      </c>
      <c r="C102" s="4" t="s">
        <v>308</v>
      </c>
      <c r="D102" s="4"/>
      <c r="E102" s="4" t="s">
        <v>309</v>
      </c>
      <c r="F102" s="37">
        <v>313749</v>
      </c>
      <c r="G102" s="13">
        <v>42916</v>
      </c>
      <c r="H102" s="115"/>
      <c r="I102" s="115"/>
      <c r="J102" s="115"/>
      <c r="K102" s="7">
        <v>43008</v>
      </c>
      <c r="L102" s="125" t="s">
        <v>739</v>
      </c>
    </row>
    <row r="103" spans="1:12" ht="25.5" x14ac:dyDescent="0.25">
      <c r="A103" s="101"/>
      <c r="B103" s="130"/>
      <c r="C103" s="102" t="s">
        <v>16</v>
      </c>
      <c r="D103" s="98">
        <f>F103</f>
        <v>301743</v>
      </c>
      <c r="E103" s="101"/>
      <c r="F103" s="103">
        <v>301743</v>
      </c>
      <c r="G103" s="131"/>
      <c r="H103" s="131"/>
      <c r="I103" s="131"/>
      <c r="J103" s="131"/>
      <c r="K103" s="104"/>
      <c r="L103" s="105"/>
    </row>
    <row r="104" spans="1:12" ht="60" customHeight="1" outlineLevel="1" x14ac:dyDescent="0.25">
      <c r="A104" s="146">
        <f>MAX($A$1:A103)+1</f>
        <v>60</v>
      </c>
      <c r="B104" s="5" t="s">
        <v>35</v>
      </c>
      <c r="C104" s="5" t="s">
        <v>16</v>
      </c>
      <c r="D104" s="5"/>
      <c r="E104" s="5" t="s">
        <v>195</v>
      </c>
      <c r="F104" s="37">
        <v>301743</v>
      </c>
      <c r="G104" s="12">
        <v>42856</v>
      </c>
      <c r="H104" s="115"/>
      <c r="I104" s="115">
        <v>42947</v>
      </c>
      <c r="J104" s="115"/>
      <c r="K104" s="7">
        <v>43003</v>
      </c>
      <c r="L104" s="223" t="s">
        <v>666</v>
      </c>
    </row>
    <row r="105" spans="1:12" ht="25.5" x14ac:dyDescent="0.25">
      <c r="A105" s="101"/>
      <c r="B105" s="130"/>
      <c r="C105" s="102" t="s">
        <v>170</v>
      </c>
      <c r="D105" s="98">
        <f>F105</f>
        <v>285000</v>
      </c>
      <c r="E105" s="101"/>
      <c r="F105" s="103">
        <v>285000</v>
      </c>
      <c r="G105" s="131"/>
      <c r="H105" s="131"/>
      <c r="I105" s="131"/>
      <c r="J105" s="131"/>
      <c r="K105" s="104"/>
      <c r="L105" s="105"/>
    </row>
    <row r="106" spans="1:12" ht="26.25" outlineLevel="2" x14ac:dyDescent="0.25">
      <c r="A106" s="188">
        <f>MAX($A$1:A105)+1</f>
        <v>61</v>
      </c>
      <c r="B106" s="189" t="s">
        <v>19</v>
      </c>
      <c r="C106" s="190" t="s">
        <v>170</v>
      </c>
      <c r="D106" s="190"/>
      <c r="E106" s="190" t="s">
        <v>171</v>
      </c>
      <c r="F106" s="191">
        <v>285000</v>
      </c>
      <c r="G106" s="21">
        <v>42886</v>
      </c>
      <c r="H106" s="115"/>
      <c r="I106" s="115">
        <v>42978</v>
      </c>
      <c r="J106" s="115"/>
      <c r="K106" s="7">
        <v>42978</v>
      </c>
      <c r="L106" s="118" t="s">
        <v>270</v>
      </c>
    </row>
    <row r="107" spans="1:12" ht="25.5" outlineLevel="2" x14ac:dyDescent="0.25">
      <c r="A107" s="101"/>
      <c r="B107" s="101"/>
      <c r="C107" s="102" t="s">
        <v>166</v>
      </c>
      <c r="D107" s="113">
        <v>272213</v>
      </c>
      <c r="E107" s="102"/>
      <c r="F107" s="103">
        <v>272213</v>
      </c>
      <c r="G107" s="104"/>
      <c r="H107" s="104"/>
      <c r="I107" s="104"/>
      <c r="J107" s="104"/>
      <c r="K107" s="71"/>
      <c r="L107" s="102"/>
    </row>
    <row r="108" spans="1:12" ht="25.5" outlineLevel="2" x14ac:dyDescent="0.25">
      <c r="A108" s="146">
        <f>MAX($A$1:A107)+1</f>
        <v>62</v>
      </c>
      <c r="B108" s="4" t="s">
        <v>19</v>
      </c>
      <c r="C108" s="5" t="s">
        <v>166</v>
      </c>
      <c r="D108" s="5"/>
      <c r="E108" s="5" t="s">
        <v>167</v>
      </c>
      <c r="F108" s="133">
        <v>272213</v>
      </c>
      <c r="G108" s="13">
        <v>42947</v>
      </c>
      <c r="H108" s="115"/>
      <c r="I108" s="115"/>
      <c r="J108" s="115"/>
      <c r="K108" s="10">
        <v>43068</v>
      </c>
      <c r="L108" s="122" t="s">
        <v>740</v>
      </c>
    </row>
    <row r="109" spans="1:12" ht="38.25" collapsed="1" x14ac:dyDescent="0.25">
      <c r="A109" s="101"/>
      <c r="B109" s="130"/>
      <c r="C109" s="101" t="s">
        <v>299</v>
      </c>
      <c r="D109" s="98">
        <f>F109</f>
        <v>255000</v>
      </c>
      <c r="E109" s="101"/>
      <c r="F109" s="103">
        <v>255000</v>
      </c>
      <c r="G109" s="131"/>
      <c r="H109" s="131"/>
      <c r="I109" s="131"/>
      <c r="J109" s="131"/>
      <c r="K109" s="104"/>
      <c r="L109" s="105"/>
    </row>
    <row r="110" spans="1:12" ht="42" customHeight="1" outlineLevel="2" x14ac:dyDescent="0.25">
      <c r="A110" s="146">
        <f>MAX($A$1:A109)+1</f>
        <v>63</v>
      </c>
      <c r="B110" s="4" t="s">
        <v>107</v>
      </c>
      <c r="C110" s="4" t="s">
        <v>299</v>
      </c>
      <c r="D110" s="4"/>
      <c r="E110" s="4" t="s">
        <v>300</v>
      </c>
      <c r="F110" s="37">
        <v>255000</v>
      </c>
      <c r="G110" s="13">
        <v>42916</v>
      </c>
      <c r="H110" s="115"/>
      <c r="I110" s="115"/>
      <c r="J110" s="115">
        <v>42979</v>
      </c>
      <c r="K110" s="7">
        <v>42979</v>
      </c>
      <c r="L110" s="224" t="s">
        <v>730</v>
      </c>
    </row>
    <row r="111" spans="1:12" ht="25.5" x14ac:dyDescent="0.25">
      <c r="A111" s="101"/>
      <c r="B111" s="101"/>
      <c r="C111" s="101" t="s">
        <v>527</v>
      </c>
      <c r="D111" s="98">
        <f>F111</f>
        <v>225250</v>
      </c>
      <c r="E111" s="101"/>
      <c r="F111" s="103">
        <v>225250</v>
      </c>
      <c r="G111" s="71"/>
      <c r="H111" s="71"/>
      <c r="I111" s="71"/>
      <c r="J111" s="71"/>
      <c r="K111" s="71"/>
      <c r="L111" s="102"/>
    </row>
    <row r="112" spans="1:12" ht="33" customHeight="1" outlineLevel="2" collapsed="1" x14ac:dyDescent="0.25">
      <c r="A112" s="146">
        <f>MAX($A$1:A111)+1</f>
        <v>64</v>
      </c>
      <c r="B112" s="132" t="s">
        <v>6</v>
      </c>
      <c r="C112" s="4" t="s">
        <v>527</v>
      </c>
      <c r="D112" s="4"/>
      <c r="E112" s="4" t="s">
        <v>528</v>
      </c>
      <c r="F112" s="37">
        <v>225250</v>
      </c>
      <c r="G112" s="115">
        <v>42947</v>
      </c>
      <c r="H112" s="115"/>
      <c r="I112" s="115"/>
      <c r="J112" s="115"/>
      <c r="K112" s="12">
        <v>43039</v>
      </c>
      <c r="L112" s="125" t="s">
        <v>655</v>
      </c>
    </row>
    <row r="113" spans="1:12" x14ac:dyDescent="0.25">
      <c r="A113" s="101"/>
      <c r="B113" s="102"/>
      <c r="C113" s="102" t="s">
        <v>174</v>
      </c>
      <c r="D113" s="98">
        <f>F113</f>
        <v>207364</v>
      </c>
      <c r="E113" s="102"/>
      <c r="F113" s="103">
        <v>207364</v>
      </c>
      <c r="G113" s="104"/>
      <c r="H113" s="104"/>
      <c r="I113" s="104"/>
      <c r="J113" s="104"/>
      <c r="K113" s="71"/>
      <c r="L113" s="102"/>
    </row>
    <row r="114" spans="1:12" ht="25.5" outlineLevel="1" x14ac:dyDescent="0.25">
      <c r="A114" s="146">
        <f>MAX($A$1:A113)+1</f>
        <v>65</v>
      </c>
      <c r="B114" s="5" t="s">
        <v>19</v>
      </c>
      <c r="C114" s="5" t="s">
        <v>174</v>
      </c>
      <c r="D114" s="5"/>
      <c r="E114" s="5" t="s">
        <v>175</v>
      </c>
      <c r="F114" s="37">
        <v>207364</v>
      </c>
      <c r="G114" s="12">
        <v>42886</v>
      </c>
      <c r="H114" s="115"/>
      <c r="I114" s="115">
        <v>42916</v>
      </c>
      <c r="J114" s="115"/>
      <c r="K114" s="7">
        <v>42978</v>
      </c>
      <c r="L114" s="125" t="s">
        <v>272</v>
      </c>
    </row>
    <row r="115" spans="1:12" ht="25.5" x14ac:dyDescent="0.25">
      <c r="A115" s="101"/>
      <c r="B115" s="101"/>
      <c r="C115" s="102" t="s">
        <v>159</v>
      </c>
      <c r="D115" s="98">
        <f>F115</f>
        <v>170000</v>
      </c>
      <c r="E115" s="101"/>
      <c r="F115" s="103">
        <v>170000</v>
      </c>
      <c r="G115" s="71"/>
      <c r="H115" s="71"/>
      <c r="I115" s="71"/>
      <c r="J115" s="71"/>
      <c r="K115" s="71"/>
      <c r="L115" s="102"/>
    </row>
    <row r="116" spans="1:12" ht="25.5" outlineLevel="1" collapsed="1" x14ac:dyDescent="0.25">
      <c r="A116" s="146">
        <f>MAX($A$1:A115)+1</f>
        <v>66</v>
      </c>
      <c r="B116" s="4" t="s">
        <v>6</v>
      </c>
      <c r="C116" s="5" t="s">
        <v>159</v>
      </c>
      <c r="D116" s="5"/>
      <c r="E116" s="5" t="s">
        <v>160</v>
      </c>
      <c r="F116" s="37">
        <v>170000</v>
      </c>
      <c r="G116" s="12">
        <v>42886</v>
      </c>
      <c r="H116" s="115"/>
      <c r="I116" s="115">
        <v>42982</v>
      </c>
      <c r="J116" s="115"/>
      <c r="K116" s="7">
        <v>42982</v>
      </c>
      <c r="L116" s="125" t="s">
        <v>266</v>
      </c>
    </row>
    <row r="117" spans="1:12" ht="25.5" x14ac:dyDescent="0.25">
      <c r="A117" s="101"/>
      <c r="B117" s="101"/>
      <c r="C117" s="101" t="s">
        <v>352</v>
      </c>
      <c r="D117" s="98">
        <f>F117</f>
        <v>157500</v>
      </c>
      <c r="E117" s="102"/>
      <c r="F117" s="103">
        <v>157500</v>
      </c>
      <c r="G117" s="104"/>
      <c r="H117" s="104"/>
      <c r="I117" s="104"/>
      <c r="J117" s="104"/>
      <c r="K117" s="71"/>
      <c r="L117" s="102"/>
    </row>
    <row r="118" spans="1:12" ht="29.25" customHeight="1" outlineLevel="2" x14ac:dyDescent="0.25">
      <c r="A118" s="146">
        <f>MAX($A$1:A117)+1</f>
        <v>67</v>
      </c>
      <c r="B118" s="4" t="s">
        <v>19</v>
      </c>
      <c r="C118" s="4" t="s">
        <v>352</v>
      </c>
      <c r="D118" s="4"/>
      <c r="E118" s="4" t="s">
        <v>353</v>
      </c>
      <c r="F118" s="37">
        <v>157500</v>
      </c>
      <c r="G118" s="13">
        <v>42916</v>
      </c>
      <c r="H118" s="115"/>
      <c r="I118" s="115"/>
      <c r="J118" s="115">
        <v>43068</v>
      </c>
      <c r="K118" s="7">
        <v>43068</v>
      </c>
      <c r="L118" s="125" t="s">
        <v>741</v>
      </c>
    </row>
    <row r="119" spans="1:12" ht="25.5" x14ac:dyDescent="0.25">
      <c r="A119" s="101"/>
      <c r="B119" s="101"/>
      <c r="C119" s="101" t="s">
        <v>525</v>
      </c>
      <c r="D119" s="98">
        <f>F119</f>
        <v>114750</v>
      </c>
      <c r="E119" s="101"/>
      <c r="F119" s="103">
        <v>114750</v>
      </c>
      <c r="G119" s="71"/>
      <c r="H119" s="71"/>
      <c r="I119" s="71"/>
      <c r="J119" s="71"/>
      <c r="K119" s="71"/>
      <c r="L119" s="102"/>
    </row>
    <row r="120" spans="1:12" ht="25.5" outlineLevel="1" x14ac:dyDescent="0.25">
      <c r="A120" s="146">
        <f>MAX($A$1:A119)+1</f>
        <v>68</v>
      </c>
      <c r="B120" s="132" t="s">
        <v>6</v>
      </c>
      <c r="C120" s="4" t="s">
        <v>525</v>
      </c>
      <c r="D120" s="4"/>
      <c r="E120" s="4" t="s">
        <v>526</v>
      </c>
      <c r="F120" s="37">
        <v>114750</v>
      </c>
      <c r="G120" s="115">
        <v>42947</v>
      </c>
      <c r="H120" s="115"/>
      <c r="I120" s="115"/>
      <c r="J120" s="115"/>
      <c r="K120" s="12">
        <v>42975</v>
      </c>
      <c r="L120" s="125" t="s">
        <v>742</v>
      </c>
    </row>
    <row r="121" spans="1:12" s="134" customFormat="1" ht="25.5" x14ac:dyDescent="0.25">
      <c r="A121" s="97"/>
      <c r="B121" s="97"/>
      <c r="C121" s="97" t="s">
        <v>25</v>
      </c>
      <c r="D121" s="98">
        <f>F121</f>
        <v>80512</v>
      </c>
      <c r="E121" s="97"/>
      <c r="F121" s="98">
        <f>F122</f>
        <v>80512</v>
      </c>
      <c r="G121" s="97"/>
      <c r="H121" s="97"/>
      <c r="I121" s="97"/>
      <c r="J121" s="97"/>
      <c r="K121" s="99"/>
      <c r="L121" s="100"/>
    </row>
    <row r="122" spans="1:12" ht="25.5" outlineLevel="1" x14ac:dyDescent="0.25">
      <c r="A122" s="188">
        <f>MAX($A$1:A121)+1</f>
        <v>69</v>
      </c>
      <c r="B122" s="189" t="s">
        <v>19</v>
      </c>
      <c r="C122" s="190" t="s">
        <v>25</v>
      </c>
      <c r="D122" s="190"/>
      <c r="E122" s="190" t="s">
        <v>26</v>
      </c>
      <c r="F122" s="191">
        <v>80512</v>
      </c>
      <c r="G122" s="21">
        <v>42853</v>
      </c>
      <c r="H122" s="115">
        <v>42916</v>
      </c>
      <c r="I122" s="115"/>
      <c r="J122" s="115">
        <v>42947</v>
      </c>
      <c r="K122" s="7">
        <v>42983</v>
      </c>
      <c r="L122" s="118" t="s">
        <v>743</v>
      </c>
    </row>
    <row r="123" spans="1:12" ht="25.5" x14ac:dyDescent="0.25">
      <c r="A123" s="101"/>
      <c r="B123" s="101"/>
      <c r="C123" s="101" t="s">
        <v>17</v>
      </c>
      <c r="D123" s="98">
        <f>F123</f>
        <v>41000</v>
      </c>
      <c r="E123" s="101"/>
      <c r="F123" s="103">
        <v>41000</v>
      </c>
      <c r="G123" s="71"/>
      <c r="H123" s="71"/>
      <c r="I123" s="71"/>
      <c r="J123" s="71"/>
      <c r="K123" s="71"/>
      <c r="L123" s="102"/>
    </row>
    <row r="124" spans="1:12" ht="25.5" outlineLevel="1" x14ac:dyDescent="0.25">
      <c r="A124" s="146">
        <f>MAX($A$1:A123)+1</f>
        <v>70</v>
      </c>
      <c r="B124" s="4" t="s">
        <v>6</v>
      </c>
      <c r="C124" s="4" t="s">
        <v>17</v>
      </c>
      <c r="D124" s="4"/>
      <c r="E124" s="4" t="s">
        <v>18</v>
      </c>
      <c r="F124" s="37">
        <v>41000</v>
      </c>
      <c r="G124" s="21">
        <v>42855</v>
      </c>
      <c r="H124" s="115">
        <v>42962</v>
      </c>
      <c r="I124" s="115"/>
      <c r="J124" s="115"/>
      <c r="K124" s="7">
        <v>42962</v>
      </c>
      <c r="L124" s="125" t="s">
        <v>118</v>
      </c>
    </row>
    <row r="125" spans="1:12" collapsed="1" x14ac:dyDescent="0.25"/>
    <row r="126" spans="1:12" ht="18.75" x14ac:dyDescent="0.25">
      <c r="D126" s="39" t="s">
        <v>505</v>
      </c>
      <c r="F126" s="141" t="s">
        <v>506</v>
      </c>
    </row>
    <row r="128" spans="1:12" x14ac:dyDescent="0.25">
      <c r="A128" s="148" t="s">
        <v>675</v>
      </c>
    </row>
    <row r="129" spans="1:1" x14ac:dyDescent="0.25">
      <c r="A129" s="149" t="s">
        <v>676</v>
      </c>
    </row>
  </sheetData>
  <autoFilter ref="A7:L124">
    <sortState ref="A9:I127">
      <sortCondition ref="C4:C131"/>
    </sortState>
  </autoFilter>
  <sortState ref="A5:I127">
    <sortCondition descending="1" ref="A5"/>
  </sortState>
  <customSheetViews>
    <customSheetView guid="{289302E3-1E28-4983-8DA3-6320D4422F4A}" scale="85" showGridLines="0" fitToPage="1" showAutoFilter="1" topLeftCell="A7">
      <selection activeCell="A20" sqref="A20:XFD21"/>
      <pageMargins left="0.31496062992125984" right="0.31496062992125984" top="1.1811023622047245" bottom="0.39370078740157483" header="0.31496062992125984" footer="0.11811023622047245"/>
      <pageSetup paperSize="9" scale="76" fitToHeight="0" orientation="landscape" r:id="rId1"/>
      <headerFooter>
        <oddFooter>&amp;L&amp;F&amp;C &amp;P no &amp;N</oddFooter>
      </headerFooter>
      <autoFilter ref="A4:M128">
        <sortState ref="A9:I127">
          <sortCondition ref="C4:C131"/>
        </sortState>
      </autoFilter>
    </customSheetView>
    <customSheetView guid="{EA94F8E8-A549-4237-AD02-AF725E716B24}" scale="85" showGridLines="0" fitToPage="1" showAutoFilter="1" state="hidden" topLeftCell="A112">
      <selection activeCell="L85" sqref="L85"/>
      <pageMargins left="0.31496062992125984" right="0.31496062992125984" top="1.1811023622047245" bottom="0.39370078740157483" header="0.31496062992125984" footer="0.11811023622047245"/>
      <pageSetup paperSize="9" scale="76" fitToHeight="0" orientation="landscape" r:id="rId2"/>
      <headerFooter>
        <oddFooter>&amp;L&amp;F&amp;C &amp;P no &amp;N</oddFooter>
      </headerFooter>
      <autoFilter ref="A4:M131">
        <sortState ref="A9:I127">
          <sortCondition ref="C4:C131"/>
        </sortState>
      </autoFilter>
    </customSheetView>
    <customSheetView guid="{FCC043BD-7070-4C54-8FBF-E104D1B8A707}" scale="85" showGridLines="0" fitToPage="1" showAutoFilter="1" state="hidden" topLeftCell="A112">
      <selection activeCell="L85" sqref="L85"/>
      <pageMargins left="0.31496062992125984" right="0.31496062992125984" top="1.1811023622047245" bottom="0.39370078740157483" header="0.31496062992125984" footer="0.11811023622047245"/>
      <pageSetup paperSize="9" scale="76" fitToHeight="0" orientation="landscape" r:id="rId3"/>
      <headerFooter>
        <oddFooter>&amp;L&amp;F&amp;C &amp;P no &amp;N</oddFooter>
      </headerFooter>
      <autoFilter ref="A4:M131">
        <sortState ref="A9:I127">
          <sortCondition ref="C4:C131"/>
        </sortState>
      </autoFilter>
    </customSheetView>
    <customSheetView guid="{558B6501-D2B0-47C4-94DF-5F95533ABD7C}" scale="85" showGridLines="0" fitToPage="1" showAutoFilter="1" state="hidden" topLeftCell="A112">
      <selection activeCell="L85" sqref="L85"/>
      <pageMargins left="0.31496062992125984" right="0.31496062992125984" top="1.1811023622047245" bottom="0.39370078740157483" header="0.31496062992125984" footer="0.11811023622047245"/>
      <pageSetup paperSize="9" scale="76" fitToHeight="0" orientation="landscape" r:id="rId4"/>
      <headerFooter>
        <oddFooter>&amp;L&amp;F&amp;C &amp;P no &amp;N</oddFooter>
      </headerFooter>
      <autoFilter ref="A4:M131">
        <sortState ref="A9:I127">
          <sortCondition ref="C4:C131"/>
        </sortState>
      </autoFilter>
    </customSheetView>
  </customSheetViews>
  <mergeCells count="21">
    <mergeCell ref="L39:L40"/>
    <mergeCell ref="A1:C1"/>
    <mergeCell ref="A3:L3"/>
    <mergeCell ref="K4:K6"/>
    <mergeCell ref="L4:L6"/>
    <mergeCell ref="D4:D6"/>
    <mergeCell ref="A4:A6"/>
    <mergeCell ref="B4:B6"/>
    <mergeCell ref="C4:C6"/>
    <mergeCell ref="E4:E6"/>
    <mergeCell ref="F4:F6"/>
    <mergeCell ref="G4:G6"/>
    <mergeCell ref="B2:C2"/>
    <mergeCell ref="H4:H6"/>
    <mergeCell ref="H8:J8"/>
    <mergeCell ref="I4:I6"/>
    <mergeCell ref="J4:J6"/>
    <mergeCell ref="A8:C8"/>
    <mergeCell ref="L35:L36"/>
    <mergeCell ref="K8:L8"/>
    <mergeCell ref="L13:L17"/>
  </mergeCells>
  <dataValidations count="1">
    <dataValidation type="list" errorStyle="warning" allowBlank="1" showInputMessage="1" showErrorMessage="1" errorTitle="Izvēle tikai no saraksta!" error="Lūdzu izvēlēties vienu no vērtībām sarakstā." sqref="D126 F126">
      <formula1>#REF!</formula1>
    </dataValidation>
  </dataValidations>
  <hyperlinks>
    <hyperlink ref="A129" r:id="rId5"/>
  </hyperlinks>
  <pageMargins left="0.31496062992125984" right="0.31496062992125984" top="1.1811023622047245" bottom="0.39370078740157483" header="0.31496062992125984" footer="0.11811023622047245"/>
  <pageSetup paperSize="9" scale="65" firstPageNumber="3" fitToHeight="0" orientation="landscape" useFirstPageNumber="1" r:id="rId6"/>
  <headerFooter>
    <oddFooter>&amp;L&amp;F&amp;C&amp;P no&amp;[ 9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Projektu_iesniegumi</vt:lpstr>
      <vt:lpstr>Projektu_iesniegumu_neizpildes</vt:lpstr>
      <vt:lpstr>PI_neizpildes_FS_kopsummas</vt:lpstr>
      <vt:lpstr>PI_neizpildes_FS_projekti</vt:lpstr>
      <vt:lpstr>PI_neizpildes_FS_kopsummas!Print_Area</vt:lpstr>
      <vt:lpstr>PI_neizpildes_FS_kopsummas!Print_Titles</vt:lpstr>
      <vt:lpstr>PI_neizpildes_FS_projekti!Print_Titles</vt:lpstr>
      <vt:lpstr>Projektu_iesniegumu_neizpildes!Print_Titles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Līdz 04.08.2017. plānoto ierobežotas projektu iesniegumu atlašu (IPIA) projektu iesniedzēju iesniegtie un prognozētajā termiņā neiesniegtie projekti</dc:title>
  <dc:subject>Pielikums</dc:subject>
  <dc:creator>Ints Pelnis</dc:creator>
  <dc:description>67095470, Ints.Pelnis@fm.gov.lv</dc:description>
  <cp:lastModifiedBy>Ints Pelnis</cp:lastModifiedBy>
  <cp:lastPrinted>2017-08-25T09:51:27Z</cp:lastPrinted>
  <dcterms:created xsi:type="dcterms:W3CDTF">2017-05-15T06:05:30Z</dcterms:created>
  <dcterms:modified xsi:type="dcterms:W3CDTF">2017-08-28T06:08:13Z</dcterms:modified>
</cp:coreProperties>
</file>