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0" windowWidth="23256" windowHeight="11556" tabRatio="662" activeTab="1"/>
  </bookViews>
  <sheets>
    <sheet name="Detāli aprēķini" sheetId="1" r:id="rId1"/>
    <sheet name="Datu tēmu detalizācija" sheetId="2" r:id="rId2"/>
  </sheets>
  <definedNames/>
  <calcPr fullCalcOnLoad="1"/>
</workbook>
</file>

<file path=xl/sharedStrings.xml><?xml version="1.0" encoding="utf-8"?>
<sst xmlns="http://schemas.openxmlformats.org/spreadsheetml/2006/main" count="298" uniqueCount="109">
  <si>
    <t>Aktivitāte</t>
  </si>
  <si>
    <t>2.2.3.</t>
  </si>
  <si>
    <t>2.2.4.</t>
  </si>
  <si>
    <t>II pielikuma 4.tēma</t>
  </si>
  <si>
    <t>III pielikuma 21.tēma</t>
  </si>
  <si>
    <t>I pielikuma 8.tēma</t>
  </si>
  <si>
    <t>III pielikuma 6.tēma</t>
  </si>
  <si>
    <t>III pielikuma 8.tēma</t>
  </si>
  <si>
    <t>III pielikuma 11.tēma</t>
  </si>
  <si>
    <t>III pielikuma 12.tēma</t>
  </si>
  <si>
    <t>Ģeoloģija</t>
  </si>
  <si>
    <t>Komunālie un valsts dienesti</t>
  </si>
  <si>
    <t>N.p.k.</t>
  </si>
  <si>
    <t>INSPIRE direktīvas datu tēma</t>
  </si>
  <si>
    <t>Iekšzemes hidrogrāfija</t>
  </si>
  <si>
    <t>Vides monitoringa iekārtas</t>
  </si>
  <si>
    <t>Ražošanas un rūpniecības iekārtas</t>
  </si>
  <si>
    <t>Apgabala pārvaldības reglamentētās zonas un ziņošanas vienības</t>
  </si>
  <si>
    <t>Dabas apdraudējuma zonas</t>
  </si>
  <si>
    <t>Atmosfēras apstākļi un meteoroloģiski ģeogrāfiskie raksturlielumi</t>
  </si>
  <si>
    <t>Derīgo izrakteņu resursi</t>
  </si>
  <si>
    <t>III pielikuma 7.tēma</t>
  </si>
  <si>
    <t>III pielikuma 13. un 14.tēma</t>
  </si>
  <si>
    <t>Mēnešalga ar VSAOI</t>
  </si>
  <si>
    <t>Likme ar VSAOI</t>
  </si>
  <si>
    <t>cilvēkmēneši</t>
  </si>
  <si>
    <t>Nepieciešamais finansējums, EUR</t>
  </si>
  <si>
    <t>ģeoloģijas un hidroģeoloģijas speciālisti</t>
  </si>
  <si>
    <t>vadošie ģeoloģijas un hidroģeoloģijas speciālisti</t>
  </si>
  <si>
    <t>KOPĀ</t>
  </si>
  <si>
    <t>Atalgojums</t>
  </si>
  <si>
    <t>2.2.1.</t>
  </si>
  <si>
    <t>2.2.2.</t>
  </si>
  <si>
    <t>2.2.5.</t>
  </si>
  <si>
    <t>2.2.6.</t>
  </si>
  <si>
    <t>2.2.7.</t>
  </si>
  <si>
    <t>2.2.8.</t>
  </si>
  <si>
    <t>2.2.9.</t>
  </si>
  <si>
    <t xml:space="preserve"> speciālisti</t>
  </si>
  <si>
    <t>vadošie speciālisti</t>
  </si>
  <si>
    <t>Vienības izmaksas</t>
  </si>
  <si>
    <t>Pakalpojumi</t>
  </si>
  <si>
    <t>Pamatlīdzekļi</t>
  </si>
  <si>
    <t>Datorkomplekts, ieskaitot licences</t>
  </si>
  <si>
    <t>Darba vietas uzturēšana (sakari, komunālie, telpu īre, biroja preces, licenču uzturēšana).</t>
  </si>
  <si>
    <t>IT un ĢIS speciālisti (iespējams kā ārpaklpojums)</t>
  </si>
  <si>
    <t>Programmatūras izstrāde automātiksai datu savākšanai no pārskata 2-Gaiss sistēmas ziņojumiem</t>
  </si>
  <si>
    <t>Ģeoloģiskie un hidroģeoloģiskie urbumi</t>
  </si>
  <si>
    <t>Pazemes ūdeņu atradnes</t>
  </si>
  <si>
    <t>Pamatiežu (zem Q virsmas karte)
Kvartāra (Q) karte
Ģeomorfoloģiskā karte</t>
  </si>
  <si>
    <t>Pazemes ūdensobjekti</t>
  </si>
  <si>
    <t>Pazemes ūdens horizonti</t>
  </si>
  <si>
    <t>Ģeofizika (seismiskie profili)</t>
  </si>
  <si>
    <t>Derīgo izrakteņu ieguves vietas (Derīgo izrakteņu krājumu bilance)</t>
  </si>
  <si>
    <t>Valsts nozīmes derīgo izrakteņu atradnes</t>
  </si>
  <si>
    <t>Dzelz-mangāna konkrēciju prognozēto resursu laukumi</t>
  </si>
  <si>
    <t>Derīgo izrakteņu atradnes</t>
  </si>
  <si>
    <r>
      <t xml:space="preserve">Ik gadu </t>
    </r>
    <r>
      <rPr>
        <b/>
        <sz val="10"/>
        <color indexed="8"/>
        <rFont val="Calibri"/>
        <family val="2"/>
      </rPr>
      <t>~500</t>
    </r>
    <r>
      <rPr>
        <sz val="10"/>
        <color indexed="8"/>
        <rFont val="Calibri"/>
        <family val="2"/>
      </rPr>
      <t xml:space="preserve"> derīgo izrakteņu atradnes, kurās veikta ieguve, </t>
    </r>
    <r>
      <rPr>
        <b/>
        <sz val="10"/>
        <color indexed="8"/>
        <rFont val="Calibri"/>
        <family val="2"/>
      </rPr>
      <t>13</t>
    </r>
    <r>
      <rPr>
        <sz val="10"/>
        <color indexed="8"/>
        <rFont val="Calibri"/>
        <family val="2"/>
      </rPr>
      <t xml:space="preserve"> dažādi derīgo izrakteņu veidi. Pieejami dati par laika posmu no 2005.gada. Par atradnēm, kurās attiecīgajā gadā notikusi ieguve, apkopotā veidā pieejamas tikai aptuvenas punktveida koordinātas. Apkopoti atradņu kontūru dati .shp formātā no derīgo izrakteņu atradņu pasēm par laika periodu 2009-2016.gadu, kopā </t>
    </r>
    <r>
      <rPr>
        <b/>
        <sz val="10"/>
        <color indexed="8"/>
        <rFont val="Calibri"/>
        <family val="2"/>
      </rPr>
      <t>1 755</t>
    </r>
    <r>
      <rPr>
        <sz val="10"/>
        <color indexed="8"/>
        <rFont val="Calibri"/>
        <family val="2"/>
      </rPr>
      <t xml:space="preserve"> vienībām, bet papildus nepieciešams veikt datu atlasi par atradnēm, kurās attiecīgajā gadā notikusi ieguve, kā arī apkopot datus par ieguves laukumiem - kontūrām ar ieguves licenču un atļauju informāciju - un veikt to sasaisti ar attiecīgajām atradnēm. Katrā atradnē ir līdz </t>
    </r>
    <r>
      <rPr>
        <b/>
        <sz val="10"/>
        <color indexed="8"/>
        <rFont val="Calibri"/>
        <family val="2"/>
      </rPr>
      <t>~5</t>
    </r>
    <r>
      <rPr>
        <sz val="10"/>
        <color indexed="8"/>
        <rFont val="Calibri"/>
        <family val="2"/>
      </rPr>
      <t xml:space="preserve"> derīgo izrakteņu ieguves laukumiem, tādējādi apkopojamo un strukturējamo atradņu un ieguves laukumu kontūru skaits par katru gadu ir </t>
    </r>
    <r>
      <rPr>
        <b/>
        <sz val="10"/>
        <color indexed="8"/>
        <rFont val="Calibri"/>
        <family val="2"/>
      </rPr>
      <t>~1 500</t>
    </r>
    <r>
      <rPr>
        <sz val="10"/>
        <color indexed="8"/>
        <rFont val="Calibri"/>
        <family val="2"/>
      </rPr>
      <t xml:space="preserve">.
Pavisam jāapkopo un jāstukturē </t>
    </r>
    <r>
      <rPr>
        <b/>
        <sz val="10"/>
        <color indexed="8"/>
        <rFont val="Calibri"/>
        <family val="2"/>
      </rPr>
      <t>~6 000</t>
    </r>
    <r>
      <rPr>
        <sz val="10"/>
        <color indexed="8"/>
        <rFont val="Calibri"/>
        <family val="2"/>
      </rPr>
      <t xml:space="preserve"> ģeotelpiskās informācijas vienības, kas jāsavieto ar atbilstošo teksta un ciparu informāciju. Ģeotelpiskajām vienībām jāveic pārskatīšana (iespējama papildu ģeotelpiskā piesaiste) un katrai vienībai jādefinē datu precizitāte. Atradņu un ieguves laukumu kontūras jāsasaista ar datiem par derīgo izrakteņu krājumiem (aprēķinātajiem un atlikušajiem) un ieguves apjomiem, kā arī informāciju par izsniegtajām ieguves licencēm un atļaujām - dati atrodas atsevišķu .doc un .txt failu veidā, kā arī Derīgo izrakteņu atradņu reģistrā, Derīgo izrakteņu krājumu bilancē un DB "Būvmateriālu izejvielas" un "Kūdra".
Lai derīgo izrakteņu veidus pielāgotu INSPIRE simbolizācijai, jāveic VĢF materiālu analīze un jāpārvērtē parametri, pēc kuriem izdalīti derīgo izrakteņu - INSPIRE litoloģiskā klasifikācija neatbilst Latvijā lietotajai iežu klasifikācijai (VĢF materiālu analīze atbilstoši INSPIRE datu tēmas specifikācijai). Lai atradņu un ieguves laukumu kontūras sasaistītu ar derīgo izrakteņu krājumu datiem, ieguves apjomu un ieguves licenču datiem, jāveic datu migrācija no DB "Būvmateriālu izejvielas" un "Kūdra", kā arī Derīgo izrakteņu atradņu reģistra, kā arī jāapkopo .shp., .doc un .txt failos uzglabātā informācija, kas arī jāstrukturē un jāpielāgo atbilstoši INSPIRE simbolizācijai.
Jāsagatavo datu transformācijas modeļi (iespējams, atrsevišķi būvmateriālu izejvielām, kūdrai un dziedniecības dūņām) atbilstoši INSPIRE specifikācijai, kā arī jāizstrādā automatizēta datu konvertācija INSPIRE specifikācijā un automatizēta datu migrācija no DB "Būvmateriālu izejvielas" un "Kūdra" un Derīgo izrakteņu atradņu reģistra uz INSPIRE ģeoportālu - dati par ģeoloģiski izpētītajiem un atlikušajiem krājumiem, ieguves licencēm, kā arī ieguves apjomiem ir mainīgi un tiek papildināti.</t>
    </r>
  </si>
  <si>
    <t xml:space="preserve">Pazemes ūdeņu ieguves vietas (Pazemes ūdeņu krājumu bilance) </t>
  </si>
  <si>
    <r>
      <t>Derīgo izrakteņu atradņu reģistrā iekļautas</t>
    </r>
    <r>
      <rPr>
        <b/>
        <sz val="10"/>
        <color indexed="8"/>
        <rFont val="Calibri"/>
        <family val="2"/>
      </rPr>
      <t xml:space="preserve"> &gt;7 000</t>
    </r>
    <r>
      <rPr>
        <sz val="10"/>
        <color indexed="8"/>
        <rFont val="Calibri"/>
        <family val="2"/>
      </rPr>
      <t xml:space="preserve"> derīgo izrakteņu atradnes - arī tās, kurās ieguve nav veikta, </t>
    </r>
    <r>
      <rPr>
        <b/>
        <sz val="10"/>
        <color indexed="8"/>
        <rFont val="Calibri"/>
        <family val="2"/>
      </rPr>
      <t>13</t>
    </r>
    <r>
      <rPr>
        <sz val="10"/>
        <color indexed="8"/>
        <rFont val="Calibri"/>
        <family val="2"/>
      </rPr>
      <t xml:space="preserve"> dažādi derīgo izrakteņu veidi. Reģistrā pieejamas tikai aptuvenas atradņu stūru koordinātas. Apkopoti atradņu kontūru dati .shp formātā no derīgo izrakteņu atradņu pasēm par laika periodu 2009-2016.gadu, kopā </t>
    </r>
    <r>
      <rPr>
        <b/>
        <sz val="10"/>
        <color indexed="8"/>
        <rFont val="Calibri"/>
        <family val="2"/>
      </rPr>
      <t>1 755</t>
    </r>
    <r>
      <rPr>
        <sz val="10"/>
        <color indexed="8"/>
        <rFont val="Calibri"/>
        <family val="2"/>
      </rPr>
      <t xml:space="preserve"> vienībām, kas jāsaista ar reģistra ierakstiem. Visām atradnēm (arī tām, par kurām ģeotelpiskā informācija nav apkopota) jādefinē ģeotelpisko datu precizitāte, pārskatot visus reģistra ierakstus.
Reģistra dati nav savietoti ar datiem par atsevišķiem ieguves laukumiem (kontūrām ar ieguves licenču un atļauju informāciju), kā arī atsevišķām atradņu teritorijām, kurās akceptēti derīgo izrakteņu krājumi (</t>
    </r>
    <r>
      <rPr>
        <b/>
        <sz val="10"/>
        <color indexed="8"/>
        <rFont val="Calibri"/>
        <family val="2"/>
      </rPr>
      <t>~100</t>
    </r>
    <r>
      <rPr>
        <sz val="10"/>
        <color indexed="8"/>
        <rFont val="Calibri"/>
        <family val="2"/>
      </rPr>
      <t xml:space="preserve"> jaunas vienības gadā - atlikušo krājumu aprēķins vai jaunas ieguves vietas izveidei, kopā </t>
    </r>
    <r>
      <rPr>
        <b/>
        <sz val="10"/>
        <color indexed="8"/>
        <rFont val="Calibri"/>
        <family val="2"/>
      </rPr>
      <t>~1 100</t>
    </r>
    <r>
      <rPr>
        <sz val="10"/>
        <color indexed="8"/>
        <rFont val="Calibri"/>
        <family val="2"/>
      </rPr>
      <t xml:space="preserve"> vienības) - arī šie datie papildus jāapkopo un jāstrukturē.
Pavisam jāapkopo un jāstrukturē </t>
    </r>
    <r>
      <rPr>
        <b/>
        <sz val="10"/>
        <color indexed="8"/>
        <rFont val="Calibri"/>
        <family val="2"/>
      </rPr>
      <t>~10 000</t>
    </r>
    <r>
      <rPr>
        <sz val="10"/>
        <color indexed="8"/>
        <rFont val="Calibri"/>
        <family val="2"/>
      </rPr>
      <t xml:space="preserve"> ģeotelpisko datu vienības. Atradņu, ieguves laukumu un aprēķināto (akceptēto) krājumu kontūras jāsasaista ar datiem par ģeoloģisko izpēti, derīgo izrakteņu parametriem, derīgo izrakteņu krājumiem (aprēķinātajiem un atlikušajiem) un ieguves apjomiem, kā arī informāciju par izsniegtajām ieguves licencēm un atļaujām - dati atrodas atsevišķu .doc un .txt failu veidā, kā arī Derīgo izrakteņu atradņu reģistrā, Derīgo izrakteņu krājumu bilancē un DB "Būvmateriālu izejvielas" un "Kūdra".
Lai derīgo izrakteņu veidus pielāgotu INSPIRE simbolizācijai, jāveic VĢF materiālu analīze un jāpārvērtē parametri, pēc kuriem izdalīti derīgo izrakteņu - INSPIRE litoloģiskā klasifikācija neatbilst Latvijā lietotajai iežu klasifikācijai (VĢF materiālu analīze atbilstoši INSPIRE datu tēmas specifikācijai). Lai atradņu, ieguves laukumu un aprēķināto (akceptēto) krājumu kontūras sasaistītu ar datiem par ģeoloģisko izpēti, derīgo izrakteņu parametriem, derīgo izrakteņu krājumiem (aprēķinātajiem un atlikušajiem) un ieguves apjomiem, kā arī informāciju par izsniegtajām ieguves licencēm un atļaujām, jāveic datu migrācija no DB "Būvmateriālu izejvielas" un "Kūdra", kā arī Derīgo izrakteņu atradņu reģistra, kā arī jāapkopo .shp, .doc un .txt failos uzglabātā informācija, kas arī jāstrukturē un jāpielāgo atbilstoši INSPIRE simbolizācijai.
Jāsagatavo datu transformācijas modeļi (iespējams, atrsevišķi būvmateriālu izejvielām, kūdrai un dziedniecības dūņām) atbilstoši INSPIRE specifikācijai, kā arī jāizstrādā automatizēta datu konvertācija INSPIRE specifikācijā un automatizēta datu migrācija no DB "Būvmateriālu izejvielas" un "Kūdra" un Derīgo izrakteņu atradņu reģistra uz INSPIRE ģeoportālu - dati par ģeoloģiski izpētītajiem un atlikušajiem krājumiem, ieguves licencēm, kā arī ieguves apjomiem ir mainīgi un tiek papildināti.</t>
    </r>
  </si>
  <si>
    <t>DARBU APRAKSTS UN APJOMS PA DATU TĒMĀM</t>
  </si>
  <si>
    <t>Kopsavilkums no INSPIRE specifikācijas</t>
  </si>
  <si>
    <t xml:space="preserve"> Geology: provides basic knowledge about the physical properties and composition of geologic materials (rocks and sediments), their structure and their age as depicted in geological maps, as well as landforms (geomorphological features). The model also covers boreholes - another important source of information for interpreting the subsurface geology. 
Hydrogeology: describes the flow, occurrence, and behaviour of water in the subsurface environment. The two basic elements are the rock system (including aquifers) and the groundwater system (including groundwater bodies). Man-made or natural hydrogeological objects/features (such as groundwater wells and natural springs) are also included. 
Geophysics: focuses on the availability and location of key geophysical features. It includes metadata on high rank gravity, magnetic and seismological stations that are part of international and national observation networks as well as metadata on 2D and 3D seismic measurements that are most often requested by third party users. It also provides collective metadata on gravity, magnetic and airborne geophysical campaigns that cover large areas and provide basic geological information for scientific research and more detailed applied studies e.g. exploring earth resources (hydrocarbons, mineral deposits, ground water, geothermal energy...).</t>
  </si>
  <si>
    <r>
      <t xml:space="preserve">Informācija par </t>
    </r>
    <r>
      <rPr>
        <b/>
        <sz val="10"/>
        <color indexed="8"/>
        <rFont val="Calibri"/>
        <family val="2"/>
      </rPr>
      <t>~30 000</t>
    </r>
    <r>
      <rPr>
        <sz val="10"/>
        <color indexed="8"/>
        <rFont val="Calibri"/>
        <family val="2"/>
      </rPr>
      <t xml:space="preserve"> hidroģeoloģiskajiem (monitoringa, ekspluatācijas, kartēšanas u.c.) un ģeoloģiskajiem dziļajiem (ģeoloģiskās kartēšanas, naftas struktūrmeklēšanas u.c.) urbumiem: koordinātas, urbšanas gads dziļums, ģeoloģiskais raksturojums, hidroģeologiskais raksturojums u.c.. Jāveic ģeoloģisko un hidroģeoloģisko parametru pielāgošana INSPIRE simbolizācijai (VĢF materiālu analīze atbilstoši INSPIRE datu tēmas specifikācijai), jāsagatavo datu transformācijas modeļi (iespējams, atsevišķi hidroģeoloģiskajiem un dziļajiem ģeoloģiskajiem urbumiem, iespējams, arī pēc urbumu ierīkošanas mērķa) atbilstoši INSPIRE specifikācijai, kā arī jāizstrādā automatizēta datu konvertācija INSPIRE specifikācijā un automatizēta datu migrācija no DB "Urbumi" uz INSPIRE ģeoportālu - ieraksti par hidroģeoloģiskajiem urbumiem tiek nepārtraukti papildināti.</t>
    </r>
  </si>
  <si>
    <r>
      <rPr>
        <b/>
        <sz val="10"/>
        <color indexed="8"/>
        <rFont val="Calibri"/>
        <family val="2"/>
      </rPr>
      <t>14</t>
    </r>
    <r>
      <rPr>
        <sz val="10"/>
        <color indexed="8"/>
        <rFont val="Calibri"/>
        <family val="2"/>
      </rPr>
      <t xml:space="preserve"> pazemes ūdensobjekti (PŪO) - .shp formātā. Par katru PŪO .doc formātā informācija par nogulumu ģenētisko tipu (kopā &lt;15), kam savukārt par litoloģisko sastāvu, biezumu, dziļumu, nogulumu caurplūdes koeficientu m2/d un izmantošanu - šie parametri jāpielāgo atbilstoši INSPIRE simbolizācijai (VĢF materiālu analīze atbilstoši INSPIRE datu tēmas specifikācijai) un jāsasaista ar PŪO robežu datiem, kā arī  jāsagatavo datu transformācijas modelis atbilstoši INSPIRE specifikācijai.
</t>
    </r>
  </si>
  <si>
    <r>
      <rPr>
        <b/>
        <sz val="10"/>
        <color indexed="8"/>
        <rFont val="Calibri"/>
        <family val="2"/>
      </rPr>
      <t>27</t>
    </r>
    <r>
      <rPr>
        <sz val="10"/>
        <color indexed="8"/>
        <rFont val="Calibri"/>
        <family val="2"/>
      </rPr>
      <t xml:space="preserve"> valsts nozīmes derīgo izrakteņu atradnes .shp formātā </t>
    </r>
    <r>
      <rPr>
        <b/>
        <sz val="10"/>
        <color indexed="8"/>
        <rFont val="Calibri"/>
        <family val="2"/>
      </rPr>
      <t>6</t>
    </r>
    <r>
      <rPr>
        <sz val="10"/>
        <color indexed="8"/>
        <rFont val="Calibri"/>
        <family val="2"/>
      </rPr>
      <t xml:space="preserve"> derīgo izrakteņu veidiem. Par katru atradni jāatlasa un savstarpēji jāsasaista arī informācija par derīgo izrakteņu ieguves vietām (derīgo izrakteņu ieguves licenču dati), kas var būt </t>
    </r>
    <r>
      <rPr>
        <b/>
        <sz val="10"/>
        <color indexed="8"/>
        <rFont val="Calibri"/>
        <family val="2"/>
      </rPr>
      <t>&lt;4</t>
    </r>
    <r>
      <rPr>
        <sz val="10"/>
        <color indexed="8"/>
        <rFont val="Calibri"/>
        <family val="2"/>
      </rPr>
      <t xml:space="preserve"> katrā valsts nozīmes atradnē. Atradņu un ieguves laukumu kontūras jāsasaista ar datiem par derīgo izrakteņu krājumiem (aprēķinātajiem un atlikušajiem) un ieguves apjomiem, kā arī informāciju par izsniegtajām ieguves licencēm - dati atrodas atsevišķu .doc un .txt failu veidā, kā arī Derīgo izrakteņu atradņu reģistrā, Derīgo izrakteņu krājumu bilancē un DB "Būvmateriālu izejvielas" un "Kūdra". Apkopojamo ģeotelpisko vienību skaits - </t>
    </r>
    <r>
      <rPr>
        <b/>
        <sz val="10"/>
        <color indexed="8"/>
        <rFont val="Calibri"/>
        <family val="2"/>
      </rPr>
      <t>&lt;150</t>
    </r>
    <r>
      <rPr>
        <sz val="10"/>
        <color indexed="8"/>
        <rFont val="Calibri"/>
        <family val="2"/>
      </rPr>
      <t>.
Lai derīgo izrakteņu veidus pielāgotu INSPIRE simbolizācijai, jāveic VĢF materiālu analīze un jāpārvērtē parametri, pēc kuriem izdalīti derīgo izrakteņu - INSPIRE litoloģiskā klasifikācija neatbilst Latvijā lietotajai iežu klasifikācijai (VĢF materiālu analīze atbilstoši INSPIRE datu tēmas specifikācijai). Lai atradņu un ieguves laukumu kontūras sasaistītu ar derīgo izrakteņu krājumu datiem, ieguves apjomu un ieguves licenču datiem, jāveic datu migrācija no DB "Būvmateriālu izejvielas" un "Kūdra", kā arī Derīgo izrakteņu atradņu reģistra, kā arī jāapkopo .shp., .doc un .txt failos uzglabātā informācija, kas arī jāstrukturē un jāpielāgo atbilstoši INSPIRE simbolizācijai.
Jāsagatavo datu transformācijas modelis atbilstoši INSPIRE specifikācijai, kā arī jāizstrādā automatizēta datu konvertācija INSPIRE specifikācijā un automatizēta datu migrācija no DB "Būvmateriālu izejvielas" un "Kūdra" un Derīgo izrakteņu atradņu reģistra uz INSPIRE ģeoportālu - dati par ģeoloģiski izpētītajiem un atlikušajiem krājumiem, ieguves licencēm, kā arī ieguves apjomiem ir mainīgi un tiek papildināti.</t>
    </r>
  </si>
  <si>
    <t>Dati .shp failu veidā, kas jāpielāgo INSPIRE simbolizācijai, kā arī jāapkopo un jāsasaista ar vispārīgo teksta un ciparu informāciju.</t>
  </si>
  <si>
    <r>
      <rPr>
        <b/>
        <sz val="10"/>
        <color indexed="8"/>
        <rFont val="Calibri"/>
        <family val="2"/>
      </rPr>
      <t>176</t>
    </r>
    <r>
      <rPr>
        <sz val="10"/>
        <color indexed="8"/>
        <rFont val="Calibri"/>
        <family val="2"/>
      </rPr>
      <t xml:space="preserve"> seismisko profilu līnijas pēc kopējā dziļumpunkta metodes ekskluzīvajā ekonomiskajā zonā Baltijas jūrā - </t>
    </r>
    <r>
      <rPr>
        <b/>
        <sz val="10"/>
        <color indexed="8"/>
        <rFont val="Calibri"/>
        <family val="2"/>
      </rPr>
      <t>13</t>
    </r>
    <r>
      <rPr>
        <sz val="10"/>
        <color indexed="8"/>
        <rFont val="Calibri"/>
        <family val="2"/>
      </rPr>
      <t xml:space="preserve"> .shp failu veidā.
Latvijas sauszemes daļā pieejami seismiskie dati pēc atstaroto viļņu metodes - pavisam kopā </t>
    </r>
    <r>
      <rPr>
        <b/>
        <sz val="10"/>
        <color indexed="8"/>
        <rFont val="Calibri"/>
        <family val="2"/>
      </rPr>
      <t>4919</t>
    </r>
    <r>
      <rPr>
        <sz val="10"/>
        <color indexed="8"/>
        <rFont val="Calibri"/>
        <family val="2"/>
      </rPr>
      <t xml:space="preserve"> līnijām.
Jāsagatavo atbilstoši INSPIRE simbolizācijai, jādefinē datu precizitāte un digitalizācijas avoti, kā arī jāapkopo un jāsaista ar atbilstošo teksta un ciparu informācija,  jāsagatavo datu transformācijas modeļi (iespējams, atsevišķi jūras un sauszemes datiem, kas iegūti pēc atšķirīgām metodēm un būtiski atšķiras arī datu kvalitāte un pieejamā seismiskās profilēšanas informācija).</t>
    </r>
  </si>
  <si>
    <t>The approach taken to model Natural Risk Zones is generic in its treatment of each of hazard, exposure, vulnerability and risk, but five use cases have been created to demonstrate the fit of the model with specific examples for different types of hazard: - Floods (calculation of flood impact, reporting and flood hazard/risk mapping); - Risk Management Scenario (an example from a national perspective); -Landslides (hazard mapping, vulnerability assessment and risk assessment).
There are 4 key spatial object types that are modelled:- Hazard area; - Observed event; - Risk zone; - Exposed element.
In summary, TWG-NZ has considered: - A generic approach to all natural hazards; - A generic approach to all natural risk zones; - Only the most relevant associated data; - Modelled hazards; - Observed events; - Data that can be of coverage or vector type.
One of the main purposes of hazard and risk maps is to inform clearly thus supporting effective communication between modellers, data providers, policy makers and the citizen.</t>
  </si>
  <si>
    <r>
      <t xml:space="preserve">Pamatiežu (zemkvartāra) un kvartāra virsmas karte: .shp un .lyr formāta dati par visu Latvijas teritoriju </t>
    </r>
    <r>
      <rPr>
        <b/>
        <sz val="10"/>
        <color indexed="8"/>
        <rFont val="Calibri"/>
        <family val="2"/>
      </rPr>
      <t>14</t>
    </r>
    <r>
      <rPr>
        <sz val="10"/>
        <color indexed="8"/>
        <rFont val="Calibri"/>
        <family val="2"/>
      </rPr>
      <t xml:space="preserve"> karšu lapās pēc Valsts ģeoloģijas dienesta (VĢF) 2005.gadā izdotajiem Latvijas ģeoloģiskās kartēšanas rezultātiem M 1:200 000:
- Pamatiežu (zemkvartāra) virsmas karte satur informāciju par </t>
    </r>
    <r>
      <rPr>
        <b/>
        <sz val="10"/>
        <color indexed="8"/>
        <rFont val="Calibri"/>
        <family val="2"/>
      </rPr>
      <t>&lt;60</t>
    </r>
    <r>
      <rPr>
        <sz val="10"/>
        <color indexed="8"/>
        <rFont val="Calibri"/>
        <family val="2"/>
      </rPr>
      <t xml:space="preserve"> stratigrāfiskajām vienībām - katra no tām ietver informāciju par ģeoloģisko vecumu un iežu tipiem un paveidiem (</t>
    </r>
    <r>
      <rPr>
        <b/>
        <sz val="10"/>
        <color indexed="8"/>
        <rFont val="Calibri"/>
        <family val="2"/>
      </rPr>
      <t>&lt;10</t>
    </r>
    <r>
      <rPr>
        <sz val="10"/>
        <color indexed="8"/>
        <rFont val="Calibri"/>
        <family val="2"/>
      </rPr>
      <t xml:space="preserve"> katrā stratigrāfiskajā vienībā), kopā </t>
    </r>
    <r>
      <rPr>
        <b/>
        <sz val="10"/>
        <color indexed="8"/>
        <rFont val="Calibri"/>
        <family val="2"/>
      </rPr>
      <t>&gt;40</t>
    </r>
    <r>
      <rPr>
        <sz val="10"/>
        <color indexed="8"/>
        <rFont val="Calibri"/>
        <family val="2"/>
      </rPr>
      <t xml:space="preserve"> dažādiem iežu litoloģiskajiem tipiem, paveidiem un pazīmēm, kā arī ielejveida iegrauzumiem un lūzumu zonām;
- Kvartāra virsmas karte satur informāciju par par </t>
    </r>
    <r>
      <rPr>
        <b/>
        <sz val="10"/>
        <color indexed="8"/>
        <rFont val="Calibri"/>
        <family val="2"/>
      </rPr>
      <t>&lt;10</t>
    </r>
    <r>
      <rPr>
        <sz val="10"/>
        <color indexed="8"/>
        <rFont val="Calibri"/>
        <family val="2"/>
      </rPr>
      <t xml:space="preserve"> stratigrāfiskajām vienībām - katra no tām ietver informāciju par ģeoloģisko vecumu un iežu sastāvu, </t>
    </r>
    <r>
      <rPr>
        <b/>
        <sz val="10"/>
        <color indexed="8"/>
        <rFont val="Calibri"/>
        <family val="2"/>
      </rPr>
      <t>&lt;15</t>
    </r>
    <r>
      <rPr>
        <sz val="10"/>
        <color indexed="8"/>
        <rFont val="Calibri"/>
        <family val="2"/>
      </rPr>
      <t xml:space="preserve"> nogulumu ģenētiskajiem tipiem pēc veidošanās apstākļiem (katrā no tiem </t>
    </r>
    <r>
      <rPr>
        <b/>
        <sz val="10"/>
        <color indexed="8"/>
        <rFont val="Calibri"/>
        <family val="2"/>
      </rPr>
      <t>1-5</t>
    </r>
    <r>
      <rPr>
        <sz val="10"/>
        <color indexed="8"/>
        <rFont val="Calibri"/>
        <family val="2"/>
      </rPr>
      <t xml:space="preserve"> iežu litoloģiskie tipi), kopā </t>
    </r>
    <r>
      <rPr>
        <b/>
        <sz val="10"/>
        <color indexed="8"/>
        <rFont val="Calibri"/>
        <family val="2"/>
      </rPr>
      <t>~20</t>
    </r>
    <r>
      <rPr>
        <sz val="10"/>
        <color indexed="8"/>
        <rFont val="Calibri"/>
        <family val="2"/>
      </rPr>
      <t xml:space="preserve"> iežu litoloģiskajiem tipiem.
Lai INSPIRE formātā sniegtu informāciju par iežu sastāvu, īpašībām, veidošanās apstākļiem un ģeoloģisko vecumu, atbilstoši INSPIRE simbolizācijai jāpielāgo </t>
    </r>
    <r>
      <rPr>
        <b/>
        <sz val="10"/>
        <color indexed="8"/>
        <rFont val="Calibri"/>
        <family val="2"/>
      </rPr>
      <t>~70</t>
    </r>
    <r>
      <rPr>
        <sz val="10"/>
        <color indexed="8"/>
        <rFont val="Calibri"/>
        <family val="2"/>
      </rPr>
      <t xml:space="preserve"> stratigāfiskās vienības un </t>
    </r>
    <r>
      <rPr>
        <b/>
        <sz val="10"/>
        <color indexed="8"/>
        <rFont val="Calibri"/>
        <family val="2"/>
      </rPr>
      <t>~60</t>
    </r>
    <r>
      <rPr>
        <sz val="10"/>
        <color indexed="8"/>
        <rFont val="Calibri"/>
        <family val="2"/>
      </rPr>
      <t xml:space="preserve"> iežu litoloģiskie tipi. Lai informāciju par iežu litoloģisko sastāvu pielāgotu INSPIRE simbolizācijai, jāveic VĢF materiālu analīze un jāpārvērtē parametri, pēc kuriem iežu tipi izdalīti - INSPIRE litoloģiskā klasifikācija neatbilst Latvijā lietotajai iežu klasifikācijai (VĢF materiālu analīze atbilstoši INSPIRE datu tēmas specifikācijai). Kopā INSPIRE simbolizācijai jāpielāgo aptuveni 150-200 dažādi parametri un jāveic to savstarpējā sasaiste: parametri jāpielāgo atbilstoši INSPIRE simbolizācijai un  jāsagatavo datu transformācijas modeļi atbilstoši INSPIRE specifikācijai atsevišķi pamatiežu un kvartārģeoloģiskajai kartei.
Ģeomorfoloģiskā karte (reljefa formas) nav digitizēta - iespējams sniegt skenētā .jpg formātā.</t>
    </r>
  </si>
  <si>
    <t xml:space="preserve">Upju baseinu apgabali
Ūdens objekti (virszemes un pārejas)
Ūdensteces (upes)
Ūdenstilpnes (ezerei)
Ūdens saimnieciskie iecirkņi
</t>
  </si>
  <si>
    <t xml:space="preserve">The Hydrography theme is concerned with the network of bodies of water and relating structures and objects. 
Hydrography in the context of this data specification is involved with the description of the sea, lakes, rivers and other waters, with their phenomena and all hydrographic-related elements.
For mapping purposes (to provide a map background for orientation and to understand place relationships), it includes the representation of all main hydrographic elements – both natural and artificial. 
To fulfill reporting requirements of EC water-related directives it includes the river and channel network; surface water bodies within river basin districts are categorised as rivers, lakes, transitional waters or coastal waters, or as artificial surface water bodies or heavily modified surface water bodies. Furthermore, a topologically-sound river network is necessary for GIS-based spatial analysis and modelling. 
Geographically, the theme ―Hydrography‖ covers all inland water and marine areas covered by river basin districts as defined by WFD.
</t>
  </si>
  <si>
    <t xml:space="preserve">Upju baseinu apgabalu slānis visiem četriem upju baseiniem (Gauja, Lielupe, Venta, Daigava) *shp fails sagatavots mērogā 1:100000 (upju baseinu apgabalu ārējās robežas sakrīt ar ūdensobjektu sateces baseinu robežām, kas izstrādāti, izmantojot zaļos plānus mērogā 1:100000 2004.gadā).
Ūdensobjektu slāņi (upju, ezeru, pārejas, piekrastes, pazemes ūdensobjektu slāņi) visai Latvijas teritorijai. Upju ūdensobjektu *shp fails sagatavots mērogā 1:50000. Ezeru ūdensobjektu *shp fails sagatavots uz Valsts Zemes dienesta 1992.g. satelītkartēm mērogā 1:50000. Pārejas ūdensobjekta ārējā robeža noteikta kā 4,7 promiļu izohalīna. Piekrastes ūdeņi ir virszemes ūdeņi uz krasta pusi no līnijas, kas savieno visus punktus, kuri atrodas vienu jūras jūdzi uz jūras pusi no bāzes līnijas vai sniedzas līdz pārejas ūdeņu ārējai robežai. 
Atbilstoši INSPIRE specifikācijai jāsagatavo transformācijas modeļi  - Daugavas upju baseinu apgabalā ir izdalīti 64 upju un 181 ezeru ūdensobjekts, t.sk. 13 stipri pārveidoti upju ūdensobjekti un 2 stipri pārveidoti ezeru ūdensobjekti, Gaujas upju baseinu apgabalā ir izdalīti 46 upju un 35 ezeru ūdensobjekti, t.sk. 2 stipri pārveidoti upju ūdensobjekti, Lielupes upju baseinu apgabalā ir izdalīti 32 upju un 13 ezeru ūdensobjekti, t.sk. 6 stipri pārveidoti upju ūdensobjekti un 1 stipri pārveidots ezeru ūdensobjekts, Ventas upju baseinu apgabalā ir izdalīti 61 upju un 30 ezeru ūdensobjekti, t.sk. 6 stipri pārveidoti upju ūdensobjekti un 1 stipri pārveidots ezeru ūdensobjekts.
Ūdens saimniecisko iecirkņu slānis Precizitāte ~ 1:100000
Speciālisti sagatavo tabulu, kurā norada katra parametra atbilstību INSPIRE specifikācijai, tad tie jāpielāgo atbilstoši INSPIRE simbolizācijai un  jāsagatavo datu transformācijas modeļi atbilstoši INSPIRE specifikācijai. </t>
  </si>
  <si>
    <t xml:space="preserve">Dati par notekūdeņu attīrīšanas iekārtām un notekūdeņu izplūdes vietām, ieskaitot šo objektu ģeogrāfiskās koordinātas jāsagatavo no Vienotās vides informācijas sistēmas (VVIS) datu bāze 2-Ūdens. 
Dati par atkritumu izgāztuvēm (poligoniem) ir pieejami datu bāzē „3-Atkritumi”, kas ietilpst VVIS Pārskatu sistēmā.Ir pieejamas aptuveni 485 darbojošos poligonu koordinātas. Datus par vecām izgāztuvēm var iegūt no Piesārņoto un potenciāli piesārņoto vietu (PPPV)  reģistra, kur reģistrētas vairāk kā 3 500 vietas - http://www.arcgis.com/home/webmap/viewer.html?webmap=44aa2c97ffad4fcb949bdd1db8a987c4. 
Speciālisti sagatavo tabulu, kurā norada katra parametra atbilstību INSPIRE specifikācijai, tad tie jāpielāgo atbilstoši INSPIRE simbolizācijai un  jāsagatavo datu transformācijas modeļi atbilstoši INSPIRE specifikācijai. </t>
  </si>
  <si>
    <t xml:space="preserve">Includes utility facilities such as sewage, waste management, energy supply and water supply, administrative and social governmental services such as public administrations, civil protection sites, schools and hospitals.
Categories such as waste treatment sites, waste treatment facilities, regulated and illegal areas for dumping, mining waste and sewage sludge are mentioned as categories to be included. The use cases also indicate the need for providing information on waste treatment, storage and disposal.
The waste management facilities are referred to either as installations or sites, where an installation is understood as a stationary unit where one or more waste management activities are carried out, or any other directly associated activities. The site is understood as a single location, in which certain infrastructure and facilities are shared, and where waste management activities take place.
All of the following is considered relevant for the scope: The function of the environmental facility, expressed as economic activity (typically as waste management activity), permissions, inputs and outputs. In addition, information on service hours and capacities are also linked to facility, as well as operators, owners, contacts, and competent authorities.
Waste management activities are distinguished by categories such as storage, recovery, and/or disposal of waste. Economic activities can be categorized by entries of the NACE catalogue.
</t>
  </si>
  <si>
    <t xml:space="preserve">
Notekūdeņu attīrīšanas iekārtas un notekūdeņu izplūdes vietas
Atkritumu izgāztuves (poligoni)</t>
  </si>
  <si>
    <t xml:space="preserve">On the one hand environmental monitoring facilities are linked to information describing aggregations/collections of monitoring facilities and their thematic or organisational grouping and background. On the other hand environmental monitoring facilities link to observations and measurements taken. 
The specification gives the freedom to domain communities to implement the model according to their needs. A relation from environmental monitoring facilities to environmental reporting is included in the model.
</t>
  </si>
  <si>
    <t xml:space="preserve">
Atmosfēras gaisa kvalitātes monitoringa stacijas un novērojumi
Hidroloģisko novērojumu staciju iekārtas un novērojumi (ūdens līmenis un temperatūra)
Virszemes ūdeņu kvalitātes novērojumu stacijas un novērojumi
Pazemes ūdeņu kvalitātes un kvantitātes novērojumu staciju urbumi un novērojumi
Meteoroloģiskos novērojumu stacijas un novērojumi</t>
  </si>
  <si>
    <t>Concerning spatial aspects, the minimum level of detail for spatial representation provides the request of capturing facilities as point features, while point features such as installations and installation parts allow a more accurate description, in cases where such level of detail is available.  Moreover a facility may present a higher level of detail representation on a map if its areal shape is provided.</t>
  </si>
  <si>
    <t xml:space="preserve">
Piesārņojošo vielu un izmešu pārneses reģistrs (PRTR)</t>
  </si>
  <si>
    <t xml:space="preserve">Publiski pieejams reģistrs internetā: http://arcims.lvgma.gov.lv:8082/prtr/viz.jsp. *.db (Oracle) Informācija katru gadu tiek papildināta ar datiem no pārskatu sistēmas (2-Gaiss, 2-Ūdens, 3-Atkritumi) par vairāk kā 2000 vienībām. Šī finasējuma ietvaros plānots izstrādāt sistēmu, kas automātiksi savāc nepieciešamos datus no iepriekš minētām sistēmām (pašreiz tas notiek manuāli). Izstrādātoj sistēmu tiktu iekļauti transformācijas modeļi, lai dati atspoguļojas INSPIRE specifikācijā noteiktajam. Tāpat arī plānots izstrādāt programmatūru ziņojumiem, kas ietver INSPIRE specifikācijai atbilstošu informācijas ievadi. Šajā datu tēmā ir viens no šādiem ziņojumiem - apvienotais PRTR un lielo sadedzināšanas iekārtu ziņojums. Vadlīnijas programmatūras izstrādei paredzētas 2017.gada nogalē vai 2018.gada sākumā.
Speciālisti sagatavo tabulu, kurā norada katra parametra atbilstību INSPIRE specifikācijai, tad tie jāpielāgo atbilstoši INSPIRE simbolizācijai un  jāsagatavo datu transformācijas modeļi atbilstoši INSPIRE specifikācijai. </t>
  </si>
  <si>
    <r>
      <t>Diverse spatial objects, defined within different INSPIRE spatial data themes, are used for providing a spatial reference for the data being reported under these reporting obligations, and these spatial objects can therefore be considered as reporting units.
Areas managed, regulated or used for reporting at international, European, national, regional and local levels. Includes dumping sites, restricted areas around drinking water sources,</t>
    </r>
    <r>
      <rPr>
        <b/>
        <sz val="10"/>
        <color indexed="8"/>
        <rFont val="Calibri"/>
        <family val="2"/>
      </rPr>
      <t xml:space="preserve"> nitrate-vulnerable zones,</t>
    </r>
    <r>
      <rPr>
        <sz val="10"/>
        <color indexed="8"/>
        <rFont val="Calibri"/>
        <family val="2"/>
      </rPr>
      <t xml:space="preserve"> regulated fairways at sea or large inland waters, areas for the dumping of waste, </t>
    </r>
    <r>
      <rPr>
        <b/>
        <sz val="10"/>
        <color indexed="8"/>
        <rFont val="Calibri"/>
        <family val="2"/>
      </rPr>
      <t>noise restriction zones</t>
    </r>
    <r>
      <rPr>
        <sz val="10"/>
        <color indexed="8"/>
        <rFont val="Calibri"/>
        <family val="2"/>
      </rPr>
      <t xml:space="preserve">, prospecting and mining permit areas, river basin districts, relevant reporting units and coastal zone management areas.
The reported non-spatial data must include a property that contains a reference to the spatial object. This is typically an identifier, code or name and is a join key between the spatial and non-spatial objects enabling the data to be combined. This allows the non-spatial data to be visualised as a map or enable spatial analysis.
</t>
    </r>
  </si>
  <si>
    <t xml:space="preserve">The two themes are defined by the INSPIRE Directive as: 
- Atmospheric conditions: physical conditions in the atmosphere. Includes spatial data based on measurements, on models or on a combination thereof and includes measurements locations; 
- Meteorological geographical features: weather conditions and their measurements: precipitation, temperature, evapotranspiration, wind speed and direction. 
Should provide sufficient information for the users to assess, at least, precipitation, temperature, evapotranspiration and wind at their location of interest.
List of mandatory parameters: wind speed and direction, temperature, relative humidity, evaporation amount , precipitation amount.
Spatial coverage and resolution: Data observed at the Regional Basic Synoptic Network (RBSN), which is a WMO-managed observing network aiming at assisting in defining the state of the atmosphere at least on a scale of the order of 200 km in the horizontal and six to 12 hours in time (ref. WMO Resolution 40, Cg XII). 
Temporal coverage and resolution: Past and present data as available, Wind, temperature and humidity: 6-hourly data, Evaporation and precipitation: daily data, 24-hour accumulated.
</t>
  </si>
  <si>
    <r>
      <rPr>
        <b/>
        <sz val="10"/>
        <color indexed="8"/>
        <rFont val="Calibri"/>
        <family val="2"/>
      </rPr>
      <t xml:space="preserve">Gaisa kvalitātes novērojumu </t>
    </r>
    <r>
      <rPr>
        <sz val="10"/>
        <color indexed="8"/>
        <rFont val="Calibri"/>
        <family val="2"/>
      </rPr>
      <t xml:space="preserve">informācija ir pieejama par 98 novērojumu stacijām. No tām 24 ir aktuālās atmosfēras gaisa novērojumu stacijas, 47 vēsturiskās atmosfēras gaisa novērojumu stacijas, 14 integrālā monitoringa stacijas, 11 nokrišņu stacijas un 2 Reģionālās GAW/EMEP novērojumu stacijas. Dati par gaisa kvalitāti ir pieejami par šādām rādītāju grupām: sēra un slāpekļa savienojumi, cietas daļiņas PM10 un PM2.5, bāzes katjoni un anjoni, smagie metāli, policikliskie aromātiskie ogļūdeņraži, gaistošie organiskie savienojumi. 
</t>
    </r>
    <r>
      <rPr>
        <b/>
        <sz val="10"/>
        <color indexed="8"/>
        <rFont val="Calibri"/>
        <family val="2"/>
      </rPr>
      <t>Hidroloģiskie novērojumi</t>
    </r>
    <r>
      <rPr>
        <sz val="10"/>
        <color indexed="8"/>
        <rFont val="Calibri"/>
        <family val="2"/>
      </rPr>
      <t xml:space="preserve"> ir pieejami par 220 hidroloģisko novērojumu stacijām. Uz šo brīdi darbojošās stacijās ir pieejami ūdens līmeņa novērojumi digitālā formātā par visu novērojumu periodu. Pārējām 141 stacijām ir pieejami novērojumi elektroniski, bet lielākais daudzums datu ir uz papīra formāta. Visām stacijām ir ģeotelpiskie dati, bet atšķiras to precizitāte un ģeotelpiskās informācijas daudzums. Aktīvām novērojumu stacijām ir pieejama plašāka informācija par mērierīču augstuma piesaisti. 
</t>
    </r>
    <r>
      <rPr>
        <b/>
        <sz val="10"/>
        <color indexed="8"/>
        <rFont val="Calibri"/>
        <family val="2"/>
      </rPr>
      <t>Virszemes ūdeņu kvalitāte</t>
    </r>
    <r>
      <rPr>
        <sz val="10"/>
        <color indexed="8"/>
        <rFont val="Calibri"/>
        <family val="2"/>
      </rPr>
      <t xml:space="preserve">. Kopumā informācija ir pieejama par 792 virszemes ūdeņu novērojumu stacijām. 320 stacijas ir vēsturiskās, bet 472 pašreizējās virszemes ūdeņu kvalitātes stacijas. Virszemes ūdeņu kvalitātes stacijās tiek veikti ūdens fizikālie, ķīmiskie, bioloģiskie un radioaktivitātes novērojumi, sedimentu un biotas novērojumi.
</t>
    </r>
    <r>
      <rPr>
        <b/>
        <sz val="10"/>
        <color indexed="8"/>
        <rFont val="Calibri"/>
        <family val="2"/>
      </rPr>
      <t>Pazemes ūdeņu kvantitāte un kvalitāte</t>
    </r>
    <r>
      <rPr>
        <sz val="10"/>
        <color indexed="8"/>
        <rFont val="Calibri"/>
        <family val="2"/>
      </rPr>
      <t xml:space="preserve">. Informācija par pazemes ūdeņu kvantitāti elektroniski ir pieejama informācija par 59 posteņiem un 340 urbumiem. Par pazemes ūdeņu kvalitāti informācija ir pieejama par 30 avotiem un 61 posteni jeb 351 urbumu. Pazemes ūdeņu kvalitātes stacijās tiek veikti ūdens fizikālie, ķīmiskie un hidrobioloģiskie novērojumi.
</t>
    </r>
    <r>
      <rPr>
        <b/>
        <sz val="10"/>
        <color indexed="8"/>
        <rFont val="Calibri"/>
        <family val="2"/>
      </rPr>
      <t>Meteoroloģiskos novērojumus</t>
    </r>
    <r>
      <rPr>
        <sz val="10"/>
        <color indexed="8"/>
        <rFont val="Calibri"/>
        <family val="2"/>
      </rPr>
      <t xml:space="preserve"> veic 35 novērojumu stacijās (~1 stacija uz 1500km2), kas stacionāri izvietotas visā Latvijas teritorijā. 
Visām stacijām ir ģeotelpiskie dati (Koordinātas *.xls), bet atšķiras to precizitāte un ģeotelpiskās informācijas daudzums. Aktīvām novērojumu stacijām ir pieejama plašāka informācija par mērierīču augstuma piesaisti. Novērojumu dati nav ģeotelpiski.
Speciālisti sagatavo tabulu, kurā norada katra parametra atbilstību INSPIRE specifikācijai, tad tie jāpielāgo atbilstoši INSPIRE simbolizācijai un  jāsagatavo datu transformācijas modeļi atbilstoši INSPIRE specifikācijai. 
</t>
    </r>
  </si>
  <si>
    <t>Nokrišņi, temperatūra, relatīvais mitrums, vēja ātrums un virziens
Meteoroloģiskā radara informācija LV teritorijai</t>
  </si>
  <si>
    <t xml:space="preserve">Meteoroloģiskos novērojumi no 35 novērojumu stacijām (~1 stacija uz 1500km2), kas stacionāri izvietotas visā Latvijas teritorijā. Meteoroloģisko novērojumu dati kopā pieejami par 428 stacijām (esošajām un vēsturiskajām). Dati elektroniski pieejami par gaisa temperatūru, relatīvo mitrumu, vēja virzienu un ātrumu, sniega biezumu un pakāpi, nokrišņu daudzumu, nokrišņu intensitāti. Dati tiek glabāti LVĢMC datu bāzē. Visām stacijām ir ģeotelpiskie dati, bet atšķiras to precizitāte un ģeotelpiskās informācijas daudzums. Aktīvām novērojumu stacijām ir pieejama plašāka informācija par mērierīču augstuma piesaisti.
Meteoroloģiskā radara dati attēla formātā glabājas LVĢMC serverī. Dati ir no 2006. gada. Par vienu gadu pieejami 50 000 attēlu, attēlu intervāls 10 minūtes. Kopā uz šo brīdi pieejami apmēram 300 000 attēlu, datu apjoms pieaug. 
Speciālisti sagatavo tabulu, kurā norada katra parametra atbilstību INSPIRE specifikācijai, tad tie jāpielāgo atbilstoši INSPIRE simbolizācijai un  jāsagatavo datu transformācijas modeļi atbilstoši INSPIRE specifikācijai.
</t>
  </si>
  <si>
    <r>
      <t xml:space="preserve">Informācija par </t>
    </r>
    <r>
      <rPr>
        <b/>
        <sz val="10"/>
        <color indexed="8"/>
        <rFont val="Calibri"/>
        <family val="2"/>
      </rPr>
      <t xml:space="preserve">~7 </t>
    </r>
    <r>
      <rPr>
        <sz val="10"/>
        <color indexed="8"/>
        <rFont val="Calibri"/>
        <family val="2"/>
      </rPr>
      <t xml:space="preserve">ūdens horizontu kompleksos ietilpstošajiem </t>
    </r>
    <r>
      <rPr>
        <b/>
        <sz val="10"/>
        <color indexed="8"/>
        <rFont val="Calibri"/>
        <family val="2"/>
      </rPr>
      <t>~20</t>
    </r>
    <r>
      <rPr>
        <sz val="10"/>
        <color indexed="8"/>
        <rFont val="Calibri"/>
        <family val="2"/>
      </rPr>
      <t xml:space="preserve"> ūdens horizontiem (parametri atkarībā no urbuma filtra atsegtajiem horizontiem var variēt no ~20 -~40 vienībām) : ūdens horizonta tips, ūdeni saturošie ieži, ūdens ieguve, indikātors ūdens horizonta nozīmei ūdens horizonta kompleksā no ieguves viedokļa ,  aizsargātība no piesārņojuma, ūdens vadāmība, kopējā porainība, ūdens ķīmiskā sastāva ietekmejošo ūdenī šķīstošo iežu tips, hidroģeoloģiskās vienības apraksts, aptuvenais dziļums, aptuvenais biezums, ģeoloģiskās vienības tips u.c. Jāklasificē pazemes ūdens horizontu raksturojošos parametrus atbilstoši INSPIRE izvirzītajām prasībām un simbolizācijai. Jāsagatavo datu transformācijas modeļi atbilstoši INSPIRE tehniskajai specifikācijai .</t>
    </r>
  </si>
  <si>
    <r>
      <t xml:space="preserve">Kopumā ir pieejama informācija par </t>
    </r>
    <r>
      <rPr>
        <b/>
        <sz val="10"/>
        <color indexed="8"/>
        <rFont val="Calibri"/>
        <family val="2"/>
      </rPr>
      <t>~400</t>
    </r>
    <r>
      <rPr>
        <sz val="10"/>
        <color indexed="8"/>
        <rFont val="Calibri"/>
        <family val="2"/>
      </rPr>
      <t xml:space="preserve"> pazemes ūdeņu atradnēm. Informācija par pazemes ūdeņu atradēm un to shēmas urbumiem ir apkopota DB "Urbumi", kā arī datu bāzē ir pieejama informācija par slēgtajām vai neizmatotajām atradnēm, anulētajiem krājumiem. Dati par pazemes ūdeņu atradnēm ir mainīgi un tiek papildināti. Jāklasificē pazemes ūdens atradņu raksturojošos parametrus atbilstoši INSPIRE izvirzītajām prasībām un simbolizācijai. Jāsagatavo datu transformācijas modeļi atbilstoši INSPIRE tehniskajai specifikācijai .</t>
    </r>
  </si>
  <si>
    <r>
      <t>Pazemes ūdeņu krājumu bilances dati pieejami par laika posmu no 2005.gada. Ik gadu</t>
    </r>
    <r>
      <rPr>
        <b/>
        <sz val="10"/>
        <color indexed="8"/>
        <rFont val="Calibri"/>
        <family val="2"/>
      </rPr>
      <t xml:space="preserve"> ~260-350</t>
    </r>
    <r>
      <rPr>
        <sz val="10"/>
        <color indexed="8"/>
        <rFont val="Calibri"/>
        <family val="2"/>
      </rPr>
      <t xml:space="preserve"> pazemes ūdeņu atradnēs tiek veikta ieguve, ir </t>
    </r>
    <r>
      <rPr>
        <b/>
        <sz val="10"/>
        <color indexed="8"/>
        <rFont val="Calibri"/>
        <family val="2"/>
      </rPr>
      <t>7</t>
    </r>
    <r>
      <rPr>
        <sz val="10"/>
        <color indexed="8"/>
        <rFont val="Calibri"/>
        <family val="2"/>
      </rPr>
      <t xml:space="preserve"> pazemes ūdeņu veidi (saldūdens, sulfātu saldūdens, hlorīdu saldūdens, sulfātu iesāļūdens, hlorīdu iesāļūdens, sāļūdens, sālsūdens). Par atradnēm, kurās attiecīgajā gadā notikusi ieguve, apkopotā veidā pieejamas punktveida koordinātas (.shp formātā). Bakterioloģiskās un ķīmiskās aizsargjoslas dati no pazemes ūdeņu atradņu pasēm shp.formātā apkopoti no 1998.gada. Ik gadu tiek atspoguļotas ziņas par pazemes ūdeņu krājumiem un to ieguvi pazemes ūdeņu atradnēs, kur akceptēti krājumi un sastādīta pazemes ūdeņu atradnes pase. Pazemes ūdens krājumu bilancē papildus krājumu apjomam un tā izmaiņām tiek apkopota informācija par ūdens patēriņu un kvalitāti. Pazemes ūdeņi bilancē tiek strukturēti pēc izmantošanas veida un ūdens klasifikācijas - saldūdeņi, sulfātu saldūdeņi, hlorīdu saldūdeņi dzeramā ūdens ražošanai un tehniskām vajadzībām, iesāļūdeņi (sulfātu iesāļūdeņi un hlorīdu iesāļūdeņi), sāļūdeņi un sālsūdeņus minerālūdeņu ražošanai kā arī ārstnieciskām vajadzībām. Dati par ūdens ieguves vietām ir mainīgi un tiek papildināti. Jāklasificē ūdens ieguves vietu raksturojošos parametrus atbilstoši INSPIRE izvirzītajām prasībām un simbolizācijai. Jāsagatavo datu transformācijas modeļi atbilstoši INSPIRE tehniskajai specifikācijai.</t>
    </r>
  </si>
  <si>
    <t xml:space="preserve">Karsta procesu izplatības areāli
Plūdu riska zonas </t>
  </si>
  <si>
    <t xml:space="preserve">Dati .shp failu veidā, kas jāpielāgo INSPIRE simbolizācijai, kā arī jāapkopo un jāsasaista ar vispārīgo teksta un ciparu informāciju.
Daugavai: http://pludi.meteo.lv/floris/sistema.html Dati .shp failu veidā par pavasara plūdiem trīs varbūtību slāņi. Ventai, Lielupei un Gaujai - http://syke.maps.arcgis.com/apps/webappviewer/index.html?id=f60441869a654c298a2d3b150ea7dc1c Dati .shp failu veidā patram baseinam par pavasara plūdiem 3 varbūtību slāņi un vējuzplūdiem 3 varbūtību slāņi un katram slānim attiecīgi dažādi ūdens dziļumi, kas jāņem vērā pie simbolizācijas. 
Speciālisti sagatavo tabulu, kurā norada katra parametra atbilstību INSPIRE specifikācijai, tad tie jāpielāgo atbilstoši INSPIRE simbolizācijai un  jāsagatavo datu transformācijas modeļi atbilstoši INSPIRE specifikācijai. </t>
  </si>
  <si>
    <t xml:space="preserve">Nitrātu jutīgās teritorijas
Trokšņu kartes </t>
  </si>
  <si>
    <r>
      <t xml:space="preserve">Dati par </t>
    </r>
    <r>
      <rPr>
        <b/>
        <sz val="10"/>
        <color indexed="8"/>
        <rFont val="Calibri"/>
        <family val="2"/>
      </rPr>
      <t>nitrātu jutīgām teritorijām</t>
    </r>
    <r>
      <rPr>
        <sz val="10"/>
        <color indexed="8"/>
        <rFont val="Calibri"/>
        <family val="2"/>
      </rPr>
      <t xml:space="preserve"> .shp failu veidā, kas jāpielāgo INSPIRE simbolizācijai, kā arī jāapkopo un jāsasaista ar vispārīgo teksta un ciparu informāciju.
Dati par </t>
    </r>
    <r>
      <rPr>
        <b/>
        <sz val="10"/>
        <color indexed="8"/>
        <rFont val="Calibri"/>
        <family val="2"/>
      </rPr>
      <t>trokšņu kartēm</t>
    </r>
    <r>
      <rPr>
        <sz val="10"/>
        <color indexed="8"/>
        <rFont val="Calibri"/>
        <family val="2"/>
      </rPr>
      <t xml:space="preserve"> ir .shp failu veidā, kas jāpielāgo INSPIRE simbolizācijai, kā arī jāapkopo un jāsasaista ar vispārīgo teksta un ciparu informāciju. Dzelzceļu Rīgai ir ~48 faili, pārējai Latvijas teritorijai ~29 faili. Ceļiir ~140 faili. Lidostai ir ~12 faili.
Speciālisti sagatavo tabulu, kurā norada katra parametra atbilstību INSPIRE specifikācijai, tad tie jāpielāgo atbilstoši INSPIRE simbolizācijai un  jāsagatavo datu transformācijas modeļi atbilstoši INSPIRE specifikācijai. </t>
    </r>
  </si>
  <si>
    <t xml:space="preserve">The type of exploitation: the environmental impact of an open-pit in terms of surface area used/land use problems / visual pollution is not the same as for an underground exploitation (which also sometimes can store wastes depending on the exploitation method). 
 The geometry of the deposit (extent, shape, dip, width) – and also the grades of reserves and resources– which will strongly influence the type of exploitation. 
The type of ore, which will determine the type of mineral processing and therefore the type and quantity of wastes. 
The Mining Feature class represents a conceptual feature that exists coherently in the world and corresponds with a "Mine" or a "Mining Activity", locatable and identifiable features in time and/or space.
The Earth Resource identifies the kinds of observable or inferred phenomena required to classify economic and sub-economic earth resources.
Anomalies: locations where background concentrations of potentially valuable elements in soils, stream sediments or rocks onshore or offshore exceed the normal background values expected given the local geological context.
</t>
  </si>
  <si>
    <t>Vienību skaits</t>
  </si>
  <si>
    <t>Izmaksas, EUR</t>
  </si>
  <si>
    <t>2018.gadā</t>
  </si>
  <si>
    <t>2019.gadā</t>
  </si>
  <si>
    <t>Nepieciešamais papildus finansējums pa datu tēmām, EUR</t>
  </si>
  <si>
    <t>Turpmākās uzturēšanas izmaksas tiks nodrošinātas Vides aizsardzības un reģionālās attīstības ministrijas budžetā esošo līdzekļu ietvaros (Atsevišķu pārvaldes uzdevumu deleģēšanas līguma starp VARAM un LVĢMC ietvaros)</t>
  </si>
  <si>
    <t>Aizsardzības ministrs</t>
  </si>
  <si>
    <t xml:space="preserve">          </t>
  </si>
  <si>
    <t>R. Bergmanis</t>
  </si>
  <si>
    <t xml:space="preserve">Vīza: valsts sekretārs </t>
  </si>
  <si>
    <t>J. Garisons</t>
  </si>
  <si>
    <t>R. Guds</t>
  </si>
  <si>
    <t>67026525, rihards.guds@varam.gov.lv</t>
  </si>
  <si>
    <t>S. Poriete</t>
  </si>
  <si>
    <t>66016730, skaidrite.poriete@varam.gov.lv</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</si>
</sst>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2]#,##0.00"/>
    <numFmt numFmtId="193" formatCode="mmmm"/>
    <numFmt numFmtId="194" formatCode="[$€-2]0.00"/>
    <numFmt numFmtId="195" formatCode="[$€-2]&quot; &quot;#,##0.00"/>
    <numFmt numFmtId="196" formatCode="[$€-2]&quot; &quot;#,##0"/>
    <numFmt numFmtId="197" formatCode="&quot; &quot;* #,##0.00&quot; &quot;;&quot;-&quot;* #,##0.00&quot; &quot;;&quot; &quot;* &quot;-&quot;??&quot; &quot;"/>
    <numFmt numFmtId="198" formatCode="[$€-2]\ #,##0.00"/>
    <numFmt numFmtId="199" formatCode="&quot;Yes&quot;;&quot;Yes&quot;;&quot;No&quot;"/>
    <numFmt numFmtId="200" formatCode="&quot;True&quot;;&quot;True&quot;;&quot;False&quot;"/>
    <numFmt numFmtId="201" formatCode="&quot;On&quot;;&quot;On&quot;;&quot;Off&quot;"/>
    <numFmt numFmtId="202" formatCode="[$€-2]\ #,##0.00_);[Red]\([$€-2]\ #,##0.00\)"/>
    <numFmt numFmtId="203" formatCode="0.0000000"/>
    <numFmt numFmtId="204" formatCode="0.000000"/>
    <numFmt numFmtId="205" formatCode="0.00000"/>
    <numFmt numFmtId="206" formatCode="0.0000"/>
    <numFmt numFmtId="207" formatCode="0.000"/>
    <numFmt numFmtId="208" formatCode="0.0"/>
    <numFmt numFmtId="209" formatCode="#\ ###\ ##0"/>
    <numFmt numFmtId="210" formatCode="#,##0.00000000000"/>
    <numFmt numFmtId="211" formatCode="#,##0.0000"/>
    <numFmt numFmtId="212" formatCode="#,##0.0000_);[Red]\(#,##0.0000\)"/>
    <numFmt numFmtId="213" formatCode="#,##0.000"/>
    <numFmt numFmtId="214" formatCode="#,##0.000000000000"/>
    <numFmt numFmtId="215" formatCode="0_);[Red]\(0\)"/>
    <numFmt numFmtId="216" formatCode="#,##0.00000000000000"/>
  </numFmts>
  <fonts count="52">
    <font>
      <sz val="12"/>
      <color indexed="8"/>
      <name val="Verdana"/>
      <family val="0"/>
    </font>
    <font>
      <sz val="11"/>
      <color indexed="8"/>
      <name val="Helvetica"/>
      <family val="2"/>
    </font>
    <font>
      <b/>
      <sz val="10"/>
      <name val="Calibri"/>
      <family val="2"/>
    </font>
    <font>
      <sz val="10"/>
      <name val="Calibri"/>
      <family val="2"/>
    </font>
    <font>
      <sz val="10"/>
      <color indexed="8"/>
      <name val="Calibri"/>
      <family val="2"/>
    </font>
    <font>
      <b/>
      <sz val="10"/>
      <color indexed="8"/>
      <name val="Calibri"/>
      <family val="2"/>
    </font>
    <font>
      <b/>
      <sz val="10"/>
      <color indexed="8"/>
      <name val="Verdana"/>
      <family val="2"/>
    </font>
    <font>
      <sz val="10"/>
      <color indexed="8"/>
      <name val="Verdana"/>
      <family val="2"/>
    </font>
    <font>
      <b/>
      <sz val="10"/>
      <name val="Verdana"/>
      <family val="2"/>
    </font>
    <font>
      <sz val="10"/>
      <name val="Verdana"/>
      <family val="2"/>
    </font>
    <font>
      <sz val="12"/>
      <color indexed="8"/>
      <name val="Times New Roman"/>
      <family val="1"/>
    </font>
    <font>
      <sz val="10"/>
      <color indexed="8"/>
      <name val="Times New Roman"/>
      <family val="1"/>
    </font>
    <font>
      <sz val="10"/>
      <name val="Times New Roman"/>
      <family val="1"/>
    </font>
    <font>
      <sz val="11"/>
      <color indexed="17"/>
      <name val="Helvetica"/>
      <family val="2"/>
    </font>
    <font>
      <sz val="11"/>
      <color indexed="36"/>
      <name val="Helvetica"/>
      <family val="2"/>
    </font>
    <font>
      <b/>
      <sz val="11"/>
      <color indexed="52"/>
      <name val="Helvetica"/>
      <family val="2"/>
    </font>
    <font>
      <b/>
      <sz val="11"/>
      <color indexed="17"/>
      <name val="Helvetica"/>
      <family val="2"/>
    </font>
    <font>
      <i/>
      <sz val="11"/>
      <color indexed="55"/>
      <name val="Helvetica"/>
      <family val="2"/>
    </font>
    <font>
      <u val="single"/>
      <sz val="12"/>
      <color indexed="33"/>
      <name val="Verdana"/>
      <family val="2"/>
    </font>
    <font>
      <sz val="11"/>
      <color indexed="58"/>
      <name val="Helvetica"/>
      <family val="2"/>
    </font>
    <font>
      <b/>
      <sz val="15"/>
      <color indexed="63"/>
      <name val="Helvetica"/>
      <family val="2"/>
    </font>
    <font>
      <b/>
      <sz val="13"/>
      <color indexed="63"/>
      <name val="Helvetica"/>
      <family val="2"/>
    </font>
    <font>
      <b/>
      <sz val="11"/>
      <color indexed="63"/>
      <name val="Helvetica"/>
      <family val="2"/>
    </font>
    <font>
      <u val="single"/>
      <sz val="12"/>
      <color indexed="39"/>
      <name val="Verdana"/>
      <family val="2"/>
    </font>
    <font>
      <sz val="11"/>
      <color indexed="62"/>
      <name val="Helvetica"/>
      <family val="2"/>
    </font>
    <font>
      <sz val="11"/>
      <color indexed="52"/>
      <name val="Helvetica"/>
      <family val="2"/>
    </font>
    <font>
      <sz val="11"/>
      <color indexed="60"/>
      <name val="Helvetica"/>
      <family val="2"/>
    </font>
    <font>
      <b/>
      <sz val="18"/>
      <color indexed="63"/>
      <name val="Helvetica"/>
      <family val="2"/>
    </font>
    <font>
      <b/>
      <sz val="11"/>
      <color indexed="8"/>
      <name val="Helvetica"/>
      <family val="2"/>
    </font>
    <font>
      <sz val="11"/>
      <color indexed="14"/>
      <name val="Helvetica"/>
      <family val="2"/>
    </font>
    <font>
      <sz val="11"/>
      <color indexed="62"/>
      <name val="Calibri"/>
      <family val="2"/>
    </font>
    <font>
      <sz val="11"/>
      <color theme="1"/>
      <name val="Helvetica"/>
      <family val="2"/>
    </font>
    <font>
      <sz val="11"/>
      <color theme="0"/>
      <name val="Helvetica"/>
      <family val="2"/>
    </font>
    <font>
      <sz val="11"/>
      <color rgb="FF9C0006"/>
      <name val="Helvetica"/>
      <family val="2"/>
    </font>
    <font>
      <b/>
      <sz val="11"/>
      <color rgb="FFFA7D00"/>
      <name val="Helvetica"/>
      <family val="2"/>
    </font>
    <font>
      <b/>
      <sz val="11"/>
      <color theme="0"/>
      <name val="Helvetica"/>
      <family val="2"/>
    </font>
    <font>
      <i/>
      <sz val="11"/>
      <color rgb="FF7F7F7F"/>
      <name val="Helvetica"/>
      <family val="2"/>
    </font>
    <font>
      <u val="single"/>
      <sz val="12"/>
      <color theme="11"/>
      <name val="Verdana"/>
      <family val="2"/>
    </font>
    <font>
      <sz val="11"/>
      <color rgb="FF006100"/>
      <name val="Helvetica"/>
      <family val="2"/>
    </font>
    <font>
      <b/>
      <sz val="15"/>
      <color theme="3"/>
      <name val="Helvetica"/>
      <family val="2"/>
    </font>
    <font>
      <b/>
      <sz val="13"/>
      <color theme="3"/>
      <name val="Helvetica"/>
      <family val="2"/>
    </font>
    <font>
      <b/>
      <sz val="11"/>
      <color theme="3"/>
      <name val="Helvetica"/>
      <family val="2"/>
    </font>
    <font>
      <u val="single"/>
      <sz val="12"/>
      <color theme="10"/>
      <name val="Verdana"/>
      <family val="2"/>
    </font>
    <font>
      <sz val="11"/>
      <color rgb="FF3F3F76"/>
      <name val="Helvetica"/>
      <family val="2"/>
    </font>
    <font>
      <sz val="11"/>
      <color rgb="FFFA7D00"/>
      <name val="Helvetica"/>
      <family val="2"/>
    </font>
    <font>
      <sz val="11"/>
      <color rgb="FF9C6500"/>
      <name val="Helvetica"/>
      <family val="2"/>
    </font>
    <font>
      <b/>
      <sz val="11"/>
      <color rgb="FF3F3F3F"/>
      <name val="Helvetica"/>
      <family val="2"/>
    </font>
    <font>
      <b/>
      <sz val="18"/>
      <color theme="3"/>
      <name val="Helvetica"/>
      <family val="2"/>
    </font>
    <font>
      <b/>
      <sz val="11"/>
      <color theme="1"/>
      <name val="Helvetica"/>
      <family val="2"/>
    </font>
    <font>
      <sz val="11"/>
      <color rgb="FFFF0000"/>
      <name val="Helvetica"/>
      <family val="2"/>
    </font>
    <font>
      <sz val="10"/>
      <color rgb="FF000000"/>
      <name val="Calibri"/>
      <family val="2"/>
    </font>
    <font>
      <sz val="11"/>
      <color rgb="FF1F497D"/>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6EC03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style="thin"/>
      <bottom style="thin"/>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8">
    <xf numFmtId="0" fontId="0" fillId="0" borderId="0" xfId="0" applyFont="1" applyAlignment="1">
      <alignment vertical="top" wrapText="1"/>
    </xf>
    <xf numFmtId="0"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0" fontId="4" fillId="0" borderId="0" xfId="0" applyFont="1" applyFill="1" applyAlignment="1">
      <alignment vertical="top" wrapText="1"/>
    </xf>
    <xf numFmtId="0" fontId="3" fillId="33" borderId="11"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0" fontId="4" fillId="0" borderId="12" xfId="0" applyFont="1" applyFill="1" applyBorder="1" applyAlignment="1">
      <alignment vertical="top" wrapText="1"/>
    </xf>
    <xf numFmtId="0" fontId="4" fillId="33" borderId="12"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50" fillId="0" borderId="0" xfId="0" applyFont="1" applyFill="1" applyBorder="1" applyAlignment="1">
      <alignment horizontal="right" vertical="center" wrapText="1"/>
    </xf>
    <xf numFmtId="0" fontId="4" fillId="0" borderId="0" xfId="0" applyFont="1" applyFill="1" applyBorder="1" applyAlignment="1">
      <alignment vertical="top" wrapText="1"/>
    </xf>
    <xf numFmtId="0" fontId="50"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Fill="1" applyBorder="1" applyAlignment="1">
      <alignment vertical="top" wrapText="1"/>
    </xf>
    <xf numFmtId="0" fontId="4" fillId="0" borderId="0" xfId="0" applyFont="1" applyBorder="1" applyAlignment="1">
      <alignment horizontal="left" vertical="center" wrapText="1"/>
    </xf>
    <xf numFmtId="0" fontId="4" fillId="33" borderId="13" xfId="0" applyFont="1" applyFill="1" applyBorder="1" applyAlignment="1">
      <alignment horizontal="center" vertical="center" wrapText="1"/>
    </xf>
    <xf numFmtId="0" fontId="4" fillId="0" borderId="13" xfId="0" applyFont="1" applyFill="1" applyBorder="1" applyAlignment="1">
      <alignment vertical="top" wrapText="1"/>
    </xf>
    <xf numFmtId="0" fontId="50" fillId="0" borderId="13" xfId="0" applyFont="1" applyFill="1" applyBorder="1" applyAlignment="1">
      <alignment vertical="top" wrapText="1"/>
    </xf>
    <xf numFmtId="0" fontId="50" fillId="0" borderId="0" xfId="0" applyFont="1" applyBorder="1" applyAlignment="1">
      <alignment vertical="top" wrapText="1"/>
    </xf>
    <xf numFmtId="0" fontId="3" fillId="33" borderId="12"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0" fontId="4" fillId="0" borderId="0" xfId="0" applyFont="1" applyBorder="1" applyAlignment="1">
      <alignment horizontal="center" wrapText="1"/>
    </xf>
    <xf numFmtId="0" fontId="50" fillId="0" borderId="12" xfId="0" applyFont="1" applyFill="1" applyBorder="1" applyAlignment="1">
      <alignment vertical="top" wrapText="1"/>
    </xf>
    <xf numFmtId="0" fontId="7" fillId="0" borderId="0" xfId="0" applyFont="1" applyAlignment="1">
      <alignment vertical="top" wrapText="1"/>
    </xf>
    <xf numFmtId="3" fontId="7" fillId="0" borderId="0" xfId="0" applyNumberFormat="1" applyFont="1" applyAlignment="1">
      <alignment vertical="top" wrapText="1"/>
    </xf>
    <xf numFmtId="4" fontId="7" fillId="33" borderId="12" xfId="0" applyNumberFormat="1" applyFont="1" applyFill="1" applyBorder="1" applyAlignment="1">
      <alignment vertical="top" wrapText="1"/>
    </xf>
    <xf numFmtId="0" fontId="7" fillId="0" borderId="14" xfId="0" applyFont="1" applyFill="1" applyBorder="1" applyAlignment="1">
      <alignment horizontal="center" vertical="center" wrapText="1"/>
    </xf>
    <xf numFmtId="4" fontId="7" fillId="0" borderId="0" xfId="0" applyNumberFormat="1" applyFont="1" applyAlignment="1">
      <alignment vertical="top" wrapText="1"/>
    </xf>
    <xf numFmtId="0" fontId="6" fillId="0" borderId="0" xfId="0" applyFont="1" applyAlignment="1">
      <alignment vertical="top" wrapText="1"/>
    </xf>
    <xf numFmtId="4" fontId="6" fillId="0" borderId="0" xfId="0" applyNumberFormat="1" applyFont="1" applyAlignment="1">
      <alignment vertical="top" wrapText="1"/>
    </xf>
    <xf numFmtId="0" fontId="9" fillId="33" borderId="10" xfId="0" applyNumberFormat="1"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2" xfId="0" applyFont="1" applyBorder="1" applyAlignment="1">
      <alignment vertical="center" wrapText="1"/>
    </xf>
    <xf numFmtId="4" fontId="7" fillId="0" borderId="12" xfId="0" applyNumberFormat="1" applyFont="1" applyBorder="1" applyAlignment="1">
      <alignment vertical="center" wrapText="1"/>
    </xf>
    <xf numFmtId="4" fontId="7" fillId="0" borderId="12"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211" fontId="7" fillId="0" borderId="0" xfId="0" applyNumberFormat="1" applyFont="1" applyAlignment="1">
      <alignment vertical="top" wrapText="1"/>
    </xf>
    <xf numFmtId="4" fontId="7" fillId="0" borderId="0" xfId="0" applyNumberFormat="1" applyFont="1" applyAlignment="1">
      <alignment vertical="center" wrapText="1"/>
    </xf>
    <xf numFmtId="4" fontId="6" fillId="0" borderId="0" xfId="0" applyNumberFormat="1" applyFont="1" applyFill="1" applyAlignment="1">
      <alignment vertical="top" wrapText="1"/>
    </xf>
    <xf numFmtId="212" fontId="7" fillId="0" borderId="0" xfId="0" applyNumberFormat="1" applyFont="1" applyAlignment="1">
      <alignment vertical="top" wrapText="1"/>
    </xf>
    <xf numFmtId="210" fontId="7" fillId="0" borderId="0" xfId="0" applyNumberFormat="1" applyFont="1" applyAlignment="1">
      <alignment vertical="top" wrapText="1"/>
    </xf>
    <xf numFmtId="4" fontId="7" fillId="0" borderId="0" xfId="0" applyNumberFormat="1" applyFont="1" applyFill="1" applyAlignment="1">
      <alignment vertical="top" wrapText="1"/>
    </xf>
    <xf numFmtId="0" fontId="7" fillId="0" borderId="0" xfId="0" applyFont="1" applyBorder="1" applyAlignment="1">
      <alignment vertical="top" wrapText="1"/>
    </xf>
    <xf numFmtId="0"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6" fillId="21" borderId="12" xfId="0" applyFont="1" applyFill="1" applyBorder="1" applyAlignment="1">
      <alignment horizontal="center" vertical="center" wrapText="1"/>
    </xf>
    <xf numFmtId="0" fontId="9" fillId="33" borderId="15" xfId="0" applyNumberFormat="1" applyFont="1" applyFill="1" applyBorder="1" applyAlignment="1">
      <alignment horizontal="center" vertical="center" wrapText="1"/>
    </xf>
    <xf numFmtId="0" fontId="7" fillId="33" borderId="12" xfId="0" applyFont="1" applyFill="1" applyBorder="1" applyAlignment="1">
      <alignment vertical="top" wrapText="1"/>
    </xf>
    <xf numFmtId="0" fontId="9" fillId="33" borderId="12" xfId="0" applyNumberFormat="1" applyFont="1" applyFill="1" applyBorder="1" applyAlignment="1">
      <alignment vertical="top" wrapText="1"/>
    </xf>
    <xf numFmtId="0" fontId="9" fillId="33" borderId="12" xfId="0" applyNumberFormat="1" applyFont="1" applyFill="1" applyBorder="1" applyAlignment="1">
      <alignment vertical="center" wrapText="1"/>
    </xf>
    <xf numFmtId="0" fontId="51" fillId="0" borderId="0" xfId="0" applyFont="1" applyAlignment="1">
      <alignment vertical="top" wrapText="1"/>
    </xf>
    <xf numFmtId="0" fontId="10" fillId="0" borderId="0" xfId="0" applyFont="1" applyAlignment="1">
      <alignment vertical="center" wrapText="1"/>
    </xf>
    <xf numFmtId="0" fontId="11" fillId="0" borderId="0" xfId="0" applyFont="1" applyAlignment="1">
      <alignment vertical="center" wrapText="1"/>
    </xf>
    <xf numFmtId="0" fontId="42" fillId="0" borderId="0" xfId="53" applyAlignment="1">
      <alignment vertical="center" wrapText="1"/>
    </xf>
    <xf numFmtId="0" fontId="12" fillId="0" borderId="0" xfId="0" applyFont="1" applyAlignment="1">
      <alignment vertical="center" wrapText="1"/>
    </xf>
    <xf numFmtId="0" fontId="10" fillId="0" borderId="0" xfId="0" applyFont="1" applyAlignment="1">
      <alignment horizontal="left" vertical="center" wrapText="1"/>
    </xf>
    <xf numFmtId="0" fontId="8" fillId="0" borderId="16"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7" fillId="0" borderId="13" xfId="0" applyFont="1" applyBorder="1" applyAlignment="1">
      <alignment horizontal="center" vertical="top" wrapText="1"/>
    </xf>
    <xf numFmtId="0" fontId="7" fillId="0" borderId="18" xfId="0" applyFont="1" applyBorder="1" applyAlignment="1">
      <alignment horizontal="center" vertical="top"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1" fontId="8" fillId="0" borderId="20" xfId="0" applyNumberFormat="1"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0" fontId="7" fillId="0" borderId="0" xfId="0" applyFont="1" applyAlignment="1">
      <alignment horizontal="center" vertical="top" wrapText="1"/>
    </xf>
    <xf numFmtId="0" fontId="8" fillId="0" borderId="12"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1" fontId="8" fillId="0" borderId="12" xfId="0" applyNumberFormat="1" applyFont="1" applyFill="1" applyBorder="1" applyAlignment="1">
      <alignment horizontal="center" vertical="center" wrapText="1"/>
    </xf>
    <xf numFmtId="0" fontId="10" fillId="0" borderId="0" xfId="0" applyFont="1" applyAlignment="1">
      <alignment horizontal="left" vertical="center" wrapText="1"/>
    </xf>
    <xf numFmtId="0" fontId="7" fillId="34" borderId="12"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0" fontId="50" fillId="0" borderId="23" xfId="0" applyFont="1" applyBorder="1" applyAlignment="1">
      <alignment horizontal="left" vertical="top" wrapText="1"/>
    </xf>
    <xf numFmtId="0" fontId="50" fillId="0" borderId="0" xfId="0" applyFont="1" applyBorder="1" applyAlignment="1">
      <alignment horizontal="left" vertical="top" wrapText="1"/>
    </xf>
    <xf numFmtId="1" fontId="2" fillId="0" borderId="12" xfId="0" applyNumberFormat="1" applyFont="1" applyFill="1" applyBorder="1" applyAlignment="1">
      <alignment horizontal="center" vertical="center" wrapText="1"/>
    </xf>
    <xf numFmtId="0" fontId="4" fillId="0" borderId="13" xfId="0" applyFont="1" applyBorder="1" applyAlignment="1">
      <alignment horizontal="right" vertical="top" wrapText="1"/>
    </xf>
    <xf numFmtId="0" fontId="4" fillId="0" borderId="24" xfId="0" applyFont="1" applyBorder="1" applyAlignment="1">
      <alignment horizontal="right" vertical="top" wrapText="1"/>
    </xf>
    <xf numFmtId="0" fontId="4" fillId="0" borderId="18" xfId="0" applyFont="1" applyBorder="1" applyAlignment="1">
      <alignment horizontal="right" vertical="top" wrapText="1"/>
    </xf>
    <xf numFmtId="0" fontId="50" fillId="0" borderId="12" xfId="0" applyFont="1" applyFill="1" applyBorder="1" applyAlignment="1">
      <alignment horizontal="right" vertical="top" wrapText="1"/>
    </xf>
    <xf numFmtId="0" fontId="4" fillId="0" borderId="12" xfId="0" applyFont="1" applyBorder="1" applyAlignment="1">
      <alignment horizontal="right" vertical="top" wrapText="1"/>
    </xf>
    <xf numFmtId="0" fontId="2" fillId="0" borderId="12" xfId="0" applyNumberFormat="1" applyFont="1" applyFill="1" applyBorder="1" applyAlignment="1">
      <alignment horizontal="center" vertical="center" wrapText="1"/>
    </xf>
    <xf numFmtId="0" fontId="50" fillId="0" borderId="12" xfId="0" applyFont="1" applyBorder="1" applyAlignment="1">
      <alignment horizontal="left" vertical="top" wrapText="1"/>
    </xf>
    <xf numFmtId="0" fontId="50" fillId="0" borderId="12" xfId="0" applyFont="1" applyFill="1" applyBorder="1" applyAlignment="1">
      <alignment horizontal="righ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0"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BDC0BF"/>
      <rgbColor rgb="00515151"/>
      <rgbColor rgb="00DBDBDB"/>
      <rgbColor rgb="00489BC9"/>
      <rgbColor rgb="001F3DFF"/>
      <rgbColor rgb="00FF0000"/>
      <rgbColor rgb="00FFFF00"/>
      <rgbColor rgb="00FF2C21"/>
      <rgbColor rgb="00FEFEFE"/>
      <rgbColor rgb="00AAAAAA"/>
      <rgbColor rgb="00000000"/>
      <rgbColor rgb="00AFE489"/>
      <rgbColor rgb="009CE159"/>
      <rgbColor rgb="00D8D8D8"/>
      <rgbColor rgb="00D8D8D8"/>
      <rgbColor rgb="00F9ECAC"/>
      <rgbColor rgb="00C4E5AF"/>
      <rgbColor rgb="00BF2118"/>
      <rgbColor rgb="000070C0"/>
      <rgbColor rgb="00BFBFBF"/>
      <rgbColor rgb="00FF2C21"/>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13"/>
  <sheetViews>
    <sheetView view="pageLayout" zoomScale="60" zoomScalePageLayoutView="60" workbookViewId="0" topLeftCell="A1">
      <selection activeCell="E112" sqref="E112"/>
    </sheetView>
  </sheetViews>
  <sheetFormatPr defaultColWidth="8.796875" defaultRowHeight="15"/>
  <cols>
    <col min="1" max="1" width="8.796875" style="25" customWidth="1"/>
    <col min="2" max="2" width="22.796875" style="25" customWidth="1"/>
    <col min="3" max="3" width="12.3984375" style="25" customWidth="1"/>
    <col min="4" max="4" width="8.796875" style="25" customWidth="1"/>
    <col min="5" max="5" width="9.296875" style="25" customWidth="1"/>
    <col min="6" max="6" width="8.796875" style="25" customWidth="1"/>
    <col min="7" max="7" width="10.3984375" style="25" customWidth="1"/>
    <col min="8" max="8" width="10.8984375" style="25" customWidth="1"/>
    <col min="9" max="9" width="12" style="25" customWidth="1"/>
    <col min="10" max="10" width="41.59765625" style="25" customWidth="1"/>
    <col min="11" max="16384" width="8.796875" style="25" customWidth="1"/>
  </cols>
  <sheetData>
    <row r="1" spans="1:10" ht="34.5" customHeight="1">
      <c r="A1" s="71"/>
      <c r="B1" s="71"/>
      <c r="C1" s="71"/>
      <c r="D1" s="71"/>
      <c r="E1" s="71"/>
      <c r="F1" s="71"/>
      <c r="G1" s="71"/>
      <c r="H1" s="71"/>
      <c r="I1" s="71"/>
      <c r="J1" s="71"/>
    </row>
    <row r="2" spans="5:10" ht="39.75" customHeight="1">
      <c r="E2" s="46"/>
      <c r="F2" s="46"/>
      <c r="G2" s="47"/>
      <c r="H2" s="77" t="s">
        <v>98</v>
      </c>
      <c r="I2" s="77"/>
      <c r="J2" s="78" t="s">
        <v>99</v>
      </c>
    </row>
    <row r="3" spans="5:10" ht="13.5" customHeight="1">
      <c r="E3" s="48"/>
      <c r="F3" s="47"/>
      <c r="G3" s="47"/>
      <c r="H3" s="49" t="s">
        <v>96</v>
      </c>
      <c r="I3" s="49" t="s">
        <v>97</v>
      </c>
      <c r="J3" s="79"/>
    </row>
    <row r="4" spans="2:9" ht="12.75" customHeight="1" thickBot="1">
      <c r="B4" s="30"/>
      <c r="C4" s="31"/>
      <c r="D4" s="31"/>
      <c r="E4" s="31"/>
      <c r="F4" s="31"/>
      <c r="G4" s="31"/>
      <c r="H4" s="31"/>
      <c r="I4" s="31"/>
    </row>
    <row r="5" spans="5:9" ht="12.75" customHeight="1">
      <c r="E5" s="69" t="s">
        <v>12</v>
      </c>
      <c r="F5" s="60" t="s">
        <v>0</v>
      </c>
      <c r="G5" s="60" t="s">
        <v>13</v>
      </c>
      <c r="H5" s="29"/>
      <c r="I5" s="29"/>
    </row>
    <row r="6" spans="5:9" ht="12">
      <c r="E6" s="70"/>
      <c r="F6" s="61"/>
      <c r="G6" s="61"/>
      <c r="H6" s="29"/>
      <c r="I6" s="29"/>
    </row>
    <row r="7" spans="5:10" ht="29.25" customHeight="1">
      <c r="E7" s="50" t="s">
        <v>31</v>
      </c>
      <c r="F7" s="52" t="s">
        <v>14</v>
      </c>
      <c r="G7" s="52" t="s">
        <v>5</v>
      </c>
      <c r="H7" s="27">
        <v>150000</v>
      </c>
      <c r="I7" s="27"/>
      <c r="J7" s="54"/>
    </row>
    <row r="8" spans="1:9" ht="24.75">
      <c r="A8" s="62"/>
      <c r="B8" s="63"/>
      <c r="C8" s="33" t="s">
        <v>23</v>
      </c>
      <c r="D8" s="33" t="s">
        <v>40</v>
      </c>
      <c r="E8" s="34" t="s">
        <v>94</v>
      </c>
      <c r="F8" s="28" t="s">
        <v>25</v>
      </c>
      <c r="G8" s="28" t="s">
        <v>95</v>
      </c>
      <c r="H8" s="29"/>
      <c r="I8" s="29"/>
    </row>
    <row r="9" spans="1:9" ht="30" customHeight="1">
      <c r="A9" s="64" t="s">
        <v>30</v>
      </c>
      <c r="B9" s="35" t="s">
        <v>39</v>
      </c>
      <c r="C9" s="36">
        <f>1652*1.2359</f>
        <v>2041.7068</v>
      </c>
      <c r="D9" s="36"/>
      <c r="E9" s="37"/>
      <c r="F9" s="37">
        <v>20</v>
      </c>
      <c r="G9" s="37">
        <f>F9*C9</f>
        <v>40834.136</v>
      </c>
      <c r="H9" s="29"/>
      <c r="I9" s="29"/>
    </row>
    <row r="10" spans="1:9" ht="12">
      <c r="A10" s="65"/>
      <c r="B10" s="35" t="s">
        <v>38</v>
      </c>
      <c r="C10" s="36">
        <f>1020*1.2359</f>
        <v>1260.618</v>
      </c>
      <c r="D10" s="36"/>
      <c r="E10" s="37"/>
      <c r="F10" s="37">
        <v>18</v>
      </c>
      <c r="G10" s="37">
        <f>F10*C10</f>
        <v>22691.124</v>
      </c>
      <c r="H10" s="29"/>
      <c r="I10" s="29"/>
    </row>
    <row r="11" spans="1:9" ht="24.75">
      <c r="A11" s="66"/>
      <c r="B11" s="35" t="s">
        <v>45</v>
      </c>
      <c r="C11" s="36">
        <f>2041*1.2359</f>
        <v>2522.4719</v>
      </c>
      <c r="D11" s="36"/>
      <c r="E11" s="37"/>
      <c r="F11" s="37">
        <v>20</v>
      </c>
      <c r="G11" s="37">
        <f>F11*C11</f>
        <v>50449.438</v>
      </c>
      <c r="H11" s="29"/>
      <c r="I11" s="29"/>
    </row>
    <row r="12" spans="1:9" ht="37.5">
      <c r="A12" s="39" t="s">
        <v>41</v>
      </c>
      <c r="B12" s="35" t="s">
        <v>44</v>
      </c>
      <c r="C12" s="36"/>
      <c r="D12" s="36">
        <v>7506.33</v>
      </c>
      <c r="E12" s="37">
        <v>4</v>
      </c>
      <c r="F12" s="37"/>
      <c r="G12" s="37">
        <f>E12*D12</f>
        <v>30025.32</v>
      </c>
      <c r="H12" s="29"/>
      <c r="I12" s="29"/>
    </row>
    <row r="13" spans="1:9" ht="24.75">
      <c r="A13" s="39" t="s">
        <v>42</v>
      </c>
      <c r="B13" s="35" t="s">
        <v>43</v>
      </c>
      <c r="C13" s="36"/>
      <c r="D13" s="36">
        <v>1500</v>
      </c>
      <c r="E13" s="37">
        <v>4</v>
      </c>
      <c r="F13" s="37"/>
      <c r="G13" s="37">
        <f>E13*D13</f>
        <v>6000</v>
      </c>
      <c r="H13" s="29"/>
      <c r="I13" s="29"/>
    </row>
    <row r="14" spans="2:9" ht="12.75" customHeight="1">
      <c r="B14" s="30" t="s">
        <v>29</v>
      </c>
      <c r="C14" s="31"/>
      <c r="D14" s="31"/>
      <c r="E14" s="31"/>
      <c r="F14" s="31"/>
      <c r="G14" s="31">
        <f>SUM(G9:G13)</f>
        <v>150000.018</v>
      </c>
      <c r="H14" s="29"/>
      <c r="I14" s="29"/>
    </row>
    <row r="15" spans="5:9" ht="12.75" customHeight="1" thickBot="1">
      <c r="E15" s="40"/>
      <c r="H15" s="29"/>
      <c r="I15" s="29"/>
    </row>
    <row r="16" spans="5:11" ht="12.75" customHeight="1">
      <c r="E16" s="69" t="s">
        <v>12</v>
      </c>
      <c r="F16" s="60" t="s">
        <v>0</v>
      </c>
      <c r="G16" s="60" t="s">
        <v>13</v>
      </c>
      <c r="K16" s="26"/>
    </row>
    <row r="17" spans="5:11" ht="12">
      <c r="E17" s="70"/>
      <c r="F17" s="61"/>
      <c r="G17" s="61"/>
      <c r="K17" s="26"/>
    </row>
    <row r="18" spans="5:11" ht="25.5" customHeight="1">
      <c r="E18" s="32" t="s">
        <v>32</v>
      </c>
      <c r="F18" s="52" t="s">
        <v>10</v>
      </c>
      <c r="G18" s="52" t="s">
        <v>3</v>
      </c>
      <c r="H18" s="51"/>
      <c r="I18" s="27">
        <v>450000</v>
      </c>
      <c r="K18" s="26"/>
    </row>
    <row r="19" spans="1:9" ht="24.75">
      <c r="A19" s="62"/>
      <c r="B19" s="63"/>
      <c r="C19" s="35" t="s">
        <v>23</v>
      </c>
      <c r="D19" s="33" t="s">
        <v>40</v>
      </c>
      <c r="E19" s="34" t="s">
        <v>94</v>
      </c>
      <c r="F19" s="38" t="s">
        <v>25</v>
      </c>
      <c r="G19" s="28" t="s">
        <v>95</v>
      </c>
      <c r="H19" s="29"/>
      <c r="I19" s="29"/>
    </row>
    <row r="20" spans="1:9" ht="30" customHeight="1">
      <c r="A20" s="64" t="s">
        <v>30</v>
      </c>
      <c r="B20" s="35" t="s">
        <v>28</v>
      </c>
      <c r="C20" s="36">
        <f>1652*1.2359</f>
        <v>2041.7068</v>
      </c>
      <c r="D20" s="36"/>
      <c r="E20" s="37"/>
      <c r="F20" s="37">
        <v>96</v>
      </c>
      <c r="G20" s="37">
        <f>F20*C20</f>
        <v>196003.8528</v>
      </c>
      <c r="H20" s="29"/>
      <c r="I20" s="29"/>
    </row>
    <row r="21" spans="1:9" ht="24.75">
      <c r="A21" s="65"/>
      <c r="B21" s="35" t="s">
        <v>27</v>
      </c>
      <c r="C21" s="36">
        <f>1020*1.2359</f>
        <v>1260.618</v>
      </c>
      <c r="D21" s="36"/>
      <c r="E21" s="37"/>
      <c r="F21" s="37">
        <v>91.5</v>
      </c>
      <c r="G21" s="37">
        <f>F21*C21</f>
        <v>115346.54699999999</v>
      </c>
      <c r="H21" s="29"/>
      <c r="I21" s="29"/>
    </row>
    <row r="22" spans="1:9" ht="24.75">
      <c r="A22" s="66"/>
      <c r="B22" s="35" t="s">
        <v>45</v>
      </c>
      <c r="C22" s="36">
        <f>2041*1.2359</f>
        <v>2522.4719</v>
      </c>
      <c r="D22" s="36"/>
      <c r="E22" s="37"/>
      <c r="F22" s="37">
        <v>36</v>
      </c>
      <c r="G22" s="37">
        <f>F22*C22</f>
        <v>90808.9884</v>
      </c>
      <c r="H22" s="41"/>
      <c r="I22" s="29"/>
    </row>
    <row r="23" spans="1:9" ht="37.5">
      <c r="A23" s="39" t="s">
        <v>41</v>
      </c>
      <c r="B23" s="35" t="s">
        <v>44</v>
      </c>
      <c r="C23" s="36"/>
      <c r="D23" s="36">
        <v>7223.44</v>
      </c>
      <c r="E23" s="37">
        <v>6</v>
      </c>
      <c r="F23" s="37"/>
      <c r="G23" s="37">
        <f>E23*D23</f>
        <v>43340.64</v>
      </c>
      <c r="H23" s="29"/>
      <c r="I23" s="29"/>
    </row>
    <row r="24" spans="1:9" ht="24.75">
      <c r="A24" s="39" t="s">
        <v>42</v>
      </c>
      <c r="B24" s="35" t="s">
        <v>43</v>
      </c>
      <c r="C24" s="36"/>
      <c r="D24" s="36">
        <v>1500</v>
      </c>
      <c r="E24" s="37">
        <v>3</v>
      </c>
      <c r="F24" s="37"/>
      <c r="G24" s="37">
        <f>E24*D24</f>
        <v>4500</v>
      </c>
      <c r="H24" s="29"/>
      <c r="I24" s="29"/>
    </row>
    <row r="25" spans="2:9" ht="12.75" customHeight="1">
      <c r="B25" s="30" t="s">
        <v>29</v>
      </c>
      <c r="C25" s="31"/>
      <c r="D25" s="31"/>
      <c r="E25" s="31"/>
      <c r="F25" s="31"/>
      <c r="G25" s="42">
        <f>SUM(G20:G24)</f>
        <v>450000.02820000006</v>
      </c>
      <c r="H25" s="29"/>
      <c r="I25" s="29"/>
    </row>
    <row r="26" spans="3:9" ht="12.75" customHeight="1" thickBot="1">
      <c r="C26" s="29"/>
      <c r="D26" s="29"/>
      <c r="E26" s="29"/>
      <c r="F26" s="29"/>
      <c r="G26" s="29"/>
      <c r="H26" s="29"/>
      <c r="I26" s="29"/>
    </row>
    <row r="27" spans="5:11" ht="12.75" customHeight="1">
      <c r="E27" s="69" t="s">
        <v>12</v>
      </c>
      <c r="F27" s="60" t="s">
        <v>0</v>
      </c>
      <c r="G27" s="60" t="s">
        <v>13</v>
      </c>
      <c r="K27" s="26"/>
    </row>
    <row r="28" spans="5:11" ht="12">
      <c r="E28" s="70"/>
      <c r="F28" s="61"/>
      <c r="G28" s="61"/>
      <c r="K28" s="26"/>
    </row>
    <row r="29" spans="5:11" ht="27.75" customHeight="1">
      <c r="E29" s="32" t="s">
        <v>1</v>
      </c>
      <c r="F29" s="52" t="s">
        <v>11</v>
      </c>
      <c r="G29" s="52" t="s">
        <v>6</v>
      </c>
      <c r="H29" s="27">
        <v>225000</v>
      </c>
      <c r="I29" s="51"/>
      <c r="K29" s="26"/>
    </row>
    <row r="30" spans="1:9" ht="24.75">
      <c r="A30" s="62"/>
      <c r="B30" s="63"/>
      <c r="C30" s="33" t="s">
        <v>23</v>
      </c>
      <c r="D30" s="33" t="s">
        <v>40</v>
      </c>
      <c r="E30" s="34" t="s">
        <v>94</v>
      </c>
      <c r="F30" s="28" t="s">
        <v>25</v>
      </c>
      <c r="G30" s="28" t="s">
        <v>95</v>
      </c>
      <c r="H30" s="29"/>
      <c r="I30" s="29"/>
    </row>
    <row r="31" spans="1:9" ht="30" customHeight="1">
      <c r="A31" s="67" t="s">
        <v>30</v>
      </c>
      <c r="B31" s="35" t="s">
        <v>39</v>
      </c>
      <c r="C31" s="36">
        <f>1652*1.2359</f>
        <v>2041.7068</v>
      </c>
      <c r="D31" s="36"/>
      <c r="E31" s="37"/>
      <c r="F31" s="37">
        <v>37.5</v>
      </c>
      <c r="G31" s="37">
        <f>F31*C31</f>
        <v>76564.005</v>
      </c>
      <c r="H31" s="29"/>
      <c r="I31" s="29"/>
    </row>
    <row r="32" spans="1:9" ht="12">
      <c r="A32" s="74"/>
      <c r="B32" s="35" t="s">
        <v>38</v>
      </c>
      <c r="C32" s="36">
        <f>1020*1.2359</f>
        <v>1260.618</v>
      </c>
      <c r="D32" s="36"/>
      <c r="E32" s="37"/>
      <c r="F32" s="37">
        <v>24</v>
      </c>
      <c r="G32" s="37">
        <f>F32*C32</f>
        <v>30254.832</v>
      </c>
      <c r="H32" s="29"/>
      <c r="I32" s="29"/>
    </row>
    <row r="33" spans="1:9" ht="24.75">
      <c r="A33" s="68"/>
      <c r="B33" s="35" t="s">
        <v>45</v>
      </c>
      <c r="C33" s="36">
        <f>2041*1.2359</f>
        <v>2522.4719</v>
      </c>
      <c r="D33" s="36"/>
      <c r="E33" s="37"/>
      <c r="F33" s="37">
        <v>30</v>
      </c>
      <c r="G33" s="37">
        <f>F33*C33</f>
        <v>75674.157</v>
      </c>
      <c r="H33" s="29"/>
      <c r="I33" s="29"/>
    </row>
    <row r="34" spans="1:9" ht="37.5">
      <c r="A34" s="39" t="s">
        <v>41</v>
      </c>
      <c r="B34" s="35" t="s">
        <v>44</v>
      </c>
      <c r="C34" s="36"/>
      <c r="D34" s="36">
        <v>7001.41</v>
      </c>
      <c r="E34" s="37">
        <v>5</v>
      </c>
      <c r="F34" s="37"/>
      <c r="G34" s="37">
        <f>E34*D34</f>
        <v>35007.05</v>
      </c>
      <c r="H34" s="29"/>
      <c r="I34" s="29"/>
    </row>
    <row r="35" spans="1:9" ht="24.75">
      <c r="A35" s="39" t="s">
        <v>42</v>
      </c>
      <c r="B35" s="35" t="s">
        <v>43</v>
      </c>
      <c r="C35" s="36"/>
      <c r="D35" s="36">
        <v>1500</v>
      </c>
      <c r="E35" s="37">
        <v>5</v>
      </c>
      <c r="F35" s="37"/>
      <c r="G35" s="37">
        <f>E35*D35</f>
        <v>7500</v>
      </c>
      <c r="H35" s="29"/>
      <c r="I35" s="29"/>
    </row>
    <row r="36" spans="2:9" ht="12.75" customHeight="1">
      <c r="B36" s="30" t="s">
        <v>29</v>
      </c>
      <c r="C36" s="31"/>
      <c r="D36" s="31"/>
      <c r="E36" s="31"/>
      <c r="F36" s="31"/>
      <c r="G36" s="31">
        <f>SUM(G31:G35)</f>
        <v>225000.044</v>
      </c>
      <c r="H36" s="29"/>
      <c r="I36" s="29"/>
    </row>
    <row r="37" spans="8:9" ht="12.75" customHeight="1">
      <c r="H37" s="29"/>
      <c r="I37" s="29"/>
    </row>
    <row r="38" spans="5:9" ht="12.75" customHeight="1" thickBot="1">
      <c r="E38" s="43"/>
      <c r="H38" s="29"/>
      <c r="I38" s="29"/>
    </row>
    <row r="39" spans="5:11" ht="12.75" customHeight="1">
      <c r="E39" s="69" t="s">
        <v>12</v>
      </c>
      <c r="F39" s="60" t="s">
        <v>0</v>
      </c>
      <c r="G39" s="60" t="s">
        <v>13</v>
      </c>
      <c r="K39" s="26"/>
    </row>
    <row r="40" spans="5:11" ht="12">
      <c r="E40" s="70"/>
      <c r="F40" s="61"/>
      <c r="G40" s="61"/>
      <c r="K40" s="26"/>
    </row>
    <row r="41" spans="5:11" ht="45" customHeight="1">
      <c r="E41" s="32" t="s">
        <v>2</v>
      </c>
      <c r="F41" s="52" t="s">
        <v>15</v>
      </c>
      <c r="G41" s="52" t="s">
        <v>21</v>
      </c>
      <c r="H41" s="27">
        <v>75000</v>
      </c>
      <c r="I41" s="51"/>
      <c r="K41" s="26"/>
    </row>
    <row r="42" spans="1:9" ht="24.75">
      <c r="A42" s="62"/>
      <c r="B42" s="63"/>
      <c r="C42" s="33" t="s">
        <v>23</v>
      </c>
      <c r="D42" s="33" t="s">
        <v>40</v>
      </c>
      <c r="E42" s="34" t="s">
        <v>94</v>
      </c>
      <c r="F42" s="28" t="s">
        <v>25</v>
      </c>
      <c r="G42" s="28" t="s">
        <v>95</v>
      </c>
      <c r="H42" s="29"/>
      <c r="I42" s="29"/>
    </row>
    <row r="43" spans="1:9" ht="12">
      <c r="A43" s="67" t="s">
        <v>30</v>
      </c>
      <c r="B43" s="35" t="s">
        <v>39</v>
      </c>
      <c r="C43" s="36">
        <f>1652*1.2359</f>
        <v>2041.7068</v>
      </c>
      <c r="D43" s="36"/>
      <c r="E43" s="37"/>
      <c r="F43" s="37">
        <v>15.6</v>
      </c>
      <c r="G43" s="37">
        <f>F43*C43</f>
        <v>31850.62608</v>
      </c>
      <c r="H43" s="29"/>
      <c r="I43" s="29"/>
    </row>
    <row r="44" spans="1:9" ht="24.75">
      <c r="A44" s="68"/>
      <c r="B44" s="35" t="s">
        <v>45</v>
      </c>
      <c r="C44" s="36">
        <f>2041*1.2359</f>
        <v>2522.4719</v>
      </c>
      <c r="D44" s="36"/>
      <c r="E44" s="37"/>
      <c r="F44" s="37">
        <v>10</v>
      </c>
      <c r="G44" s="37">
        <f>F44*C44</f>
        <v>25224.719</v>
      </c>
      <c r="H44" s="29"/>
      <c r="I44" s="29"/>
    </row>
    <row r="45" spans="1:9" ht="37.5">
      <c r="A45" s="39" t="s">
        <v>41</v>
      </c>
      <c r="B45" s="35" t="s">
        <v>44</v>
      </c>
      <c r="C45" s="36"/>
      <c r="D45" s="36">
        <v>7462.33</v>
      </c>
      <c r="E45" s="37">
        <v>2</v>
      </c>
      <c r="F45" s="37"/>
      <c r="G45" s="37">
        <f>E45*D45</f>
        <v>14924.66</v>
      </c>
      <c r="H45" s="29"/>
      <c r="I45" s="29"/>
    </row>
    <row r="46" spans="1:9" ht="24.75">
      <c r="A46" s="39" t="s">
        <v>42</v>
      </c>
      <c r="B46" s="35" t="s">
        <v>43</v>
      </c>
      <c r="C46" s="36"/>
      <c r="D46" s="36">
        <v>1500</v>
      </c>
      <c r="E46" s="37">
        <v>2</v>
      </c>
      <c r="F46" s="37"/>
      <c r="G46" s="37">
        <f>D46*E46</f>
        <v>3000</v>
      </c>
      <c r="H46" s="29"/>
      <c r="I46" s="29"/>
    </row>
    <row r="47" spans="2:9" ht="12.75" customHeight="1">
      <c r="B47" s="30" t="s">
        <v>29</v>
      </c>
      <c r="C47" s="31"/>
      <c r="D47" s="31"/>
      <c r="E47" s="31"/>
      <c r="F47" s="31"/>
      <c r="G47" s="31">
        <f>SUM(G43:G46)</f>
        <v>75000.00508</v>
      </c>
      <c r="H47" s="29"/>
      <c r="I47" s="29"/>
    </row>
    <row r="48" spans="7:9" ht="12">
      <c r="G48" s="44"/>
      <c r="H48" s="29"/>
      <c r="I48" s="29"/>
    </row>
    <row r="49" spans="8:9" ht="12.75" thickBot="1">
      <c r="H49" s="29"/>
      <c r="I49" s="29"/>
    </row>
    <row r="50" spans="5:11" ht="12.75" customHeight="1">
      <c r="E50" s="69" t="s">
        <v>12</v>
      </c>
      <c r="F50" s="60" t="s">
        <v>0</v>
      </c>
      <c r="G50" s="60" t="s">
        <v>13</v>
      </c>
      <c r="K50" s="26"/>
    </row>
    <row r="51" spans="5:11" ht="12">
      <c r="E51" s="70"/>
      <c r="F51" s="61"/>
      <c r="G51" s="61"/>
      <c r="K51" s="26"/>
    </row>
    <row r="52" spans="5:11" ht="53.25" customHeight="1">
      <c r="E52" s="32" t="s">
        <v>33</v>
      </c>
      <c r="F52" s="52" t="s">
        <v>16</v>
      </c>
      <c r="G52" s="53" t="s">
        <v>7</v>
      </c>
      <c r="H52" s="27">
        <v>250000</v>
      </c>
      <c r="I52" s="51"/>
      <c r="K52" s="26"/>
    </row>
    <row r="53" spans="1:9" ht="24.75">
      <c r="A53" s="62"/>
      <c r="B53" s="63"/>
      <c r="C53" s="33" t="s">
        <v>23</v>
      </c>
      <c r="D53" s="33" t="s">
        <v>40</v>
      </c>
      <c r="E53" s="34" t="s">
        <v>94</v>
      </c>
      <c r="F53" s="28" t="s">
        <v>25</v>
      </c>
      <c r="G53" s="28" t="s">
        <v>95</v>
      </c>
      <c r="H53" s="29"/>
      <c r="I53" s="29"/>
    </row>
    <row r="54" spans="1:9" ht="12">
      <c r="A54" s="67" t="s">
        <v>30</v>
      </c>
      <c r="B54" s="35" t="s">
        <v>39</v>
      </c>
      <c r="C54" s="36">
        <f>1652*1.2359</f>
        <v>2041.7068</v>
      </c>
      <c r="D54" s="36"/>
      <c r="E54" s="37"/>
      <c r="F54" s="37">
        <v>10</v>
      </c>
      <c r="G54" s="37">
        <f>F54*C54</f>
        <v>20417.068</v>
      </c>
      <c r="H54" s="29"/>
      <c r="I54" s="29"/>
    </row>
    <row r="55" spans="1:9" ht="24.75">
      <c r="A55" s="68"/>
      <c r="B55" s="35" t="s">
        <v>45</v>
      </c>
      <c r="C55" s="36">
        <f>2041*1.2359</f>
        <v>2522.4719</v>
      </c>
      <c r="D55" s="36"/>
      <c r="E55" s="37"/>
      <c r="F55" s="37">
        <v>8.5</v>
      </c>
      <c r="G55" s="37">
        <f>F55*C55</f>
        <v>21441.01115</v>
      </c>
      <c r="H55" s="29"/>
      <c r="I55" s="29"/>
    </row>
    <row r="56" spans="1:9" ht="37.5">
      <c r="A56" s="39" t="s">
        <v>41</v>
      </c>
      <c r="B56" s="35" t="s">
        <v>44</v>
      </c>
      <c r="C56" s="36"/>
      <c r="D56" s="36">
        <v>7570.96</v>
      </c>
      <c r="E56" s="37">
        <v>2</v>
      </c>
      <c r="F56" s="37"/>
      <c r="G56" s="37">
        <f>E56*D56</f>
        <v>15141.92</v>
      </c>
      <c r="H56" s="29"/>
      <c r="I56" s="29"/>
    </row>
    <row r="57" spans="1:9" ht="50.25">
      <c r="A57" s="67" t="s">
        <v>42</v>
      </c>
      <c r="B57" s="35" t="s">
        <v>46</v>
      </c>
      <c r="C57" s="36"/>
      <c r="D57" s="36">
        <v>190000</v>
      </c>
      <c r="E57" s="37">
        <v>1</v>
      </c>
      <c r="F57" s="37"/>
      <c r="G57" s="37">
        <f>D57*E57</f>
        <v>190000</v>
      </c>
      <c r="H57" s="29"/>
      <c r="I57" s="29"/>
    </row>
    <row r="58" spans="1:9" ht="24.75">
      <c r="A58" s="68"/>
      <c r="B58" s="35" t="s">
        <v>43</v>
      </c>
      <c r="C58" s="36"/>
      <c r="D58" s="36">
        <v>1500</v>
      </c>
      <c r="E58" s="37">
        <v>2</v>
      </c>
      <c r="F58" s="37"/>
      <c r="G58" s="37">
        <f>D58*E58</f>
        <v>3000</v>
      </c>
      <c r="H58" s="29"/>
      <c r="I58" s="29"/>
    </row>
    <row r="59" spans="2:9" ht="12.75" customHeight="1">
      <c r="B59" s="30" t="s">
        <v>29</v>
      </c>
      <c r="C59" s="31"/>
      <c r="D59" s="31"/>
      <c r="E59" s="31"/>
      <c r="F59" s="31"/>
      <c r="G59" s="31">
        <f>SUM(G54:G58)</f>
        <v>249999.99915</v>
      </c>
      <c r="H59" s="29"/>
      <c r="I59" s="29"/>
    </row>
    <row r="60" spans="7:9" ht="12.75" thickBot="1">
      <c r="G60" s="44"/>
      <c r="H60" s="29"/>
      <c r="I60" s="29"/>
    </row>
    <row r="61" spans="5:11" ht="12.75" customHeight="1">
      <c r="E61" s="69" t="s">
        <v>12</v>
      </c>
      <c r="F61" s="60" t="s">
        <v>0</v>
      </c>
      <c r="G61" s="60" t="s">
        <v>13</v>
      </c>
      <c r="K61" s="26"/>
    </row>
    <row r="62" spans="5:11" ht="12">
      <c r="E62" s="70"/>
      <c r="F62" s="61"/>
      <c r="G62" s="61"/>
      <c r="K62" s="26"/>
    </row>
    <row r="63" spans="5:11" ht="66.75" customHeight="1">
      <c r="E63" s="32" t="s">
        <v>34</v>
      </c>
      <c r="F63" s="52" t="s">
        <v>17</v>
      </c>
      <c r="G63" s="53" t="s">
        <v>8</v>
      </c>
      <c r="H63" s="27">
        <v>50000</v>
      </c>
      <c r="I63" s="51"/>
      <c r="K63" s="26"/>
    </row>
    <row r="64" spans="1:9" ht="24.75">
      <c r="A64" s="62"/>
      <c r="B64" s="63"/>
      <c r="C64" s="33" t="s">
        <v>23</v>
      </c>
      <c r="D64" s="33" t="s">
        <v>40</v>
      </c>
      <c r="E64" s="34" t="s">
        <v>94</v>
      </c>
      <c r="F64" s="28" t="s">
        <v>25</v>
      </c>
      <c r="G64" s="28" t="s">
        <v>95</v>
      </c>
      <c r="H64" s="29"/>
      <c r="I64" s="29"/>
    </row>
    <row r="65" spans="1:9" ht="12">
      <c r="A65" s="67" t="s">
        <v>30</v>
      </c>
      <c r="B65" s="35" t="s">
        <v>39</v>
      </c>
      <c r="C65" s="36">
        <f>1652*1.2359</f>
        <v>2041.7068</v>
      </c>
      <c r="D65" s="36"/>
      <c r="E65" s="37"/>
      <c r="F65" s="37">
        <v>9</v>
      </c>
      <c r="G65" s="37">
        <f>F65*C65</f>
        <v>18375.3612</v>
      </c>
      <c r="H65" s="29"/>
      <c r="I65" s="29"/>
    </row>
    <row r="66" spans="1:9" ht="24.75">
      <c r="A66" s="68"/>
      <c r="B66" s="35" t="s">
        <v>45</v>
      </c>
      <c r="C66" s="36">
        <f>2041*1.2359</f>
        <v>2522.4719</v>
      </c>
      <c r="D66" s="36"/>
      <c r="E66" s="37"/>
      <c r="F66" s="37">
        <v>6</v>
      </c>
      <c r="G66" s="37">
        <f>F66*C66</f>
        <v>15134.8314</v>
      </c>
      <c r="H66" s="29"/>
      <c r="I66" s="29"/>
    </row>
    <row r="67" spans="1:9" ht="37.5">
      <c r="A67" s="39" t="s">
        <v>41</v>
      </c>
      <c r="B67" s="35" t="s">
        <v>44</v>
      </c>
      <c r="C67" s="36"/>
      <c r="D67" s="36">
        <v>7494.91</v>
      </c>
      <c r="E67" s="37">
        <v>2</v>
      </c>
      <c r="F67" s="37"/>
      <c r="G67" s="37">
        <f>E67*D67</f>
        <v>14989.82</v>
      </c>
      <c r="H67" s="29"/>
      <c r="I67" s="29"/>
    </row>
    <row r="68" spans="1:9" ht="24.75">
      <c r="A68" s="35" t="s">
        <v>42</v>
      </c>
      <c r="B68" s="35" t="s">
        <v>43</v>
      </c>
      <c r="C68" s="36"/>
      <c r="D68" s="36">
        <v>1500</v>
      </c>
      <c r="E68" s="37">
        <v>1</v>
      </c>
      <c r="F68" s="37"/>
      <c r="G68" s="37">
        <f>D68*E68</f>
        <v>1500</v>
      </c>
      <c r="H68" s="29"/>
      <c r="I68" s="29"/>
    </row>
    <row r="69" spans="2:9" ht="12.75" customHeight="1">
      <c r="B69" s="30" t="s">
        <v>29</v>
      </c>
      <c r="C69" s="31"/>
      <c r="D69" s="31"/>
      <c r="E69" s="31"/>
      <c r="F69" s="31"/>
      <c r="G69" s="31">
        <f>SUM(G65:G68)</f>
        <v>50000.012599999995</v>
      </c>
      <c r="H69" s="29"/>
      <c r="I69" s="29"/>
    </row>
    <row r="70" spans="7:9" ht="12">
      <c r="G70" s="44"/>
      <c r="H70" s="29"/>
      <c r="I70" s="29"/>
    </row>
    <row r="71" spans="8:9" ht="12.75" thickBot="1">
      <c r="H71" s="29"/>
      <c r="I71" s="29"/>
    </row>
    <row r="72" spans="5:11" ht="12.75" customHeight="1">
      <c r="E72" s="69" t="s">
        <v>12</v>
      </c>
      <c r="F72" s="60" t="s">
        <v>0</v>
      </c>
      <c r="G72" s="60" t="s">
        <v>13</v>
      </c>
      <c r="K72" s="26"/>
    </row>
    <row r="73" spans="5:11" ht="12">
      <c r="E73" s="70"/>
      <c r="F73" s="61"/>
      <c r="G73" s="61"/>
      <c r="K73" s="26"/>
    </row>
    <row r="74" spans="5:11" ht="45" customHeight="1">
      <c r="E74" s="32" t="s">
        <v>35</v>
      </c>
      <c r="F74" s="52" t="s">
        <v>18</v>
      </c>
      <c r="G74" s="53" t="s">
        <v>9</v>
      </c>
      <c r="H74" s="27">
        <v>250000</v>
      </c>
      <c r="I74" s="51"/>
      <c r="K74" s="26"/>
    </row>
    <row r="75" spans="1:9" ht="24.75">
      <c r="A75" s="62"/>
      <c r="B75" s="63"/>
      <c r="C75" s="33" t="s">
        <v>23</v>
      </c>
      <c r="D75" s="33" t="s">
        <v>40</v>
      </c>
      <c r="E75" s="34" t="s">
        <v>94</v>
      </c>
      <c r="F75" s="28" t="s">
        <v>25</v>
      </c>
      <c r="G75" s="28" t="s">
        <v>95</v>
      </c>
      <c r="H75" s="29"/>
      <c r="I75" s="29"/>
    </row>
    <row r="76" spans="1:9" ht="12">
      <c r="A76" s="67" t="s">
        <v>30</v>
      </c>
      <c r="B76" s="35" t="s">
        <v>39</v>
      </c>
      <c r="C76" s="36">
        <f>1652*1.2359</f>
        <v>2041.7068</v>
      </c>
      <c r="D76" s="36"/>
      <c r="E76" s="37"/>
      <c r="F76" s="37">
        <v>42</v>
      </c>
      <c r="G76" s="37">
        <f>F76*C76</f>
        <v>85751.6856</v>
      </c>
      <c r="H76" s="29"/>
      <c r="I76" s="29"/>
    </row>
    <row r="77" spans="1:9" ht="12">
      <c r="A77" s="74"/>
      <c r="B77" s="35" t="s">
        <v>38</v>
      </c>
      <c r="C77" s="36">
        <f>1020*1.2359</f>
        <v>1260.618</v>
      </c>
      <c r="D77" s="36"/>
      <c r="E77" s="37"/>
      <c r="F77" s="37">
        <v>33.75</v>
      </c>
      <c r="G77" s="37">
        <f>F77*C77</f>
        <v>42545.8575</v>
      </c>
      <c r="H77" s="29"/>
      <c r="I77" s="29"/>
    </row>
    <row r="78" spans="1:9" ht="24.75">
      <c r="A78" s="68"/>
      <c r="B78" s="35" t="s">
        <v>45</v>
      </c>
      <c r="C78" s="36">
        <f>2041*1.2359</f>
        <v>2522.4719</v>
      </c>
      <c r="D78" s="36"/>
      <c r="E78" s="37"/>
      <c r="F78" s="37">
        <v>28</v>
      </c>
      <c r="G78" s="37">
        <f>F78*C78</f>
        <v>70629.2132</v>
      </c>
      <c r="H78" s="29"/>
      <c r="I78" s="29"/>
    </row>
    <row r="79" spans="1:9" ht="37.5">
      <c r="A79" s="39" t="s">
        <v>41</v>
      </c>
      <c r="B79" s="35" t="s">
        <v>44</v>
      </c>
      <c r="C79" s="36"/>
      <c r="D79" s="36">
        <v>7512.21</v>
      </c>
      <c r="E79" s="37">
        <v>6</v>
      </c>
      <c r="F79" s="37"/>
      <c r="G79" s="37">
        <f>E79*D79</f>
        <v>45073.26</v>
      </c>
      <c r="H79" s="29"/>
      <c r="I79" s="29"/>
    </row>
    <row r="80" spans="1:9" ht="24.75">
      <c r="A80" s="35" t="s">
        <v>42</v>
      </c>
      <c r="B80" s="35" t="s">
        <v>43</v>
      </c>
      <c r="C80" s="36"/>
      <c r="D80" s="36">
        <v>1500</v>
      </c>
      <c r="E80" s="37">
        <v>4</v>
      </c>
      <c r="F80" s="37"/>
      <c r="G80" s="37">
        <f>D80*E80</f>
        <v>6000</v>
      </c>
      <c r="H80" s="29"/>
      <c r="I80" s="29"/>
    </row>
    <row r="81" spans="2:9" ht="12.75" customHeight="1">
      <c r="B81" s="30" t="s">
        <v>29</v>
      </c>
      <c r="C81" s="31"/>
      <c r="D81" s="31"/>
      <c r="E81" s="31"/>
      <c r="F81" s="31"/>
      <c r="G81" s="31">
        <f>SUM(G76:G80)</f>
        <v>250000.01630000002</v>
      </c>
      <c r="H81" s="29"/>
      <c r="I81" s="29"/>
    </row>
    <row r="82" spans="8:9" ht="12">
      <c r="H82" s="29"/>
      <c r="I82" s="29"/>
    </row>
    <row r="83" spans="8:9" ht="12.75" thickBot="1">
      <c r="H83" s="29"/>
      <c r="I83" s="29"/>
    </row>
    <row r="84" spans="5:11" ht="12.75" customHeight="1">
      <c r="E84" s="69" t="s">
        <v>12</v>
      </c>
      <c r="F84" s="60" t="s">
        <v>0</v>
      </c>
      <c r="G84" s="60" t="s">
        <v>13</v>
      </c>
      <c r="K84" s="26"/>
    </row>
    <row r="85" spans="5:11" ht="12">
      <c r="E85" s="70"/>
      <c r="F85" s="61"/>
      <c r="G85" s="61"/>
      <c r="K85" s="26"/>
    </row>
    <row r="86" spans="5:11" ht="45" customHeight="1">
      <c r="E86" s="32" t="s">
        <v>36</v>
      </c>
      <c r="F86" s="52" t="s">
        <v>19</v>
      </c>
      <c r="G86" s="53" t="s">
        <v>22</v>
      </c>
      <c r="H86" s="27">
        <v>50000</v>
      </c>
      <c r="I86" s="51"/>
      <c r="K86" s="26"/>
    </row>
    <row r="87" spans="1:9" ht="24.75">
      <c r="A87" s="62"/>
      <c r="B87" s="63"/>
      <c r="C87" s="33" t="s">
        <v>23</v>
      </c>
      <c r="D87" s="33" t="s">
        <v>40</v>
      </c>
      <c r="E87" s="34" t="s">
        <v>94</v>
      </c>
      <c r="F87" s="28" t="s">
        <v>25</v>
      </c>
      <c r="G87" s="28" t="s">
        <v>95</v>
      </c>
      <c r="H87" s="45"/>
      <c r="I87" s="29"/>
    </row>
    <row r="88" spans="1:9" ht="12">
      <c r="A88" s="67" t="s">
        <v>30</v>
      </c>
      <c r="B88" s="35" t="s">
        <v>39</v>
      </c>
      <c r="C88" s="36">
        <f>1652*1.2359</f>
        <v>2041.7068</v>
      </c>
      <c r="D88" s="36"/>
      <c r="E88" s="37"/>
      <c r="F88" s="37">
        <v>9.5</v>
      </c>
      <c r="G88" s="37">
        <f>F88*C88</f>
        <v>19396.2146</v>
      </c>
      <c r="H88" s="29"/>
      <c r="I88" s="29"/>
    </row>
    <row r="89" spans="1:9" ht="24.75">
      <c r="A89" s="68"/>
      <c r="B89" s="35" t="s">
        <v>45</v>
      </c>
      <c r="C89" s="36">
        <f>2041*1.2359</f>
        <v>2522.4719</v>
      </c>
      <c r="D89" s="36"/>
      <c r="E89" s="37"/>
      <c r="F89" s="37">
        <v>5</v>
      </c>
      <c r="G89" s="37">
        <f>F89*C89</f>
        <v>12612.3595</v>
      </c>
      <c r="H89" s="29"/>
      <c r="I89" s="29"/>
    </row>
    <row r="90" spans="1:9" ht="37.5">
      <c r="A90" s="39" t="s">
        <v>41</v>
      </c>
      <c r="B90" s="35" t="s">
        <v>44</v>
      </c>
      <c r="C90" s="36"/>
      <c r="D90" s="36">
        <v>7495.72</v>
      </c>
      <c r="E90" s="37">
        <v>2</v>
      </c>
      <c r="F90" s="37"/>
      <c r="G90" s="37">
        <f>E90*D90</f>
        <v>14991.44</v>
      </c>
      <c r="H90" s="29"/>
      <c r="I90" s="29"/>
    </row>
    <row r="91" spans="1:9" ht="24.75">
      <c r="A91" s="35" t="s">
        <v>42</v>
      </c>
      <c r="B91" s="35" t="s">
        <v>43</v>
      </c>
      <c r="C91" s="36"/>
      <c r="D91" s="36">
        <v>1500</v>
      </c>
      <c r="E91" s="37">
        <v>2</v>
      </c>
      <c r="F91" s="37"/>
      <c r="G91" s="37">
        <f>D91*E91</f>
        <v>3000</v>
      </c>
      <c r="H91" s="29"/>
      <c r="I91" s="29"/>
    </row>
    <row r="92" spans="2:9" ht="12.75" customHeight="1">
      <c r="B92" s="30" t="s">
        <v>29</v>
      </c>
      <c r="C92" s="31"/>
      <c r="D92" s="31"/>
      <c r="E92" s="31"/>
      <c r="F92" s="31"/>
      <c r="G92" s="31">
        <f>SUM(G88:G91)</f>
        <v>50000.0141</v>
      </c>
      <c r="H92" s="29"/>
      <c r="I92" s="29"/>
    </row>
    <row r="93" spans="8:9" ht="12">
      <c r="H93" s="29"/>
      <c r="I93" s="29"/>
    </row>
    <row r="94" spans="5:11" ht="12.75" customHeight="1">
      <c r="E94" s="75" t="s">
        <v>12</v>
      </c>
      <c r="F94" s="72" t="s">
        <v>0</v>
      </c>
      <c r="G94" s="72" t="s">
        <v>13</v>
      </c>
      <c r="H94" s="29"/>
      <c r="I94" s="29"/>
      <c r="K94" s="26"/>
    </row>
    <row r="95" spans="5:11" ht="12.75" customHeight="1">
      <c r="E95" s="75"/>
      <c r="F95" s="73"/>
      <c r="G95" s="73"/>
      <c r="K95" s="26"/>
    </row>
    <row r="96" spans="5:11" ht="48" customHeight="1">
      <c r="E96" s="32" t="s">
        <v>37</v>
      </c>
      <c r="F96" s="52" t="s">
        <v>20</v>
      </c>
      <c r="G96" s="53" t="s">
        <v>4</v>
      </c>
      <c r="H96" s="51"/>
      <c r="I96" s="27">
        <v>550000</v>
      </c>
      <c r="K96" s="26"/>
    </row>
    <row r="97" spans="1:9" ht="24.75">
      <c r="A97" s="62"/>
      <c r="B97" s="63"/>
      <c r="C97" s="35" t="s">
        <v>23</v>
      </c>
      <c r="D97" s="35" t="s">
        <v>24</v>
      </c>
      <c r="E97" s="34" t="s">
        <v>94</v>
      </c>
      <c r="F97" s="38" t="s">
        <v>25</v>
      </c>
      <c r="G97" s="28" t="s">
        <v>95</v>
      </c>
      <c r="H97" s="29"/>
      <c r="I97" s="29"/>
    </row>
    <row r="98" spans="1:9" ht="30" customHeight="1">
      <c r="A98" s="67" t="s">
        <v>30</v>
      </c>
      <c r="B98" s="35" t="s">
        <v>28</v>
      </c>
      <c r="C98" s="36">
        <f>1652*1.2359</f>
        <v>2041.7068</v>
      </c>
      <c r="D98" s="36"/>
      <c r="E98" s="37"/>
      <c r="F98" s="37">
        <v>102</v>
      </c>
      <c r="G98" s="37">
        <f>F98*C98</f>
        <v>208254.0936</v>
      </c>
      <c r="H98" s="29"/>
      <c r="I98" s="29"/>
    </row>
    <row r="99" spans="1:9" ht="24.75">
      <c r="A99" s="74"/>
      <c r="B99" s="35" t="s">
        <v>27</v>
      </c>
      <c r="C99" s="36">
        <f>1020*1.2359</f>
        <v>1260.618</v>
      </c>
      <c r="D99" s="36"/>
      <c r="E99" s="37"/>
      <c r="F99" s="37">
        <v>132</v>
      </c>
      <c r="G99" s="37">
        <f>F99*C99</f>
        <v>166401.576</v>
      </c>
      <c r="H99" s="29"/>
      <c r="I99" s="29"/>
    </row>
    <row r="100" spans="1:9" ht="24.75">
      <c r="A100" s="68"/>
      <c r="B100" s="35" t="s">
        <v>45</v>
      </c>
      <c r="C100" s="36">
        <f>2041*1.2359</f>
        <v>2522.4719</v>
      </c>
      <c r="D100" s="36"/>
      <c r="E100" s="37"/>
      <c r="F100" s="37">
        <v>48</v>
      </c>
      <c r="G100" s="37">
        <f>F100*C100</f>
        <v>121078.6512</v>
      </c>
      <c r="H100" s="41"/>
      <c r="I100" s="29"/>
    </row>
    <row r="101" spans="1:9" ht="37.5">
      <c r="A101" s="39" t="s">
        <v>41</v>
      </c>
      <c r="B101" s="35" t="s">
        <v>44</v>
      </c>
      <c r="C101" s="36"/>
      <c r="D101" s="36">
        <v>7109.39</v>
      </c>
      <c r="E101" s="37">
        <v>7</v>
      </c>
      <c r="F101" s="37"/>
      <c r="G101" s="37">
        <f>D101*E101</f>
        <v>49765.73</v>
      </c>
      <c r="H101" s="29"/>
      <c r="I101" s="29"/>
    </row>
    <row r="102" spans="1:9" ht="26.25" customHeight="1">
      <c r="A102" s="35" t="s">
        <v>42</v>
      </c>
      <c r="B102" s="35" t="s">
        <v>43</v>
      </c>
      <c r="C102" s="36"/>
      <c r="D102" s="36">
        <v>1500</v>
      </c>
      <c r="E102" s="37">
        <v>3</v>
      </c>
      <c r="F102" s="37"/>
      <c r="G102" s="37">
        <f>D102*E102</f>
        <v>4500</v>
      </c>
      <c r="H102" s="29"/>
      <c r="I102" s="29"/>
    </row>
    <row r="103" spans="2:9" ht="12">
      <c r="B103" s="30" t="s">
        <v>29</v>
      </c>
      <c r="C103" s="31"/>
      <c r="D103" s="31"/>
      <c r="E103" s="31"/>
      <c r="F103" s="31"/>
      <c r="G103" s="31">
        <f>SUM(G98:G102)</f>
        <v>550000.0508</v>
      </c>
      <c r="H103" s="29"/>
      <c r="I103" s="29"/>
    </row>
    <row r="106" spans="1:8" ht="30.75" customHeight="1">
      <c r="A106" s="76" t="s">
        <v>100</v>
      </c>
      <c r="B106" s="76"/>
      <c r="C106" s="55" t="s">
        <v>101</v>
      </c>
      <c r="D106"/>
      <c r="E106"/>
      <c r="F106"/>
      <c r="G106"/>
      <c r="H106" s="55" t="s">
        <v>102</v>
      </c>
    </row>
    <row r="107" spans="1:8" ht="15.75">
      <c r="A107" s="55"/>
      <c r="B107"/>
      <c r="C107"/>
      <c r="D107"/>
      <c r="E107"/>
      <c r="F107"/>
      <c r="G107"/>
      <c r="H107"/>
    </row>
    <row r="108" spans="1:8" ht="30.75" customHeight="1">
      <c r="A108" s="76" t="s">
        <v>103</v>
      </c>
      <c r="B108" s="76"/>
      <c r="C108"/>
      <c r="D108"/>
      <c r="E108"/>
      <c r="F108"/>
      <c r="G108"/>
      <c r="H108" s="55" t="s">
        <v>104</v>
      </c>
    </row>
    <row r="109" spans="1:8" ht="30.75" customHeight="1">
      <c r="A109" s="59"/>
      <c r="B109" s="59"/>
      <c r="C109"/>
      <c r="D109"/>
      <c r="E109"/>
      <c r="F109"/>
      <c r="G109"/>
      <c r="H109" s="55"/>
    </row>
    <row r="111" spans="1:2" ht="33" customHeight="1">
      <c r="A111" s="56" t="s">
        <v>105</v>
      </c>
      <c r="B111" s="56" t="s">
        <v>106</v>
      </c>
    </row>
    <row r="112" spans="1:2" ht="60" customHeight="1">
      <c r="A112" s="56" t="s">
        <v>107</v>
      </c>
      <c r="B112" s="58" t="s">
        <v>108</v>
      </c>
    </row>
    <row r="113" ht="15.75">
      <c r="B113" s="57"/>
    </row>
  </sheetData>
  <sheetProtection/>
  <mergeCells count="51">
    <mergeCell ref="G61:G62"/>
    <mergeCell ref="A98:A100"/>
    <mergeCell ref="E94:E95"/>
    <mergeCell ref="F94:F95"/>
    <mergeCell ref="A106:B106"/>
    <mergeCell ref="A108:B108"/>
    <mergeCell ref="H2:I2"/>
    <mergeCell ref="A75:B75"/>
    <mergeCell ref="A76:A78"/>
    <mergeCell ref="E84:E85"/>
    <mergeCell ref="F84:F85"/>
    <mergeCell ref="A97:B97"/>
    <mergeCell ref="A87:B87"/>
    <mergeCell ref="A88:A89"/>
    <mergeCell ref="F27:F28"/>
    <mergeCell ref="A31:A33"/>
    <mergeCell ref="E72:E73"/>
    <mergeCell ref="F72:F73"/>
    <mergeCell ref="A64:B64"/>
    <mergeCell ref="A65:A66"/>
    <mergeCell ref="E61:E62"/>
    <mergeCell ref="A54:A55"/>
    <mergeCell ref="E16:E17"/>
    <mergeCell ref="F16:F17"/>
    <mergeCell ref="A19:B19"/>
    <mergeCell ref="A20:A22"/>
    <mergeCell ref="G94:G95"/>
    <mergeCell ref="G72:G73"/>
    <mergeCell ref="G27:G28"/>
    <mergeCell ref="F61:F62"/>
    <mergeCell ref="G84:G85"/>
    <mergeCell ref="A1:J1"/>
    <mergeCell ref="A53:B53"/>
    <mergeCell ref="A42:B42"/>
    <mergeCell ref="G16:G17"/>
    <mergeCell ref="E5:E6"/>
    <mergeCell ref="A30:B30"/>
    <mergeCell ref="E39:E40"/>
    <mergeCell ref="F39:F40"/>
    <mergeCell ref="G39:G40"/>
    <mergeCell ref="J2:J3"/>
    <mergeCell ref="F5:F6"/>
    <mergeCell ref="G50:G51"/>
    <mergeCell ref="G5:G6"/>
    <mergeCell ref="A8:B8"/>
    <mergeCell ref="A9:A11"/>
    <mergeCell ref="A57:A58"/>
    <mergeCell ref="F50:F51"/>
    <mergeCell ref="E50:E51"/>
    <mergeCell ref="A43:A44"/>
    <mergeCell ref="E27:E28"/>
  </mergeCells>
  <printOptions/>
  <pageMargins left="0.7" right="0.7" top="0.75" bottom="0.75" header="0.3" footer="0.3"/>
  <pageSetup fitToHeight="0" fitToWidth="1" horizontalDpi="600" verticalDpi="600" orientation="landscape" scale="61" r:id="rId1"/>
  <headerFooter>
    <oddHeader>&amp;R4. pielikums
Informatīvajam ziņojumam "Par Eiropas Parlamenta un Padomes 2007.gada 14.marta Direktīvas 2007/2/EK, ar ko izveido Telpiskās informācijas infrastruktūru Eiropas Kopienā, ieviešanu Latvijā (rīcības plāns 2017. gadam)”
</oddHeader>
    <oddFooter>&amp;LAiM_Inf_zin_4p_1306&amp;K00000017&amp;K000000_INSPIRE ieviesana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4"/>
  <sheetViews>
    <sheetView tabSelected="1" view="pageLayout" zoomScale="60" zoomScaleNormal="90" zoomScalePageLayoutView="60" workbookViewId="0" topLeftCell="A1">
      <selection activeCell="E89" sqref="E89"/>
    </sheetView>
  </sheetViews>
  <sheetFormatPr defaultColWidth="8.796875" defaultRowHeight="15"/>
  <cols>
    <col min="2" max="2" width="10.3984375" style="0" customWidth="1"/>
    <col min="3" max="3" width="11.59765625" style="0" customWidth="1"/>
    <col min="4" max="4" width="10.5" style="0" customWidth="1"/>
    <col min="5" max="5" width="91" style="3" customWidth="1"/>
    <col min="6" max="6" width="109.69921875" style="9" customWidth="1"/>
    <col min="7" max="7" width="8.796875" style="0" customWidth="1"/>
  </cols>
  <sheetData>
    <row r="1" spans="1:6" ht="16.5" thickBot="1">
      <c r="A1" s="97"/>
      <c r="B1" s="97"/>
      <c r="C1" s="97"/>
      <c r="D1" s="97"/>
      <c r="E1" s="97"/>
      <c r="F1" s="97"/>
    </row>
    <row r="2" spans="1:4" ht="15.75">
      <c r="A2" s="82" t="s">
        <v>12</v>
      </c>
      <c r="B2" s="80" t="s">
        <v>0</v>
      </c>
      <c r="C2" s="80" t="s">
        <v>13</v>
      </c>
      <c r="D2" s="82" t="s">
        <v>26</v>
      </c>
    </row>
    <row r="3" spans="1:4" ht="15.75">
      <c r="A3" s="83"/>
      <c r="B3" s="81"/>
      <c r="C3" s="81"/>
      <c r="D3" s="83"/>
    </row>
    <row r="4" spans="1:6" ht="29.25" customHeight="1">
      <c r="A4" s="1" t="str">
        <f>'Detāli aprēķini'!E7</f>
        <v>2.2.1.</v>
      </c>
      <c r="B4" s="1" t="str">
        <f>'Detāli aprēķini'!F7</f>
        <v>Iekšzemes hidrogrāfija</v>
      </c>
      <c r="C4" s="1" t="str">
        <f>'Detāli aprēķini'!G7</f>
        <v>I pielikuma 8.tēma</v>
      </c>
      <c r="D4" s="1">
        <v>150000</v>
      </c>
      <c r="E4" s="7" t="s">
        <v>60</v>
      </c>
      <c r="F4" s="8" t="s">
        <v>61</v>
      </c>
    </row>
    <row r="5" spans="1:6" ht="191.25" customHeight="1">
      <c r="A5" s="91" t="s">
        <v>70</v>
      </c>
      <c r="B5" s="91"/>
      <c r="C5" s="91"/>
      <c r="D5" s="91"/>
      <c r="E5" s="6" t="s">
        <v>72</v>
      </c>
      <c r="F5" s="10" t="s">
        <v>71</v>
      </c>
    </row>
    <row r="6" ht="16.5" thickBot="1"/>
    <row r="7" spans="1:4" ht="15.75">
      <c r="A7" s="82" t="s">
        <v>12</v>
      </c>
      <c r="B7" s="80" t="s">
        <v>0</v>
      </c>
      <c r="C7" s="80" t="s">
        <v>13</v>
      </c>
      <c r="D7" s="82" t="s">
        <v>26</v>
      </c>
    </row>
    <row r="8" spans="1:4" ht="15.75">
      <c r="A8" s="83"/>
      <c r="B8" s="81"/>
      <c r="C8" s="81"/>
      <c r="D8" s="83"/>
    </row>
    <row r="9" spans="1:6" ht="29.25" customHeight="1">
      <c r="A9" s="1" t="str">
        <f>'Detāli aprēķini'!E18</f>
        <v>2.2.2.</v>
      </c>
      <c r="B9" s="1" t="str">
        <f>'Detāli aprēķini'!F18</f>
        <v>Ģeoloģija</v>
      </c>
      <c r="C9" s="1" t="str">
        <f>'Detāli aprēķini'!G18</f>
        <v>II pielikuma 4.tēma</v>
      </c>
      <c r="D9" s="2">
        <v>450000</v>
      </c>
      <c r="E9" s="7" t="s">
        <v>60</v>
      </c>
      <c r="F9" s="8" t="s">
        <v>61</v>
      </c>
    </row>
    <row r="10" spans="1:6" ht="198.75" customHeight="1">
      <c r="A10" s="94" t="s">
        <v>49</v>
      </c>
      <c r="B10" s="94"/>
      <c r="C10" s="94"/>
      <c r="D10" s="94"/>
      <c r="E10" s="6" t="s">
        <v>69</v>
      </c>
      <c r="F10" s="93" t="s">
        <v>62</v>
      </c>
    </row>
    <row r="11" spans="1:6" ht="54.75" customHeight="1">
      <c r="A11" s="94" t="s">
        <v>50</v>
      </c>
      <c r="B11" s="94"/>
      <c r="C11" s="94"/>
      <c r="D11" s="94"/>
      <c r="E11" s="6" t="s">
        <v>64</v>
      </c>
      <c r="F11" s="93"/>
    </row>
    <row r="12" spans="1:6" ht="79.5" customHeight="1">
      <c r="A12" s="94" t="s">
        <v>47</v>
      </c>
      <c r="B12" s="94"/>
      <c r="C12" s="94"/>
      <c r="D12" s="94"/>
      <c r="E12" s="6" t="s">
        <v>63</v>
      </c>
      <c r="F12" s="93"/>
    </row>
    <row r="13" spans="1:6" ht="80.25" customHeight="1">
      <c r="A13" s="94" t="s">
        <v>51</v>
      </c>
      <c r="B13" s="94"/>
      <c r="C13" s="94"/>
      <c r="D13" s="94"/>
      <c r="E13" s="6" t="s">
        <v>86</v>
      </c>
      <c r="F13" s="93"/>
    </row>
    <row r="14" spans="1:6" ht="69">
      <c r="A14" s="94" t="s">
        <v>52</v>
      </c>
      <c r="B14" s="94"/>
      <c r="C14" s="94"/>
      <c r="D14" s="94"/>
      <c r="E14" s="6" t="s">
        <v>67</v>
      </c>
      <c r="F14" s="93"/>
    </row>
    <row r="15" spans="1:6" ht="16.5" thickBot="1">
      <c r="A15" s="11"/>
      <c r="B15" s="11"/>
      <c r="C15" s="11"/>
      <c r="D15" s="11"/>
      <c r="E15" s="12"/>
      <c r="F15" s="13"/>
    </row>
    <row r="16" spans="1:6" ht="15.75">
      <c r="A16" s="82" t="s">
        <v>12</v>
      </c>
      <c r="B16" s="80" t="s">
        <v>0</v>
      </c>
      <c r="C16" s="80" t="s">
        <v>13</v>
      </c>
      <c r="D16" s="82" t="s">
        <v>26</v>
      </c>
      <c r="F16" s="13"/>
    </row>
    <row r="17" spans="1:6" ht="15.75">
      <c r="A17" s="83"/>
      <c r="B17" s="81"/>
      <c r="C17" s="81"/>
      <c r="D17" s="83"/>
      <c r="F17" s="13"/>
    </row>
    <row r="18" spans="1:6" ht="48" customHeight="1">
      <c r="A18" s="1" t="str">
        <f>'Detāli aprēķini'!E29</f>
        <v>2.2.3.</v>
      </c>
      <c r="B18" s="1" t="str">
        <f>'Detāli aprēķini'!F29</f>
        <v>Komunālie un valsts dienesti</v>
      </c>
      <c r="C18" s="1" t="str">
        <f>'Detāli aprēķini'!G29</f>
        <v>III pielikuma 6.tēma</v>
      </c>
      <c r="D18" s="1">
        <v>225000</v>
      </c>
      <c r="E18" s="7" t="s">
        <v>60</v>
      </c>
      <c r="F18" s="8" t="s">
        <v>61</v>
      </c>
    </row>
    <row r="19" spans="1:6" ht="162" customHeight="1">
      <c r="A19" s="90" t="s">
        <v>75</v>
      </c>
      <c r="B19" s="90"/>
      <c r="C19" s="90"/>
      <c r="D19" s="90"/>
      <c r="E19" s="6" t="s">
        <v>73</v>
      </c>
      <c r="F19" s="10" t="s">
        <v>74</v>
      </c>
    </row>
    <row r="20" ht="16.5" thickBot="1"/>
    <row r="21" spans="1:6" ht="15.75">
      <c r="A21" s="82" t="s">
        <v>12</v>
      </c>
      <c r="B21" s="80" t="s">
        <v>0</v>
      </c>
      <c r="C21" s="80" t="s">
        <v>13</v>
      </c>
      <c r="D21" s="82" t="s">
        <v>26</v>
      </c>
      <c r="F21" s="13"/>
    </row>
    <row r="22" spans="1:6" ht="15.75">
      <c r="A22" s="83"/>
      <c r="B22" s="81"/>
      <c r="C22" s="81"/>
      <c r="D22" s="83"/>
      <c r="F22" s="13"/>
    </row>
    <row r="23" spans="1:6" ht="45.75" customHeight="1">
      <c r="A23" s="1" t="str">
        <f>'Detāli aprēķini'!E41</f>
        <v>2.2.4.</v>
      </c>
      <c r="B23" s="1" t="str">
        <f>'Detāli aprēķini'!F41</f>
        <v>Vides monitoringa iekārtas</v>
      </c>
      <c r="C23" s="1" t="str">
        <f>'Detāli aprēķini'!G41</f>
        <v>III pielikuma 7.tēma</v>
      </c>
      <c r="D23" s="1">
        <v>75000</v>
      </c>
      <c r="E23" s="7" t="s">
        <v>60</v>
      </c>
      <c r="F23" s="8" t="s">
        <v>61</v>
      </c>
    </row>
    <row r="24" spans="1:6" ht="270" customHeight="1">
      <c r="A24" s="91" t="s">
        <v>77</v>
      </c>
      <c r="B24" s="91"/>
      <c r="C24" s="91"/>
      <c r="D24" s="91"/>
      <c r="E24" s="15" t="s">
        <v>83</v>
      </c>
      <c r="F24" s="10" t="s">
        <v>76</v>
      </c>
    </row>
    <row r="25" ht="16.5" thickBot="1"/>
    <row r="26" spans="1:6" ht="15.75">
      <c r="A26" s="82" t="s">
        <v>12</v>
      </c>
      <c r="B26" s="80" t="s">
        <v>0</v>
      </c>
      <c r="C26" s="80" t="s">
        <v>13</v>
      </c>
      <c r="D26" s="82" t="s">
        <v>26</v>
      </c>
      <c r="F26" s="13"/>
    </row>
    <row r="27" spans="1:6" ht="15.75">
      <c r="A27" s="83"/>
      <c r="B27" s="81"/>
      <c r="C27" s="81"/>
      <c r="D27" s="83"/>
      <c r="F27" s="13"/>
    </row>
    <row r="28" spans="1:6" ht="60.75" customHeight="1">
      <c r="A28" s="1" t="str">
        <f>'Detāli aprēķini'!E52</f>
        <v>2.2.5.</v>
      </c>
      <c r="B28" s="1" t="str">
        <f>'Detāli aprēķini'!F52</f>
        <v>Ražošanas un rūpniecības iekārtas</v>
      </c>
      <c r="C28" s="1" t="str">
        <f>'Detāli aprēķini'!G52</f>
        <v>III pielikuma 8.tēma</v>
      </c>
      <c r="D28" s="1">
        <v>250000</v>
      </c>
      <c r="E28" s="7" t="s">
        <v>60</v>
      </c>
      <c r="F28" s="8" t="s">
        <v>61</v>
      </c>
    </row>
    <row r="29" spans="1:6" ht="96">
      <c r="A29" s="91" t="s">
        <v>79</v>
      </c>
      <c r="B29" s="91"/>
      <c r="C29" s="91"/>
      <c r="D29" s="91"/>
      <c r="E29" s="6" t="s">
        <v>80</v>
      </c>
      <c r="F29" s="10" t="s">
        <v>78</v>
      </c>
    </row>
    <row r="31" ht="16.5" thickBot="1"/>
    <row r="32" spans="1:4" ht="30.75" customHeight="1">
      <c r="A32" s="82" t="s">
        <v>12</v>
      </c>
      <c r="B32" s="80" t="s">
        <v>0</v>
      </c>
      <c r="C32" s="80" t="s">
        <v>13</v>
      </c>
      <c r="D32" s="82" t="s">
        <v>26</v>
      </c>
    </row>
    <row r="33" spans="1:4" ht="15.75">
      <c r="A33" s="83"/>
      <c r="B33" s="81"/>
      <c r="C33" s="81"/>
      <c r="D33" s="83"/>
    </row>
    <row r="34" spans="1:6" ht="82.5">
      <c r="A34" s="1" t="str">
        <f>'Detāli aprēķini'!E63</f>
        <v>2.2.6.</v>
      </c>
      <c r="B34" s="1" t="str">
        <f>'Detāli aprēķini'!F63</f>
        <v>Apgabala pārvaldības reglamentētās zonas un ziņošanas vienības</v>
      </c>
      <c r="C34" s="1" t="str">
        <f>'Detāli aprēķini'!G63</f>
        <v>III pielikuma 11.tēma</v>
      </c>
      <c r="D34" s="2">
        <v>50000</v>
      </c>
      <c r="E34" s="7" t="s">
        <v>60</v>
      </c>
      <c r="F34" s="8" t="s">
        <v>61</v>
      </c>
    </row>
    <row r="35" spans="1:6" ht="93.75" customHeight="1">
      <c r="A35" s="90" t="s">
        <v>91</v>
      </c>
      <c r="B35" s="90"/>
      <c r="C35" s="90"/>
      <c r="D35" s="90"/>
      <c r="E35" s="6" t="s">
        <v>92</v>
      </c>
      <c r="F35" s="10" t="s">
        <v>81</v>
      </c>
    </row>
    <row r="36" ht="16.5" thickBot="1">
      <c r="F36" s="16"/>
    </row>
    <row r="37" spans="1:6" ht="36.75" customHeight="1">
      <c r="A37" s="82" t="s">
        <v>12</v>
      </c>
      <c r="B37" s="80" t="s">
        <v>0</v>
      </c>
      <c r="C37" s="80" t="s">
        <v>13</v>
      </c>
      <c r="D37" s="82" t="s">
        <v>26</v>
      </c>
      <c r="F37" s="14"/>
    </row>
    <row r="38" spans="1:4" ht="15.75">
      <c r="A38" s="83"/>
      <c r="B38" s="81"/>
      <c r="C38" s="81"/>
      <c r="D38" s="83"/>
    </row>
    <row r="39" spans="1:6" ht="41.25">
      <c r="A39" s="4" t="str">
        <f>'Detāli aprēķini'!E74</f>
        <v>2.2.7.</v>
      </c>
      <c r="B39" s="4" t="str">
        <f>'Detāli aprēķini'!F74</f>
        <v>Dabas apdraudējuma zonas</v>
      </c>
      <c r="C39" s="4" t="str">
        <f>'Detāli aprēķini'!G74</f>
        <v>III pielikuma 12.tēma</v>
      </c>
      <c r="D39" s="5">
        <v>250000</v>
      </c>
      <c r="E39" s="7" t="s">
        <v>60</v>
      </c>
      <c r="F39" s="8" t="s">
        <v>61</v>
      </c>
    </row>
    <row r="40" spans="1:6" ht="105" customHeight="1">
      <c r="A40" s="90" t="s">
        <v>89</v>
      </c>
      <c r="B40" s="90"/>
      <c r="C40" s="90"/>
      <c r="D40" s="90"/>
      <c r="E40" s="24" t="s">
        <v>90</v>
      </c>
      <c r="F40" s="10" t="s">
        <v>68</v>
      </c>
    </row>
    <row r="41" ht="16.5" thickBot="1">
      <c r="F41" s="16"/>
    </row>
    <row r="42" spans="1:6" ht="15" customHeight="1">
      <c r="A42" s="82" t="s">
        <v>12</v>
      </c>
      <c r="B42" s="80" t="s">
        <v>0</v>
      </c>
      <c r="C42" s="80" t="s">
        <v>13</v>
      </c>
      <c r="D42" s="82" t="s">
        <v>26</v>
      </c>
      <c r="F42" s="14"/>
    </row>
    <row r="43" spans="1:4" ht="15.75">
      <c r="A43" s="83"/>
      <c r="B43" s="81"/>
      <c r="C43" s="81"/>
      <c r="D43" s="83"/>
    </row>
    <row r="44" spans="1:6" ht="86.25" customHeight="1">
      <c r="A44" s="21" t="str">
        <f>'Detāli aprēķini'!E86</f>
        <v>2.2.8.</v>
      </c>
      <c r="B44" s="21" t="str">
        <f>'Detāli aprēķini'!F86</f>
        <v>Atmosfēras apstākļi un meteoroloģiski ģeogrāfiskie raksturlielumi</v>
      </c>
      <c r="C44" s="21" t="str">
        <f>'Detāli aprēķini'!G86</f>
        <v>III pielikuma 13. un 14.tēma</v>
      </c>
      <c r="D44" s="22">
        <v>50000</v>
      </c>
      <c r="E44" s="7" t="s">
        <v>60</v>
      </c>
      <c r="F44" s="8" t="s">
        <v>61</v>
      </c>
    </row>
    <row r="45" spans="1:6" ht="133.5" customHeight="1">
      <c r="A45" s="87" t="s">
        <v>84</v>
      </c>
      <c r="B45" s="88"/>
      <c r="C45" s="88"/>
      <c r="D45" s="89"/>
      <c r="E45" s="6" t="s">
        <v>85</v>
      </c>
      <c r="F45" s="10" t="s">
        <v>82</v>
      </c>
    </row>
    <row r="46" ht="15.75">
      <c r="F46" s="23"/>
    </row>
    <row r="47" spans="1:6" ht="27" customHeight="1">
      <c r="A47" s="86" t="s">
        <v>12</v>
      </c>
      <c r="B47" s="92" t="s">
        <v>0</v>
      </c>
      <c r="C47" s="92" t="s">
        <v>13</v>
      </c>
      <c r="D47" s="86" t="s">
        <v>26</v>
      </c>
      <c r="F47" s="20"/>
    </row>
    <row r="48" spans="1:6" ht="27" customHeight="1">
      <c r="A48" s="86"/>
      <c r="B48" s="92"/>
      <c r="C48" s="92"/>
      <c r="D48" s="86"/>
      <c r="F48" s="20"/>
    </row>
    <row r="49" spans="1:6" ht="27">
      <c r="A49" s="4" t="str">
        <f>'Detāli aprēķini'!E96</f>
        <v>2.2.9.</v>
      </c>
      <c r="B49" s="4" t="str">
        <f>'Detāli aprēķini'!F96</f>
        <v>Derīgo izrakteņu resursi</v>
      </c>
      <c r="C49" s="4" t="str">
        <f>'Detāli aprēķini'!G96</f>
        <v>III pielikuma 21.tēma</v>
      </c>
      <c r="D49" s="5">
        <v>550000</v>
      </c>
      <c r="E49" s="17" t="s">
        <v>60</v>
      </c>
      <c r="F49" s="8" t="s">
        <v>61</v>
      </c>
    </row>
    <row r="50" spans="1:6" ht="195.75" customHeight="1">
      <c r="A50" s="94" t="s">
        <v>54</v>
      </c>
      <c r="B50" s="94"/>
      <c r="C50" s="94"/>
      <c r="D50" s="94"/>
      <c r="E50" s="18" t="s">
        <v>65</v>
      </c>
      <c r="F50" s="84" t="s">
        <v>93</v>
      </c>
    </row>
    <row r="51" spans="1:6" ht="38.25" customHeight="1">
      <c r="A51" s="94" t="s">
        <v>53</v>
      </c>
      <c r="B51" s="94"/>
      <c r="C51" s="94"/>
      <c r="D51" s="94"/>
      <c r="E51" s="18" t="s">
        <v>57</v>
      </c>
      <c r="F51" s="85"/>
    </row>
    <row r="52" spans="1:6" ht="67.5" customHeight="1">
      <c r="A52" s="94" t="s">
        <v>55</v>
      </c>
      <c r="B52" s="94"/>
      <c r="C52" s="94"/>
      <c r="D52" s="94"/>
      <c r="E52" s="19" t="s">
        <v>66</v>
      </c>
      <c r="F52" s="85"/>
    </row>
    <row r="53" spans="1:6" ht="276">
      <c r="A53" s="94" t="s">
        <v>56</v>
      </c>
      <c r="B53" s="94"/>
      <c r="C53" s="94"/>
      <c r="D53" s="94"/>
      <c r="E53" s="6" t="s">
        <v>59</v>
      </c>
      <c r="F53" s="85"/>
    </row>
    <row r="54" spans="1:6" ht="54.75">
      <c r="A54" s="94" t="s">
        <v>48</v>
      </c>
      <c r="B54" s="94"/>
      <c r="C54" s="94"/>
      <c r="D54" s="94"/>
      <c r="E54" s="6" t="s">
        <v>87</v>
      </c>
      <c r="F54" s="85"/>
    </row>
    <row r="55" spans="1:6" ht="123.75">
      <c r="A55" s="94" t="s">
        <v>58</v>
      </c>
      <c r="B55" s="94"/>
      <c r="C55" s="94"/>
      <c r="D55" s="94"/>
      <c r="E55" s="6" t="s">
        <v>88</v>
      </c>
      <c r="F55" s="85"/>
    </row>
    <row r="58" spans="1:6" ht="30.75" customHeight="1">
      <c r="A58" s="76" t="s">
        <v>100</v>
      </c>
      <c r="B58" s="76"/>
      <c r="C58" s="55" t="s">
        <v>101</v>
      </c>
      <c r="E58"/>
      <c r="F58" s="55" t="s">
        <v>102</v>
      </c>
    </row>
    <row r="59" spans="1:6" ht="15.75">
      <c r="A59" s="55"/>
      <c r="E59"/>
      <c r="F59"/>
    </row>
    <row r="60" spans="1:6" ht="15.75">
      <c r="A60" s="55"/>
      <c r="E60"/>
      <c r="F60"/>
    </row>
    <row r="61" spans="1:6" ht="30.75" customHeight="1">
      <c r="A61" s="76" t="s">
        <v>103</v>
      </c>
      <c r="B61" s="76"/>
      <c r="E61"/>
      <c r="F61" s="55" t="s">
        <v>104</v>
      </c>
    </row>
    <row r="73" spans="1:3" ht="39" customHeight="1">
      <c r="A73" s="56" t="s">
        <v>105</v>
      </c>
      <c r="B73" s="95" t="s">
        <v>106</v>
      </c>
      <c r="C73" s="95"/>
    </row>
    <row r="74" spans="1:3" ht="39" customHeight="1">
      <c r="A74" s="56" t="s">
        <v>107</v>
      </c>
      <c r="B74" s="96" t="s">
        <v>108</v>
      </c>
      <c r="C74" s="96"/>
    </row>
  </sheetData>
  <sheetProtection/>
  <mergeCells count="61">
    <mergeCell ref="C21:C22"/>
    <mergeCell ref="A14:D14"/>
    <mergeCell ref="A58:B58"/>
    <mergeCell ref="A61:B61"/>
    <mergeCell ref="B73:C73"/>
    <mergeCell ref="B74:C74"/>
    <mergeCell ref="A1:F1"/>
    <mergeCell ref="A29:D29"/>
    <mergeCell ref="A19:D19"/>
    <mergeCell ref="A21:A22"/>
    <mergeCell ref="B21:B22"/>
    <mergeCell ref="B47:B48"/>
    <mergeCell ref="D21:D22"/>
    <mergeCell ref="A2:A3"/>
    <mergeCell ref="B2:B3"/>
    <mergeCell ref="C2:C3"/>
    <mergeCell ref="D2:D3"/>
    <mergeCell ref="A5:D5"/>
    <mergeCell ref="A16:A17"/>
    <mergeCell ref="B16:B17"/>
    <mergeCell ref="C16:C17"/>
    <mergeCell ref="A13:D13"/>
    <mergeCell ref="A7:A8"/>
    <mergeCell ref="A55:D55"/>
    <mergeCell ref="A54:D54"/>
    <mergeCell ref="A37:A38"/>
    <mergeCell ref="B37:B38"/>
    <mergeCell ref="C37:C38"/>
    <mergeCell ref="D37:D38"/>
    <mergeCell ref="A53:D53"/>
    <mergeCell ref="A47:A48"/>
    <mergeCell ref="C26:C27"/>
    <mergeCell ref="C47:C48"/>
    <mergeCell ref="F10:F14"/>
    <mergeCell ref="A50:D50"/>
    <mergeCell ref="A51:D51"/>
    <mergeCell ref="A52:D52"/>
    <mergeCell ref="B32:B33"/>
    <mergeCell ref="A10:D10"/>
    <mergeCell ref="A11:D11"/>
    <mergeCell ref="A12:D12"/>
    <mergeCell ref="A32:A33"/>
    <mergeCell ref="A42:A43"/>
    <mergeCell ref="B42:B43"/>
    <mergeCell ref="C42:C43"/>
    <mergeCell ref="D42:D43"/>
    <mergeCell ref="D16:D17"/>
    <mergeCell ref="D32:D33"/>
    <mergeCell ref="A35:D35"/>
    <mergeCell ref="A40:D40"/>
    <mergeCell ref="A24:D24"/>
    <mergeCell ref="C32:C33"/>
    <mergeCell ref="D26:D27"/>
    <mergeCell ref="F50:F55"/>
    <mergeCell ref="B7:B8"/>
    <mergeCell ref="C7:C8"/>
    <mergeCell ref="D7:D8"/>
    <mergeCell ref="D47:D48"/>
    <mergeCell ref="A45:D45"/>
    <mergeCell ref="A26:A27"/>
    <mergeCell ref="B26:B27"/>
  </mergeCells>
  <printOptions/>
  <pageMargins left="0.7" right="0.7" top="0.75" bottom="0.75" header="0.3" footer="0.3"/>
  <pageSetup fitToHeight="0" fitToWidth="1" horizontalDpi="600" verticalDpi="600" orientation="landscape" paperSize="8" scale="58" r:id="rId1"/>
  <headerFooter>
    <oddHeader>&amp;R4. pielikums
Informatīvajam ziņojumam "Par Eiropas Parlamenta un Padomes 2007.gada 14.marta Direktīvas 2007/2/EK, ar ko izveido Telpiskās informācijas infrastruktūru Eiropas Kopienā, ieviešanu Latvijā (rīcības plāns 2017. gadam)”
</oddHeader>
    <oddFooter>&amp;LAiM_Inf_zin_4p_1306&amp;K00000017&amp;K000000_INSPIRE ieviesana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Publisko pakalpojumu departaments Projektu vadības nodaļa</Manager>
  <Company>Vides aizsardzības un reģionālās attīstības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 pielikums informatīvajam ziņojumam "Par Eiropas Parlamenta un Padomes 2007.gada 14.marta Direktīvas 2007/2/EK, ar ko izveido Telpiskās informācijas infrastruktūru Eiropas Kopienā, ieviešanu Latvijā (rīcības plāns 2017. gadam)”</dc:title>
  <dc:subject>Pielikums informatīvajam ziņojumam </dc:subject>
  <dc:creator>Rihards Guds, Skaidrīte Poriete</dc:creator>
  <cp:keywords>INSPIRE_ieviesana</cp:keywords>
  <dc:description>R. Guds 67026525, rihards.guds@varam.gov.lv	
S. Poriete 66016730, skaidrite.poriete@varam.gov.lv	</dc:description>
  <cp:lastModifiedBy>Vera Solovjova</cp:lastModifiedBy>
  <cp:lastPrinted>2017-06-21T10:12:53Z</cp:lastPrinted>
  <dcterms:created xsi:type="dcterms:W3CDTF">2015-06-03T10:11:50Z</dcterms:created>
  <dcterms:modified xsi:type="dcterms:W3CDTF">2017-06-21T10:14:44Z</dcterms:modified>
  <cp:category/>
  <cp:version/>
  <cp:contentType/>
  <cp:contentStatus/>
</cp:coreProperties>
</file>