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abless\Desktop\FM 18_12_17\"/>
    </mc:Choice>
  </mc:AlternateContent>
  <bookViews>
    <workbookView xWindow="0" yWindow="0" windowWidth="14655" windowHeight="9555"/>
  </bookViews>
  <sheets>
    <sheet name="2018-2019" sheetId="1" r:id="rId1"/>
  </sheets>
  <externalReferences>
    <externalReference r:id="rId2"/>
    <externalReference r:id="rId3"/>
    <externalReference r:id="rId4"/>
    <externalReference r:id="rId5"/>
  </externalReferences>
  <definedNames>
    <definedName name="_1_2_d_NMP_lim" localSheetId="0">#REF!</definedName>
    <definedName name="_1_2_d_NMP_lim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'2018-2019'!$A:$J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uh" localSheetId="0">#REF!</definedName>
    <definedName name="yuh">#REF!</definedName>
    <definedName name="yyyy" localSheetId="0">#REF!</definedName>
    <definedName name="yyyy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21" i="1"/>
  <c r="B21" i="1"/>
  <c r="I72" i="1" l="1"/>
  <c r="J71" i="1"/>
  <c r="D70" i="1"/>
  <c r="D72" i="1" s="1"/>
  <c r="J69" i="1"/>
  <c r="J67" i="1"/>
  <c r="H67" i="1"/>
  <c r="G67" i="1"/>
  <c r="G70" i="1" s="1"/>
  <c r="G72" i="1" s="1"/>
  <c r="F67" i="1"/>
  <c r="E67" i="1"/>
  <c r="D67" i="1"/>
  <c r="C67" i="1"/>
  <c r="B67" i="1"/>
  <c r="J66" i="1"/>
  <c r="J65" i="1"/>
  <c r="J64" i="1"/>
  <c r="J63" i="1"/>
  <c r="J62" i="1"/>
  <c r="J61" i="1"/>
  <c r="J60" i="1"/>
  <c r="J59" i="1"/>
  <c r="H57" i="1"/>
  <c r="H70" i="1" s="1"/>
  <c r="H72" i="1" s="1"/>
  <c r="G57" i="1"/>
  <c r="F57" i="1"/>
  <c r="E57" i="1"/>
  <c r="D57" i="1"/>
  <c r="C57" i="1"/>
  <c r="B57" i="1"/>
  <c r="J56" i="1"/>
  <c r="J55" i="1"/>
  <c r="J54" i="1"/>
  <c r="J53" i="1"/>
  <c r="J52" i="1"/>
  <c r="J51" i="1"/>
  <c r="J50" i="1"/>
  <c r="J49" i="1"/>
  <c r="J48" i="1"/>
  <c r="J47" i="1"/>
  <c r="J43" i="1"/>
  <c r="J35" i="1"/>
  <c r="I34" i="1"/>
  <c r="I36" i="1" s="1"/>
  <c r="J33" i="1"/>
  <c r="H31" i="1"/>
  <c r="G31" i="1"/>
  <c r="F31" i="1"/>
  <c r="E31" i="1"/>
  <c r="D31" i="1"/>
  <c r="C31" i="1"/>
  <c r="J31" i="1" s="1"/>
  <c r="B31" i="1"/>
  <c r="J30" i="1"/>
  <c r="J29" i="1"/>
  <c r="J28" i="1"/>
  <c r="J27" i="1"/>
  <c r="J26" i="1"/>
  <c r="J25" i="1"/>
  <c r="J24" i="1"/>
  <c r="J23" i="1"/>
  <c r="H21" i="1"/>
  <c r="G21" i="1"/>
  <c r="F21" i="1"/>
  <c r="E34" i="1"/>
  <c r="E36" i="1" s="1"/>
  <c r="D21" i="1"/>
  <c r="C21" i="1"/>
  <c r="J20" i="1"/>
  <c r="J19" i="1"/>
  <c r="J18" i="1"/>
  <c r="J17" i="1"/>
  <c r="J16" i="1"/>
  <c r="J15" i="1"/>
  <c r="J14" i="1"/>
  <c r="J13" i="1"/>
  <c r="J12" i="1"/>
  <c r="J11" i="1"/>
  <c r="J7" i="1"/>
  <c r="C70" i="1" l="1"/>
  <c r="C72" i="1" s="1"/>
  <c r="E72" i="1"/>
  <c r="J57" i="1"/>
  <c r="B70" i="1"/>
  <c r="B72" i="1" s="1"/>
  <c r="F70" i="1"/>
  <c r="F72" i="1" s="1"/>
  <c r="B34" i="1"/>
  <c r="B36" i="1" s="1"/>
  <c r="F34" i="1"/>
  <c r="F36" i="1" s="1"/>
  <c r="G34" i="1"/>
  <c r="G36" i="1" s="1"/>
  <c r="D34" i="1"/>
  <c r="D36" i="1" s="1"/>
  <c r="H34" i="1"/>
  <c r="H36" i="1" s="1"/>
  <c r="J21" i="1"/>
  <c r="J34" i="1" s="1"/>
  <c r="J36" i="1" s="1"/>
  <c r="J70" i="1"/>
  <c r="J72" i="1" s="1"/>
  <c r="C34" i="1"/>
  <c r="C36" i="1" s="1"/>
</calcChain>
</file>

<file path=xl/sharedStrings.xml><?xml version="1.0" encoding="utf-8"?>
<sst xmlns="http://schemas.openxmlformats.org/spreadsheetml/2006/main" count="102" uniqueCount="44">
  <si>
    <t>Pielikums Nr.4</t>
  </si>
  <si>
    <r>
      <t xml:space="preserve">Kopsavilkums par finansiālo ietekmi, </t>
    </r>
    <r>
      <rPr>
        <b/>
        <i/>
        <sz val="12"/>
        <rFont val="Times New Roman"/>
        <family val="1"/>
        <charset val="186"/>
      </rPr>
      <t>euro</t>
    </r>
  </si>
  <si>
    <t>Veselības ministrijas budžeta apakšprogramma</t>
  </si>
  <si>
    <t>Labklājības ministrijas budžeta apakšprogramma</t>
  </si>
  <si>
    <t>33.03.00</t>
  </si>
  <si>
    <t>33.14.00</t>
  </si>
  <si>
    <t>33.15.00</t>
  </si>
  <si>
    <t>33.16.00</t>
  </si>
  <si>
    <t>33.17.00</t>
  </si>
  <si>
    <t>33.18.00</t>
  </si>
  <si>
    <t>45.01.00</t>
  </si>
  <si>
    <t>05.01.00</t>
  </si>
  <si>
    <t>kopā</t>
  </si>
  <si>
    <r>
      <t xml:space="preserve">no 1 % apmērā no sociālajām iemaksām, </t>
    </r>
    <r>
      <rPr>
        <b/>
        <i/>
        <sz val="10"/>
        <rFont val="Times New Roman"/>
        <family val="1"/>
      </rPr>
      <t>euro</t>
    </r>
  </si>
  <si>
    <t>1. Darba samaksas pieaugums</t>
  </si>
  <si>
    <t>Budžeta programma/apakšprogramma</t>
  </si>
  <si>
    <r>
      <t xml:space="preserve">no EK atkāpes, </t>
    </r>
    <r>
      <rPr>
        <b/>
        <i/>
        <sz val="10"/>
        <rFont val="Times New Roman"/>
        <family val="1"/>
      </rPr>
      <t>euro</t>
    </r>
  </si>
  <si>
    <t xml:space="preserve">2.1. ģimenes ārstu 3 mērķa kritēriju ietveršanai kapitācijā un to apmaksai. </t>
  </si>
  <si>
    <t>Ietekme, euro</t>
  </si>
  <si>
    <r>
      <t xml:space="preserve">Esošā finansējuma pārdales kopsavilkums pasākumiem, </t>
    </r>
    <r>
      <rPr>
        <b/>
        <i/>
        <sz val="10"/>
        <rFont val="Times New Roman"/>
        <family val="1"/>
      </rPr>
      <t>euro</t>
    </r>
  </si>
  <si>
    <t>4. Saskaņā ar Veselības ministrijas organizētajā darba grupā pieņemtiem lēmumiem par noteiktu references laboratorijas izmeklējumu iekļaušanu ambulatori apmaksājamo laboratorisko izmeklējumā klāstā</t>
  </si>
  <si>
    <t xml:space="preserve">5. Noteikumu projekts papildināts ar ginekologa, dzemdību speciālista un pediatra, neonatologa ietekmi SIA “Kuldīgas slimnīcai”, SIA “Preiļu slimnīcai”, SIA “Cēsu klīnikai”, attiecīgi vienas slimnīcas izmaksas </t>
  </si>
  <si>
    <t xml:space="preserve">6. Tāpat Noteikumu projekts paredz daļu manipulāciju, kas ir dienas stacionārā pārcelt uz stacionāro sadaļu, izrietoši pārdalot finansējumu 7 464 096 euro </t>
  </si>
  <si>
    <t>10. Noteikumu projekts paredz papildināt 22.pielikumu ar RAKUS apmaksājamiem tuberkulozes medikamentiem</t>
  </si>
  <si>
    <t xml:space="preserve">11. Noteikumu projekts paredz papildināt 22.pielikumu ar slāpekļa monoksīda (iNO) lietošanu plaušu hipertensijas terapijā bērniem </t>
  </si>
  <si>
    <t>14 Noteikumu projekts paredz izveidot BKUS jaunu vienotu reto slimību kabinetu</t>
  </si>
  <si>
    <t xml:space="preserve">15.  Noteikumu projekts paredz ieviest jaunu manipulācijas piemaksu par reto slimību apsekošanu </t>
  </si>
  <si>
    <t>8. Siguldas slimnīcas ietaupījums</t>
  </si>
  <si>
    <t>Ietekme</t>
  </si>
  <si>
    <r>
      <t xml:space="preserve">pārdale no Labklājības ministrijas, lai bērniem nodrošinātu tehnisko palīglīdzekļu iegādi , </t>
    </r>
    <r>
      <rPr>
        <b/>
        <i/>
        <sz val="10"/>
        <rFont val="Times New Roman"/>
        <family val="1"/>
      </rPr>
      <t>euro</t>
    </r>
  </si>
  <si>
    <t>Kopējā ietekme Veselības ministrijai</t>
  </si>
  <si>
    <t xml:space="preserve">Kopējā ietekme Labklājības  ministrijai </t>
  </si>
  <si>
    <t>Kopējā ietekme Noteikumu projektam</t>
  </si>
  <si>
    <t>2018.gads</t>
  </si>
  <si>
    <t>2019.gads un turpmāk ik gadu</t>
  </si>
  <si>
    <t>2.2 Transkatetrālo aortas vārstuļa implantācijai</t>
  </si>
  <si>
    <t>2.3. Ortotopiska aknu transplantācijai</t>
  </si>
  <si>
    <t xml:space="preserve">2.4. Pozitronu emisijas tomogrāfija/datortomogrāfija (PET/DT) </t>
  </si>
  <si>
    <t>2.5. diska trūces</t>
  </si>
  <si>
    <t xml:space="preserve">2.6. bērniem vecumā 0-14 gadi </t>
  </si>
  <si>
    <t>2.7 zobu tarifu pieaugumam, izņemot darba samaksas elementam</t>
  </si>
  <si>
    <t xml:space="preserve">2.11. Noteikumu projekts paredz diabēta apmācības kabineta izveidi </t>
  </si>
  <si>
    <t>2.12. Noteikumu projekts paredz ieviest jaunu kvalitātes maksājumu sistēmu</t>
  </si>
  <si>
    <t>2.13. Noteikumu projekts paredz paplašināt references laboratorijas pieejamību attiecībā uz references laboratorijas darbību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</si>
</sst>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Times New Roman"/>
      <family val="1"/>
    </font>
    <font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 applyFont="1"/>
    <xf numFmtId="0" fontId="5" fillId="0" borderId="0" xfId="1" applyFont="1" applyBorder="1" applyAlignment="1">
      <alignment horizontal="left"/>
    </xf>
    <xf numFmtId="43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43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2" borderId="1" xfId="4" applyFont="1" applyFill="1" applyBorder="1" applyAlignment="1">
      <alignment horizontal="center" vertical="center"/>
    </xf>
    <xf numFmtId="14" fontId="2" fillId="2" borderId="1" xfId="4" quotePrefix="1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vertical="center"/>
    </xf>
    <xf numFmtId="3" fontId="4" fillId="0" borderId="1" xfId="4" applyNumberFormat="1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3" fontId="2" fillId="0" borderId="1" xfId="4" applyNumberFormat="1" applyFont="1" applyFill="1" applyBorder="1" applyAlignment="1">
      <alignment vertical="center"/>
    </xf>
    <xf numFmtId="0" fontId="4" fillId="0" borderId="1" xfId="4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/>
    </xf>
    <xf numFmtId="3" fontId="2" fillId="0" borderId="1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3" fontId="4" fillId="2" borderId="1" xfId="4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" vertical="center" wrapText="1"/>
    </xf>
    <xf numFmtId="0" fontId="4" fillId="0" borderId="0" xfId="0" applyFont="1"/>
    <xf numFmtId="0" fontId="5" fillId="0" borderId="0" xfId="1" applyFont="1" applyFill="1" applyBorder="1" applyAlignment="1"/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5">
    <cellStyle name="Comma 2 2" xfId="3"/>
    <cellStyle name="Normal" xfId="0" builtinId="0"/>
    <cellStyle name="Normal 10 2" xfId="4"/>
    <cellStyle name="Normal 2" xfId="1"/>
    <cellStyle name="Normal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lvijaJ/Local%20Settings/Temporary%20Internet%20Files/Content.IE5/F51GHD5U/KristineS/My%20Documents/Bud&#382;ets%202012/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Supulniece/Local%20Settings/Temporary%20Internet%20Files/Content.Outlook/J21U5MYL/LIC%20PP%20parrekins%20pec%202012%209m%20DB/LIC%20laboratorija/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mbulatoro_pakalpojumu_nodala/Planosana_2012/SAVA/!_Grozijumi%202012.gada%20laikaa/Egija_Grozijumi%20ar%2001.10.2012_NEPIENEMTIE/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ga.citskovska/Documents/2016/Aknu_transp_04.2016/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 refreshError="1"/>
      <sheetData sheetId="1" refreshError="1"/>
      <sheetData sheetId="2" refreshError="1"/>
      <sheetData sheetId="3">
        <row r="106">
          <cell r="A106" t="str">
            <v>Recover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16" zoomScale="90" zoomScaleNormal="90" workbookViewId="0">
      <selection activeCell="Q24" sqref="Q24"/>
    </sheetView>
  </sheetViews>
  <sheetFormatPr defaultRowHeight="12.75" x14ac:dyDescent="0.2"/>
  <cols>
    <col min="1" max="1" width="30.5703125" style="4" customWidth="1"/>
    <col min="2" max="3" width="12" style="4" customWidth="1"/>
    <col min="4" max="4" width="12" style="3" customWidth="1"/>
    <col min="5" max="5" width="12" style="5" customWidth="1"/>
    <col min="6" max="6" width="12" style="6" customWidth="1"/>
    <col min="7" max="7" width="12" style="5" customWidth="1"/>
    <col min="8" max="8" width="12" style="7" customWidth="1"/>
    <col min="9" max="9" width="14.5703125" style="2" customWidth="1"/>
    <col min="10" max="10" width="13.5703125" style="2" customWidth="1"/>
    <col min="11" max="11" width="14.5703125" style="2" customWidth="1"/>
    <col min="12" max="12" width="13.5703125" style="2" customWidth="1"/>
    <col min="13" max="13" width="13.42578125" style="2" customWidth="1"/>
    <col min="14" max="16" width="15.140625" style="2" customWidth="1"/>
    <col min="17" max="16384" width="9.140625" style="2"/>
  </cols>
  <sheetData>
    <row r="1" spans="1:16" x14ac:dyDescent="0.2">
      <c r="B1" s="27"/>
      <c r="C1" s="27"/>
      <c r="D1" s="27"/>
      <c r="E1" s="27"/>
      <c r="F1" s="27"/>
      <c r="G1" s="27"/>
      <c r="H1" s="27"/>
      <c r="I1" s="27"/>
      <c r="J1" s="27" t="s">
        <v>0</v>
      </c>
      <c r="K1" s="27"/>
      <c r="L1" s="27"/>
      <c r="M1" s="27"/>
      <c r="N1" s="27"/>
      <c r="O1" s="27"/>
      <c r="P1" s="27"/>
    </row>
    <row r="2" spans="1:16" ht="51.7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35.25" customHeight="1" x14ac:dyDescent="0.2">
      <c r="A3" s="26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s="10" customFormat="1" ht="76.5" customHeight="1" x14ac:dyDescent="0.2">
      <c r="A4" s="31"/>
      <c r="B4" s="32" t="s">
        <v>2</v>
      </c>
      <c r="C4" s="33"/>
      <c r="D4" s="33"/>
      <c r="E4" s="33"/>
      <c r="F4" s="33"/>
      <c r="G4" s="33"/>
      <c r="H4" s="34"/>
      <c r="I4" s="8" t="s">
        <v>3</v>
      </c>
      <c r="J4" s="9"/>
    </row>
    <row r="5" spans="1:16" s="10" customFormat="1" x14ac:dyDescent="0.2">
      <c r="A5" s="31"/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2" t="s">
        <v>11</v>
      </c>
      <c r="J5" s="11" t="s">
        <v>12</v>
      </c>
    </row>
    <row r="6" spans="1:16" s="10" customFormat="1" ht="13.5" x14ac:dyDescent="0.2">
      <c r="A6" s="28" t="s">
        <v>13</v>
      </c>
      <c r="B6" s="29"/>
      <c r="C6" s="29"/>
      <c r="D6" s="29"/>
      <c r="E6" s="29"/>
      <c r="F6" s="29"/>
      <c r="G6" s="29"/>
      <c r="H6" s="29"/>
      <c r="I6" s="29"/>
      <c r="J6" s="30"/>
    </row>
    <row r="7" spans="1:16" s="10" customFormat="1" x14ac:dyDescent="0.2">
      <c r="A7" s="13" t="s">
        <v>14</v>
      </c>
      <c r="B7" s="14"/>
      <c r="C7" s="14">
        <v>11638985</v>
      </c>
      <c r="D7" s="14">
        <v>2033180</v>
      </c>
      <c r="E7" s="14">
        <v>15660140</v>
      </c>
      <c r="F7" s="14">
        <v>32507038.659814805</v>
      </c>
      <c r="G7" s="14">
        <v>9909763.2298545614</v>
      </c>
      <c r="H7" s="14">
        <v>44715</v>
      </c>
      <c r="I7" s="14"/>
      <c r="J7" s="14">
        <f>SUM(B7:H7)</f>
        <v>71793821.889669359</v>
      </c>
    </row>
    <row r="8" spans="1:16" s="15" customFormat="1" ht="30.75" hidden="1" customHeight="1" x14ac:dyDescent="0.2">
      <c r="A8" s="35"/>
      <c r="B8" s="35" t="s">
        <v>15</v>
      </c>
      <c r="C8" s="35"/>
      <c r="D8" s="35"/>
      <c r="E8" s="35"/>
      <c r="F8" s="35"/>
      <c r="G8" s="35"/>
      <c r="H8" s="35"/>
      <c r="I8" s="35"/>
      <c r="J8" s="35"/>
    </row>
    <row r="9" spans="1:16" s="15" customFormat="1" hidden="1" x14ac:dyDescent="0.2">
      <c r="A9" s="35"/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/>
      <c r="J9" s="16" t="s">
        <v>12</v>
      </c>
    </row>
    <row r="10" spans="1:16" s="15" customFormat="1" ht="13.5" x14ac:dyDescent="0.2">
      <c r="A10" s="28" t="s">
        <v>16</v>
      </c>
      <c r="B10" s="29"/>
      <c r="C10" s="29"/>
      <c r="D10" s="29"/>
      <c r="E10" s="29"/>
      <c r="F10" s="29"/>
      <c r="G10" s="29"/>
      <c r="H10" s="29"/>
      <c r="I10" s="29"/>
      <c r="J10" s="30"/>
    </row>
    <row r="11" spans="1:16" s="15" customFormat="1" ht="25.5" x14ac:dyDescent="0.2">
      <c r="A11" s="17" t="s">
        <v>17</v>
      </c>
      <c r="B11" s="18"/>
      <c r="C11" s="18">
        <v>3131715</v>
      </c>
      <c r="D11" s="18"/>
      <c r="E11" s="18"/>
      <c r="F11" s="18"/>
      <c r="G11" s="18"/>
      <c r="H11" s="18"/>
      <c r="I11" s="18"/>
      <c r="J11" s="18">
        <f t="shared" ref="J11:J20" si="0">SUM(B11:H11)</f>
        <v>3131715</v>
      </c>
    </row>
    <row r="12" spans="1:16" s="15" customFormat="1" ht="25.5" x14ac:dyDescent="0.2">
      <c r="A12" s="17" t="s">
        <v>35</v>
      </c>
      <c r="B12" s="18"/>
      <c r="C12" s="18"/>
      <c r="D12" s="18"/>
      <c r="E12" s="18"/>
      <c r="F12" s="18"/>
      <c r="G12" s="18">
        <v>1875000</v>
      </c>
      <c r="H12" s="18"/>
      <c r="I12" s="18"/>
      <c r="J12" s="18">
        <f t="shared" si="0"/>
        <v>1875000</v>
      </c>
    </row>
    <row r="13" spans="1:16" s="15" customFormat="1" x14ac:dyDescent="0.2">
      <c r="A13" s="17" t="s">
        <v>36</v>
      </c>
      <c r="B13" s="18">
        <v>77371</v>
      </c>
      <c r="C13" s="18"/>
      <c r="D13" s="18"/>
      <c r="E13" s="18">
        <v>148052</v>
      </c>
      <c r="F13" s="18"/>
      <c r="G13" s="18">
        <v>274578</v>
      </c>
      <c r="H13" s="18"/>
      <c r="I13" s="18"/>
      <c r="J13" s="18">
        <f t="shared" si="0"/>
        <v>500001</v>
      </c>
    </row>
    <row r="14" spans="1:16" s="15" customFormat="1" ht="38.25" x14ac:dyDescent="0.2">
      <c r="A14" s="17" t="s">
        <v>37</v>
      </c>
      <c r="B14" s="18"/>
      <c r="C14" s="18"/>
      <c r="D14" s="18">
        <v>235473</v>
      </c>
      <c r="E14" s="18"/>
      <c r="F14" s="18"/>
      <c r="G14" s="18"/>
      <c r="H14" s="18"/>
      <c r="I14" s="18"/>
      <c r="J14" s="18">
        <f t="shared" si="0"/>
        <v>235473</v>
      </c>
    </row>
    <row r="15" spans="1:16" s="15" customFormat="1" x14ac:dyDescent="0.2">
      <c r="A15" s="17" t="s">
        <v>38</v>
      </c>
      <c r="B15" s="18"/>
      <c r="C15" s="18"/>
      <c r="D15" s="18"/>
      <c r="E15" s="18"/>
      <c r="F15" s="18"/>
      <c r="G15" s="18">
        <v>463470</v>
      </c>
      <c r="H15" s="18"/>
      <c r="I15" s="18"/>
      <c r="J15" s="18">
        <f t="shared" si="0"/>
        <v>463470</v>
      </c>
    </row>
    <row r="16" spans="1:16" s="15" customFormat="1" x14ac:dyDescent="0.2">
      <c r="A16" s="17" t="s">
        <v>39</v>
      </c>
      <c r="B16" s="18"/>
      <c r="C16" s="18">
        <v>766774</v>
      </c>
      <c r="D16" s="18"/>
      <c r="E16" s="18"/>
      <c r="F16" s="18"/>
      <c r="G16" s="18"/>
      <c r="H16" s="18"/>
      <c r="I16" s="18"/>
      <c r="J16" s="18">
        <f t="shared" si="0"/>
        <v>766774</v>
      </c>
    </row>
    <row r="17" spans="1:10" s="15" customFormat="1" ht="25.5" x14ac:dyDescent="0.2">
      <c r="A17" s="17" t="s">
        <v>40</v>
      </c>
      <c r="B17" s="18"/>
      <c r="C17" s="18">
        <v>2968525</v>
      </c>
      <c r="D17" s="18"/>
      <c r="E17" s="18"/>
      <c r="F17" s="18"/>
      <c r="G17" s="18"/>
      <c r="H17" s="18"/>
      <c r="I17" s="18"/>
      <c r="J17" s="18">
        <f t="shared" si="0"/>
        <v>2968525</v>
      </c>
    </row>
    <row r="18" spans="1:10" s="15" customFormat="1" ht="25.5" x14ac:dyDescent="0.2">
      <c r="A18" s="17" t="s">
        <v>41</v>
      </c>
      <c r="B18" s="18"/>
      <c r="C18" s="18"/>
      <c r="D18" s="18"/>
      <c r="E18" s="18">
        <v>139912</v>
      </c>
      <c r="F18" s="18"/>
      <c r="G18" s="18"/>
      <c r="H18" s="18"/>
      <c r="I18" s="18"/>
      <c r="J18" s="18">
        <f t="shared" si="0"/>
        <v>139912</v>
      </c>
    </row>
    <row r="19" spans="1:10" s="15" customFormat="1" ht="38.25" x14ac:dyDescent="0.2">
      <c r="A19" s="17" t="s">
        <v>42</v>
      </c>
      <c r="B19" s="18"/>
      <c r="C19" s="18">
        <v>2797022</v>
      </c>
      <c r="D19" s="18"/>
      <c r="E19" s="18"/>
      <c r="F19" s="18"/>
      <c r="G19" s="18"/>
      <c r="H19" s="18"/>
      <c r="I19" s="18"/>
      <c r="J19" s="18">
        <f t="shared" si="0"/>
        <v>2797022</v>
      </c>
    </row>
    <row r="20" spans="1:10" s="15" customFormat="1" ht="51" x14ac:dyDescent="0.2">
      <c r="A20" s="17" t="s">
        <v>43</v>
      </c>
      <c r="B20" s="18"/>
      <c r="C20" s="18"/>
      <c r="D20" s="18"/>
      <c r="E20" s="18">
        <v>783203</v>
      </c>
      <c r="F20" s="18"/>
      <c r="G20" s="18"/>
      <c r="H20" s="18"/>
      <c r="I20" s="18"/>
      <c r="J20" s="18">
        <f t="shared" si="0"/>
        <v>783203</v>
      </c>
    </row>
    <row r="21" spans="1:10" s="10" customFormat="1" x14ac:dyDescent="0.2">
      <c r="A21" s="19" t="s">
        <v>18</v>
      </c>
      <c r="B21" s="20">
        <f>SUM(B11:B20)</f>
        <v>77371</v>
      </c>
      <c r="C21" s="20">
        <f t="shared" ref="C21:H21" si="1">SUM(C11:C20)</f>
        <v>9664036</v>
      </c>
      <c r="D21" s="20">
        <f t="shared" si="1"/>
        <v>235473</v>
      </c>
      <c r="E21" s="20">
        <f>SUM(E11:E20)</f>
        <v>1071167</v>
      </c>
      <c r="F21" s="20">
        <f t="shared" si="1"/>
        <v>0</v>
      </c>
      <c r="G21" s="20">
        <f t="shared" si="1"/>
        <v>2613048</v>
      </c>
      <c r="H21" s="20">
        <f t="shared" si="1"/>
        <v>0</v>
      </c>
      <c r="I21" s="20"/>
      <c r="J21" s="20">
        <f>SUM(J11:J20)</f>
        <v>13661095</v>
      </c>
    </row>
    <row r="22" spans="1:10" s="15" customFormat="1" ht="13.5" x14ac:dyDescent="0.2">
      <c r="A22" s="28" t="s">
        <v>19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s="10" customFormat="1" ht="89.25" customHeight="1" x14ac:dyDescent="0.2">
      <c r="A23" s="17" t="s">
        <v>20</v>
      </c>
      <c r="B23" s="21"/>
      <c r="C23" s="21"/>
      <c r="D23" s="21">
        <v>110841</v>
      </c>
      <c r="E23" s="21">
        <v>-110841</v>
      </c>
      <c r="F23" s="21"/>
      <c r="G23" s="21"/>
      <c r="H23" s="21"/>
      <c r="I23" s="21"/>
      <c r="J23" s="21">
        <f t="shared" ref="J23:J31" si="2">SUM(C23:G23)</f>
        <v>0</v>
      </c>
    </row>
    <row r="24" spans="1:10" s="10" customFormat="1" ht="73.5" customHeight="1" x14ac:dyDescent="0.2">
      <c r="A24" s="17" t="s">
        <v>21</v>
      </c>
      <c r="B24" s="21"/>
      <c r="C24" s="21"/>
      <c r="D24" s="21"/>
      <c r="E24" s="21"/>
      <c r="F24" s="21">
        <v>1039032</v>
      </c>
      <c r="G24" s="21">
        <v>-1234147</v>
      </c>
      <c r="H24" s="21"/>
      <c r="I24" s="21"/>
      <c r="J24" s="21">
        <f t="shared" si="2"/>
        <v>-195115</v>
      </c>
    </row>
    <row r="25" spans="1:10" s="10" customFormat="1" ht="55.5" customHeight="1" x14ac:dyDescent="0.2">
      <c r="A25" s="17" t="s">
        <v>22</v>
      </c>
      <c r="B25" s="21"/>
      <c r="C25" s="21"/>
      <c r="D25" s="21"/>
      <c r="E25" s="21">
        <v>-7464096</v>
      </c>
      <c r="F25" s="21"/>
      <c r="G25" s="21">
        <v>7464096</v>
      </c>
      <c r="H25" s="21"/>
      <c r="I25" s="21"/>
      <c r="J25" s="21">
        <f t="shared" si="2"/>
        <v>0</v>
      </c>
    </row>
    <row r="26" spans="1:10" s="10" customFormat="1" ht="43.5" customHeight="1" x14ac:dyDescent="0.2">
      <c r="A26" s="17" t="s">
        <v>23</v>
      </c>
      <c r="B26" s="21"/>
      <c r="C26" s="21"/>
      <c r="D26" s="21"/>
      <c r="E26" s="21"/>
      <c r="F26" s="21"/>
      <c r="G26" s="21">
        <v>44000</v>
      </c>
      <c r="H26" s="21"/>
      <c r="I26" s="21"/>
      <c r="J26" s="21">
        <f t="shared" si="2"/>
        <v>44000</v>
      </c>
    </row>
    <row r="27" spans="1:10" s="10" customFormat="1" ht="50.25" customHeight="1" x14ac:dyDescent="0.2">
      <c r="A27" s="17" t="s">
        <v>24</v>
      </c>
      <c r="B27" s="21"/>
      <c r="C27" s="21"/>
      <c r="D27" s="21"/>
      <c r="E27" s="21"/>
      <c r="F27" s="21"/>
      <c r="G27" s="21">
        <v>29737</v>
      </c>
      <c r="H27" s="21"/>
      <c r="I27" s="21"/>
      <c r="J27" s="21">
        <f t="shared" si="2"/>
        <v>29737</v>
      </c>
    </row>
    <row r="28" spans="1:10" s="10" customFormat="1" ht="35.25" customHeight="1" x14ac:dyDescent="0.2">
      <c r="A28" s="17" t="s">
        <v>25</v>
      </c>
      <c r="B28" s="21"/>
      <c r="C28" s="21"/>
      <c r="D28" s="21"/>
      <c r="E28" s="21">
        <v>190786</v>
      </c>
      <c r="F28" s="21"/>
      <c r="G28" s="21"/>
      <c r="H28" s="21"/>
      <c r="I28" s="21"/>
      <c r="J28" s="21">
        <f t="shared" si="2"/>
        <v>190786</v>
      </c>
    </row>
    <row r="29" spans="1:10" s="10" customFormat="1" ht="39" customHeight="1" x14ac:dyDescent="0.2">
      <c r="A29" s="17" t="s">
        <v>26</v>
      </c>
      <c r="B29" s="21"/>
      <c r="C29" s="21"/>
      <c r="D29" s="21"/>
      <c r="E29" s="21">
        <v>1709</v>
      </c>
      <c r="F29" s="21"/>
      <c r="G29" s="21"/>
      <c r="H29" s="21"/>
      <c r="I29" s="21"/>
      <c r="J29" s="21">
        <f t="shared" si="2"/>
        <v>1709</v>
      </c>
    </row>
    <row r="30" spans="1:10" s="10" customFormat="1" ht="25.5" customHeight="1" x14ac:dyDescent="0.2">
      <c r="A30" s="17" t="s">
        <v>27</v>
      </c>
      <c r="B30" s="21"/>
      <c r="C30" s="21"/>
      <c r="D30" s="21"/>
      <c r="E30" s="21">
        <v>-71117</v>
      </c>
      <c r="F30" s="21"/>
      <c r="G30" s="21"/>
      <c r="H30" s="21"/>
      <c r="I30" s="21"/>
      <c r="J30" s="21">
        <f t="shared" si="2"/>
        <v>-71117</v>
      </c>
    </row>
    <row r="31" spans="1:10" s="10" customFormat="1" x14ac:dyDescent="0.2">
      <c r="A31" s="22" t="s">
        <v>28</v>
      </c>
      <c r="B31" s="20">
        <f>SUM(B23:B30)</f>
        <v>0</v>
      </c>
      <c r="C31" s="20">
        <f>SUM(C23:C30)</f>
        <v>0</v>
      </c>
      <c r="D31" s="20">
        <f>SUM(D23:D30)</f>
        <v>110841</v>
      </c>
      <c r="E31" s="20">
        <f t="shared" ref="E31:G31" si="3">SUM(E23:E30)</f>
        <v>-7453559</v>
      </c>
      <c r="F31" s="20">
        <f t="shared" si="3"/>
        <v>1039032</v>
      </c>
      <c r="G31" s="20">
        <f t="shared" si="3"/>
        <v>6303686</v>
      </c>
      <c r="H31" s="20">
        <f>SUM(H23:H30)</f>
        <v>0</v>
      </c>
      <c r="I31" s="20"/>
      <c r="J31" s="20">
        <f t="shared" si="2"/>
        <v>0</v>
      </c>
    </row>
    <row r="32" spans="1:10" s="15" customFormat="1" ht="13.5" x14ac:dyDescent="0.2">
      <c r="A32" s="28" t="s">
        <v>29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3" s="10" customFormat="1" x14ac:dyDescent="0.2">
      <c r="A33" s="22" t="s">
        <v>28</v>
      </c>
      <c r="B33" s="20"/>
      <c r="C33" s="20"/>
      <c r="D33" s="20"/>
      <c r="E33" s="20"/>
      <c r="F33" s="20"/>
      <c r="G33" s="20">
        <v>42000</v>
      </c>
      <c r="H33" s="20"/>
      <c r="I33" s="20"/>
      <c r="J33" s="20">
        <f>SUM(C33:G33)</f>
        <v>42000</v>
      </c>
    </row>
    <row r="34" spans="1:13" s="10" customFormat="1" x14ac:dyDescent="0.2">
      <c r="A34" s="23" t="s">
        <v>30</v>
      </c>
      <c r="B34" s="24">
        <f>B33+B31+B21+B7</f>
        <v>77371</v>
      </c>
      <c r="C34" s="24">
        <f t="shared" ref="C34:J34" si="4">C33+C31+C21+C7</f>
        <v>21303021</v>
      </c>
      <c r="D34" s="24">
        <f t="shared" si="4"/>
        <v>2379494</v>
      </c>
      <c r="E34" s="24">
        <f>E33+E31+E21+E7</f>
        <v>9277748</v>
      </c>
      <c r="F34" s="24">
        <f t="shared" si="4"/>
        <v>33546070.659814805</v>
      </c>
      <c r="G34" s="24">
        <f t="shared" si="4"/>
        <v>18868497.229854561</v>
      </c>
      <c r="H34" s="24">
        <f t="shared" si="4"/>
        <v>44715</v>
      </c>
      <c r="I34" s="24">
        <f t="shared" si="4"/>
        <v>0</v>
      </c>
      <c r="J34" s="24">
        <f t="shared" si="4"/>
        <v>85496916.889669359</v>
      </c>
    </row>
    <row r="35" spans="1:13" s="10" customFormat="1" x14ac:dyDescent="0.2">
      <c r="A35" s="23" t="s">
        <v>31</v>
      </c>
      <c r="B35" s="24"/>
      <c r="C35" s="24"/>
      <c r="D35" s="24"/>
      <c r="E35" s="24"/>
      <c r="F35" s="24"/>
      <c r="G35" s="24"/>
      <c r="H35" s="24"/>
      <c r="I35" s="24">
        <v>-42000</v>
      </c>
      <c r="J35" s="24">
        <f>I35</f>
        <v>-42000</v>
      </c>
    </row>
    <row r="36" spans="1:13" s="10" customFormat="1" x14ac:dyDescent="0.2">
      <c r="A36" s="23" t="s">
        <v>32</v>
      </c>
      <c r="B36" s="24">
        <f>B35+B34</f>
        <v>77371</v>
      </c>
      <c r="C36" s="24">
        <f t="shared" ref="C36:J36" si="5">C35+C34</f>
        <v>21303021</v>
      </c>
      <c r="D36" s="24">
        <f t="shared" si="5"/>
        <v>2379494</v>
      </c>
      <c r="E36" s="24">
        <f>E35+E34</f>
        <v>9277748</v>
      </c>
      <c r="F36" s="24">
        <f t="shared" si="5"/>
        <v>33546070.659814805</v>
      </c>
      <c r="G36" s="24">
        <f t="shared" si="5"/>
        <v>18868497.229854561</v>
      </c>
      <c r="H36" s="24">
        <f t="shared" si="5"/>
        <v>44715</v>
      </c>
      <c r="I36" s="24">
        <f t="shared" si="5"/>
        <v>-42000</v>
      </c>
      <c r="J36" s="24">
        <f t="shared" si="5"/>
        <v>85454916.889669359</v>
      </c>
    </row>
    <row r="37" spans="1:13" s="10" customFormat="1" x14ac:dyDescent="0.2">
      <c r="A37" s="25"/>
    </row>
    <row r="38" spans="1:13" ht="35.25" customHeight="1" x14ac:dyDescent="0.2">
      <c r="A38" s="26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10" customFormat="1" hidden="1" x14ac:dyDescent="0.2">
      <c r="A39" s="25"/>
    </row>
    <row r="40" spans="1:13" s="10" customFormat="1" ht="76.5" customHeight="1" x14ac:dyDescent="0.2">
      <c r="A40" s="31"/>
      <c r="B40" s="32" t="s">
        <v>2</v>
      </c>
      <c r="C40" s="33"/>
      <c r="D40" s="33"/>
      <c r="E40" s="33"/>
      <c r="F40" s="33"/>
      <c r="G40" s="33"/>
      <c r="H40" s="34"/>
      <c r="I40" s="8" t="s">
        <v>3</v>
      </c>
      <c r="J40" s="9"/>
    </row>
    <row r="41" spans="1:13" s="10" customFormat="1" x14ac:dyDescent="0.2">
      <c r="A41" s="31"/>
      <c r="B41" s="11" t="s">
        <v>4</v>
      </c>
      <c r="C41" s="11" t="s">
        <v>5</v>
      </c>
      <c r="D41" s="11" t="s">
        <v>6</v>
      </c>
      <c r="E41" s="11" t="s">
        <v>7</v>
      </c>
      <c r="F41" s="11" t="s">
        <v>8</v>
      </c>
      <c r="G41" s="11" t="s">
        <v>9</v>
      </c>
      <c r="H41" s="11" t="s">
        <v>10</v>
      </c>
      <c r="I41" s="12" t="s">
        <v>11</v>
      </c>
      <c r="J41" s="11" t="s">
        <v>12</v>
      </c>
    </row>
    <row r="42" spans="1:13" s="10" customFormat="1" ht="13.5" x14ac:dyDescent="0.2">
      <c r="A42" s="28" t="s">
        <v>13</v>
      </c>
      <c r="B42" s="29"/>
      <c r="C42" s="29"/>
      <c r="D42" s="29"/>
      <c r="E42" s="29"/>
      <c r="F42" s="29"/>
      <c r="G42" s="29"/>
      <c r="H42" s="29"/>
      <c r="I42" s="29"/>
      <c r="J42" s="30"/>
    </row>
    <row r="43" spans="1:13" s="10" customFormat="1" x14ac:dyDescent="0.2">
      <c r="A43" s="13" t="s">
        <v>14</v>
      </c>
      <c r="B43" s="14"/>
      <c r="C43" s="14">
        <v>11638985</v>
      </c>
      <c r="D43" s="14">
        <v>2033180</v>
      </c>
      <c r="E43" s="14">
        <v>15660140</v>
      </c>
      <c r="F43" s="14">
        <v>32507038.659814805</v>
      </c>
      <c r="G43" s="14">
        <v>9909763.2298545614</v>
      </c>
      <c r="H43" s="14">
        <v>44715</v>
      </c>
      <c r="I43" s="14"/>
      <c r="J43" s="14">
        <f>SUM(B43:H43)</f>
        <v>71793821.889669359</v>
      </c>
    </row>
    <row r="44" spans="1:13" s="15" customFormat="1" ht="30.75" hidden="1" customHeight="1" x14ac:dyDescent="0.2">
      <c r="A44" s="35"/>
      <c r="B44" s="35" t="s">
        <v>15</v>
      </c>
      <c r="C44" s="35"/>
      <c r="D44" s="35"/>
      <c r="E44" s="35"/>
      <c r="F44" s="35"/>
      <c r="G44" s="35"/>
      <c r="H44" s="35"/>
      <c r="I44" s="35"/>
      <c r="J44" s="35"/>
    </row>
    <row r="45" spans="1:13" s="15" customFormat="1" hidden="1" x14ac:dyDescent="0.2">
      <c r="A45" s="35"/>
      <c r="B45" s="16" t="s">
        <v>4</v>
      </c>
      <c r="C45" s="16" t="s">
        <v>5</v>
      </c>
      <c r="D45" s="16" t="s">
        <v>6</v>
      </c>
      <c r="E45" s="16" t="s">
        <v>7</v>
      </c>
      <c r="F45" s="16" t="s">
        <v>8</v>
      </c>
      <c r="G45" s="16" t="s">
        <v>9</v>
      </c>
      <c r="H45" s="16" t="s">
        <v>10</v>
      </c>
      <c r="I45" s="16"/>
      <c r="J45" s="16" t="s">
        <v>12</v>
      </c>
    </row>
    <row r="46" spans="1:13" s="15" customFormat="1" ht="13.5" x14ac:dyDescent="0.2">
      <c r="A46" s="28" t="s">
        <v>16</v>
      </c>
      <c r="B46" s="29"/>
      <c r="C46" s="29"/>
      <c r="D46" s="29"/>
      <c r="E46" s="29"/>
      <c r="F46" s="29"/>
      <c r="G46" s="29"/>
      <c r="H46" s="29"/>
      <c r="I46" s="29"/>
      <c r="J46" s="30"/>
    </row>
    <row r="47" spans="1:13" s="15" customFormat="1" ht="25.5" x14ac:dyDescent="0.2">
      <c r="A47" s="17" t="s">
        <v>17</v>
      </c>
      <c r="B47" s="18"/>
      <c r="C47" s="18">
        <v>3131715</v>
      </c>
      <c r="D47" s="18"/>
      <c r="E47" s="18"/>
      <c r="F47" s="18"/>
      <c r="G47" s="18"/>
      <c r="H47" s="18"/>
      <c r="I47" s="18"/>
      <c r="J47" s="18">
        <f t="shared" ref="J47:J56" si="6">SUM(B47:H47)</f>
        <v>3131715</v>
      </c>
    </row>
    <row r="48" spans="1:13" s="15" customFormat="1" ht="25.5" x14ac:dyDescent="0.2">
      <c r="A48" s="17" t="s">
        <v>35</v>
      </c>
      <c r="B48" s="18"/>
      <c r="C48" s="18"/>
      <c r="D48" s="18"/>
      <c r="E48" s="18"/>
      <c r="F48" s="18"/>
      <c r="G48" s="18">
        <v>1875000</v>
      </c>
      <c r="H48" s="18"/>
      <c r="I48" s="18"/>
      <c r="J48" s="18">
        <f t="shared" si="6"/>
        <v>1875000</v>
      </c>
    </row>
    <row r="49" spans="1:10" s="15" customFormat="1" x14ac:dyDescent="0.2">
      <c r="A49" s="17" t="s">
        <v>36</v>
      </c>
      <c r="B49" s="18">
        <v>77371</v>
      </c>
      <c r="C49" s="18"/>
      <c r="D49" s="18"/>
      <c r="E49" s="18">
        <v>148052</v>
      </c>
      <c r="F49" s="18"/>
      <c r="G49" s="18">
        <v>274578</v>
      </c>
      <c r="H49" s="18"/>
      <c r="I49" s="18"/>
      <c r="J49" s="18">
        <f t="shared" si="6"/>
        <v>500001</v>
      </c>
    </row>
    <row r="50" spans="1:10" s="15" customFormat="1" ht="38.25" x14ac:dyDescent="0.2">
      <c r="A50" s="17" t="s">
        <v>37</v>
      </c>
      <c r="B50" s="18"/>
      <c r="C50" s="18"/>
      <c r="D50" s="18">
        <v>470946</v>
      </c>
      <c r="E50" s="18"/>
      <c r="F50" s="18"/>
      <c r="G50" s="18"/>
      <c r="H50" s="18"/>
      <c r="I50" s="18"/>
      <c r="J50" s="18">
        <f t="shared" si="6"/>
        <v>470946</v>
      </c>
    </row>
    <row r="51" spans="1:10" s="15" customFormat="1" x14ac:dyDescent="0.2">
      <c r="A51" s="17" t="s">
        <v>38</v>
      </c>
      <c r="B51" s="18"/>
      <c r="C51" s="18"/>
      <c r="D51" s="18"/>
      <c r="E51" s="18"/>
      <c r="F51" s="18"/>
      <c r="G51" s="18">
        <v>463470</v>
      </c>
      <c r="H51" s="18"/>
      <c r="I51" s="18"/>
      <c r="J51" s="18">
        <f t="shared" si="6"/>
        <v>463470</v>
      </c>
    </row>
    <row r="52" spans="1:10" s="15" customFormat="1" x14ac:dyDescent="0.2">
      <c r="A52" s="17" t="s">
        <v>39</v>
      </c>
      <c r="B52" s="18"/>
      <c r="C52" s="18">
        <v>766774</v>
      </c>
      <c r="D52" s="18"/>
      <c r="E52" s="18"/>
      <c r="F52" s="18"/>
      <c r="G52" s="18"/>
      <c r="H52" s="18"/>
      <c r="I52" s="18"/>
      <c r="J52" s="18">
        <f t="shared" si="6"/>
        <v>766774</v>
      </c>
    </row>
    <row r="53" spans="1:10" s="15" customFormat="1" ht="25.5" x14ac:dyDescent="0.2">
      <c r="A53" s="17" t="s">
        <v>40</v>
      </c>
      <c r="B53" s="18"/>
      <c r="C53" s="18">
        <v>2968525</v>
      </c>
      <c r="D53" s="18"/>
      <c r="E53" s="18"/>
      <c r="F53" s="18"/>
      <c r="G53" s="18"/>
      <c r="H53" s="18"/>
      <c r="I53" s="18"/>
      <c r="J53" s="18">
        <f t="shared" si="6"/>
        <v>2968525</v>
      </c>
    </row>
    <row r="54" spans="1:10" s="15" customFormat="1" ht="25.5" x14ac:dyDescent="0.2">
      <c r="A54" s="17" t="s">
        <v>41</v>
      </c>
      <c r="B54" s="18"/>
      <c r="C54" s="18"/>
      <c r="D54" s="18"/>
      <c r="E54" s="18">
        <v>139912</v>
      </c>
      <c r="F54" s="18"/>
      <c r="G54" s="18"/>
      <c r="H54" s="18"/>
      <c r="I54" s="18"/>
      <c r="J54" s="18">
        <f t="shared" si="6"/>
        <v>139912</v>
      </c>
    </row>
    <row r="55" spans="1:10" s="15" customFormat="1" ht="38.25" x14ac:dyDescent="0.2">
      <c r="A55" s="17" t="s">
        <v>42</v>
      </c>
      <c r="B55" s="18"/>
      <c r="C55" s="18">
        <v>3729362</v>
      </c>
      <c r="D55" s="18"/>
      <c r="E55" s="18"/>
      <c r="F55" s="18"/>
      <c r="G55" s="18"/>
      <c r="H55" s="18"/>
      <c r="I55" s="18"/>
      <c r="J55" s="18">
        <f t="shared" si="6"/>
        <v>3729362</v>
      </c>
    </row>
    <row r="56" spans="1:10" s="15" customFormat="1" ht="51" x14ac:dyDescent="0.2">
      <c r="A56" s="17" t="s">
        <v>43</v>
      </c>
      <c r="B56" s="18"/>
      <c r="C56" s="18"/>
      <c r="D56" s="18"/>
      <c r="E56" s="18">
        <v>783203</v>
      </c>
      <c r="F56" s="18"/>
      <c r="G56" s="18"/>
      <c r="H56" s="18"/>
      <c r="I56" s="18"/>
      <c r="J56" s="18">
        <f t="shared" si="6"/>
        <v>783203</v>
      </c>
    </row>
    <row r="57" spans="1:10" s="10" customFormat="1" x14ac:dyDescent="0.2">
      <c r="A57" s="19" t="s">
        <v>18</v>
      </c>
      <c r="B57" s="20">
        <f t="shared" ref="B57:H57" si="7">SUM(B47:B56)</f>
        <v>77371</v>
      </c>
      <c r="C57" s="20">
        <f t="shared" si="7"/>
        <v>10596376</v>
      </c>
      <c r="D57" s="20">
        <f t="shared" si="7"/>
        <v>470946</v>
      </c>
      <c r="E57" s="20">
        <f t="shared" si="7"/>
        <v>1071167</v>
      </c>
      <c r="F57" s="20">
        <f t="shared" si="7"/>
        <v>0</v>
      </c>
      <c r="G57" s="20">
        <f t="shared" si="7"/>
        <v>2613048</v>
      </c>
      <c r="H57" s="20">
        <f t="shared" si="7"/>
        <v>0</v>
      </c>
      <c r="I57" s="20"/>
      <c r="J57" s="20">
        <f>SUM(J47:J56)</f>
        <v>14828908</v>
      </c>
    </row>
    <row r="58" spans="1:10" s="15" customFormat="1" ht="13.5" x14ac:dyDescent="0.2">
      <c r="A58" s="28" t="s">
        <v>19</v>
      </c>
      <c r="B58" s="29"/>
      <c r="C58" s="29"/>
      <c r="D58" s="29"/>
      <c r="E58" s="29"/>
      <c r="F58" s="29"/>
      <c r="G58" s="29"/>
      <c r="H58" s="29"/>
      <c r="I58" s="29"/>
      <c r="J58" s="30"/>
    </row>
    <row r="59" spans="1:10" s="10" customFormat="1" ht="89.25" customHeight="1" x14ac:dyDescent="0.2">
      <c r="A59" s="17" t="s">
        <v>20</v>
      </c>
      <c r="B59" s="21"/>
      <c r="C59" s="21"/>
      <c r="D59" s="21">
        <v>110841</v>
      </c>
      <c r="E59" s="21">
        <v>-110841</v>
      </c>
      <c r="F59" s="21"/>
      <c r="G59" s="21"/>
      <c r="H59" s="21"/>
      <c r="I59" s="21"/>
      <c r="J59" s="21">
        <f t="shared" ref="J59:J67" si="8">SUM(C59:G59)</f>
        <v>0</v>
      </c>
    </row>
    <row r="60" spans="1:10" s="10" customFormat="1" ht="73.5" customHeight="1" x14ac:dyDescent="0.2">
      <c r="A60" s="17" t="s">
        <v>21</v>
      </c>
      <c r="B60" s="21"/>
      <c r="C60" s="21"/>
      <c r="D60" s="21"/>
      <c r="E60" s="21"/>
      <c r="F60" s="21">
        <v>1039032</v>
      </c>
      <c r="G60" s="21">
        <v>-1234147</v>
      </c>
      <c r="H60" s="21"/>
      <c r="I60" s="21"/>
      <c r="J60" s="21">
        <f t="shared" si="8"/>
        <v>-195115</v>
      </c>
    </row>
    <row r="61" spans="1:10" s="10" customFormat="1" ht="55.5" customHeight="1" x14ac:dyDescent="0.2">
      <c r="A61" s="17" t="s">
        <v>22</v>
      </c>
      <c r="B61" s="21"/>
      <c r="C61" s="21"/>
      <c r="D61" s="21"/>
      <c r="E61" s="21">
        <v>-7464096</v>
      </c>
      <c r="F61" s="21"/>
      <c r="G61" s="21">
        <v>7464096</v>
      </c>
      <c r="H61" s="21"/>
      <c r="I61" s="21"/>
      <c r="J61" s="21">
        <f t="shared" si="8"/>
        <v>0</v>
      </c>
    </row>
    <row r="62" spans="1:10" s="10" customFormat="1" ht="43.5" customHeight="1" x14ac:dyDescent="0.2">
      <c r="A62" s="17" t="s">
        <v>23</v>
      </c>
      <c r="B62" s="21"/>
      <c r="C62" s="21"/>
      <c r="D62" s="21"/>
      <c r="E62" s="21"/>
      <c r="F62" s="21"/>
      <c r="G62" s="21">
        <v>44000</v>
      </c>
      <c r="H62" s="21"/>
      <c r="I62" s="21"/>
      <c r="J62" s="21">
        <f t="shared" si="8"/>
        <v>44000</v>
      </c>
    </row>
    <row r="63" spans="1:10" s="10" customFormat="1" ht="50.25" customHeight="1" x14ac:dyDescent="0.2">
      <c r="A63" s="17" t="s">
        <v>24</v>
      </c>
      <c r="B63" s="21"/>
      <c r="C63" s="21"/>
      <c r="D63" s="21"/>
      <c r="E63" s="21"/>
      <c r="F63" s="21"/>
      <c r="G63" s="21">
        <v>29737</v>
      </c>
      <c r="H63" s="21"/>
      <c r="I63" s="21"/>
      <c r="J63" s="21">
        <f t="shared" si="8"/>
        <v>29737</v>
      </c>
    </row>
    <row r="64" spans="1:10" s="10" customFormat="1" ht="35.25" customHeight="1" x14ac:dyDescent="0.2">
      <c r="A64" s="17" t="s">
        <v>25</v>
      </c>
      <c r="B64" s="21"/>
      <c r="C64" s="21"/>
      <c r="D64" s="21"/>
      <c r="E64" s="21">
        <v>190786</v>
      </c>
      <c r="F64" s="21"/>
      <c r="G64" s="21"/>
      <c r="H64" s="21"/>
      <c r="I64" s="21"/>
      <c r="J64" s="21">
        <f t="shared" si="8"/>
        <v>190786</v>
      </c>
    </row>
    <row r="65" spans="1:10" s="10" customFormat="1" ht="39" customHeight="1" x14ac:dyDescent="0.2">
      <c r="A65" s="17" t="s">
        <v>26</v>
      </c>
      <c r="B65" s="21"/>
      <c r="C65" s="21"/>
      <c r="D65" s="21"/>
      <c r="E65" s="21">
        <v>1709</v>
      </c>
      <c r="F65" s="21"/>
      <c r="G65" s="21"/>
      <c r="H65" s="21"/>
      <c r="I65" s="21"/>
      <c r="J65" s="21">
        <f t="shared" si="8"/>
        <v>1709</v>
      </c>
    </row>
    <row r="66" spans="1:10" s="10" customFormat="1" ht="25.5" customHeight="1" x14ac:dyDescent="0.2">
      <c r="A66" s="17" t="s">
        <v>27</v>
      </c>
      <c r="B66" s="21"/>
      <c r="C66" s="21"/>
      <c r="D66" s="21"/>
      <c r="E66" s="21">
        <v>-71117</v>
      </c>
      <c r="F66" s="21"/>
      <c r="G66" s="21"/>
      <c r="H66" s="21"/>
      <c r="I66" s="21"/>
      <c r="J66" s="21">
        <f t="shared" si="8"/>
        <v>-71117</v>
      </c>
    </row>
    <row r="67" spans="1:10" s="10" customFormat="1" x14ac:dyDescent="0.2">
      <c r="A67" s="22" t="s">
        <v>28</v>
      </c>
      <c r="B67" s="20">
        <f>SUM(B59:B66)</f>
        <v>0</v>
      </c>
      <c r="C67" s="20">
        <f>SUM(C59:C66)</f>
        <v>0</v>
      </c>
      <c r="D67" s="20">
        <f>SUM(D59:D66)</f>
        <v>110841</v>
      </c>
      <c r="E67" s="20">
        <f t="shared" ref="E67:G67" si="9">SUM(E59:E66)</f>
        <v>-7453559</v>
      </c>
      <c r="F67" s="20">
        <f t="shared" si="9"/>
        <v>1039032</v>
      </c>
      <c r="G67" s="20">
        <f t="shared" si="9"/>
        <v>6303686</v>
      </c>
      <c r="H67" s="20">
        <f>SUM(H59:H66)</f>
        <v>0</v>
      </c>
      <c r="I67" s="20"/>
      <c r="J67" s="20">
        <f t="shared" si="8"/>
        <v>0</v>
      </c>
    </row>
    <row r="68" spans="1:10" s="15" customFormat="1" ht="13.5" x14ac:dyDescent="0.2">
      <c r="A68" s="28" t="s">
        <v>29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s="10" customFormat="1" x14ac:dyDescent="0.2">
      <c r="A69" s="22" t="s">
        <v>28</v>
      </c>
      <c r="B69" s="20"/>
      <c r="C69" s="20"/>
      <c r="D69" s="20"/>
      <c r="E69" s="20"/>
      <c r="F69" s="20"/>
      <c r="G69" s="20">
        <v>42000</v>
      </c>
      <c r="H69" s="20"/>
      <c r="I69" s="20"/>
      <c r="J69" s="20">
        <f>SUM(C69:G69)</f>
        <v>42000</v>
      </c>
    </row>
    <row r="70" spans="1:10" s="10" customFormat="1" x14ac:dyDescent="0.2">
      <c r="A70" s="23" t="s">
        <v>30</v>
      </c>
      <c r="B70" s="24">
        <f>B69+B67+B57+B43</f>
        <v>77371</v>
      </c>
      <c r="C70" s="24">
        <f>C69+C67+C57+C43</f>
        <v>22235361</v>
      </c>
      <c r="D70" s="24">
        <f>D69+D67+D57+D43</f>
        <v>2614967</v>
      </c>
      <c r="E70" s="24">
        <f>E69+E67+E57+E43</f>
        <v>9277748</v>
      </c>
      <c r="F70" s="24">
        <f t="shared" ref="F70:H70" si="10">F69+F67+F57+F43</f>
        <v>33546070.659814805</v>
      </c>
      <c r="G70" s="24">
        <f t="shared" si="10"/>
        <v>18868497.229854561</v>
      </c>
      <c r="H70" s="24">
        <f t="shared" si="10"/>
        <v>44715</v>
      </c>
      <c r="I70" s="24"/>
      <c r="J70" s="24">
        <f>J69+J67+J57+J43</f>
        <v>86664729.889669359</v>
      </c>
    </row>
    <row r="71" spans="1:10" s="10" customFormat="1" x14ac:dyDescent="0.2">
      <c r="A71" s="23" t="s">
        <v>31</v>
      </c>
      <c r="B71" s="24"/>
      <c r="C71" s="24"/>
      <c r="D71" s="24"/>
      <c r="E71" s="24"/>
      <c r="F71" s="24"/>
      <c r="G71" s="24"/>
      <c r="H71" s="24"/>
      <c r="I71" s="24">
        <v>-42000</v>
      </c>
      <c r="J71" s="24">
        <f>I71</f>
        <v>-42000</v>
      </c>
    </row>
    <row r="72" spans="1:10" s="10" customFormat="1" x14ac:dyDescent="0.2">
      <c r="A72" s="23" t="s">
        <v>32</v>
      </c>
      <c r="B72" s="24">
        <f>B71+B70</f>
        <v>77371</v>
      </c>
      <c r="C72" s="24">
        <f t="shared" ref="C72:I72" si="11">C71+C70</f>
        <v>22235361</v>
      </c>
      <c r="D72" s="24">
        <f t="shared" si="11"/>
        <v>2614967</v>
      </c>
      <c r="E72" s="24">
        <f>E71+E70</f>
        <v>9277748</v>
      </c>
      <c r="F72" s="24">
        <f t="shared" si="11"/>
        <v>33546070.659814805</v>
      </c>
      <c r="G72" s="24">
        <f t="shared" si="11"/>
        <v>18868497.229854561</v>
      </c>
      <c r="H72" s="24">
        <f t="shared" si="11"/>
        <v>44715</v>
      </c>
      <c r="I72" s="24">
        <f t="shared" si="11"/>
        <v>-42000</v>
      </c>
      <c r="J72" s="24">
        <f>J70+J71</f>
        <v>86622729.889669359</v>
      </c>
    </row>
  </sheetData>
  <mergeCells count="17">
    <mergeCell ref="A2:P2"/>
    <mergeCell ref="A4:A5"/>
    <mergeCell ref="B4:H4"/>
    <mergeCell ref="A6:J6"/>
    <mergeCell ref="A8:A9"/>
    <mergeCell ref="B8:J8"/>
    <mergeCell ref="A10:J10"/>
    <mergeCell ref="A22:J22"/>
    <mergeCell ref="A46:J46"/>
    <mergeCell ref="A58:J58"/>
    <mergeCell ref="A68:J68"/>
    <mergeCell ref="A32:J32"/>
    <mergeCell ref="A40:A41"/>
    <mergeCell ref="B40:H40"/>
    <mergeCell ref="A42:J42"/>
    <mergeCell ref="A44:A45"/>
    <mergeCell ref="B44:J44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2018-2019</vt:lpstr>
      <vt:lpstr>'2018-2019'!Print_Area</vt:lpstr>
    </vt:vector>
  </TitlesOfParts>
  <Company>Nacionālais veselības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Fiksētās piemaksas aprēķins par neatliekamās palīdzības un pacientu uzņemšanas nodaļas darbību </dc:title>
  <dc:subject>Anotācijas pielikums</dc:subject>
  <dc:creator>Olga Andrejevska</dc:creator>
  <dc:description>olga.andrejevska@vmnvd.gov.lv, 67043795</dc:description>
  <cp:lastModifiedBy>Alvis Bless</cp:lastModifiedBy>
  <cp:lastPrinted>2017-12-18T08:45:51Z</cp:lastPrinted>
  <dcterms:created xsi:type="dcterms:W3CDTF">2017-10-26T09:27:27Z</dcterms:created>
  <dcterms:modified xsi:type="dcterms:W3CDTF">2017-12-18T13:55:09Z</dcterms:modified>
</cp:coreProperties>
</file>