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040" windowHeight="8940" activeTab="16"/>
  </bookViews>
  <sheets>
    <sheet name="1.1.1." sheetId="1" r:id="rId1"/>
    <sheet name="1.1.2." sheetId="2" r:id="rId2"/>
    <sheet name="1.2.1." sheetId="3" r:id="rId3"/>
    <sheet name="1.2.2." sheetId="4" r:id="rId4"/>
    <sheet name="1.2.3. " sheetId="5" r:id="rId5"/>
    <sheet name="1.2.4." sheetId="6" r:id="rId6"/>
    <sheet name="1.3.1." sheetId="7" r:id="rId7"/>
    <sheet name="1.3.2." sheetId="8" r:id="rId8"/>
    <sheet name="1.3.3." sheetId="9" r:id="rId9"/>
    <sheet name="1.3.4." sheetId="10" r:id="rId10"/>
    <sheet name="1.3.5. " sheetId="11" r:id="rId11"/>
    <sheet name="1.3.6." sheetId="12" r:id="rId12"/>
    <sheet name="1.3.7." sheetId="13" r:id="rId13"/>
    <sheet name="1.3.8." sheetId="14" r:id="rId14"/>
    <sheet name="1.3.9." sheetId="15" r:id="rId15"/>
    <sheet name="1.3.10." sheetId="16" r:id="rId16"/>
    <sheet name="1.3.11." sheetId="17" r:id="rId17"/>
    <sheet name="1.3.12." sheetId="18" r:id="rId18"/>
    <sheet name="1.4." sheetId="19" r:id="rId19"/>
    <sheet name="2.1." sheetId="20" r:id="rId20"/>
    <sheet name="2.2." sheetId="21" r:id="rId21"/>
    <sheet name="2.3.1" sheetId="22" r:id="rId22"/>
    <sheet name="2.3.2" sheetId="23" r:id="rId23"/>
    <sheet name="2.3.3" sheetId="24" r:id="rId24"/>
    <sheet name="2.3.4" sheetId="25" r:id="rId25"/>
    <sheet name="2.4." sheetId="26" r:id="rId26"/>
    <sheet name="2.5." sheetId="27" r:id="rId27"/>
    <sheet name="2.6." sheetId="28" r:id="rId28"/>
    <sheet name="2.7.1." sheetId="29" r:id="rId29"/>
    <sheet name="2.7.2." sheetId="30" r:id="rId30"/>
    <sheet name="2.7.3." sheetId="31" r:id="rId31"/>
    <sheet name="2.8." sheetId="32" r:id="rId32"/>
    <sheet name="2.9." sheetId="33" r:id="rId33"/>
    <sheet name="2.10." sheetId="34" r:id="rId34"/>
    <sheet name="2.11." sheetId="35" r:id="rId35"/>
    <sheet name="2.12." sheetId="36" r:id="rId36"/>
    <sheet name="2.13." sheetId="37" r:id="rId37"/>
    <sheet name="Sheet1" sheetId="38" r:id="rId38"/>
  </sheets>
  <definedNames/>
  <calcPr fullCalcOnLoad="1"/>
</workbook>
</file>

<file path=xl/sharedStrings.xml><?xml version="1.0" encoding="utf-8"?>
<sst xmlns="http://schemas.openxmlformats.org/spreadsheetml/2006/main" count="1480" uniqueCount="119">
  <si>
    <t xml:space="preserve">2.1.pielikums Ministru kabineta noteikumu projekta
"Ilgstošas sociālās aprūpes un sociālās rehabilitācijas iestāžu sniegto 
maksas pakalpojumu cenrādis" sākotnējās ietekmes novērtējuma ziņojumam (anotācijai) </t>
  </si>
  <si>
    <t>SASKAŅOTS</t>
  </si>
  <si>
    <t xml:space="preserve">                                                                   (amats)    (vārds, uzvārds)    (paraksts)</t>
  </si>
  <si>
    <t>datums : dd.mm.gggg.</t>
  </si>
  <si>
    <t>Maksas pakalpojumu izcenojuma aprēķins</t>
  </si>
  <si>
    <t>Iestāde</t>
  </si>
  <si>
    <t>Valsts sociālās aprūpes centrs "Rīga"</t>
  </si>
  <si>
    <t>Maksas pakalpojuma veids:</t>
  </si>
  <si>
    <t>personas izmitināšana ar sociālo aprūpi un sociālo rehabilitāciju bez papildu higiēnas izmaksām vienvietīgā istabā</t>
  </si>
  <si>
    <t>Laikposms</t>
  </si>
  <si>
    <t>1 gads</t>
  </si>
  <si>
    <t>Izdevumu klasifikācijas kods</t>
  </si>
  <si>
    <t>Rādītājs (materiāla/izejvielas nosaukums, atlīdzība un citi izmaksu veidi)</t>
  </si>
  <si>
    <t>Izmaksu apjoms noteiktā laikposmā viena maksas pakalpojuma veida nodrošināšanai</t>
  </si>
  <si>
    <t>Tiešās izmaksas</t>
  </si>
  <si>
    <t>X</t>
  </si>
  <si>
    <t xml:space="preserve">Atalgojums </t>
  </si>
  <si>
    <t>Darba devēja valsts sociālās apdrošināšanas obligātās iemaksas, sociāla rakstura pabalsti un kompensācijas</t>
  </si>
  <si>
    <t>Zāles, ķimikālijas, laboratorijas preces</t>
  </si>
  <si>
    <t>Mīkstais inventārs</t>
  </si>
  <si>
    <t>Ēdināšanas izdevumi</t>
  </si>
  <si>
    <t>Pārējie valsts un pašvaldību aprūpē un apgādībā esošo personu uzturēšanas izdevumi</t>
  </si>
  <si>
    <t>Tiešās izmaksas kopā:</t>
  </si>
  <si>
    <t>Netiešās izmaksas</t>
  </si>
  <si>
    <t>Pasta, telefona un citi sakaru pakalpojumi</t>
  </si>
  <si>
    <t>Izdevumi par komunalajiem pakalpojumiem</t>
  </si>
  <si>
    <t>Remontdarbi un uzturēšanas pakalpojumi</t>
  </si>
  <si>
    <t>Biroja preces</t>
  </si>
  <si>
    <t>Kurināmais</t>
  </si>
  <si>
    <t>Degviela</t>
  </si>
  <si>
    <t>Budžeta iestāžu nodokļu maksājumi</t>
  </si>
  <si>
    <t>Kārtējā remonta un iestāžu uzturēšanas materiāli</t>
  </si>
  <si>
    <t>Pamatlīdzekļu atjaunošana</t>
  </si>
  <si>
    <t>Netiešās izmaksas kopā:</t>
  </si>
  <si>
    <t xml:space="preserve">Pakalpojuma izmaksas kopā: </t>
  </si>
  <si>
    <t>Maksas pakalpojuma vienību skaits noteiktā laikposmā (gab.)</t>
  </si>
  <si>
    <t>Valsts sociālās aprūpes centra "Rīga" direktore I.Paudere</t>
  </si>
  <si>
    <t>personas izmitināšana ar sociālo aprūpi un sociālo rehabilitāciju bez papildu higiēnas izmaksām divvietīgā istabā</t>
  </si>
  <si>
    <t>personas izmitināšana ar pilnu sociālo aprūpi un sociālo rehabilitāciju vienvietīgā istabā</t>
  </si>
  <si>
    <t>personas izmitināšana ar pilnu sociālo aprūpi un sociālo rehabilitāciju divvietīgā istabā</t>
  </si>
  <si>
    <t>personas izmitināšana ar pilnu sociālo aprūpi un sociālo rehabilitāciju neatkarīgi no vietu skaita istabā</t>
  </si>
  <si>
    <t>1 diena</t>
  </si>
  <si>
    <t>VSAC kopā</t>
  </si>
  <si>
    <t>Mācību , darba un dienesta komandējumi, darba braucieni</t>
  </si>
  <si>
    <t>Iestādes administratīvie izdevumi un ar iestādes darbības nodrošināšanu saistītie izdevumi</t>
  </si>
  <si>
    <t>Informācijas tehnoloģiju pakalpojumi</t>
  </si>
  <si>
    <t>Īre un noma</t>
  </si>
  <si>
    <t>Citi pakalpojumi</t>
  </si>
  <si>
    <t>Biroja preces un inventārs</t>
  </si>
  <si>
    <t>Kurināmais un enerģētiskie materiāli</t>
  </si>
  <si>
    <t>Materiāli un izejvielas palīgražošanai</t>
  </si>
  <si>
    <t>Valsts un pašvaldību aprūpē un apgādē esošo personu uzturēšana</t>
  </si>
  <si>
    <t>Pakalpojumi, kurus budžeta iestādes apmaksā noteikto funkciju ietvaros, kas nav iestādes administratīvie izdevumi</t>
  </si>
  <si>
    <t>VSAC "Zemgale"</t>
  </si>
  <si>
    <t>Valsts sociālās aprūpes centrs "Zemgale"</t>
  </si>
  <si>
    <t>datums:dd.mm.gggg.</t>
  </si>
  <si>
    <t xml:space="preserve"> Darba devēja valsts sociālās apdrošināšanas obligātās iemaksas, sociāla rakstura pabalsti un kompensācijas</t>
  </si>
  <si>
    <t xml:space="preserve"> Atalgojums </t>
  </si>
  <si>
    <t>Ēku un infrastruktūras uzturēšana</t>
  </si>
  <si>
    <t>Transportlīdzekļu uzturēšana un remonts</t>
  </si>
  <si>
    <t>Iekārtas, inventāra un aparatūras remonts, tehniskā apkalpošana</t>
  </si>
  <si>
    <t>Ēku, būvju un telpu uzturēšana</t>
  </si>
  <si>
    <t>Pārējie remontdarbu un iestāžu uzturēšanas pakalpojumi</t>
  </si>
  <si>
    <t>Inventars</t>
  </si>
  <si>
    <t>Kārtējā remonta un iestāžu zuturēšanas materiāli</t>
  </si>
  <si>
    <t>Valsts sociālās aprūpes centra "Zemgale" direktors I.Leišavnieks</t>
  </si>
  <si>
    <r>
      <t xml:space="preserve">Maksas pakalpojuma izcenojums (euro) </t>
    </r>
    <r>
      <rPr>
        <i/>
        <sz val="12"/>
        <rFont val="Times New Roman"/>
        <family val="1"/>
      </rPr>
      <t>(pakalpojuma izmaksas kopā, dalītas ar maksas pakalpojuma vienību skaitu noteiktā laikposmā)</t>
    </r>
  </si>
  <si>
    <t>Bērna izmitināšana sociālās aprūpes iestādē ar sociālo aprūpi un sociālo rehabilitāciju.</t>
  </si>
  <si>
    <t>Izdevumi par komunālajiem pakalpojumiem</t>
  </si>
  <si>
    <t>Ēku, būvju un telpu remonts</t>
  </si>
  <si>
    <t xml:space="preserve">1 gads </t>
  </si>
  <si>
    <t xml:space="preserve">Valsts sociālās aprūpes centrs "Kurzeme" </t>
  </si>
  <si>
    <t>Inventārs</t>
  </si>
  <si>
    <t>Valsts sociālās aprūpes centra "Kurzeme" direktors V.Gūtmanis</t>
  </si>
  <si>
    <t>Valsts sociālās aprūpes centra "Latgale" direktore M.Grigāne</t>
  </si>
  <si>
    <t>Valsts sociālās aprūpes centrs ''Rīga''</t>
  </si>
  <si>
    <t>Valsts sociālās aprūpes centrs ''Kurzeme''</t>
  </si>
  <si>
    <t>Bērna izmitināšana sociālās aprūpes iestādē ar diennakts sociālo aprūpi un sociālo rehabilitāciju bērniem ar smagiem funkciju traucējumiem</t>
  </si>
  <si>
    <t>Bērna izmitināšana sociālās aprūpes iestādē ar sociālo aprūpi un sociālo rehabilitāciju bērniem ar smagiem funkciju traucējumiem, ja pakalpojumu nodrošina brīvdienās un svētku dienās bez izmitināšanas</t>
  </si>
  <si>
    <t>Bērna izmitināšana sociālās aprūpes iestādē ar sociālo aprūpi un sociālo rehabilitāciju bērniem ar smagiem funkciju traucējumiem, ja pakalpojumu nodrošina tikai darbdienu, brīvdienu un svētku dienu naktīs un ja pakalpojums netiek sniegts tās pašas diennakts laikā</t>
  </si>
  <si>
    <t>Bērna izmitināšana sociālās aprūpes iestādē ar sociālo aprūpi dienas laikā</t>
  </si>
  <si>
    <t>Zīdaiņa sociālā aprūpe un sociālā rehabilitācija kopā ar nepilngadīgu māti</t>
  </si>
  <si>
    <t>izdevumi personīgo vajadzību segšanai</t>
  </si>
  <si>
    <t>Zīdaiņa sociālā aprūpe un sociālā rehabilitācija kopā ar pilngadīgu māti</t>
  </si>
  <si>
    <t>Izdevumi par apkuri</t>
  </si>
  <si>
    <t>Izdevumi par ūdeni un kanalizāciju</t>
  </si>
  <si>
    <t>Izdevumi par elektroenerģiju</t>
  </si>
  <si>
    <t>Sociālās aprūpes iestādes pakalpojums bērnam un ģimenei pirmsadopcijas periodā</t>
  </si>
  <si>
    <t xml:space="preserve">Nepilgadīgas grūtnieces izmitināšana sociālās aprūpes iestādē </t>
  </si>
  <si>
    <t>Kopšanas līdzekļi</t>
  </si>
  <si>
    <t xml:space="preserve"> Inventārs</t>
  </si>
  <si>
    <t>Paliatīvā aprūpe</t>
  </si>
  <si>
    <t xml:space="preserve">Psihologa konsultācija </t>
  </si>
  <si>
    <t>Minhenes funkcionālā diagnostika</t>
  </si>
  <si>
    <t>Montesori terapija, pirmreizēja konsultācija un nodarbība (60 minūtes)</t>
  </si>
  <si>
    <t>Montesori terapija, individuāla nodarbība (45 minūtes)</t>
  </si>
  <si>
    <t>Montesori terapija, nodarbība grupā (45 minūtes)</t>
  </si>
  <si>
    <t>Montesori terapija, ģimenes nodarbība (60 minūtes)</t>
  </si>
  <si>
    <t xml:space="preserve">Fizioterapeita konsultācija </t>
  </si>
  <si>
    <t xml:space="preserve">Ergoterapeita konsultācija </t>
  </si>
  <si>
    <t>Hidroterapijas procedūra</t>
  </si>
  <si>
    <t>Ūdensapgāde</t>
  </si>
  <si>
    <t>Masāža bērnam (1-5 gadiem)</t>
  </si>
  <si>
    <t>Masāža bērnam (6-10 gadiem)</t>
  </si>
  <si>
    <t>Masāža bērnam (11-17 gadiem)</t>
  </si>
  <si>
    <t>Kognitīvo funkciju treniņš, individuāla nodarbība</t>
  </si>
  <si>
    <t>Bērna sociālā atbalsta psihofizioloģiskās attīstības konsultatīvās programmas speciālistu novērtējums, atzinums, nodarbības</t>
  </si>
  <si>
    <t>Iekārtas, inventāra un aparatūras remonts, tehn. apkalp.</t>
  </si>
  <si>
    <t>Valsts sociālās aprūpes centrs "Vidzeme"</t>
  </si>
  <si>
    <t>Muzikālā nodarbība (45 minūtes)</t>
  </si>
  <si>
    <t>Valsts sociālās aprūpes centra "Vidzeme" direktors M.Karselis</t>
  </si>
  <si>
    <t>Fizkultūras nodarbība (45 minūtes)</t>
  </si>
  <si>
    <t>Radošā/darbmācības nodarbība (45 minūtes)</t>
  </si>
  <si>
    <t>Vieglās valodas/literatūras nodarbība (45 minūtes)</t>
  </si>
  <si>
    <t xml:space="preserve">Valsts sociālās aprūpes centrs "Latgale" </t>
  </si>
  <si>
    <t>Bērna izmitināšana sociālās aprūpes iestādē ar sociālo aprūpi un sociālo rehabilitāciju bērniem ar smagiem funkciju traucējumiem, ar izmitināšanu</t>
  </si>
  <si>
    <r>
      <t xml:space="preserve">Maksas pakalpojuma izcenojums (euro) </t>
    </r>
    <r>
      <rPr>
        <i/>
        <sz val="11"/>
        <rFont val="Times New Roman"/>
        <family val="1"/>
      </rPr>
      <t>(pakalpojuma izmaksas kopā, dalītas ar maksas pakalpojuma vienību skaitu noteiktā laikposmā)</t>
    </r>
  </si>
  <si>
    <r>
      <rPr>
        <sz val="12"/>
        <rFont val="Times New Roman"/>
        <family val="1"/>
      </rPr>
      <t xml:space="preserve">Maksas pakalpojuma izcenojums </t>
    </r>
    <r>
      <rPr>
        <i/>
        <sz val="12"/>
        <rFont val="Times New Roman"/>
        <family val="1"/>
      </rPr>
      <t>(euro) (pakalpojuma izmaksas kopā, dalītas ar maksas pakalpojuma vienību skaitu noteiktā laikposmā)</t>
    </r>
  </si>
  <si>
    <t>Uzturlīdzekļu kompensācija naudā</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</si>
</sst>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
    <numFmt numFmtId="171" formatCode="0.0000"/>
    <numFmt numFmtId="172" formatCode="#,##0.0000"/>
    <numFmt numFmtId="173" formatCode="0.000"/>
    <numFmt numFmtId="174" formatCode="0.00000"/>
  </numFmts>
  <fonts count="53">
    <font>
      <sz val="10"/>
      <name val="Arial"/>
      <family val="2"/>
    </font>
    <font>
      <sz val="11"/>
      <color indexed="8"/>
      <name val="Calibri"/>
      <family val="2"/>
    </font>
    <font>
      <sz val="12"/>
      <name val="Times New Roman"/>
      <family val="1"/>
    </font>
    <font>
      <sz val="11"/>
      <name val="Times New Roman"/>
      <family val="1"/>
    </font>
    <font>
      <sz val="8"/>
      <name val="Times New Roman"/>
      <family val="1"/>
    </font>
    <font>
      <sz val="10"/>
      <name val="Times New Roman"/>
      <family val="1"/>
    </font>
    <font>
      <b/>
      <sz val="12"/>
      <name val="Times New Roman"/>
      <family val="1"/>
    </font>
    <font>
      <sz val="10"/>
      <color indexed="10"/>
      <name val="Times New Roman"/>
      <family val="1"/>
    </font>
    <font>
      <i/>
      <sz val="12"/>
      <name val="Times New Roman"/>
      <family val="1"/>
    </font>
    <font>
      <b/>
      <i/>
      <sz val="12"/>
      <name val="Times New Roman"/>
      <family val="1"/>
    </font>
    <font>
      <sz val="12"/>
      <color indexed="10"/>
      <name val="Times New Roman"/>
      <family val="1"/>
    </font>
    <font>
      <sz val="11"/>
      <name val="Arial"/>
      <family val="2"/>
    </font>
    <font>
      <sz val="12"/>
      <color indexed="8"/>
      <name val="Times New Roman"/>
      <family val="1"/>
    </font>
    <font>
      <sz val="12"/>
      <name val="Arial"/>
      <family val="2"/>
    </font>
    <font>
      <sz val="11"/>
      <color indexed="10"/>
      <name val="Times New Roman"/>
      <family val="1"/>
    </font>
    <font>
      <sz val="8"/>
      <name val="Arial"/>
      <family val="2"/>
    </font>
    <font>
      <i/>
      <sz val="11"/>
      <name val="Times New Roman"/>
      <family val="1"/>
    </font>
    <font>
      <b/>
      <sz val="10"/>
      <name val="Times New Roman"/>
      <family val="1"/>
    </font>
    <font>
      <b/>
      <i/>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top/>
      <bottom/>
    </border>
    <border>
      <left style="thin"/>
      <right style="thin"/>
      <top style="hair"/>
      <bottom style="hair"/>
    </border>
    <border>
      <left style="thin"/>
      <right style="thin"/>
      <top/>
      <bottom/>
    </border>
    <border>
      <left>
        <color indexed="63"/>
      </left>
      <right>
        <color indexed="63"/>
      </right>
      <top style="thin"/>
      <bottom style="thin"/>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6">
    <xf numFmtId="0" fontId="0" fillId="0" borderId="0" xfId="0" applyAlignment="1">
      <alignment/>
    </xf>
    <xf numFmtId="0" fontId="3" fillId="0" borderId="0" xfId="56" applyFont="1">
      <alignment/>
      <protection/>
    </xf>
    <xf numFmtId="49" fontId="2" fillId="0" borderId="0" xfId="0" applyNumberFormat="1" applyFont="1" applyBorder="1" applyAlignment="1">
      <alignment horizontal="right" vertical="center"/>
    </xf>
    <xf numFmtId="0" fontId="2" fillId="0" borderId="0" xfId="0" applyFont="1" applyAlignment="1">
      <alignment horizontal="right"/>
    </xf>
    <xf numFmtId="0" fontId="4" fillId="0" borderId="0" xfId="0" applyFont="1" applyAlignment="1">
      <alignment horizontal="right"/>
    </xf>
    <xf numFmtId="0" fontId="3" fillId="0" borderId="10" xfId="0" applyFont="1" applyBorder="1" applyAlignment="1">
      <alignment horizontal="right"/>
    </xf>
    <xf numFmtId="2" fontId="3" fillId="0" borderId="0" xfId="0" applyNumberFormat="1" applyFont="1" applyAlignment="1">
      <alignment/>
    </xf>
    <xf numFmtId="0" fontId="3" fillId="0" borderId="0" xfId="0" applyFont="1" applyAlignment="1">
      <alignment/>
    </xf>
    <xf numFmtId="0" fontId="0" fillId="0" borderId="0" xfId="0" applyAlignment="1">
      <alignment/>
    </xf>
    <xf numFmtId="0" fontId="5" fillId="0" borderId="0" xfId="0" applyFont="1" applyAlignment="1">
      <alignment/>
    </xf>
    <xf numFmtId="0" fontId="2" fillId="0" borderId="0" xfId="0" applyFont="1" applyBorder="1" applyAlignment="1">
      <alignment horizontal="right" wrapText="1"/>
    </xf>
    <xf numFmtId="0" fontId="2" fillId="0" borderId="0" xfId="0" applyFont="1" applyBorder="1" applyAlignment="1">
      <alignment horizontal="center" wrapText="1"/>
    </xf>
    <xf numFmtId="0" fontId="5" fillId="0" borderId="0" xfId="0" applyFont="1" applyAlignment="1">
      <alignment horizontal="right"/>
    </xf>
    <xf numFmtId="0" fontId="5" fillId="0" borderId="10" xfId="0" applyFont="1" applyBorder="1" applyAlignment="1">
      <alignment horizontal="right"/>
    </xf>
    <xf numFmtId="0" fontId="5" fillId="0" borderId="10" xfId="0" applyFont="1" applyBorder="1" applyAlignment="1">
      <alignment horizontal="right" wrapText="1"/>
    </xf>
    <xf numFmtId="0" fontId="5" fillId="0" borderId="0" xfId="0" applyFont="1" applyAlignment="1">
      <alignment/>
    </xf>
    <xf numFmtId="4" fontId="5" fillId="0" borderId="0" xfId="56" applyNumberFormat="1" applyFont="1" applyAlignment="1">
      <alignment/>
      <protection/>
    </xf>
    <xf numFmtId="2" fontId="5" fillId="0" borderId="0" xfId="0" applyNumberFormat="1" applyFont="1" applyAlignment="1">
      <alignment/>
    </xf>
    <xf numFmtId="0" fontId="5" fillId="0" borderId="0" xfId="56" applyFont="1" applyAlignment="1">
      <alignment/>
      <protection/>
    </xf>
    <xf numFmtId="0" fontId="2" fillId="0" borderId="10" xfId="0" applyFont="1" applyBorder="1" applyAlignment="1">
      <alignment horizontal="right" wrapText="1"/>
    </xf>
    <xf numFmtId="2" fontId="5" fillId="0" borderId="0" xfId="0" applyNumberFormat="1" applyFont="1" applyAlignment="1">
      <alignment wrapText="1"/>
    </xf>
    <xf numFmtId="4" fontId="7" fillId="0" borderId="0" xfId="56" applyNumberFormat="1" applyFont="1" applyAlignment="1">
      <alignment/>
      <protection/>
    </xf>
    <xf numFmtId="0" fontId="2" fillId="0" borderId="0" xfId="0" applyFont="1" applyAlignment="1">
      <alignment/>
    </xf>
    <xf numFmtId="0" fontId="2" fillId="0" borderId="10" xfId="0" applyFont="1" applyBorder="1" applyAlignment="1">
      <alignment horizontal="right"/>
    </xf>
    <xf numFmtId="0" fontId="2" fillId="0" borderId="0" xfId="0" applyFont="1" applyAlignment="1">
      <alignment horizontal="justify"/>
    </xf>
    <xf numFmtId="0" fontId="2" fillId="0" borderId="11" xfId="0" applyFont="1" applyBorder="1" applyAlignment="1">
      <alignment horizontal="center" wrapText="1"/>
    </xf>
    <xf numFmtId="0" fontId="2" fillId="0" borderId="0" xfId="0" applyFont="1" applyAlignment="1">
      <alignment/>
    </xf>
    <xf numFmtId="0" fontId="2" fillId="0" borderId="11" xfId="0" applyFont="1" applyBorder="1" applyAlignment="1">
      <alignment horizontal="center"/>
    </xf>
    <xf numFmtId="0" fontId="2" fillId="0" borderId="11" xfId="0" applyFont="1" applyBorder="1" applyAlignment="1">
      <alignment/>
    </xf>
    <xf numFmtId="4" fontId="2" fillId="0" borderId="11" xfId="0" applyNumberFormat="1" applyFont="1" applyFill="1" applyBorder="1" applyAlignment="1">
      <alignment horizontal="center"/>
    </xf>
    <xf numFmtId="4" fontId="2" fillId="0" borderId="0" xfId="0" applyNumberFormat="1" applyFont="1" applyAlignment="1">
      <alignment/>
    </xf>
    <xf numFmtId="0" fontId="2" fillId="0" borderId="12" xfId="0" applyFont="1" applyBorder="1" applyAlignment="1">
      <alignment wrapText="1"/>
    </xf>
    <xf numFmtId="4" fontId="2" fillId="0" borderId="11" xfId="0" applyNumberFormat="1" applyFont="1" applyBorder="1" applyAlignment="1">
      <alignment horizontal="center"/>
    </xf>
    <xf numFmtId="0" fontId="2" fillId="0" borderId="11" xfId="0" applyFont="1" applyBorder="1" applyAlignment="1">
      <alignment wrapText="1"/>
    </xf>
    <xf numFmtId="4" fontId="6" fillId="0" borderId="11" xfId="0" applyNumberFormat="1" applyFont="1" applyFill="1" applyBorder="1" applyAlignment="1">
      <alignment horizontal="center"/>
    </xf>
    <xf numFmtId="0" fontId="6" fillId="0" borderId="11" xfId="0" applyFont="1" applyFill="1" applyBorder="1" applyAlignment="1">
      <alignment horizontal="center"/>
    </xf>
    <xf numFmtId="4" fontId="6" fillId="0" borderId="11" xfId="0" applyNumberFormat="1" applyFont="1" applyBorder="1" applyAlignment="1">
      <alignment horizontal="center"/>
    </xf>
    <xf numFmtId="0" fontId="6" fillId="0" borderId="11" xfId="0" applyFont="1" applyBorder="1" applyAlignment="1">
      <alignment horizontal="center"/>
    </xf>
    <xf numFmtId="1" fontId="2" fillId="0" borderId="11" xfId="0" applyNumberFormat="1" applyFont="1" applyFill="1" applyBorder="1" applyAlignment="1">
      <alignment horizontal="center"/>
    </xf>
    <xf numFmtId="2" fontId="6" fillId="0" borderId="11" xfId="0" applyNumberFormat="1" applyFont="1" applyBorder="1" applyAlignment="1">
      <alignment horizontal="center"/>
    </xf>
    <xf numFmtId="0" fontId="9" fillId="0" borderId="0" xfId="0" applyFont="1" applyFill="1" applyAlignment="1">
      <alignment/>
    </xf>
    <xf numFmtId="0" fontId="9" fillId="0" borderId="0" xfId="0" applyFont="1" applyAlignment="1">
      <alignment/>
    </xf>
    <xf numFmtId="0" fontId="2" fillId="0" borderId="11" xfId="0" applyFont="1" applyFill="1" applyBorder="1" applyAlignment="1">
      <alignment horizontal="center" wrapText="1"/>
    </xf>
    <xf numFmtId="0" fontId="2" fillId="0" borderId="11" xfId="0" applyFont="1" applyFill="1" applyBorder="1" applyAlignment="1">
      <alignment horizontal="center"/>
    </xf>
    <xf numFmtId="4" fontId="2" fillId="33" borderId="11" xfId="0" applyNumberFormat="1" applyFont="1" applyFill="1" applyBorder="1" applyAlignment="1">
      <alignment horizontal="center"/>
    </xf>
    <xf numFmtId="0" fontId="2" fillId="0" borderId="11" xfId="0" applyFont="1" applyBorder="1" applyAlignment="1">
      <alignment horizontal="left" vertical="top" wrapText="1"/>
    </xf>
    <xf numFmtId="0" fontId="2" fillId="0" borderId="0" xfId="0" applyFont="1" applyFill="1" applyAlignment="1">
      <alignment/>
    </xf>
    <xf numFmtId="2" fontId="6" fillId="0" borderId="11" xfId="0" applyNumberFormat="1" applyFont="1" applyFill="1" applyBorder="1" applyAlignment="1">
      <alignment horizontal="center"/>
    </xf>
    <xf numFmtId="0" fontId="10" fillId="0" borderId="0" xfId="0" applyFont="1" applyAlignment="1">
      <alignment/>
    </xf>
    <xf numFmtId="170" fontId="2" fillId="0" borderId="13" xfId="0" applyNumberFormat="1" applyFont="1" applyBorder="1" applyAlignment="1">
      <alignment horizontal="right"/>
    </xf>
    <xf numFmtId="0" fontId="8" fillId="0" borderId="0" xfId="0" applyFont="1" applyAlignment="1">
      <alignment/>
    </xf>
    <xf numFmtId="0" fontId="12" fillId="0" borderId="0" xfId="55" applyFont="1">
      <alignment/>
      <protection/>
    </xf>
    <xf numFmtId="0" fontId="6" fillId="0" borderId="0" xfId="0" applyFont="1" applyAlignment="1">
      <alignment/>
    </xf>
    <xf numFmtId="0" fontId="2" fillId="0" borderId="14" xfId="57" applyFont="1" applyFill="1" applyBorder="1" applyAlignment="1">
      <alignment vertical="top" wrapText="1"/>
      <protection/>
    </xf>
    <xf numFmtId="0" fontId="2" fillId="0" borderId="11" xfId="0" applyFont="1" applyFill="1" applyBorder="1" applyAlignment="1">
      <alignment/>
    </xf>
    <xf numFmtId="0" fontId="2" fillId="0" borderId="15" xfId="57" applyFont="1" applyFill="1" applyBorder="1" applyAlignment="1">
      <alignment vertical="top" wrapText="1"/>
      <protection/>
    </xf>
    <xf numFmtId="2" fontId="5" fillId="0" borderId="10" xfId="0" applyNumberFormat="1" applyFont="1" applyBorder="1" applyAlignment="1">
      <alignment horizontal="right"/>
    </xf>
    <xf numFmtId="0" fontId="0" fillId="0" borderId="0" xfId="0" applyFont="1" applyBorder="1" applyAlignment="1">
      <alignment wrapText="1"/>
    </xf>
    <xf numFmtId="0" fontId="5" fillId="0" borderId="0" xfId="0" applyFont="1" applyBorder="1" applyAlignment="1">
      <alignment wrapText="1"/>
    </xf>
    <xf numFmtId="0" fontId="13" fillId="0" borderId="0" xfId="0" applyFont="1" applyAlignment="1">
      <alignment/>
    </xf>
    <xf numFmtId="0" fontId="5" fillId="0" borderId="0" xfId="0" applyFont="1" applyFill="1" applyBorder="1" applyAlignment="1">
      <alignment wrapText="1"/>
    </xf>
    <xf numFmtId="0" fontId="2" fillId="0" borderId="0" xfId="0" applyFont="1" applyAlignment="1">
      <alignment wrapText="1"/>
    </xf>
    <xf numFmtId="0" fontId="14" fillId="0" borderId="0" xfId="0" applyFont="1" applyAlignment="1">
      <alignment/>
    </xf>
    <xf numFmtId="2" fontId="0" fillId="0" borderId="0" xfId="0" applyNumberFormat="1" applyFont="1" applyAlignment="1">
      <alignment/>
    </xf>
    <xf numFmtId="0" fontId="0" fillId="0" borderId="0" xfId="0" applyFont="1" applyAlignment="1">
      <alignment/>
    </xf>
    <xf numFmtId="4" fontId="5" fillId="0" borderId="0" xfId="0" applyNumberFormat="1" applyFont="1" applyAlignment="1">
      <alignment/>
    </xf>
    <xf numFmtId="4" fontId="3" fillId="0" borderId="0" xfId="0" applyNumberFormat="1" applyFont="1" applyAlignment="1">
      <alignment/>
    </xf>
    <xf numFmtId="0" fontId="2" fillId="0" borderId="0" xfId="56" applyFont="1">
      <alignment/>
      <protection/>
    </xf>
    <xf numFmtId="0" fontId="2" fillId="0" borderId="0" xfId="56" applyFont="1" applyAlignment="1">
      <alignment wrapText="1"/>
      <protection/>
    </xf>
    <xf numFmtId="0" fontId="8" fillId="0" borderId="0" xfId="56" applyFont="1">
      <alignment/>
      <protection/>
    </xf>
    <xf numFmtId="0" fontId="2" fillId="0" borderId="11" xfId="56" applyFont="1" applyBorder="1" applyAlignment="1">
      <alignment horizontal="center" wrapText="1"/>
      <protection/>
    </xf>
    <xf numFmtId="0" fontId="2" fillId="0" borderId="11" xfId="56" applyFont="1" applyBorder="1" applyAlignment="1">
      <alignment horizontal="center"/>
      <protection/>
    </xf>
    <xf numFmtId="0" fontId="2" fillId="0" borderId="11" xfId="56" applyFont="1" applyBorder="1">
      <alignment/>
      <protection/>
    </xf>
    <xf numFmtId="4" fontId="2" fillId="0" borderId="11" xfId="56" applyNumberFormat="1" applyFont="1" applyFill="1" applyBorder="1" applyAlignment="1">
      <alignment horizontal="center"/>
      <protection/>
    </xf>
    <xf numFmtId="4" fontId="2" fillId="0" borderId="11" xfId="56" applyNumberFormat="1" applyFont="1" applyBorder="1" applyAlignment="1">
      <alignment horizontal="center"/>
      <protection/>
    </xf>
    <xf numFmtId="0" fontId="2" fillId="0" borderId="11" xfId="56" applyFont="1" applyBorder="1" applyAlignment="1">
      <alignment wrapText="1"/>
      <protection/>
    </xf>
    <xf numFmtId="4" fontId="6" fillId="0" borderId="11" xfId="56" applyNumberFormat="1" applyFont="1" applyFill="1" applyBorder="1" applyAlignment="1">
      <alignment horizontal="center"/>
      <protection/>
    </xf>
    <xf numFmtId="4" fontId="6" fillId="0" borderId="11" xfId="56" applyNumberFormat="1" applyFont="1" applyBorder="1" applyAlignment="1">
      <alignment horizontal="center"/>
      <protection/>
    </xf>
    <xf numFmtId="0" fontId="6" fillId="0" borderId="11" xfId="56" applyFont="1" applyBorder="1" applyAlignment="1">
      <alignment horizontal="center"/>
      <protection/>
    </xf>
    <xf numFmtId="4" fontId="5" fillId="0" borderId="0" xfId="0" applyNumberFormat="1" applyFont="1" applyAlignment="1">
      <alignment/>
    </xf>
    <xf numFmtId="1" fontId="2" fillId="0" borderId="11" xfId="56" applyNumberFormat="1" applyFont="1" applyFill="1" applyBorder="1" applyAlignment="1">
      <alignment horizontal="center"/>
      <protection/>
    </xf>
    <xf numFmtId="2" fontId="6" fillId="0" borderId="11" xfId="56" applyNumberFormat="1" applyFont="1" applyBorder="1" applyAlignment="1">
      <alignment horizontal="center"/>
      <protection/>
    </xf>
    <xf numFmtId="0" fontId="5" fillId="0" borderId="0" xfId="0" applyFont="1" applyAlignment="1">
      <alignment wrapText="1"/>
    </xf>
    <xf numFmtId="0" fontId="2" fillId="0" borderId="11" xfId="0" applyFont="1" applyBorder="1" applyAlignment="1">
      <alignment horizontal="left"/>
    </xf>
    <xf numFmtId="0" fontId="2" fillId="0" borderId="11" xfId="0" applyFont="1" applyBorder="1" applyAlignment="1">
      <alignment horizontal="left" wrapText="1"/>
    </xf>
    <xf numFmtId="0" fontId="2" fillId="0" borderId="0" xfId="0" applyFont="1" applyBorder="1" applyAlignment="1">
      <alignment/>
    </xf>
    <xf numFmtId="0" fontId="6" fillId="0" borderId="0" xfId="0" applyFont="1" applyBorder="1" applyAlignment="1">
      <alignment horizontal="center"/>
    </xf>
    <xf numFmtId="4" fontId="6" fillId="0" borderId="16" xfId="0" applyNumberFormat="1" applyFont="1" applyBorder="1" applyAlignment="1">
      <alignment horizontal="center"/>
    </xf>
    <xf numFmtId="0" fontId="16" fillId="0" borderId="0" xfId="0" applyFont="1" applyAlignment="1">
      <alignment/>
    </xf>
    <xf numFmtId="0" fontId="5" fillId="0" borderId="11" xfId="0" applyFont="1" applyBorder="1" applyAlignment="1">
      <alignment horizontal="center" wrapText="1"/>
    </xf>
    <xf numFmtId="0" fontId="5" fillId="0" borderId="11" xfId="0" applyFont="1" applyBorder="1" applyAlignment="1">
      <alignment horizontal="center"/>
    </xf>
    <xf numFmtId="0" fontId="5" fillId="0" borderId="11" xfId="0" applyFont="1" applyBorder="1" applyAlignment="1">
      <alignment/>
    </xf>
    <xf numFmtId="0" fontId="0" fillId="0" borderId="0" xfId="0" applyFont="1" applyAlignment="1">
      <alignment wrapText="1"/>
    </xf>
    <xf numFmtId="0" fontId="5" fillId="0" borderId="11" xfId="0" applyFont="1" applyBorder="1" applyAlignment="1">
      <alignment wrapText="1"/>
    </xf>
    <xf numFmtId="4" fontId="5" fillId="0" borderId="11" xfId="0" applyNumberFormat="1" applyFont="1" applyBorder="1" applyAlignment="1">
      <alignment horizontal="center"/>
    </xf>
    <xf numFmtId="0" fontId="17" fillId="0" borderId="11" xfId="0" applyFont="1" applyBorder="1" applyAlignment="1">
      <alignment horizontal="center"/>
    </xf>
    <xf numFmtId="0" fontId="5" fillId="0" borderId="0" xfId="0" applyFont="1" applyBorder="1" applyAlignment="1">
      <alignment/>
    </xf>
    <xf numFmtId="2" fontId="17" fillId="0" borderId="11" xfId="0" applyNumberFormat="1" applyFont="1" applyBorder="1" applyAlignment="1">
      <alignment horizontal="center"/>
    </xf>
    <xf numFmtId="4" fontId="6" fillId="0" borderId="0" xfId="0" applyNumberFormat="1" applyFont="1" applyBorder="1" applyAlignment="1">
      <alignment horizontal="center"/>
    </xf>
    <xf numFmtId="4" fontId="0" fillId="0" borderId="0" xfId="0" applyNumberFormat="1" applyFont="1" applyAlignment="1">
      <alignment wrapText="1"/>
    </xf>
    <xf numFmtId="2" fontId="0" fillId="0" borderId="0" xfId="0" applyNumberFormat="1" applyFont="1" applyAlignment="1">
      <alignment wrapText="1"/>
    </xf>
    <xf numFmtId="2" fontId="5" fillId="0" borderId="0" xfId="0" applyNumberFormat="1" applyFont="1" applyAlignment="1">
      <alignment/>
    </xf>
    <xf numFmtId="0" fontId="3" fillId="0" borderId="0" xfId="0" applyFont="1" applyAlignment="1">
      <alignment wrapText="1"/>
    </xf>
    <xf numFmtId="0" fontId="19" fillId="0" borderId="0" xfId="0" applyFont="1" applyAlignment="1">
      <alignment/>
    </xf>
    <xf numFmtId="2" fontId="0" fillId="0" borderId="0" xfId="0" applyNumberFormat="1" applyAlignment="1">
      <alignment/>
    </xf>
    <xf numFmtId="0" fontId="3" fillId="0" borderId="0" xfId="0" applyFont="1" applyAlignment="1">
      <alignment horizontal="right"/>
    </xf>
    <xf numFmtId="0" fontId="5" fillId="0" borderId="12" xfId="0" applyFont="1" applyBorder="1" applyAlignment="1">
      <alignment wrapText="1"/>
    </xf>
    <xf numFmtId="2" fontId="0" fillId="0" borderId="0" xfId="0" applyNumberFormat="1" applyAlignment="1">
      <alignment wrapText="1"/>
    </xf>
    <xf numFmtId="0" fontId="5" fillId="0" borderId="0" xfId="0" applyFont="1" applyAlignment="1">
      <alignment horizontal="center"/>
    </xf>
    <xf numFmtId="2" fontId="5" fillId="0" borderId="11" xfId="0" applyNumberFormat="1" applyFont="1" applyFill="1" applyBorder="1" applyAlignment="1">
      <alignment horizontal="center"/>
    </xf>
    <xf numFmtId="2" fontId="5" fillId="0" borderId="11" xfId="0" applyNumberFormat="1" applyFont="1" applyBorder="1" applyAlignment="1">
      <alignment horizontal="center"/>
    </xf>
    <xf numFmtId="2" fontId="2" fillId="0" borderId="11" xfId="0" applyNumberFormat="1" applyFont="1" applyFill="1" applyBorder="1" applyAlignment="1">
      <alignment horizontal="center"/>
    </xf>
    <xf numFmtId="2" fontId="2" fillId="0" borderId="11" xfId="0" applyNumberFormat="1" applyFont="1" applyBorder="1" applyAlignment="1">
      <alignment horizontal="center"/>
    </xf>
    <xf numFmtId="2" fontId="6" fillId="0" borderId="16" xfId="0" applyNumberFormat="1" applyFont="1" applyBorder="1" applyAlignment="1">
      <alignment horizontal="center"/>
    </xf>
    <xf numFmtId="0" fontId="17" fillId="0" borderId="0" xfId="0" applyFont="1" applyBorder="1" applyAlignment="1">
      <alignment horizontal="center"/>
    </xf>
    <xf numFmtId="2" fontId="17" fillId="0" borderId="16" xfId="0" applyNumberFormat="1" applyFont="1" applyBorder="1" applyAlignment="1">
      <alignment horizontal="center"/>
    </xf>
    <xf numFmtId="0" fontId="8" fillId="34" borderId="0" xfId="56" applyFont="1" applyFill="1">
      <alignment/>
      <protection/>
    </xf>
    <xf numFmtId="0" fontId="2" fillId="34" borderId="0" xfId="0" applyFont="1" applyFill="1" applyAlignment="1">
      <alignment/>
    </xf>
    <xf numFmtId="0" fontId="2" fillId="34" borderId="0" xfId="0" applyFont="1" applyFill="1" applyAlignment="1">
      <alignment horizontal="right"/>
    </xf>
    <xf numFmtId="0" fontId="3" fillId="34" borderId="0" xfId="0" applyFont="1" applyFill="1" applyAlignment="1">
      <alignment horizontal="right"/>
    </xf>
    <xf numFmtId="0" fontId="8" fillId="34" borderId="0" xfId="0" applyFont="1" applyFill="1" applyAlignment="1">
      <alignment/>
    </xf>
    <xf numFmtId="0" fontId="5" fillId="34" borderId="0" xfId="0" applyFont="1" applyFill="1" applyAlignment="1">
      <alignment horizontal="right"/>
    </xf>
    <xf numFmtId="0" fontId="3" fillId="34" borderId="0" xfId="0" applyFont="1" applyFill="1" applyAlignment="1">
      <alignment/>
    </xf>
    <xf numFmtId="0" fontId="2" fillId="0" borderId="0" xfId="0" applyFont="1" applyAlignment="1">
      <alignment horizontal="center"/>
    </xf>
    <xf numFmtId="2" fontId="3" fillId="0" borderId="0" xfId="56" applyNumberFormat="1" applyFont="1">
      <alignment/>
      <protection/>
    </xf>
    <xf numFmtId="2" fontId="2" fillId="0" borderId="0" xfId="0" applyNumberFormat="1" applyFont="1" applyAlignment="1">
      <alignment/>
    </xf>
    <xf numFmtId="0" fontId="2" fillId="0" borderId="0" xfId="56" applyFont="1" applyAlignment="1">
      <alignment wrapText="1"/>
      <protection/>
    </xf>
    <xf numFmtId="0" fontId="2" fillId="0" borderId="17" xfId="56" applyFont="1" applyBorder="1" applyAlignment="1">
      <alignment wrapText="1"/>
      <protection/>
    </xf>
    <xf numFmtId="0" fontId="2" fillId="0" borderId="0" xfId="0" applyFont="1" applyBorder="1" applyAlignment="1">
      <alignment horizontal="right" wrapText="1"/>
    </xf>
    <xf numFmtId="0" fontId="5" fillId="0" borderId="0" xfId="0" applyFont="1" applyAlignment="1">
      <alignment/>
    </xf>
    <xf numFmtId="0" fontId="6" fillId="0" borderId="0" xfId="56" applyFont="1" applyAlignment="1">
      <alignment horizontal="center" wrapText="1"/>
      <protection/>
    </xf>
    <xf numFmtId="0" fontId="9" fillId="0" borderId="0" xfId="56" applyFont="1" applyAlignment="1">
      <alignment wrapText="1"/>
      <protection/>
    </xf>
    <xf numFmtId="0" fontId="9" fillId="0" borderId="0" xfId="0" applyFont="1" applyAlignment="1">
      <alignment horizontal="left" wrapText="1"/>
    </xf>
    <xf numFmtId="0" fontId="2" fillId="0" borderId="0" xfId="0" applyFont="1" applyAlignment="1">
      <alignment wrapText="1"/>
    </xf>
    <xf numFmtId="0" fontId="2" fillId="0" borderId="17" xfId="0" applyFont="1" applyBorder="1" applyAlignment="1">
      <alignment wrapText="1"/>
    </xf>
    <xf numFmtId="0" fontId="9" fillId="34" borderId="0" xfId="0" applyFont="1" applyFill="1" applyAlignment="1">
      <alignment horizontal="left" wrapText="1"/>
    </xf>
    <xf numFmtId="0" fontId="6" fillId="0" borderId="0" xfId="0" applyFont="1" applyAlignment="1">
      <alignment horizontal="center" wrapText="1"/>
    </xf>
    <xf numFmtId="0" fontId="3" fillId="0" borderId="0" xfId="0" applyFont="1" applyAlignment="1">
      <alignment wrapText="1"/>
    </xf>
    <xf numFmtId="0" fontId="3" fillId="0" borderId="17" xfId="0" applyFont="1" applyBorder="1" applyAlignment="1">
      <alignment wrapText="1"/>
    </xf>
    <xf numFmtId="0" fontId="8" fillId="0" borderId="0" xfId="0" applyFont="1" applyAlignment="1">
      <alignment wrapText="1"/>
    </xf>
    <xf numFmtId="0" fontId="8" fillId="0" borderId="17" xfId="0" applyFont="1" applyBorder="1" applyAlignment="1">
      <alignment wrapText="1"/>
    </xf>
    <xf numFmtId="0" fontId="9" fillId="0" borderId="0" xfId="0" applyFont="1" applyAlignment="1">
      <alignment wrapText="1"/>
    </xf>
    <xf numFmtId="0" fontId="19" fillId="0" borderId="0" xfId="56" applyFont="1" applyAlignment="1">
      <alignment horizontal="center" wrapText="1"/>
      <protection/>
    </xf>
    <xf numFmtId="0" fontId="18" fillId="0" borderId="0" xfId="0" applyFont="1" applyAlignment="1">
      <alignment wrapText="1"/>
    </xf>
    <xf numFmtId="0" fontId="5" fillId="0" borderId="0" xfId="0" applyFont="1" applyAlignment="1">
      <alignment wrapText="1"/>
    </xf>
    <xf numFmtId="0" fontId="5" fillId="0" borderId="17"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H40"/>
  <sheetViews>
    <sheetView view="pageLayout" zoomScale="75" zoomScaleNormal="75" zoomScalePageLayoutView="75" workbookViewId="0" topLeftCell="A13">
      <selection activeCell="A29" sqref="A29"/>
    </sheetView>
  </sheetViews>
  <sheetFormatPr defaultColWidth="9.140625" defaultRowHeight="12.75"/>
  <cols>
    <col min="1" max="1" width="16.421875" style="1" customWidth="1"/>
    <col min="2" max="2" width="39.7109375" style="1" customWidth="1"/>
    <col min="3" max="3" width="29.00390625" style="1" customWidth="1"/>
    <col min="4" max="16384" width="9.140625" style="1" customWidth="1"/>
  </cols>
  <sheetData>
    <row r="1" spans="1:3" ht="53.25" customHeight="1">
      <c r="A1" s="128" t="s">
        <v>0</v>
      </c>
      <c r="B1" s="129"/>
      <c r="C1" s="129"/>
    </row>
    <row r="2" ht="15.75">
      <c r="C2" s="2"/>
    </row>
    <row r="3" ht="15.75">
      <c r="C3" s="3" t="s">
        <v>1</v>
      </c>
    </row>
    <row r="4" ht="31.5">
      <c r="C4" s="19" t="s">
        <v>36</v>
      </c>
    </row>
    <row r="5" ht="15">
      <c r="C5" s="4" t="s">
        <v>2</v>
      </c>
    </row>
    <row r="6" ht="15">
      <c r="C6" s="5"/>
    </row>
    <row r="7" ht="15">
      <c r="C7" s="119" t="s">
        <v>3</v>
      </c>
    </row>
    <row r="8" spans="1:3" ht="13.5" customHeight="1">
      <c r="A8" s="130" t="s">
        <v>4</v>
      </c>
      <c r="B8" s="130"/>
      <c r="C8" s="130"/>
    </row>
    <row r="9" spans="1:3" ht="15.75">
      <c r="A9" s="67"/>
      <c r="B9" s="67"/>
      <c r="C9" s="67"/>
    </row>
    <row r="10" spans="1:3" ht="15.75">
      <c r="A10" s="67" t="s">
        <v>5</v>
      </c>
      <c r="B10" s="116" t="s">
        <v>6</v>
      </c>
      <c r="C10" s="67"/>
    </row>
    <row r="11" spans="1:3" ht="33.75" customHeight="1">
      <c r="A11" s="68" t="s">
        <v>7</v>
      </c>
      <c r="B11" s="131" t="s">
        <v>8</v>
      </c>
      <c r="C11" s="131"/>
    </row>
    <row r="12" spans="1:3" ht="15.75">
      <c r="A12" s="67" t="s">
        <v>9</v>
      </c>
      <c r="B12" s="69" t="s">
        <v>10</v>
      </c>
      <c r="C12" s="67"/>
    </row>
    <row r="13" spans="1:3" ht="15.75">
      <c r="A13" s="67"/>
      <c r="B13" s="67"/>
      <c r="C13" s="67"/>
    </row>
    <row r="14" spans="1:3" ht="42" customHeight="1">
      <c r="A14" s="70" t="s">
        <v>11</v>
      </c>
      <c r="B14" s="70" t="s">
        <v>12</v>
      </c>
      <c r="C14" s="70" t="s">
        <v>13</v>
      </c>
    </row>
    <row r="15" spans="1:3" ht="15.75">
      <c r="A15" s="71">
        <v>1</v>
      </c>
      <c r="B15" s="71">
        <v>2</v>
      </c>
      <c r="C15" s="71">
        <v>3</v>
      </c>
    </row>
    <row r="16" spans="1:3" ht="15.75">
      <c r="A16" s="72"/>
      <c r="B16" s="71" t="s">
        <v>14</v>
      </c>
      <c r="C16" s="71" t="s">
        <v>15</v>
      </c>
    </row>
    <row r="17" spans="1:8" ht="15.75">
      <c r="A17" s="72">
        <v>1100</v>
      </c>
      <c r="B17" s="28" t="s">
        <v>16</v>
      </c>
      <c r="C17" s="73">
        <v>2681.1</v>
      </c>
      <c r="D17" s="16"/>
      <c r="E17" s="17"/>
      <c r="F17" s="6"/>
      <c r="G17" s="18"/>
      <c r="H17" s="18"/>
    </row>
    <row r="18" spans="1:8" ht="47.25">
      <c r="A18" s="72">
        <v>1200</v>
      </c>
      <c r="B18" s="33" t="s">
        <v>17</v>
      </c>
      <c r="C18" s="73">
        <v>674.93</v>
      </c>
      <c r="D18" s="16"/>
      <c r="E18" s="17"/>
      <c r="F18" s="6"/>
      <c r="G18" s="18"/>
      <c r="H18" s="18"/>
    </row>
    <row r="19" spans="1:8" ht="15.75">
      <c r="A19" s="72">
        <v>2341</v>
      </c>
      <c r="B19" s="72" t="s">
        <v>18</v>
      </c>
      <c r="C19" s="73">
        <v>207.12</v>
      </c>
      <c r="D19" s="16"/>
      <c r="E19" s="17"/>
      <c r="F19" s="6"/>
      <c r="G19" s="18"/>
      <c r="H19" s="18"/>
    </row>
    <row r="20" spans="1:8" ht="13.5" customHeight="1">
      <c r="A20" s="72">
        <v>2361</v>
      </c>
      <c r="B20" s="72" t="s">
        <v>19</v>
      </c>
      <c r="C20" s="74">
        <v>30.5</v>
      </c>
      <c r="D20" s="16"/>
      <c r="E20" s="17"/>
      <c r="F20" s="6"/>
      <c r="G20" s="18"/>
      <c r="H20" s="18"/>
    </row>
    <row r="21" spans="1:8" ht="13.5" customHeight="1">
      <c r="A21" s="72">
        <v>2363</v>
      </c>
      <c r="B21" s="72" t="s">
        <v>20</v>
      </c>
      <c r="C21" s="74">
        <v>1148</v>
      </c>
      <c r="D21" s="16"/>
      <c r="E21" s="17"/>
      <c r="F21" s="6"/>
      <c r="G21" s="18"/>
      <c r="H21" s="18"/>
    </row>
    <row r="22" spans="1:8" ht="47.25">
      <c r="A22" s="72">
        <v>2369</v>
      </c>
      <c r="B22" s="75" t="s">
        <v>21</v>
      </c>
      <c r="C22" s="74">
        <v>239.04</v>
      </c>
      <c r="D22" s="16"/>
      <c r="F22" s="6"/>
      <c r="G22" s="18"/>
      <c r="H22" s="18"/>
    </row>
    <row r="23" spans="1:8" ht="15.75">
      <c r="A23" s="72"/>
      <c r="B23" s="71" t="s">
        <v>22</v>
      </c>
      <c r="C23" s="76">
        <f>SUM(C17:C22)</f>
        <v>4980.69</v>
      </c>
      <c r="D23" s="16"/>
      <c r="E23" s="18"/>
      <c r="F23" s="6"/>
      <c r="G23" s="18"/>
      <c r="H23" s="18"/>
    </row>
    <row r="24" spans="1:8" ht="15.75">
      <c r="A24" s="72"/>
      <c r="B24" s="71" t="s">
        <v>23</v>
      </c>
      <c r="C24" s="76" t="s">
        <v>15</v>
      </c>
      <c r="D24" s="16"/>
      <c r="E24" s="18"/>
      <c r="F24" s="6"/>
      <c r="G24" s="18"/>
      <c r="H24" s="18"/>
    </row>
    <row r="25" spans="1:8" ht="15.75">
      <c r="A25" s="72">
        <v>1100</v>
      </c>
      <c r="B25" s="28" t="s">
        <v>16</v>
      </c>
      <c r="C25" s="74">
        <v>280</v>
      </c>
      <c r="D25" s="16"/>
      <c r="E25" s="18"/>
      <c r="F25" s="6"/>
      <c r="G25" s="18"/>
      <c r="H25" s="18"/>
    </row>
    <row r="26" spans="1:8" ht="47.25">
      <c r="A26" s="72">
        <v>1200</v>
      </c>
      <c r="B26" s="33" t="s">
        <v>17</v>
      </c>
      <c r="C26" s="74">
        <v>67.45</v>
      </c>
      <c r="D26" s="16"/>
      <c r="E26" s="18"/>
      <c r="F26" s="6"/>
      <c r="G26" s="18"/>
      <c r="H26" s="18"/>
    </row>
    <row r="27" spans="1:8" ht="15.75">
      <c r="A27" s="72">
        <v>2210</v>
      </c>
      <c r="B27" s="72" t="s">
        <v>24</v>
      </c>
      <c r="C27" s="74">
        <v>4.25</v>
      </c>
      <c r="D27" s="16"/>
      <c r="E27" s="18"/>
      <c r="F27" s="6"/>
      <c r="G27" s="18"/>
      <c r="H27" s="18"/>
    </row>
    <row r="28" spans="1:8" ht="15.75">
      <c r="A28" s="72">
        <v>2220</v>
      </c>
      <c r="B28" s="72" t="s">
        <v>25</v>
      </c>
      <c r="C28" s="74">
        <v>122.01</v>
      </c>
      <c r="D28" s="16"/>
      <c r="E28" s="18"/>
      <c r="F28" s="6"/>
      <c r="G28" s="18"/>
      <c r="H28" s="18"/>
    </row>
    <row r="29" spans="1:8" ht="15.75">
      <c r="A29" s="72">
        <v>2240</v>
      </c>
      <c r="B29" s="72" t="s">
        <v>26</v>
      </c>
      <c r="C29" s="73">
        <v>580</v>
      </c>
      <c r="D29" s="16"/>
      <c r="E29" s="18"/>
      <c r="F29" s="6"/>
      <c r="G29" s="18"/>
      <c r="H29" s="18"/>
    </row>
    <row r="30" spans="1:8" ht="15.75">
      <c r="A30" s="72">
        <v>2312</v>
      </c>
      <c r="B30" s="72" t="s">
        <v>27</v>
      </c>
      <c r="C30" s="74">
        <v>4.9</v>
      </c>
      <c r="D30" s="16"/>
      <c r="E30" s="18"/>
      <c r="F30" s="6"/>
      <c r="G30" s="18"/>
      <c r="H30" s="18"/>
    </row>
    <row r="31" spans="1:8" ht="15.75">
      <c r="A31" s="72">
        <v>2321</v>
      </c>
      <c r="B31" s="72" t="s">
        <v>28</v>
      </c>
      <c r="C31" s="74">
        <v>748</v>
      </c>
      <c r="D31" s="16"/>
      <c r="E31" s="18"/>
      <c r="F31" s="6"/>
      <c r="G31" s="18"/>
      <c r="H31" s="18"/>
    </row>
    <row r="32" spans="1:8" ht="15.75">
      <c r="A32" s="72">
        <v>2322</v>
      </c>
      <c r="B32" s="72" t="s">
        <v>29</v>
      </c>
      <c r="C32" s="74">
        <v>30.85</v>
      </c>
      <c r="D32" s="16"/>
      <c r="E32" s="18"/>
      <c r="F32" s="6"/>
      <c r="G32" s="18"/>
      <c r="H32" s="18"/>
    </row>
    <row r="33" spans="1:8" ht="14.25" customHeight="1">
      <c r="A33" s="72">
        <v>2500</v>
      </c>
      <c r="B33" s="72" t="s">
        <v>30</v>
      </c>
      <c r="C33" s="74">
        <v>25.9</v>
      </c>
      <c r="D33" s="16"/>
      <c r="E33" s="18"/>
      <c r="F33" s="6"/>
      <c r="G33" s="18"/>
      <c r="H33" s="18"/>
    </row>
    <row r="34" spans="1:8" ht="13.5" customHeight="1">
      <c r="A34" s="72">
        <v>2350</v>
      </c>
      <c r="B34" s="72" t="s">
        <v>31</v>
      </c>
      <c r="C34" s="74">
        <v>341.24</v>
      </c>
      <c r="D34" s="16"/>
      <c r="E34" s="18"/>
      <c r="F34" s="6"/>
      <c r="G34" s="18"/>
      <c r="H34" s="18"/>
    </row>
    <row r="35" spans="1:8" ht="13.5" customHeight="1">
      <c r="A35" s="72">
        <v>5200</v>
      </c>
      <c r="B35" s="72" t="s">
        <v>32</v>
      </c>
      <c r="C35" s="74">
        <v>71.71</v>
      </c>
      <c r="D35" s="16"/>
      <c r="E35" s="18"/>
      <c r="F35" s="6"/>
      <c r="G35" s="18"/>
      <c r="H35" s="18"/>
    </row>
    <row r="36" spans="1:8" ht="15.75">
      <c r="A36" s="72"/>
      <c r="B36" s="71" t="s">
        <v>33</v>
      </c>
      <c r="C36" s="77">
        <f>SUM(C25:C35)</f>
        <v>2276.3100000000004</v>
      </c>
      <c r="D36" s="16"/>
      <c r="E36" s="18"/>
      <c r="F36" s="6"/>
      <c r="G36" s="18"/>
      <c r="H36" s="18"/>
    </row>
    <row r="37" spans="1:8" ht="15.75">
      <c r="A37" s="72"/>
      <c r="B37" s="78" t="s">
        <v>34</v>
      </c>
      <c r="C37" s="77">
        <f>C23+C36</f>
        <v>7257</v>
      </c>
      <c r="D37" s="16"/>
      <c r="E37" s="18"/>
      <c r="F37" s="6"/>
      <c r="G37" s="18"/>
      <c r="H37" s="18"/>
    </row>
    <row r="38" spans="1:3" ht="15.75">
      <c r="A38" s="67"/>
      <c r="B38" s="67"/>
      <c r="C38" s="67"/>
    </row>
    <row r="39" spans="1:3" ht="15.75">
      <c r="A39" s="126" t="s">
        <v>35</v>
      </c>
      <c r="B39" s="127"/>
      <c r="C39" s="80">
        <v>300</v>
      </c>
    </row>
    <row r="40" spans="1:5" ht="44.25" customHeight="1">
      <c r="A40" s="126" t="s">
        <v>66</v>
      </c>
      <c r="B40" s="127"/>
      <c r="C40" s="81">
        <f>C37/C39</f>
        <v>24.19</v>
      </c>
      <c r="E40" s="124"/>
    </row>
  </sheetData>
  <sheetProtection/>
  <mergeCells count="5">
    <mergeCell ref="A40:B40"/>
    <mergeCell ref="A1:C1"/>
    <mergeCell ref="A8:C8"/>
    <mergeCell ref="B11:C11"/>
    <mergeCell ref="A39:B39"/>
  </mergeCells>
  <printOptions/>
  <pageMargins left="0.2362204724409449" right="0.2362204724409449" top="0.7480314960629921" bottom="0.7480314960629921" header="0.31496062992125984" footer="0.31496062992125984"/>
  <pageSetup errors="NA" fitToHeight="1" fitToWidth="1" horizontalDpi="600" verticalDpi="600" orientation="portrait" paperSize="9" scale="90" r:id="rId1"/>
  <headerFooter scaleWithDoc="0" alignWithMargins="0">
    <oddFooter>&amp;L&amp;"Times New Roman,Regular"LMAnot_2_1_pielik_22022018_cenr; 2.1.pielikums Ministru kabineta noteikumu projekta "Ilgstošas sociālās aprūpes un sociālās rehabilitācijas iestāžu sniegto maksas pakalpojumu cenrādis" anotācijai</oddFooter>
    <evenHeader>&amp;C2.1.pielikums Ministru kabineta noteikumu projekta "Ilgstošas sociālās aprūpes un sociālās rehabilitācijas iestāžu sniegto 
maksas pakalpojumu cenrādis" sākotnējās ietekmes novērtējuma ziņojumam (anotācijai)</evenHeader>
    <evenFooter>&amp;C2.1.pielikums Ministru kabineta noteikumu projekta "Ilgstošas sociālās aprūpes un sociālās rehabilitācijas iestāžu sniegto 
maksas pakalpojumu cenrādis" sākotnējās ietekmes novērtējuma ziņojumam (anotācijai)</evenFooter>
    <firstHeader>&amp;C2.1.pielikums Ministru kabineta noteikumu projekta "Ilgstošas sociālās aprūpes un sociālās rehabilitācijas iestāžu sniegto 
maksas pakalpojumu cenrādis" sākotnējās ietekmes novērtējuma ziņojumam (anotācijai)</firstHeader>
    <firstFooter>&amp;C2.1.pielikums Ministru kabineta noteikumu projekta "Ilgstošas sociālās aprūpes un sociālās rehabilitācijas iestāžu sniegto 
maksas pakalpojumu cenrādis" sākotnējās ietekmes novērtējuma ziņojumam (anotācijai)</firstFoot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D47"/>
  <sheetViews>
    <sheetView view="pageLayout" zoomScale="80" zoomScaleNormal="75" zoomScalePageLayoutView="80" workbookViewId="0" topLeftCell="A8">
      <selection activeCell="B25" sqref="B25"/>
    </sheetView>
  </sheetViews>
  <sheetFormatPr defaultColWidth="9.140625" defaultRowHeight="12.75"/>
  <cols>
    <col min="1" max="1" width="16.421875" style="7" customWidth="1"/>
    <col min="2" max="2" width="45.140625" style="7" customWidth="1"/>
    <col min="3" max="3" width="22.57421875" style="7" customWidth="1"/>
    <col min="4" max="249" width="9.140625" style="7" customWidth="1"/>
    <col min="250" max="250" width="16.421875" style="7" customWidth="1"/>
    <col min="251" max="251" width="45.140625" style="7" customWidth="1"/>
    <col min="252" max="252" width="30.421875" style="7" customWidth="1"/>
    <col min="253" max="16384" width="9.140625" style="7" customWidth="1"/>
  </cols>
  <sheetData>
    <row r="1" spans="1:3" ht="15.75">
      <c r="A1" s="9"/>
      <c r="B1" s="9"/>
      <c r="C1" s="3" t="s">
        <v>1</v>
      </c>
    </row>
    <row r="2" spans="1:3" ht="47.25">
      <c r="A2" s="9"/>
      <c r="B2" s="60"/>
      <c r="C2" s="19" t="s">
        <v>36</v>
      </c>
    </row>
    <row r="3" spans="1:3" ht="15">
      <c r="A3" s="9"/>
      <c r="B3" s="9"/>
      <c r="C3" s="4" t="s">
        <v>2</v>
      </c>
    </row>
    <row r="4" spans="1:3" ht="15">
      <c r="A4" s="9"/>
      <c r="B4" s="9"/>
      <c r="C4" s="13"/>
    </row>
    <row r="5" spans="1:3" ht="15">
      <c r="A5" s="9"/>
      <c r="B5" s="9"/>
      <c r="C5" s="121" t="s">
        <v>55</v>
      </c>
    </row>
    <row r="6" spans="1:3" ht="18" customHeight="1">
      <c r="A6" s="136" t="s">
        <v>4</v>
      </c>
      <c r="B6" s="136"/>
      <c r="C6" s="136"/>
    </row>
    <row r="7" spans="1:3" ht="15.75">
      <c r="A7" s="22"/>
      <c r="B7" s="22"/>
      <c r="C7" s="22"/>
    </row>
    <row r="8" spans="1:3" ht="15.75">
      <c r="A8" s="24" t="s">
        <v>5</v>
      </c>
      <c r="B8" s="50" t="s">
        <v>75</v>
      </c>
      <c r="C8" s="59"/>
    </row>
    <row r="9" spans="1:3" ht="46.5" customHeight="1">
      <c r="A9" s="24" t="s">
        <v>7</v>
      </c>
      <c r="B9" s="135" t="s">
        <v>115</v>
      </c>
      <c r="C9" s="135"/>
    </row>
    <row r="10" spans="1:3" ht="15.75">
      <c r="A10" s="24" t="s">
        <v>9</v>
      </c>
      <c r="B10" s="22" t="s">
        <v>10</v>
      </c>
      <c r="C10" s="59"/>
    </row>
    <row r="11" spans="1:3" ht="15.75">
      <c r="A11" s="22"/>
      <c r="B11" s="22"/>
      <c r="C11" s="22"/>
    </row>
    <row r="12" spans="1:3" ht="60" customHeight="1">
      <c r="A12" s="25" t="s">
        <v>11</v>
      </c>
      <c r="B12" s="25" t="s">
        <v>12</v>
      </c>
      <c r="C12" s="25" t="s">
        <v>13</v>
      </c>
    </row>
    <row r="13" spans="1:3" ht="15.75">
      <c r="A13" s="27">
        <v>1</v>
      </c>
      <c r="B13" s="27">
        <v>2</v>
      </c>
      <c r="C13" s="27">
        <v>3</v>
      </c>
    </row>
    <row r="14" spans="1:3" ht="15.75">
      <c r="A14" s="27"/>
      <c r="B14" s="27" t="s">
        <v>14</v>
      </c>
      <c r="C14" s="27" t="s">
        <v>15</v>
      </c>
    </row>
    <row r="15" spans="1:3" ht="15.75">
      <c r="A15" s="27">
        <v>1100</v>
      </c>
      <c r="B15" s="28" t="s">
        <v>57</v>
      </c>
      <c r="C15" s="29">
        <v>31363.2</v>
      </c>
    </row>
    <row r="16" spans="1:3" ht="47.25">
      <c r="A16" s="27">
        <v>1200</v>
      </c>
      <c r="B16" s="33" t="s">
        <v>56</v>
      </c>
      <c r="C16" s="29">
        <v>7678.8</v>
      </c>
    </row>
    <row r="17" spans="1:3" ht="15.75">
      <c r="A17" s="27">
        <v>2341</v>
      </c>
      <c r="B17" s="28" t="s">
        <v>18</v>
      </c>
      <c r="C17" s="29">
        <v>793.8</v>
      </c>
    </row>
    <row r="18" spans="1:3" ht="13.5" customHeight="1">
      <c r="A18" s="27">
        <v>2361</v>
      </c>
      <c r="B18" s="28" t="s">
        <v>19</v>
      </c>
      <c r="C18" s="29">
        <v>113.4</v>
      </c>
    </row>
    <row r="19" spans="1:3" ht="13.5" customHeight="1">
      <c r="A19" s="27">
        <v>2363</v>
      </c>
      <c r="B19" s="28" t="s">
        <v>20</v>
      </c>
      <c r="C19" s="29">
        <v>3207.6</v>
      </c>
    </row>
    <row r="20" spans="1:3" ht="31.5">
      <c r="A20" s="27">
        <v>2369</v>
      </c>
      <c r="B20" s="33" t="s">
        <v>21</v>
      </c>
      <c r="C20" s="29">
        <v>437.40000000000003</v>
      </c>
    </row>
    <row r="21" spans="1:3" ht="47.25">
      <c r="A21" s="27">
        <v>2800</v>
      </c>
      <c r="B21" s="33" t="s">
        <v>52</v>
      </c>
      <c r="C21" s="29">
        <v>97.2</v>
      </c>
    </row>
    <row r="22" spans="1:3" ht="15.75">
      <c r="A22" s="27"/>
      <c r="B22" s="27" t="s">
        <v>22</v>
      </c>
      <c r="C22" s="34">
        <f>SUM(C15:C21)</f>
        <v>43691.4</v>
      </c>
    </row>
    <row r="23" spans="1:3" ht="15.75">
      <c r="A23" s="27"/>
      <c r="B23" s="27" t="s">
        <v>23</v>
      </c>
      <c r="C23" s="35" t="s">
        <v>15</v>
      </c>
    </row>
    <row r="24" spans="1:3" ht="15.75">
      <c r="A24" s="27">
        <v>1100</v>
      </c>
      <c r="B24" s="28" t="s">
        <v>57</v>
      </c>
      <c r="C24" s="29">
        <v>4665.599999999999</v>
      </c>
    </row>
    <row r="25" spans="1:3" ht="47.25">
      <c r="A25" s="27">
        <v>1200</v>
      </c>
      <c r="B25" s="33" t="s">
        <v>56</v>
      </c>
      <c r="C25" s="29">
        <v>1166.3999999999999</v>
      </c>
    </row>
    <row r="26" spans="1:3" ht="15.75">
      <c r="A26" s="27">
        <v>2210</v>
      </c>
      <c r="B26" s="28" t="s">
        <v>24</v>
      </c>
      <c r="C26" s="29">
        <v>129.6</v>
      </c>
    </row>
    <row r="27" spans="1:3" ht="15.75">
      <c r="A27" s="27">
        <v>2220</v>
      </c>
      <c r="B27" s="28" t="s">
        <v>25</v>
      </c>
      <c r="C27" s="29">
        <v>5265</v>
      </c>
    </row>
    <row r="28" spans="1:3" ht="15.75">
      <c r="A28" s="27">
        <v>2242</v>
      </c>
      <c r="B28" s="28" t="s">
        <v>59</v>
      </c>
      <c r="C28" s="29">
        <v>48.6</v>
      </c>
    </row>
    <row r="29" spans="1:3" ht="31.5">
      <c r="A29" s="27">
        <v>2243</v>
      </c>
      <c r="B29" s="33" t="s">
        <v>60</v>
      </c>
      <c r="C29" s="29">
        <v>259.2</v>
      </c>
    </row>
    <row r="30" spans="1:3" ht="15.75">
      <c r="A30" s="27">
        <v>2244</v>
      </c>
      <c r="B30" s="28" t="s">
        <v>61</v>
      </c>
      <c r="C30" s="29">
        <v>1134</v>
      </c>
    </row>
    <row r="31" spans="1:3" ht="15.75">
      <c r="A31" s="27">
        <v>2311</v>
      </c>
      <c r="B31" s="28" t="s">
        <v>27</v>
      </c>
      <c r="C31" s="29">
        <v>129.6</v>
      </c>
    </row>
    <row r="32" spans="1:3" ht="15.75">
      <c r="A32" s="27">
        <v>2312</v>
      </c>
      <c r="B32" s="28" t="s">
        <v>63</v>
      </c>
      <c r="C32" s="29">
        <v>113.4</v>
      </c>
    </row>
    <row r="33" spans="1:3" ht="15.75">
      <c r="A33" s="27">
        <v>2322</v>
      </c>
      <c r="B33" s="28" t="s">
        <v>29</v>
      </c>
      <c r="C33" s="29">
        <v>226.8</v>
      </c>
    </row>
    <row r="34" spans="1:3" ht="15.75">
      <c r="A34" s="27">
        <v>2350</v>
      </c>
      <c r="B34" s="28" t="s">
        <v>64</v>
      </c>
      <c r="C34" s="29">
        <v>275.40000000000003</v>
      </c>
    </row>
    <row r="35" spans="1:3" ht="15.75" customHeight="1">
      <c r="A35" s="27">
        <v>2500</v>
      </c>
      <c r="B35" s="28" t="s">
        <v>30</v>
      </c>
      <c r="C35" s="29">
        <v>145.79999999999998</v>
      </c>
    </row>
    <row r="36" spans="1:3" ht="12.75" customHeight="1">
      <c r="A36" s="27">
        <v>5200</v>
      </c>
      <c r="B36" s="28" t="s">
        <v>32</v>
      </c>
      <c r="C36" s="29">
        <v>226.8</v>
      </c>
    </row>
    <row r="37" spans="1:3" ht="15" customHeight="1">
      <c r="A37" s="27"/>
      <c r="B37" s="27" t="s">
        <v>33</v>
      </c>
      <c r="C37" s="36">
        <f>SUM(C24:C36)</f>
        <v>13786.199999999997</v>
      </c>
    </row>
    <row r="38" spans="1:3" ht="13.5" customHeight="1">
      <c r="A38" s="28"/>
      <c r="B38" s="37" t="s">
        <v>34</v>
      </c>
      <c r="C38" s="36">
        <f>C22+C37</f>
        <v>57477.6</v>
      </c>
    </row>
    <row r="39" spans="1:3" ht="15.75" customHeight="1">
      <c r="A39" s="22"/>
      <c r="B39" s="22"/>
      <c r="C39" s="22"/>
    </row>
    <row r="40" spans="1:4" ht="15.75">
      <c r="A40" s="133" t="s">
        <v>35</v>
      </c>
      <c r="B40" s="134"/>
      <c r="C40" s="27">
        <v>1620</v>
      </c>
      <c r="D40" s="6"/>
    </row>
    <row r="41" spans="1:3" ht="15.75">
      <c r="A41" s="133" t="s">
        <v>66</v>
      </c>
      <c r="B41" s="134"/>
      <c r="C41" s="39">
        <f>C38/C40</f>
        <v>35.48</v>
      </c>
    </row>
    <row r="42" spans="1:3" ht="15">
      <c r="A42" s="9"/>
      <c r="B42" s="9"/>
      <c r="C42" s="9"/>
    </row>
    <row r="43" spans="1:3" ht="15">
      <c r="A43" s="9"/>
      <c r="B43" s="9"/>
      <c r="C43" s="9"/>
    </row>
    <row r="44" spans="1:3" ht="15">
      <c r="A44" s="9"/>
      <c r="B44" s="9"/>
      <c r="C44" s="9"/>
    </row>
    <row r="45" spans="1:3" ht="15">
      <c r="A45" s="9"/>
      <c r="B45" s="9"/>
      <c r="C45" s="9"/>
    </row>
    <row r="46" spans="1:3" ht="15">
      <c r="A46" s="9"/>
      <c r="B46" s="9"/>
      <c r="C46" s="9"/>
    </row>
    <row r="47" spans="1:3" ht="15">
      <c r="A47" s="9"/>
      <c r="B47" s="9"/>
      <c r="C47" s="9"/>
    </row>
  </sheetData>
  <sheetProtection/>
  <mergeCells count="4">
    <mergeCell ref="A40:B40"/>
    <mergeCell ref="A41:B41"/>
    <mergeCell ref="A6:C6"/>
    <mergeCell ref="B9:C9"/>
  </mergeCells>
  <printOptions verticalCentered="1"/>
  <pageMargins left="0.7086614173228347" right="0.4330708661417323" top="0.7480314960629921" bottom="0.7480314960629921" header="0.31496062992125984" footer="0.31496062992125984"/>
  <pageSetup fitToHeight="1" fitToWidth="1" horizontalDpi="600" verticalDpi="600" orientation="portrait" paperSize="9" scale="87"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D47"/>
  <sheetViews>
    <sheetView view="pageLayout" zoomScale="75" zoomScaleNormal="75" zoomScalePageLayoutView="75" workbookViewId="0" topLeftCell="A20">
      <selection activeCell="A40" sqref="A40:B40"/>
    </sheetView>
  </sheetViews>
  <sheetFormatPr defaultColWidth="45.140625" defaultRowHeight="12.75"/>
  <cols>
    <col min="1" max="1" width="16.421875" style="7" customWidth="1"/>
    <col min="2" max="2" width="45.140625" style="7" customWidth="1"/>
    <col min="3" max="3" width="22.28125" style="7" customWidth="1"/>
    <col min="4" max="254" width="9.140625" style="7" customWidth="1"/>
    <col min="255" max="255" width="16.421875" style="7" customWidth="1"/>
    <col min="256" max="16384" width="45.140625" style="7" customWidth="1"/>
  </cols>
  <sheetData>
    <row r="1" spans="1:3" ht="15">
      <c r="A1" s="9"/>
      <c r="B1" s="9"/>
      <c r="C1" s="12" t="s">
        <v>1</v>
      </c>
    </row>
    <row r="2" spans="1:3" ht="47.25">
      <c r="A2" s="9"/>
      <c r="B2" s="58"/>
      <c r="C2" s="10" t="s">
        <v>73</v>
      </c>
    </row>
    <row r="3" spans="1:3" ht="15">
      <c r="A3" s="9"/>
      <c r="B3" s="9"/>
      <c r="C3" s="4" t="s">
        <v>2</v>
      </c>
    </row>
    <row r="4" spans="1:3" ht="15">
      <c r="A4" s="9"/>
      <c r="B4" s="9"/>
      <c r="C4" s="13"/>
    </row>
    <row r="5" spans="1:3" ht="15.75">
      <c r="A5" s="9"/>
      <c r="B5" s="9"/>
      <c r="C5" s="118" t="s">
        <v>55</v>
      </c>
    </row>
    <row r="6" spans="1:3" ht="18" customHeight="1">
      <c r="A6" s="136" t="s">
        <v>4</v>
      </c>
      <c r="B6" s="136"/>
      <c r="C6" s="136"/>
    </row>
    <row r="7" spans="1:3" ht="15.75">
      <c r="A7" s="22"/>
      <c r="B7" s="22"/>
      <c r="C7" s="22"/>
    </row>
    <row r="8" spans="1:3" ht="15.75">
      <c r="A8" s="24" t="s">
        <v>5</v>
      </c>
      <c r="B8" s="120" t="s">
        <v>76</v>
      </c>
      <c r="C8" s="59"/>
    </row>
    <row r="9" spans="1:3" ht="48" customHeight="1">
      <c r="A9" s="24" t="s">
        <v>7</v>
      </c>
      <c r="B9" s="132" t="s">
        <v>77</v>
      </c>
      <c r="C9" s="132"/>
    </row>
    <row r="10" spans="1:3" ht="15.75">
      <c r="A10" s="24" t="s">
        <v>9</v>
      </c>
      <c r="B10" s="22" t="s">
        <v>10</v>
      </c>
      <c r="C10" s="59"/>
    </row>
    <row r="11" spans="1:3" ht="15.75">
      <c r="A11" s="22"/>
      <c r="B11" s="22"/>
      <c r="C11" s="22"/>
    </row>
    <row r="12" spans="1:3" ht="60" customHeight="1">
      <c r="A12" s="25" t="s">
        <v>11</v>
      </c>
      <c r="B12" s="25" t="s">
        <v>12</v>
      </c>
      <c r="C12" s="25" t="s">
        <v>13</v>
      </c>
    </row>
    <row r="13" spans="1:3" ht="15.75">
      <c r="A13" s="27">
        <v>1</v>
      </c>
      <c r="B13" s="27">
        <v>2</v>
      </c>
      <c r="C13" s="27">
        <v>3</v>
      </c>
    </row>
    <row r="14" spans="1:3" ht="15.75">
      <c r="A14" s="27"/>
      <c r="B14" s="27" t="s">
        <v>14</v>
      </c>
      <c r="C14" s="27" t="s">
        <v>15</v>
      </c>
    </row>
    <row r="15" spans="1:4" ht="15.75">
      <c r="A15" s="27">
        <v>1100</v>
      </c>
      <c r="B15" s="28" t="s">
        <v>57</v>
      </c>
      <c r="C15" s="29">
        <v>5808</v>
      </c>
      <c r="D15" s="8"/>
    </row>
    <row r="16" spans="1:3" ht="47.25">
      <c r="A16" s="27">
        <v>1200</v>
      </c>
      <c r="B16" s="33" t="s">
        <v>56</v>
      </c>
      <c r="C16" s="29">
        <v>1422</v>
      </c>
    </row>
    <row r="17" spans="1:3" ht="15.75">
      <c r="A17" s="27">
        <v>2341</v>
      </c>
      <c r="B17" s="28" t="s">
        <v>18</v>
      </c>
      <c r="C17" s="29">
        <v>147</v>
      </c>
    </row>
    <row r="18" spans="1:3" ht="13.5" customHeight="1">
      <c r="A18" s="27">
        <v>2361</v>
      </c>
      <c r="B18" s="28" t="s">
        <v>19</v>
      </c>
      <c r="C18" s="32">
        <v>21</v>
      </c>
    </row>
    <row r="19" spans="1:3" ht="13.5" customHeight="1">
      <c r="A19" s="27">
        <v>2363</v>
      </c>
      <c r="B19" s="28" t="s">
        <v>20</v>
      </c>
      <c r="C19" s="32">
        <v>594</v>
      </c>
    </row>
    <row r="20" spans="1:3" ht="31.5">
      <c r="A20" s="27">
        <v>2369</v>
      </c>
      <c r="B20" s="33" t="s">
        <v>21</v>
      </c>
      <c r="C20" s="32">
        <v>81</v>
      </c>
    </row>
    <row r="21" spans="1:3" ht="47.25">
      <c r="A21" s="27">
        <v>2800</v>
      </c>
      <c r="B21" s="33" t="s">
        <v>52</v>
      </c>
      <c r="C21" s="32">
        <v>18</v>
      </c>
    </row>
    <row r="22" spans="1:3" ht="15.75">
      <c r="A22" s="27"/>
      <c r="B22" s="27" t="s">
        <v>22</v>
      </c>
      <c r="C22" s="34">
        <f>SUM(C15:C21)</f>
        <v>8091</v>
      </c>
    </row>
    <row r="23" spans="1:3" ht="15.75">
      <c r="A23" s="27"/>
      <c r="B23" s="27" t="s">
        <v>23</v>
      </c>
      <c r="C23" s="35" t="s">
        <v>15</v>
      </c>
    </row>
    <row r="24" spans="1:3" ht="15.75">
      <c r="A24" s="27">
        <v>1100</v>
      </c>
      <c r="B24" s="28" t="s">
        <v>57</v>
      </c>
      <c r="C24" s="32">
        <v>864</v>
      </c>
    </row>
    <row r="25" spans="1:3" ht="47.25">
      <c r="A25" s="27">
        <v>1200</v>
      </c>
      <c r="B25" s="33" t="s">
        <v>56</v>
      </c>
      <c r="C25" s="32">
        <v>216</v>
      </c>
    </row>
    <row r="26" spans="1:3" ht="15.75">
      <c r="A26" s="27">
        <v>2210</v>
      </c>
      <c r="B26" s="28" t="s">
        <v>24</v>
      </c>
      <c r="C26" s="32">
        <v>24</v>
      </c>
    </row>
    <row r="27" spans="1:3" ht="15.75">
      <c r="A27" s="27">
        <v>2220</v>
      </c>
      <c r="B27" s="28" t="s">
        <v>25</v>
      </c>
      <c r="C27" s="32">
        <v>975</v>
      </c>
    </row>
    <row r="28" spans="1:3" ht="15.75">
      <c r="A28" s="27">
        <v>2242</v>
      </c>
      <c r="B28" s="28" t="s">
        <v>59</v>
      </c>
      <c r="C28" s="32">
        <v>9</v>
      </c>
    </row>
    <row r="29" spans="1:3" ht="31.5">
      <c r="A29" s="27">
        <v>2243</v>
      </c>
      <c r="B29" s="33" t="s">
        <v>60</v>
      </c>
      <c r="C29" s="32">
        <v>48</v>
      </c>
    </row>
    <row r="30" spans="1:3" ht="15.75">
      <c r="A30" s="27">
        <v>2244</v>
      </c>
      <c r="B30" s="28" t="s">
        <v>61</v>
      </c>
      <c r="C30" s="32">
        <v>210</v>
      </c>
    </row>
    <row r="31" spans="1:3" ht="15.75">
      <c r="A31" s="27">
        <v>2311</v>
      </c>
      <c r="B31" s="28" t="s">
        <v>27</v>
      </c>
      <c r="C31" s="32">
        <v>24</v>
      </c>
    </row>
    <row r="32" spans="1:3" ht="15.75">
      <c r="A32" s="27">
        <v>2312</v>
      </c>
      <c r="B32" s="28" t="s">
        <v>63</v>
      </c>
      <c r="C32" s="32">
        <v>21</v>
      </c>
    </row>
    <row r="33" spans="1:3" ht="15.75" customHeight="1">
      <c r="A33" s="27">
        <v>2322</v>
      </c>
      <c r="B33" s="28" t="s">
        <v>29</v>
      </c>
      <c r="C33" s="32">
        <v>42</v>
      </c>
    </row>
    <row r="34" spans="1:3" ht="12.75" customHeight="1">
      <c r="A34" s="27">
        <v>2350</v>
      </c>
      <c r="B34" s="28" t="s">
        <v>64</v>
      </c>
      <c r="C34" s="32">
        <v>51</v>
      </c>
    </row>
    <row r="35" spans="1:3" ht="15" customHeight="1">
      <c r="A35" s="27">
        <v>2500</v>
      </c>
      <c r="B35" s="28" t="s">
        <v>30</v>
      </c>
      <c r="C35" s="32">
        <v>27</v>
      </c>
    </row>
    <row r="36" spans="1:3" ht="13.5" customHeight="1">
      <c r="A36" s="27">
        <v>5200</v>
      </c>
      <c r="B36" s="28" t="s">
        <v>32</v>
      </c>
      <c r="C36" s="32">
        <v>42</v>
      </c>
    </row>
    <row r="37" spans="1:3" ht="15.75">
      <c r="A37" s="27"/>
      <c r="B37" s="27" t="s">
        <v>33</v>
      </c>
      <c r="C37" s="36">
        <f>SUM(C24:C36)</f>
        <v>2553</v>
      </c>
    </row>
    <row r="38" spans="1:3" ht="15.75">
      <c r="A38" s="28"/>
      <c r="B38" s="37" t="s">
        <v>34</v>
      </c>
      <c r="C38" s="36">
        <f>C22+C37</f>
        <v>10644</v>
      </c>
    </row>
    <row r="39" spans="1:3" ht="15.75">
      <c r="A39" s="22"/>
      <c r="B39" s="22"/>
      <c r="C39" s="22"/>
    </row>
    <row r="40" spans="1:3" ht="20.25" customHeight="1">
      <c r="A40" s="133" t="s">
        <v>35</v>
      </c>
      <c r="B40" s="134"/>
      <c r="C40" s="27">
        <v>300</v>
      </c>
    </row>
    <row r="41" spans="1:4" ht="48" customHeight="1">
      <c r="A41" s="133" t="s">
        <v>66</v>
      </c>
      <c r="B41" s="134"/>
      <c r="C41" s="39">
        <f>C38/C40</f>
        <v>35.48</v>
      </c>
      <c r="D41" s="122"/>
    </row>
    <row r="42" spans="1:3" ht="15">
      <c r="A42" s="9"/>
      <c r="B42" s="9"/>
      <c r="C42" s="9"/>
    </row>
    <row r="43" spans="1:3" ht="15">
      <c r="A43" s="9"/>
      <c r="B43" s="9"/>
      <c r="C43" s="9"/>
    </row>
    <row r="44" spans="1:3" ht="15">
      <c r="A44" s="9"/>
      <c r="B44" s="9"/>
      <c r="C44" s="9"/>
    </row>
    <row r="45" spans="1:3" ht="15">
      <c r="A45" s="9"/>
      <c r="B45" s="9"/>
      <c r="C45" s="9"/>
    </row>
    <row r="46" spans="1:3" ht="15">
      <c r="A46" s="9"/>
      <c r="B46" s="9"/>
      <c r="C46" s="9"/>
    </row>
    <row r="47" spans="1:3" ht="15">
      <c r="A47" s="9"/>
      <c r="B47" s="9"/>
      <c r="C47" s="9"/>
    </row>
  </sheetData>
  <sheetProtection/>
  <mergeCells count="4">
    <mergeCell ref="A6:C6"/>
    <mergeCell ref="B9:C9"/>
    <mergeCell ref="A40:B40"/>
    <mergeCell ref="A41:B41"/>
  </mergeCells>
  <printOptions verticalCentered="1"/>
  <pageMargins left="0.7086614173228347" right="0.4330708661417323" top="0.7480314960629921" bottom="0.7480314960629921" header="0.31496062992125984" footer="0.31496062992125984"/>
  <pageSetup fitToHeight="1" fitToWidth="1" horizontalDpi="600" verticalDpi="600" orientation="portrait" paperSize="9" scale="83"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F50"/>
  <sheetViews>
    <sheetView view="pageLayout" zoomScale="69" zoomScaleNormal="75" zoomScalePageLayoutView="69" workbookViewId="0" topLeftCell="A10">
      <selection activeCell="C43" sqref="C43"/>
    </sheetView>
  </sheetViews>
  <sheetFormatPr defaultColWidth="9.140625" defaultRowHeight="12.75"/>
  <cols>
    <col min="1" max="1" width="16.421875" style="7" customWidth="1"/>
    <col min="2" max="2" width="45.140625" style="7" customWidth="1"/>
    <col min="3" max="3" width="30.421875" style="7" customWidth="1"/>
    <col min="4" max="4" width="20.7109375" style="7" customWidth="1"/>
    <col min="5" max="16384" width="9.140625" style="7" customWidth="1"/>
  </cols>
  <sheetData>
    <row r="1" spans="1:3" ht="15">
      <c r="A1" s="9"/>
      <c r="B1" s="9"/>
      <c r="C1" s="12" t="s">
        <v>1</v>
      </c>
    </row>
    <row r="2" spans="1:3" ht="31.5">
      <c r="A2" s="9"/>
      <c r="B2" s="9"/>
      <c r="C2" s="19" t="s">
        <v>36</v>
      </c>
    </row>
    <row r="3" spans="1:3" ht="15">
      <c r="A3" s="9"/>
      <c r="B3" s="9"/>
      <c r="C3" s="4" t="s">
        <v>2</v>
      </c>
    </row>
    <row r="4" spans="1:3" ht="15">
      <c r="A4" s="9"/>
      <c r="B4" s="9"/>
      <c r="C4" s="13"/>
    </row>
    <row r="5" spans="1:3" ht="15">
      <c r="A5" s="9"/>
      <c r="B5" s="9"/>
      <c r="C5" s="121" t="s">
        <v>55</v>
      </c>
    </row>
    <row r="6" spans="1:3" ht="18" customHeight="1">
      <c r="A6" s="136" t="s">
        <v>4</v>
      </c>
      <c r="B6" s="136"/>
      <c r="C6" s="136"/>
    </row>
    <row r="7" spans="1:3" ht="15.75">
      <c r="A7" s="22"/>
      <c r="B7" s="22"/>
      <c r="C7" s="22"/>
    </row>
    <row r="8" spans="1:3" ht="15.75">
      <c r="A8" s="24" t="s">
        <v>5</v>
      </c>
      <c r="B8" s="50" t="s">
        <v>6</v>
      </c>
      <c r="C8" s="59"/>
    </row>
    <row r="9" spans="1:4" ht="63" customHeight="1">
      <c r="A9" s="24" t="s">
        <v>7</v>
      </c>
      <c r="B9" s="135" t="s">
        <v>78</v>
      </c>
      <c r="C9" s="135"/>
      <c r="D9" s="62"/>
    </row>
    <row r="10" spans="1:3" ht="15.75">
      <c r="A10" s="24" t="s">
        <v>9</v>
      </c>
      <c r="B10" s="22" t="s">
        <v>10</v>
      </c>
      <c r="C10" s="59"/>
    </row>
    <row r="11" spans="1:3" ht="15.75">
      <c r="A11" s="22"/>
      <c r="B11" s="22"/>
      <c r="C11" s="22"/>
    </row>
    <row r="12" spans="1:3" ht="42" customHeight="1">
      <c r="A12" s="25" t="s">
        <v>11</v>
      </c>
      <c r="B12" s="25" t="s">
        <v>12</v>
      </c>
      <c r="C12" s="25" t="s">
        <v>13</v>
      </c>
    </row>
    <row r="13" spans="1:3" ht="15.75">
      <c r="A13" s="27">
        <v>1</v>
      </c>
      <c r="B13" s="27">
        <v>2</v>
      </c>
      <c r="C13" s="27">
        <v>3</v>
      </c>
    </row>
    <row r="14" spans="1:3" ht="15.75">
      <c r="A14" s="27"/>
      <c r="B14" s="27" t="s">
        <v>14</v>
      </c>
      <c r="C14" s="27" t="s">
        <v>15</v>
      </c>
    </row>
    <row r="15" spans="1:6" ht="15.75">
      <c r="A15" s="27">
        <v>1100</v>
      </c>
      <c r="B15" s="28" t="s">
        <v>16</v>
      </c>
      <c r="C15" s="29">
        <v>2806.02</v>
      </c>
      <c r="D15" s="63"/>
      <c r="E15" s="64"/>
      <c r="F15" s="64"/>
    </row>
    <row r="16" spans="1:4" ht="27" customHeight="1">
      <c r="A16" s="27">
        <v>1200</v>
      </c>
      <c r="B16" s="33" t="s">
        <v>56</v>
      </c>
      <c r="C16" s="29">
        <v>661.94</v>
      </c>
      <c r="D16" s="63"/>
    </row>
    <row r="17" spans="1:5" ht="15.75">
      <c r="A17" s="27">
        <v>2341</v>
      </c>
      <c r="B17" s="28" t="s">
        <v>18</v>
      </c>
      <c r="C17" s="29">
        <v>221.43</v>
      </c>
      <c r="D17" s="63"/>
      <c r="E17" s="64"/>
    </row>
    <row r="18" spans="1:4" ht="13.5" customHeight="1">
      <c r="A18" s="27">
        <v>2361</v>
      </c>
      <c r="B18" s="28" t="s">
        <v>19</v>
      </c>
      <c r="C18" s="32">
        <v>33</v>
      </c>
      <c r="D18" s="63"/>
    </row>
    <row r="19" spans="1:4" ht="13.5" customHeight="1">
      <c r="A19" s="27">
        <v>2363</v>
      </c>
      <c r="B19" s="28" t="s">
        <v>20</v>
      </c>
      <c r="C19" s="32">
        <v>650.74</v>
      </c>
      <c r="D19" s="63"/>
    </row>
    <row r="20" spans="1:4" ht="13.5" customHeight="1">
      <c r="A20" s="27">
        <v>2369</v>
      </c>
      <c r="B20" s="33" t="s">
        <v>21</v>
      </c>
      <c r="C20" s="32">
        <v>354.92</v>
      </c>
      <c r="D20" s="63"/>
    </row>
    <row r="21" spans="1:4" ht="13.5" customHeight="1">
      <c r="A21" s="27">
        <v>2800</v>
      </c>
      <c r="B21" s="33" t="s">
        <v>52</v>
      </c>
      <c r="C21" s="32">
        <v>8.19</v>
      </c>
      <c r="D21" s="63"/>
    </row>
    <row r="22" spans="1:4" ht="15.75">
      <c r="A22" s="27"/>
      <c r="B22" s="27" t="s">
        <v>22</v>
      </c>
      <c r="C22" s="34">
        <f>SUM(C15:C21)</f>
        <v>4736.24</v>
      </c>
      <c r="D22" s="63"/>
    </row>
    <row r="23" spans="1:4" ht="15.75">
      <c r="A23" s="27"/>
      <c r="B23" s="27" t="s">
        <v>23</v>
      </c>
      <c r="C23" s="35" t="s">
        <v>15</v>
      </c>
      <c r="D23" s="63"/>
    </row>
    <row r="24" spans="1:4" ht="15.75">
      <c r="A24" s="27">
        <v>1100</v>
      </c>
      <c r="B24" s="28" t="s">
        <v>57</v>
      </c>
      <c r="C24" s="32">
        <v>344.07</v>
      </c>
      <c r="D24" s="63"/>
    </row>
    <row r="25" spans="1:4" ht="28.5" customHeight="1">
      <c r="A25" s="27">
        <v>1200</v>
      </c>
      <c r="B25" s="33" t="s">
        <v>56</v>
      </c>
      <c r="C25" s="32">
        <v>82.89</v>
      </c>
      <c r="D25" s="63"/>
    </row>
    <row r="26" spans="1:4" ht="15.75">
      <c r="A26" s="27">
        <v>2210</v>
      </c>
      <c r="B26" s="28" t="s">
        <v>24</v>
      </c>
      <c r="C26" s="32">
        <v>44.84</v>
      </c>
      <c r="D26" s="63"/>
    </row>
    <row r="27" spans="1:4" ht="15.75">
      <c r="A27" s="27">
        <v>2220</v>
      </c>
      <c r="B27" s="28" t="s">
        <v>25</v>
      </c>
      <c r="C27" s="32">
        <v>630.74</v>
      </c>
      <c r="D27" s="63"/>
    </row>
    <row r="28" spans="1:4" ht="15.75">
      <c r="A28" s="27">
        <v>2240</v>
      </c>
      <c r="B28" s="28" t="s">
        <v>58</v>
      </c>
      <c r="C28" s="32">
        <v>413.33</v>
      </c>
      <c r="D28" s="63"/>
    </row>
    <row r="29" spans="1:4" ht="15.75">
      <c r="A29" s="27">
        <v>2242</v>
      </c>
      <c r="B29" s="28" t="s">
        <v>59</v>
      </c>
      <c r="C29" s="32">
        <v>84.08</v>
      </c>
      <c r="D29" s="63"/>
    </row>
    <row r="30" spans="1:4" ht="31.5">
      <c r="A30" s="27">
        <v>2243</v>
      </c>
      <c r="B30" s="33" t="s">
        <v>60</v>
      </c>
      <c r="C30" s="32">
        <v>214.9</v>
      </c>
      <c r="D30" s="63"/>
    </row>
    <row r="31" spans="1:4" ht="15.75">
      <c r="A31" s="27">
        <v>2244</v>
      </c>
      <c r="B31" s="28" t="s">
        <v>61</v>
      </c>
      <c r="C31" s="32">
        <v>210.37</v>
      </c>
      <c r="D31" s="63"/>
    </row>
    <row r="32" spans="1:4" ht="31.5">
      <c r="A32" s="27">
        <v>2249</v>
      </c>
      <c r="B32" s="33" t="s">
        <v>62</v>
      </c>
      <c r="C32" s="32">
        <v>73.49</v>
      </c>
      <c r="D32" s="63"/>
    </row>
    <row r="33" spans="1:4" ht="15.75">
      <c r="A33" s="27">
        <v>2311</v>
      </c>
      <c r="B33" s="28" t="s">
        <v>27</v>
      </c>
      <c r="C33" s="32">
        <v>54.6</v>
      </c>
      <c r="D33" s="63"/>
    </row>
    <row r="34" spans="1:4" ht="15.75">
      <c r="A34" s="27">
        <v>2312</v>
      </c>
      <c r="B34" s="28" t="s">
        <v>63</v>
      </c>
      <c r="C34" s="32">
        <v>83.21</v>
      </c>
      <c r="D34" s="63"/>
    </row>
    <row r="35" spans="1:4" ht="15.75" customHeight="1">
      <c r="A35" s="27">
        <v>2322</v>
      </c>
      <c r="B35" s="28" t="s">
        <v>29</v>
      </c>
      <c r="C35" s="32">
        <v>198.77</v>
      </c>
      <c r="D35" s="63"/>
    </row>
    <row r="36" spans="1:4" ht="12.75" customHeight="1">
      <c r="A36" s="27">
        <v>2350</v>
      </c>
      <c r="B36" s="28" t="s">
        <v>64</v>
      </c>
      <c r="C36" s="32">
        <v>436.82</v>
      </c>
      <c r="D36" s="63"/>
    </row>
    <row r="37" spans="1:4" ht="15" customHeight="1">
      <c r="A37" s="27">
        <v>2500</v>
      </c>
      <c r="B37" s="28" t="s">
        <v>30</v>
      </c>
      <c r="C37" s="32">
        <v>27.3</v>
      </c>
      <c r="D37" s="63"/>
    </row>
    <row r="38" spans="1:4" ht="13.5" customHeight="1">
      <c r="A38" s="27">
        <v>5200</v>
      </c>
      <c r="B38" s="28" t="s">
        <v>32</v>
      </c>
      <c r="C38" s="32">
        <v>170.35</v>
      </c>
      <c r="D38" s="63"/>
    </row>
    <row r="39" spans="1:4" ht="15.75">
      <c r="A39" s="27"/>
      <c r="B39" s="27" t="s">
        <v>33</v>
      </c>
      <c r="C39" s="36">
        <f>SUM(C24:C38)</f>
        <v>3069.7599999999998</v>
      </c>
      <c r="D39" s="63"/>
    </row>
    <row r="40" spans="1:4" ht="15.75">
      <c r="A40" s="28"/>
      <c r="B40" s="37" t="s">
        <v>34</v>
      </c>
      <c r="C40" s="36">
        <f>C22+C39</f>
        <v>7806</v>
      </c>
      <c r="D40" s="63"/>
    </row>
    <row r="41" spans="1:4" ht="7.5" customHeight="1">
      <c r="A41" s="22"/>
      <c r="B41" s="22"/>
      <c r="C41" s="22"/>
      <c r="D41" s="63"/>
    </row>
    <row r="42" spans="1:4" ht="20.25" customHeight="1">
      <c r="A42" s="133" t="s">
        <v>35</v>
      </c>
      <c r="B42" s="134"/>
      <c r="C42" s="27">
        <v>300</v>
      </c>
      <c r="D42" s="63"/>
    </row>
    <row r="43" spans="1:4" ht="42.75" customHeight="1">
      <c r="A43" s="137" t="s">
        <v>116</v>
      </c>
      <c r="B43" s="138"/>
      <c r="C43" s="39">
        <f>C40/C42</f>
        <v>26.02</v>
      </c>
      <c r="D43" s="63"/>
    </row>
    <row r="44" spans="1:3" ht="15">
      <c r="A44" s="9"/>
      <c r="B44" s="9"/>
      <c r="C44" s="9"/>
    </row>
    <row r="45" spans="1:3" ht="15">
      <c r="A45" s="9"/>
      <c r="B45" s="9"/>
      <c r="C45" s="9"/>
    </row>
    <row r="46" spans="1:3" ht="15">
      <c r="A46" s="9"/>
      <c r="B46" s="9"/>
      <c r="C46" s="9"/>
    </row>
    <row r="47" spans="1:3" ht="15">
      <c r="A47" s="9"/>
      <c r="B47" s="9"/>
      <c r="C47" s="9"/>
    </row>
    <row r="48" spans="1:3" ht="15">
      <c r="A48" s="9"/>
      <c r="B48" s="9"/>
      <c r="C48" s="9"/>
    </row>
    <row r="49" spans="1:3" ht="15">
      <c r="A49" s="9"/>
      <c r="B49" s="9"/>
      <c r="C49" s="9"/>
    </row>
    <row r="50" spans="1:3" ht="15">
      <c r="A50" s="9"/>
      <c r="B50" s="9"/>
      <c r="C50" s="9"/>
    </row>
  </sheetData>
  <sheetProtection/>
  <mergeCells count="4">
    <mergeCell ref="A6:C6"/>
    <mergeCell ref="B9:C9"/>
    <mergeCell ref="A42:B42"/>
    <mergeCell ref="A43:B43"/>
  </mergeCells>
  <printOptions/>
  <pageMargins left="0.7" right="0.7" top="0.75" bottom="0.75" header="0.3" footer="0.3"/>
  <pageSetup fitToHeight="1" fitToWidth="1" horizontalDpi="600" verticalDpi="600" orientation="portrait" paperSize="9" scale="90"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F49"/>
  <sheetViews>
    <sheetView view="pageLayout" zoomScale="75" zoomScaleNormal="75" zoomScalePageLayoutView="75" workbookViewId="0" topLeftCell="A13">
      <selection activeCell="B38" sqref="B38"/>
    </sheetView>
  </sheetViews>
  <sheetFormatPr defaultColWidth="9.140625" defaultRowHeight="12.75"/>
  <cols>
    <col min="1" max="1" width="16.421875" style="7" customWidth="1"/>
    <col min="2" max="2" width="45.140625" style="7" customWidth="1"/>
    <col min="3" max="3" width="30.421875" style="7" customWidth="1"/>
    <col min="4" max="4" width="21.8515625" style="7" customWidth="1"/>
    <col min="5" max="16384" width="9.140625" style="7" customWidth="1"/>
  </cols>
  <sheetData>
    <row r="1" spans="1:3" ht="15">
      <c r="A1" s="9"/>
      <c r="B1" s="9"/>
      <c r="C1" s="12" t="s">
        <v>1</v>
      </c>
    </row>
    <row r="2" spans="1:3" ht="31.5">
      <c r="A2" s="9"/>
      <c r="B2" s="9"/>
      <c r="C2" s="19" t="s">
        <v>36</v>
      </c>
    </row>
    <row r="3" spans="1:3" ht="15">
      <c r="A3" s="9"/>
      <c r="B3" s="9"/>
      <c r="C3" s="4" t="s">
        <v>2</v>
      </c>
    </row>
    <row r="4" spans="1:3" ht="15">
      <c r="A4" s="9"/>
      <c r="B4" s="9"/>
      <c r="C4" s="13"/>
    </row>
    <row r="5" spans="1:3" ht="15">
      <c r="A5" s="9"/>
      <c r="B5" s="9"/>
      <c r="C5" s="121" t="s">
        <v>55</v>
      </c>
    </row>
    <row r="6" spans="1:3" ht="18" customHeight="1">
      <c r="A6" s="136" t="s">
        <v>4</v>
      </c>
      <c r="B6" s="136"/>
      <c r="C6" s="136"/>
    </row>
    <row r="7" spans="1:3" ht="15.75">
      <c r="A7" s="22"/>
      <c r="B7" s="22"/>
      <c r="C7" s="22"/>
    </row>
    <row r="8" spans="1:3" ht="15.75">
      <c r="A8" s="24" t="s">
        <v>5</v>
      </c>
      <c r="B8" s="50" t="s">
        <v>6</v>
      </c>
      <c r="C8" s="22"/>
    </row>
    <row r="9" spans="1:3" ht="63" customHeight="1">
      <c r="A9" s="24" t="s">
        <v>7</v>
      </c>
      <c r="B9" s="132" t="s">
        <v>79</v>
      </c>
      <c r="C9" s="132"/>
    </row>
    <row r="10" spans="1:3" ht="15.75">
      <c r="A10" s="24" t="s">
        <v>9</v>
      </c>
      <c r="B10" s="22" t="s">
        <v>10</v>
      </c>
      <c r="C10" s="22"/>
    </row>
    <row r="11" spans="1:3" ht="15.75">
      <c r="A11" s="22"/>
      <c r="B11" s="22"/>
      <c r="C11" s="22"/>
    </row>
    <row r="12" spans="1:3" ht="42" customHeight="1">
      <c r="A12" s="25" t="s">
        <v>11</v>
      </c>
      <c r="B12" s="25" t="s">
        <v>12</v>
      </c>
      <c r="C12" s="25" t="s">
        <v>13</v>
      </c>
    </row>
    <row r="13" spans="1:3" ht="15.75">
      <c r="A13" s="27">
        <v>1</v>
      </c>
      <c r="B13" s="27">
        <v>2</v>
      </c>
      <c r="C13" s="27">
        <v>3</v>
      </c>
    </row>
    <row r="14" spans="1:3" ht="15.75">
      <c r="A14" s="27"/>
      <c r="B14" s="27" t="s">
        <v>14</v>
      </c>
      <c r="C14" s="27" t="s">
        <v>15</v>
      </c>
    </row>
    <row r="15" spans="1:6" ht="15.75">
      <c r="A15" s="27">
        <v>1100</v>
      </c>
      <c r="B15" s="28" t="s">
        <v>16</v>
      </c>
      <c r="C15" s="29">
        <v>2131.23</v>
      </c>
      <c r="D15" s="17"/>
      <c r="E15" s="15"/>
      <c r="F15" s="15"/>
    </row>
    <row r="16" spans="1:4" ht="27" customHeight="1">
      <c r="A16" s="27">
        <v>1200</v>
      </c>
      <c r="B16" s="33" t="s">
        <v>56</v>
      </c>
      <c r="C16" s="29">
        <v>502.76</v>
      </c>
      <c r="D16" s="17"/>
    </row>
    <row r="17" spans="1:5" ht="15.75">
      <c r="A17" s="27">
        <v>2341</v>
      </c>
      <c r="B17" s="28" t="s">
        <v>18</v>
      </c>
      <c r="C17" s="29">
        <v>139.94</v>
      </c>
      <c r="D17" s="17"/>
      <c r="E17" s="15"/>
    </row>
    <row r="18" spans="1:4" ht="13.5" customHeight="1">
      <c r="A18" s="27">
        <v>2361</v>
      </c>
      <c r="B18" s="28" t="s">
        <v>19</v>
      </c>
      <c r="C18" s="32">
        <v>14.37</v>
      </c>
      <c r="D18" s="17"/>
    </row>
    <row r="19" spans="1:4" ht="13.5" customHeight="1">
      <c r="A19" s="27">
        <v>2369</v>
      </c>
      <c r="B19" s="33" t="s">
        <v>21</v>
      </c>
      <c r="C19" s="32">
        <v>374.82</v>
      </c>
      <c r="D19" s="17"/>
    </row>
    <row r="20" spans="1:4" ht="13.5" customHeight="1">
      <c r="A20" s="27">
        <v>2800</v>
      </c>
      <c r="B20" s="33" t="s">
        <v>52</v>
      </c>
      <c r="C20" s="32">
        <v>8.65</v>
      </c>
      <c r="D20" s="17"/>
    </row>
    <row r="21" spans="1:4" ht="15.75">
      <c r="A21" s="27"/>
      <c r="B21" s="27" t="s">
        <v>22</v>
      </c>
      <c r="C21" s="34">
        <f>SUM(C15:C20)</f>
        <v>3171.77</v>
      </c>
      <c r="D21" s="17"/>
    </row>
    <row r="22" spans="1:4" ht="15.75">
      <c r="A22" s="27"/>
      <c r="B22" s="27" t="s">
        <v>23</v>
      </c>
      <c r="C22" s="35" t="s">
        <v>15</v>
      </c>
      <c r="D22" s="17"/>
    </row>
    <row r="23" spans="1:4" ht="15.75">
      <c r="A23" s="27">
        <v>1100</v>
      </c>
      <c r="B23" s="28" t="s">
        <v>57</v>
      </c>
      <c r="C23" s="32">
        <v>363.37</v>
      </c>
      <c r="D23" s="17"/>
    </row>
    <row r="24" spans="1:4" ht="28.5" customHeight="1">
      <c r="A24" s="27">
        <v>1200</v>
      </c>
      <c r="B24" s="33" t="s">
        <v>56</v>
      </c>
      <c r="C24" s="32">
        <v>87.54</v>
      </c>
      <c r="D24" s="17"/>
    </row>
    <row r="25" spans="1:4" ht="15.75">
      <c r="A25" s="27">
        <v>2210</v>
      </c>
      <c r="B25" s="28" t="s">
        <v>24</v>
      </c>
      <c r="C25" s="32">
        <v>47.36</v>
      </c>
      <c r="D25" s="17"/>
    </row>
    <row r="26" spans="1:4" ht="15.75">
      <c r="A26" s="27">
        <v>2220</v>
      </c>
      <c r="B26" s="28" t="s">
        <v>25</v>
      </c>
      <c r="C26" s="32">
        <v>665.05</v>
      </c>
      <c r="D26" s="17"/>
    </row>
    <row r="27" spans="1:4" ht="15.75">
      <c r="A27" s="27">
        <v>2240</v>
      </c>
      <c r="B27" s="28" t="s">
        <v>58</v>
      </c>
      <c r="C27" s="32">
        <v>436.51</v>
      </c>
      <c r="D27" s="17"/>
    </row>
    <row r="28" spans="1:4" ht="15.75">
      <c r="A28" s="27">
        <v>2242</v>
      </c>
      <c r="B28" s="28" t="s">
        <v>59</v>
      </c>
      <c r="C28" s="32">
        <v>88.79</v>
      </c>
      <c r="D28" s="17"/>
    </row>
    <row r="29" spans="1:4" ht="31.5">
      <c r="A29" s="27">
        <v>2243</v>
      </c>
      <c r="B29" s="33" t="s">
        <v>60</v>
      </c>
      <c r="C29" s="32">
        <v>226.9</v>
      </c>
      <c r="D29" s="17"/>
    </row>
    <row r="30" spans="1:4" ht="15.75">
      <c r="A30" s="27">
        <v>2244</v>
      </c>
      <c r="B30" s="28" t="s">
        <v>61</v>
      </c>
      <c r="C30" s="32">
        <v>222.17</v>
      </c>
      <c r="D30" s="17"/>
    </row>
    <row r="31" spans="1:4" ht="31.5">
      <c r="A31" s="27">
        <v>2249</v>
      </c>
      <c r="B31" s="33" t="s">
        <v>62</v>
      </c>
      <c r="C31" s="32">
        <v>78.33</v>
      </c>
      <c r="D31" s="17"/>
    </row>
    <row r="32" spans="1:4" ht="15.75">
      <c r="A32" s="27">
        <v>2311</v>
      </c>
      <c r="B32" s="28" t="s">
        <v>27</v>
      </c>
      <c r="C32" s="32">
        <v>37.7</v>
      </c>
      <c r="D32" s="17"/>
    </row>
    <row r="33" spans="1:4" ht="15.75">
      <c r="A33" s="27">
        <v>2312</v>
      </c>
      <c r="B33" s="28" t="s">
        <v>63</v>
      </c>
      <c r="C33" s="32">
        <v>87.88</v>
      </c>
      <c r="D33" s="17"/>
    </row>
    <row r="34" spans="1:4" ht="15.75" customHeight="1">
      <c r="A34" s="27">
        <v>2322</v>
      </c>
      <c r="B34" s="28" t="s">
        <v>29</v>
      </c>
      <c r="C34" s="32">
        <v>47.58</v>
      </c>
      <c r="D34" s="17"/>
    </row>
    <row r="35" spans="1:4" ht="12.75" customHeight="1">
      <c r="A35" s="27">
        <v>2350</v>
      </c>
      <c r="B35" s="28" t="s">
        <v>64</v>
      </c>
      <c r="C35" s="32">
        <v>461.31</v>
      </c>
      <c r="D35" s="17"/>
    </row>
    <row r="36" spans="1:4" ht="15" customHeight="1">
      <c r="A36" s="27">
        <v>2500</v>
      </c>
      <c r="B36" s="28" t="s">
        <v>30</v>
      </c>
      <c r="C36" s="32">
        <v>28.83</v>
      </c>
      <c r="D36" s="17"/>
    </row>
    <row r="37" spans="1:4" ht="13.5" customHeight="1">
      <c r="A37" s="27">
        <v>5200</v>
      </c>
      <c r="B37" s="28" t="s">
        <v>32</v>
      </c>
      <c r="C37" s="32">
        <v>179.91</v>
      </c>
      <c r="D37" s="17"/>
    </row>
    <row r="38" spans="1:4" ht="15.75">
      <c r="A38" s="27"/>
      <c r="B38" s="27" t="s">
        <v>33</v>
      </c>
      <c r="C38" s="36">
        <f>SUM(C23:C37)</f>
        <v>3059.2299999999996</v>
      </c>
      <c r="D38" s="17"/>
    </row>
    <row r="39" spans="1:4" ht="15.75">
      <c r="A39" s="28"/>
      <c r="B39" s="37" t="s">
        <v>34</v>
      </c>
      <c r="C39" s="36">
        <f>C21+C38</f>
        <v>6231</v>
      </c>
      <c r="D39" s="17"/>
    </row>
    <row r="40" spans="1:4" ht="2.25" customHeight="1">
      <c r="A40" s="22"/>
      <c r="B40" s="22"/>
      <c r="C40" s="22"/>
      <c r="D40" s="17"/>
    </row>
    <row r="41" spans="1:4" ht="20.25" customHeight="1">
      <c r="A41" s="133" t="s">
        <v>35</v>
      </c>
      <c r="B41" s="134"/>
      <c r="C41" s="27">
        <v>300</v>
      </c>
      <c r="D41" s="17"/>
    </row>
    <row r="42" spans="1:4" ht="42.75" customHeight="1">
      <c r="A42" s="139" t="s">
        <v>117</v>
      </c>
      <c r="B42" s="140"/>
      <c r="C42" s="39">
        <f>C39/C41</f>
        <v>20.77</v>
      </c>
      <c r="D42" s="17"/>
    </row>
    <row r="43" spans="1:3" ht="15">
      <c r="A43" s="9"/>
      <c r="B43" s="9"/>
      <c r="C43" s="9"/>
    </row>
    <row r="44" spans="1:3" ht="15">
      <c r="A44" s="9"/>
      <c r="B44" s="9"/>
      <c r="C44" s="9"/>
    </row>
    <row r="45" spans="1:3" ht="15">
      <c r="A45" s="9"/>
      <c r="B45" s="9"/>
      <c r="C45" s="9"/>
    </row>
    <row r="46" spans="1:3" ht="15">
      <c r="A46" s="9"/>
      <c r="B46" s="9"/>
      <c r="C46" s="9"/>
    </row>
    <row r="47" spans="1:3" ht="15">
      <c r="A47" s="9"/>
      <c r="B47" s="9"/>
      <c r="C47" s="9"/>
    </row>
    <row r="48" spans="1:3" ht="15">
      <c r="A48" s="9"/>
      <c r="B48" s="9"/>
      <c r="C48" s="9"/>
    </row>
    <row r="49" spans="1:3" ht="15">
      <c r="A49" s="9"/>
      <c r="B49" s="9"/>
      <c r="C49" s="9"/>
    </row>
  </sheetData>
  <sheetProtection/>
  <mergeCells count="4">
    <mergeCell ref="A6:C6"/>
    <mergeCell ref="B9:C9"/>
    <mergeCell ref="A41:B41"/>
    <mergeCell ref="A42:B42"/>
  </mergeCells>
  <printOptions/>
  <pageMargins left="0.7" right="0.7" top="0.75" bottom="0.6404166666666666" header="0.3" footer="0.3"/>
  <pageSetup fitToHeight="1" fitToWidth="1" horizontalDpi="600" verticalDpi="600" orientation="portrait" scale="87"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F38"/>
  <sheetViews>
    <sheetView view="pageLayout" zoomScale="75" zoomScaleNormal="75" zoomScalePageLayoutView="75" workbookViewId="0" topLeftCell="A16">
      <selection activeCell="A31" sqref="A31:B31"/>
    </sheetView>
  </sheetViews>
  <sheetFormatPr defaultColWidth="9.140625" defaultRowHeight="12.75"/>
  <cols>
    <col min="1" max="1" width="16.421875" style="7" customWidth="1"/>
    <col min="2" max="2" width="45.140625" style="7" customWidth="1"/>
    <col min="3" max="3" width="30.421875" style="7" customWidth="1"/>
    <col min="4" max="16384" width="9.140625" style="7" customWidth="1"/>
  </cols>
  <sheetData>
    <row r="1" spans="1:3" ht="15">
      <c r="A1" s="9"/>
      <c r="B1" s="9"/>
      <c r="C1" s="12" t="s">
        <v>1</v>
      </c>
    </row>
    <row r="2" spans="1:3" ht="31.5">
      <c r="A2" s="9"/>
      <c r="B2" s="9"/>
      <c r="C2" s="19" t="s">
        <v>36</v>
      </c>
    </row>
    <row r="3" spans="1:3" ht="15">
      <c r="A3" s="9"/>
      <c r="B3" s="9"/>
      <c r="C3" s="4" t="s">
        <v>2</v>
      </c>
    </row>
    <row r="4" spans="1:3" ht="15">
      <c r="A4" s="9"/>
      <c r="B4" s="9"/>
      <c r="C4" s="13"/>
    </row>
    <row r="5" spans="1:3" ht="15">
      <c r="A5" s="9"/>
      <c r="B5" s="9"/>
      <c r="C5" s="121" t="s">
        <v>55</v>
      </c>
    </row>
    <row r="6" spans="1:3" ht="18" customHeight="1">
      <c r="A6" s="136" t="s">
        <v>4</v>
      </c>
      <c r="B6" s="136"/>
      <c r="C6" s="136"/>
    </row>
    <row r="7" spans="1:3" ht="15.75">
      <c r="A7" s="22"/>
      <c r="B7" s="22"/>
      <c r="C7" s="22"/>
    </row>
    <row r="8" spans="1:3" ht="15.75">
      <c r="A8" s="24" t="s">
        <v>5</v>
      </c>
      <c r="B8" s="50" t="s">
        <v>6</v>
      </c>
      <c r="C8" s="22"/>
    </row>
    <row r="9" spans="1:3" ht="45.75" customHeight="1">
      <c r="A9" s="24" t="s">
        <v>7</v>
      </c>
      <c r="B9" s="132" t="s">
        <v>80</v>
      </c>
      <c r="C9" s="132"/>
    </row>
    <row r="10" spans="1:3" ht="15.75">
      <c r="A10" s="24" t="s">
        <v>9</v>
      </c>
      <c r="B10" s="22" t="s">
        <v>10</v>
      </c>
      <c r="C10" s="22"/>
    </row>
    <row r="11" spans="1:3" ht="15.75">
      <c r="A11" s="22"/>
      <c r="B11" s="22"/>
      <c r="C11" s="22"/>
    </row>
    <row r="12" spans="1:3" ht="47.25" customHeight="1">
      <c r="A12" s="25" t="s">
        <v>11</v>
      </c>
      <c r="B12" s="25" t="s">
        <v>12</v>
      </c>
      <c r="C12" s="25" t="s">
        <v>13</v>
      </c>
    </row>
    <row r="13" spans="1:3" ht="15.75">
      <c r="A13" s="27">
        <v>1</v>
      </c>
      <c r="B13" s="27">
        <v>2</v>
      </c>
      <c r="C13" s="27">
        <v>3</v>
      </c>
    </row>
    <row r="14" spans="1:3" ht="15.75">
      <c r="A14" s="27"/>
      <c r="B14" s="27" t="s">
        <v>14</v>
      </c>
      <c r="C14" s="27" t="s">
        <v>15</v>
      </c>
    </row>
    <row r="15" spans="1:6" ht="15.75">
      <c r="A15" s="27">
        <v>1100</v>
      </c>
      <c r="B15" s="28" t="s">
        <v>16</v>
      </c>
      <c r="C15" s="29">
        <v>177.17</v>
      </c>
      <c r="D15" s="15"/>
      <c r="E15" s="15"/>
      <c r="F15" s="15"/>
    </row>
    <row r="16" spans="1:4" ht="27" customHeight="1">
      <c r="A16" s="27">
        <v>1200</v>
      </c>
      <c r="B16" s="33" t="s">
        <v>56</v>
      </c>
      <c r="C16" s="29">
        <v>41.79</v>
      </c>
      <c r="D16" s="15"/>
    </row>
    <row r="17" spans="1:4" ht="13.5" customHeight="1">
      <c r="A17" s="27">
        <v>2363</v>
      </c>
      <c r="B17" s="28" t="s">
        <v>20</v>
      </c>
      <c r="C17" s="32">
        <v>45.24</v>
      </c>
      <c r="D17" s="15"/>
    </row>
    <row r="18" spans="1:4" ht="15.75">
      <c r="A18" s="27"/>
      <c r="B18" s="27" t="s">
        <v>22</v>
      </c>
      <c r="C18" s="34">
        <f>SUM(C15:C17)</f>
        <v>264.2</v>
      </c>
      <c r="D18" s="65"/>
    </row>
    <row r="19" spans="1:4" ht="15.75">
      <c r="A19" s="27"/>
      <c r="B19" s="27" t="s">
        <v>23</v>
      </c>
      <c r="C19" s="35" t="s">
        <v>15</v>
      </c>
      <c r="D19" s="15"/>
    </row>
    <row r="20" spans="1:4" ht="15.75">
      <c r="A20" s="27">
        <v>1100</v>
      </c>
      <c r="B20" s="28" t="s">
        <v>57</v>
      </c>
      <c r="C20" s="32">
        <v>14.87</v>
      </c>
      <c r="D20" s="15"/>
    </row>
    <row r="21" spans="1:4" ht="28.5" customHeight="1">
      <c r="A21" s="27">
        <v>1200</v>
      </c>
      <c r="B21" s="33" t="s">
        <v>56</v>
      </c>
      <c r="C21" s="32">
        <v>3.57</v>
      </c>
      <c r="D21" s="15"/>
    </row>
    <row r="22" spans="1:4" ht="15.75">
      <c r="A22" s="27">
        <v>2210</v>
      </c>
      <c r="B22" s="28" t="s">
        <v>24</v>
      </c>
      <c r="C22" s="32">
        <v>3.44</v>
      </c>
      <c r="D22" s="15"/>
    </row>
    <row r="23" spans="1:4" ht="15.75">
      <c r="A23" s="27">
        <v>2220</v>
      </c>
      <c r="B23" s="28" t="s">
        <v>25</v>
      </c>
      <c r="C23" s="32">
        <v>24.74</v>
      </c>
      <c r="D23" s="15"/>
    </row>
    <row r="24" spans="1:4" ht="15.75">
      <c r="A24" s="27">
        <v>2244</v>
      </c>
      <c r="B24" s="28" t="s">
        <v>61</v>
      </c>
      <c r="C24" s="32">
        <v>14.94</v>
      </c>
      <c r="D24" s="15"/>
    </row>
    <row r="25" spans="1:4" ht="31.5">
      <c r="A25" s="27">
        <v>2249</v>
      </c>
      <c r="B25" s="33" t="s">
        <v>62</v>
      </c>
      <c r="C25" s="32">
        <v>16.1</v>
      </c>
      <c r="D25" s="15"/>
    </row>
    <row r="26" spans="1:4" ht="12.75" customHeight="1">
      <c r="A26" s="27">
        <v>2350</v>
      </c>
      <c r="B26" s="28" t="s">
        <v>31</v>
      </c>
      <c r="C26" s="32">
        <v>9.14</v>
      </c>
      <c r="D26" s="15"/>
    </row>
    <row r="27" spans="1:4" ht="15.75">
      <c r="A27" s="27"/>
      <c r="B27" s="27" t="s">
        <v>33</v>
      </c>
      <c r="C27" s="36">
        <f>SUM(C20:C26)</f>
        <v>86.8</v>
      </c>
      <c r="D27" s="65"/>
    </row>
    <row r="28" spans="1:4" ht="15.75">
      <c r="A28" s="28"/>
      <c r="B28" s="37" t="s">
        <v>34</v>
      </c>
      <c r="C28" s="36">
        <f>C18+C27</f>
        <v>351</v>
      </c>
      <c r="D28" s="65"/>
    </row>
    <row r="29" spans="1:4" ht="15.75">
      <c r="A29" s="22"/>
      <c r="B29" s="22"/>
      <c r="C29" s="22"/>
      <c r="D29" s="15"/>
    </row>
    <row r="30" spans="1:4" ht="20.25" customHeight="1">
      <c r="A30" s="133" t="s">
        <v>35</v>
      </c>
      <c r="B30" s="134"/>
      <c r="C30" s="27">
        <v>30</v>
      </c>
      <c r="D30" s="15"/>
    </row>
    <row r="31" spans="1:4" ht="48.75" customHeight="1">
      <c r="A31" s="133" t="s">
        <v>66</v>
      </c>
      <c r="B31" s="134"/>
      <c r="C31" s="39">
        <f>C28/C30</f>
        <v>11.7</v>
      </c>
      <c r="D31" s="15"/>
    </row>
    <row r="32" spans="1:3" ht="15">
      <c r="A32" s="9"/>
      <c r="B32" s="9"/>
      <c r="C32" s="9"/>
    </row>
    <row r="33" spans="1:3" ht="15">
      <c r="A33" s="9"/>
      <c r="B33" s="9"/>
      <c r="C33" s="9"/>
    </row>
    <row r="34" spans="1:3" ht="15">
      <c r="A34" s="9"/>
      <c r="B34" s="9"/>
      <c r="C34" s="9"/>
    </row>
    <row r="35" spans="1:3" ht="15">
      <c r="A35" s="9"/>
      <c r="B35" s="9"/>
      <c r="C35" s="9"/>
    </row>
    <row r="36" spans="1:3" ht="15">
      <c r="A36" s="9"/>
      <c r="B36" s="9"/>
      <c r="C36" s="9"/>
    </row>
    <row r="37" spans="1:3" ht="15">
      <c r="A37" s="9"/>
      <c r="B37" s="9"/>
      <c r="C37" s="9"/>
    </row>
    <row r="38" spans="1:3" ht="15">
      <c r="A38" s="9"/>
      <c r="B38" s="9"/>
      <c r="C38" s="9"/>
    </row>
  </sheetData>
  <sheetProtection/>
  <mergeCells count="4">
    <mergeCell ref="A6:C6"/>
    <mergeCell ref="B9:C9"/>
    <mergeCell ref="A30:B30"/>
    <mergeCell ref="A31:B31"/>
  </mergeCells>
  <printOptions/>
  <pageMargins left="0.7" right="0.7" top="0.75" bottom="0.75" header="0.3" footer="0.3"/>
  <pageSetup fitToHeight="1" fitToWidth="1" horizontalDpi="600" verticalDpi="600" orientation="portrait"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F47"/>
  <sheetViews>
    <sheetView view="pageLayout" zoomScale="75" zoomScaleNormal="75" zoomScalePageLayoutView="75" workbookViewId="0" topLeftCell="A16">
      <selection activeCell="H49" sqref="H49"/>
    </sheetView>
  </sheetViews>
  <sheetFormatPr defaultColWidth="9.140625" defaultRowHeight="12.75"/>
  <cols>
    <col min="1" max="1" width="16.421875" style="7" customWidth="1"/>
    <col min="2" max="2" width="45.140625" style="7" customWidth="1"/>
    <col min="3" max="3" width="30.421875" style="7" customWidth="1"/>
    <col min="4" max="4" width="11.28125" style="7" customWidth="1"/>
    <col min="5" max="16384" width="9.140625" style="7" customWidth="1"/>
  </cols>
  <sheetData>
    <row r="1" spans="1:3" ht="15">
      <c r="A1" s="9"/>
      <c r="B1" s="9"/>
      <c r="C1" s="12" t="s">
        <v>1</v>
      </c>
    </row>
    <row r="2" spans="1:3" ht="31.5">
      <c r="A2" s="9"/>
      <c r="B2" s="9"/>
      <c r="C2" s="19" t="s">
        <v>36</v>
      </c>
    </row>
    <row r="3" spans="1:3" ht="15">
      <c r="A3" s="9"/>
      <c r="B3" s="9"/>
      <c r="C3" s="4" t="s">
        <v>2</v>
      </c>
    </row>
    <row r="4" spans="1:3" ht="15">
      <c r="A4" s="9"/>
      <c r="B4" s="9"/>
      <c r="C4" s="13"/>
    </row>
    <row r="5" spans="1:3" ht="15">
      <c r="A5" s="9"/>
      <c r="B5" s="9"/>
      <c r="C5" s="12" t="s">
        <v>55</v>
      </c>
    </row>
    <row r="6" spans="1:3" ht="18" customHeight="1">
      <c r="A6" s="136" t="s">
        <v>4</v>
      </c>
      <c r="B6" s="136"/>
      <c r="C6" s="136"/>
    </row>
    <row r="7" spans="1:3" ht="15.75">
      <c r="A7" s="22"/>
      <c r="B7" s="22"/>
      <c r="C7" s="22"/>
    </row>
    <row r="8" spans="1:3" ht="15.75">
      <c r="A8" s="24" t="s">
        <v>5</v>
      </c>
      <c r="B8" s="50" t="s">
        <v>6</v>
      </c>
      <c r="C8" s="59"/>
    </row>
    <row r="9" spans="1:3" ht="48" customHeight="1">
      <c r="A9" s="24" t="s">
        <v>7</v>
      </c>
      <c r="B9" s="132" t="s">
        <v>81</v>
      </c>
      <c r="C9" s="132"/>
    </row>
    <row r="10" spans="1:3" ht="15.75">
      <c r="A10" s="24" t="s">
        <v>9</v>
      </c>
      <c r="B10" s="22" t="s">
        <v>10</v>
      </c>
      <c r="C10" s="59"/>
    </row>
    <row r="11" spans="1:3" ht="15.75">
      <c r="A11" s="22"/>
      <c r="B11" s="22"/>
      <c r="C11" s="22"/>
    </row>
    <row r="12" spans="1:3" ht="42" customHeight="1">
      <c r="A12" s="25" t="s">
        <v>11</v>
      </c>
      <c r="B12" s="25" t="s">
        <v>12</v>
      </c>
      <c r="C12" s="25" t="s">
        <v>13</v>
      </c>
    </row>
    <row r="13" spans="1:3" ht="15.75">
      <c r="A13" s="27">
        <v>1</v>
      </c>
      <c r="B13" s="27">
        <v>2</v>
      </c>
      <c r="C13" s="27">
        <v>3</v>
      </c>
    </row>
    <row r="14" spans="1:3" ht="15.75">
      <c r="A14" s="27"/>
      <c r="B14" s="27" t="s">
        <v>14</v>
      </c>
      <c r="C14" s="27" t="s">
        <v>15</v>
      </c>
    </row>
    <row r="15" spans="1:6" ht="15.75">
      <c r="A15" s="27">
        <v>1100</v>
      </c>
      <c r="B15" s="28" t="s">
        <v>16</v>
      </c>
      <c r="C15" s="29">
        <v>8184.36</v>
      </c>
      <c r="D15" s="8"/>
      <c r="E15" s="8"/>
      <c r="F15" s="8"/>
    </row>
    <row r="16" spans="1:3" ht="27" customHeight="1">
      <c r="A16" s="27">
        <v>1200</v>
      </c>
      <c r="B16" s="33" t="s">
        <v>56</v>
      </c>
      <c r="C16" s="29">
        <v>1930.69</v>
      </c>
    </row>
    <row r="17" spans="1:5" ht="15.75">
      <c r="A17" s="27">
        <v>2341</v>
      </c>
      <c r="B17" s="28" t="s">
        <v>18</v>
      </c>
      <c r="C17" s="29">
        <v>142.05</v>
      </c>
      <c r="D17" s="8"/>
      <c r="E17" s="8"/>
    </row>
    <row r="18" spans="1:3" ht="13.5" customHeight="1">
      <c r="A18" s="27">
        <v>2361</v>
      </c>
      <c r="B18" s="28" t="s">
        <v>19</v>
      </c>
      <c r="C18" s="32">
        <v>95.3</v>
      </c>
    </row>
    <row r="19" spans="1:3" ht="13.5" customHeight="1">
      <c r="A19" s="27">
        <v>2363</v>
      </c>
      <c r="B19" s="28" t="s">
        <v>20</v>
      </c>
      <c r="C19" s="32">
        <v>1440</v>
      </c>
    </row>
    <row r="20" spans="1:3" ht="13.5" customHeight="1">
      <c r="A20" s="27">
        <v>2369</v>
      </c>
      <c r="B20" s="33" t="s">
        <v>21</v>
      </c>
      <c r="C20" s="32">
        <v>956.27</v>
      </c>
    </row>
    <row r="21" spans="1:3" ht="13.5" customHeight="1">
      <c r="A21" s="27">
        <v>6239</v>
      </c>
      <c r="B21" s="33" t="s">
        <v>82</v>
      </c>
      <c r="C21" s="32">
        <v>76.8</v>
      </c>
    </row>
    <row r="22" spans="1:4" ht="15.75">
      <c r="A22" s="27"/>
      <c r="B22" s="27" t="s">
        <v>22</v>
      </c>
      <c r="C22" s="34">
        <f>SUM(C15:C21)</f>
        <v>12825.469999999998</v>
      </c>
      <c r="D22" s="66"/>
    </row>
    <row r="23" spans="1:3" ht="15.75">
      <c r="A23" s="27"/>
      <c r="B23" s="27" t="s">
        <v>23</v>
      </c>
      <c r="C23" s="35" t="s">
        <v>15</v>
      </c>
    </row>
    <row r="24" spans="1:3" ht="15.75">
      <c r="A24" s="27">
        <v>1100</v>
      </c>
      <c r="B24" s="28" t="s">
        <v>57</v>
      </c>
      <c r="C24" s="32">
        <v>523.91</v>
      </c>
    </row>
    <row r="25" spans="1:3" ht="28.5" customHeight="1">
      <c r="A25" s="27">
        <v>1200</v>
      </c>
      <c r="B25" s="33" t="s">
        <v>56</v>
      </c>
      <c r="C25" s="32">
        <v>125.74</v>
      </c>
    </row>
    <row r="26" spans="1:3" ht="15.75">
      <c r="A26" s="27">
        <v>2210</v>
      </c>
      <c r="B26" s="28" t="s">
        <v>24</v>
      </c>
      <c r="C26" s="32">
        <v>25.65</v>
      </c>
    </row>
    <row r="27" spans="1:3" ht="15.75">
      <c r="A27" s="27">
        <v>2220</v>
      </c>
      <c r="B27" s="28" t="s">
        <v>25</v>
      </c>
      <c r="C27" s="32">
        <v>1270.4</v>
      </c>
    </row>
    <row r="28" spans="1:3" ht="15.75">
      <c r="A28" s="27">
        <v>2242</v>
      </c>
      <c r="B28" s="28" t="s">
        <v>59</v>
      </c>
      <c r="C28" s="32">
        <v>63.99</v>
      </c>
    </row>
    <row r="29" spans="1:3" ht="31.5">
      <c r="A29" s="27">
        <v>2243</v>
      </c>
      <c r="B29" s="33" t="s">
        <v>60</v>
      </c>
      <c r="C29" s="32">
        <v>85.69</v>
      </c>
    </row>
    <row r="30" spans="1:3" ht="15.75">
      <c r="A30" s="27">
        <v>2244</v>
      </c>
      <c r="B30" s="28" t="s">
        <v>61</v>
      </c>
      <c r="C30" s="32">
        <v>398.87</v>
      </c>
    </row>
    <row r="31" spans="1:3" ht="31.5">
      <c r="A31" s="27">
        <v>2249</v>
      </c>
      <c r="B31" s="33" t="s">
        <v>62</v>
      </c>
      <c r="C31" s="32">
        <v>104.01</v>
      </c>
    </row>
    <row r="32" spans="1:3" ht="15.75">
      <c r="A32" s="27">
        <v>2311</v>
      </c>
      <c r="B32" s="28" t="s">
        <v>27</v>
      </c>
      <c r="C32" s="32">
        <v>35.1</v>
      </c>
    </row>
    <row r="33" spans="1:3" ht="15.75">
      <c r="A33" s="27">
        <v>2312</v>
      </c>
      <c r="B33" s="28" t="s">
        <v>63</v>
      </c>
      <c r="C33" s="32">
        <v>212.17</v>
      </c>
    </row>
    <row r="34" spans="1:3" ht="12.75" customHeight="1">
      <c r="A34" s="27">
        <v>2350</v>
      </c>
      <c r="B34" s="28" t="s">
        <v>31</v>
      </c>
      <c r="C34" s="32">
        <v>107.9</v>
      </c>
    </row>
    <row r="35" spans="1:3" ht="15" customHeight="1">
      <c r="A35" s="27">
        <v>2500</v>
      </c>
      <c r="B35" s="28" t="s">
        <v>30</v>
      </c>
      <c r="C35" s="32">
        <v>14.3</v>
      </c>
    </row>
    <row r="36" spans="1:4" ht="15.75">
      <c r="A36" s="27"/>
      <c r="B36" s="27" t="s">
        <v>33</v>
      </c>
      <c r="C36" s="36">
        <f>SUM(C24:C35)</f>
        <v>2967.7300000000005</v>
      </c>
      <c r="D36" s="66"/>
    </row>
    <row r="37" spans="1:4" ht="15.75">
      <c r="A37" s="28"/>
      <c r="B37" s="37" t="s">
        <v>34</v>
      </c>
      <c r="C37" s="36">
        <f>C22+C36</f>
        <v>15793.199999999997</v>
      </c>
      <c r="D37" s="66"/>
    </row>
    <row r="38" spans="1:3" ht="15.75">
      <c r="A38" s="22"/>
      <c r="B38" s="22"/>
      <c r="C38" s="22"/>
    </row>
    <row r="39" spans="1:3" ht="20.25" customHeight="1">
      <c r="A39" s="133" t="s">
        <v>35</v>
      </c>
      <c r="B39" s="134"/>
      <c r="C39" s="27">
        <v>360</v>
      </c>
    </row>
    <row r="40" spans="1:3" ht="45" customHeight="1">
      <c r="A40" s="133" t="s">
        <v>66</v>
      </c>
      <c r="B40" s="134"/>
      <c r="C40" s="39">
        <f>C37/C39</f>
        <v>43.86999999999999</v>
      </c>
    </row>
    <row r="41" spans="1:3" ht="15">
      <c r="A41" s="9"/>
      <c r="B41" s="9"/>
      <c r="C41" s="9"/>
    </row>
    <row r="42" spans="1:3" ht="15">
      <c r="A42" s="9"/>
      <c r="B42" s="9"/>
      <c r="C42" s="9"/>
    </row>
    <row r="43" spans="1:3" ht="15">
      <c r="A43" s="9"/>
      <c r="B43" s="9"/>
      <c r="C43" s="9"/>
    </row>
    <row r="44" spans="1:3" ht="15">
      <c r="A44" s="9"/>
      <c r="B44" s="9"/>
      <c r="C44" s="9"/>
    </row>
    <row r="45" spans="1:3" ht="15">
      <c r="A45" s="9"/>
      <c r="B45" s="9"/>
      <c r="C45" s="9"/>
    </row>
    <row r="46" spans="1:3" ht="15">
      <c r="A46" s="9"/>
      <c r="B46" s="9"/>
      <c r="C46" s="9"/>
    </row>
    <row r="47" spans="1:3" ht="15">
      <c r="A47" s="9"/>
      <c r="B47" s="9"/>
      <c r="C47" s="9"/>
    </row>
  </sheetData>
  <sheetProtection/>
  <mergeCells count="4">
    <mergeCell ref="A6:C6"/>
    <mergeCell ref="B9:C9"/>
    <mergeCell ref="A39:B39"/>
    <mergeCell ref="A40:B40"/>
  </mergeCells>
  <printOptions/>
  <pageMargins left="0.7" right="0.7" top="0.75" bottom="0.75" header="0.3" footer="0.3"/>
  <pageSetup fitToHeight="1" fitToWidth="1" horizontalDpi="600" verticalDpi="600" orientation="portrait" paperSize="9" scale="96"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F47"/>
  <sheetViews>
    <sheetView view="pageLayout" zoomScale="75" zoomScaleNormal="75" zoomScalePageLayoutView="75" workbookViewId="0" topLeftCell="A19">
      <selection activeCell="F52" sqref="F52"/>
    </sheetView>
  </sheetViews>
  <sheetFormatPr defaultColWidth="9.140625" defaultRowHeight="12.75"/>
  <cols>
    <col min="1" max="1" width="16.421875" style="7" customWidth="1"/>
    <col min="2" max="2" width="45.140625" style="7" customWidth="1"/>
    <col min="3" max="3" width="30.421875" style="7" customWidth="1"/>
    <col min="4" max="4" width="9.28125" style="7" bestFit="1" customWidth="1"/>
    <col min="5" max="16384" width="9.140625" style="7" customWidth="1"/>
  </cols>
  <sheetData>
    <row r="1" spans="1:3" ht="15">
      <c r="A1" s="9"/>
      <c r="B1" s="9"/>
      <c r="C1" s="12" t="s">
        <v>1</v>
      </c>
    </row>
    <row r="2" spans="1:3" ht="31.5">
      <c r="A2" s="9"/>
      <c r="B2" s="9"/>
      <c r="C2" s="19" t="s">
        <v>36</v>
      </c>
    </row>
    <row r="3" spans="1:3" ht="15">
      <c r="A3" s="9"/>
      <c r="B3" s="9"/>
      <c r="C3" s="4" t="s">
        <v>2</v>
      </c>
    </row>
    <row r="4" spans="1:3" ht="15">
      <c r="A4" s="9"/>
      <c r="B4" s="9"/>
      <c r="C4" s="13"/>
    </row>
    <row r="5" spans="1:3" ht="15">
      <c r="A5" s="9"/>
      <c r="B5" s="9"/>
      <c r="C5" s="121" t="s">
        <v>55</v>
      </c>
    </row>
    <row r="6" spans="1:3" ht="18" customHeight="1">
      <c r="A6" s="136" t="s">
        <v>4</v>
      </c>
      <c r="B6" s="136"/>
      <c r="C6" s="136"/>
    </row>
    <row r="7" spans="1:3" ht="15.75">
      <c r="A7" s="22"/>
      <c r="B7" s="22"/>
      <c r="C7" s="22"/>
    </row>
    <row r="8" spans="1:3" ht="15.75">
      <c r="A8" s="24" t="s">
        <v>5</v>
      </c>
      <c r="B8" s="50" t="s">
        <v>6</v>
      </c>
      <c r="C8" s="22"/>
    </row>
    <row r="9" spans="1:3" ht="45.75" customHeight="1">
      <c r="A9" s="24" t="s">
        <v>7</v>
      </c>
      <c r="B9" s="132" t="s">
        <v>83</v>
      </c>
      <c r="C9" s="132"/>
    </row>
    <row r="10" spans="1:3" ht="15.75">
      <c r="A10" s="24" t="s">
        <v>9</v>
      </c>
      <c r="B10" s="22" t="s">
        <v>10</v>
      </c>
      <c r="C10" s="22"/>
    </row>
    <row r="11" spans="1:3" ht="15.75">
      <c r="A11" s="22"/>
      <c r="B11" s="22"/>
      <c r="C11" s="22"/>
    </row>
    <row r="12" spans="1:3" ht="42" customHeight="1">
      <c r="A12" s="25" t="s">
        <v>11</v>
      </c>
      <c r="B12" s="25" t="s">
        <v>12</v>
      </c>
      <c r="C12" s="25" t="s">
        <v>13</v>
      </c>
    </row>
    <row r="13" spans="1:3" ht="15.75">
      <c r="A13" s="27">
        <v>1</v>
      </c>
      <c r="B13" s="27">
        <v>2</v>
      </c>
      <c r="C13" s="27">
        <v>3</v>
      </c>
    </row>
    <row r="14" spans="1:3" ht="15.75">
      <c r="A14" s="27"/>
      <c r="B14" s="27" t="s">
        <v>14</v>
      </c>
      <c r="C14" s="27" t="s">
        <v>15</v>
      </c>
    </row>
    <row r="15" spans="1:6" ht="15.75">
      <c r="A15" s="27">
        <v>1100</v>
      </c>
      <c r="B15" s="28" t="s">
        <v>16</v>
      </c>
      <c r="C15" s="29">
        <v>7788.81</v>
      </c>
      <c r="D15" s="15"/>
      <c r="E15" s="15"/>
      <c r="F15" s="15"/>
    </row>
    <row r="16" spans="1:3" ht="47.25">
      <c r="A16" s="27">
        <v>1200</v>
      </c>
      <c r="B16" s="33" t="s">
        <v>56</v>
      </c>
      <c r="C16" s="29">
        <v>1835.55</v>
      </c>
    </row>
    <row r="17" spans="1:5" ht="15.75">
      <c r="A17" s="27">
        <v>2341</v>
      </c>
      <c r="B17" s="28" t="s">
        <v>18</v>
      </c>
      <c r="C17" s="29">
        <v>142.05</v>
      </c>
      <c r="D17" s="15"/>
      <c r="E17" s="15"/>
    </row>
    <row r="18" spans="1:3" ht="13.5" customHeight="1">
      <c r="A18" s="27">
        <v>2361</v>
      </c>
      <c r="B18" s="28" t="s">
        <v>19</v>
      </c>
      <c r="C18" s="32">
        <v>55</v>
      </c>
    </row>
    <row r="19" spans="1:3" ht="13.5" customHeight="1">
      <c r="A19" s="27">
        <v>2363</v>
      </c>
      <c r="B19" s="28" t="s">
        <v>20</v>
      </c>
      <c r="C19" s="32">
        <v>1440</v>
      </c>
    </row>
    <row r="20" spans="1:3" ht="31.5">
      <c r="A20" s="27">
        <v>2369</v>
      </c>
      <c r="B20" s="33" t="s">
        <v>21</v>
      </c>
      <c r="C20" s="32">
        <v>753.1</v>
      </c>
    </row>
    <row r="21" spans="1:3" ht="15.75">
      <c r="A21" s="27">
        <v>6239</v>
      </c>
      <c r="B21" s="33" t="s">
        <v>82</v>
      </c>
      <c r="C21" s="32">
        <v>76.8</v>
      </c>
    </row>
    <row r="22" spans="1:4" ht="15.75">
      <c r="A22" s="27"/>
      <c r="B22" s="27" t="s">
        <v>22</v>
      </c>
      <c r="C22" s="34">
        <f>SUM(C15:C21)</f>
        <v>12091.31</v>
      </c>
      <c r="D22" s="66"/>
    </row>
    <row r="23" spans="1:3" ht="15.75">
      <c r="A23" s="27"/>
      <c r="B23" s="27" t="s">
        <v>23</v>
      </c>
      <c r="C23" s="35" t="s">
        <v>15</v>
      </c>
    </row>
    <row r="24" spans="1:3" ht="15.75">
      <c r="A24" s="27">
        <v>1100</v>
      </c>
      <c r="B24" s="28" t="s">
        <v>57</v>
      </c>
      <c r="C24" s="32">
        <v>523.91</v>
      </c>
    </row>
    <row r="25" spans="1:3" ht="47.25">
      <c r="A25" s="27">
        <v>1200</v>
      </c>
      <c r="B25" s="33" t="s">
        <v>56</v>
      </c>
      <c r="C25" s="32">
        <v>125.74</v>
      </c>
    </row>
    <row r="26" spans="1:3" ht="15.75">
      <c r="A26" s="27">
        <v>2210</v>
      </c>
      <c r="B26" s="28" t="s">
        <v>24</v>
      </c>
      <c r="C26" s="32">
        <v>25.65</v>
      </c>
    </row>
    <row r="27" spans="1:3" ht="15.75">
      <c r="A27" s="27">
        <v>2220</v>
      </c>
      <c r="B27" s="28" t="s">
        <v>25</v>
      </c>
      <c r="C27" s="32">
        <v>1270.4</v>
      </c>
    </row>
    <row r="28" spans="1:3" ht="15.75">
      <c r="A28" s="27">
        <v>2242</v>
      </c>
      <c r="B28" s="28" t="s">
        <v>59</v>
      </c>
      <c r="C28" s="32">
        <v>63.99</v>
      </c>
    </row>
    <row r="29" spans="1:3" ht="31.5">
      <c r="A29" s="27">
        <v>2243</v>
      </c>
      <c r="B29" s="33" t="s">
        <v>60</v>
      </c>
      <c r="C29" s="32">
        <v>85.69</v>
      </c>
    </row>
    <row r="30" spans="1:3" ht="15.75">
      <c r="A30" s="27">
        <v>2244</v>
      </c>
      <c r="B30" s="28" t="s">
        <v>61</v>
      </c>
      <c r="C30" s="32">
        <v>398.87</v>
      </c>
    </row>
    <row r="31" spans="1:3" ht="31.5">
      <c r="A31" s="27">
        <v>2249</v>
      </c>
      <c r="B31" s="33" t="s">
        <v>62</v>
      </c>
      <c r="C31" s="32">
        <v>103.44</v>
      </c>
    </row>
    <row r="32" spans="1:3" ht="15.75">
      <c r="A32" s="27">
        <v>2311</v>
      </c>
      <c r="B32" s="28" t="s">
        <v>27</v>
      </c>
      <c r="C32" s="32">
        <v>35.1</v>
      </c>
    </row>
    <row r="33" spans="1:3" ht="15.75">
      <c r="A33" s="27">
        <v>2312</v>
      </c>
      <c r="B33" s="28" t="s">
        <v>63</v>
      </c>
      <c r="C33" s="32">
        <v>212.5</v>
      </c>
    </row>
    <row r="34" spans="1:3" ht="12.75" customHeight="1">
      <c r="A34" s="27">
        <v>2350</v>
      </c>
      <c r="B34" s="28" t="s">
        <v>31</v>
      </c>
      <c r="C34" s="32">
        <v>107.9</v>
      </c>
    </row>
    <row r="35" spans="1:3" ht="15" customHeight="1">
      <c r="A35" s="27">
        <v>2500</v>
      </c>
      <c r="B35" s="28" t="s">
        <v>30</v>
      </c>
      <c r="C35" s="32">
        <v>14.3</v>
      </c>
    </row>
    <row r="36" spans="1:4" ht="15.75">
      <c r="A36" s="27"/>
      <c r="B36" s="27" t="s">
        <v>33</v>
      </c>
      <c r="C36" s="36">
        <f>SUM(C24:C35)</f>
        <v>2967.4900000000002</v>
      </c>
      <c r="D36" s="66"/>
    </row>
    <row r="37" spans="1:4" ht="15.75">
      <c r="A37" s="28"/>
      <c r="B37" s="37" t="s">
        <v>34</v>
      </c>
      <c r="C37" s="36">
        <f>C22+C36</f>
        <v>15058.8</v>
      </c>
      <c r="D37" s="66"/>
    </row>
    <row r="38" spans="1:3" ht="15.75">
      <c r="A38" s="22"/>
      <c r="B38" s="22"/>
      <c r="C38" s="22"/>
    </row>
    <row r="39" spans="1:3" ht="20.25" customHeight="1">
      <c r="A39" s="133" t="s">
        <v>35</v>
      </c>
      <c r="B39" s="134"/>
      <c r="C39" s="27">
        <v>360</v>
      </c>
    </row>
    <row r="40" spans="1:3" ht="28.5" customHeight="1">
      <c r="A40" s="133" t="s">
        <v>66</v>
      </c>
      <c r="B40" s="134"/>
      <c r="C40" s="39">
        <f>C37/C39</f>
        <v>41.83</v>
      </c>
    </row>
    <row r="41" spans="1:3" ht="15">
      <c r="A41" s="9"/>
      <c r="B41" s="9"/>
      <c r="C41" s="9"/>
    </row>
    <row r="42" spans="1:3" ht="15">
      <c r="A42" s="9"/>
      <c r="B42" s="9"/>
      <c r="C42" s="9"/>
    </row>
    <row r="43" spans="1:3" ht="15">
      <c r="A43" s="9"/>
      <c r="B43" s="9"/>
      <c r="C43" s="9"/>
    </row>
    <row r="44" spans="1:3" ht="15">
      <c r="A44" s="9"/>
      <c r="B44" s="9"/>
      <c r="C44" s="9"/>
    </row>
    <row r="45" spans="1:3" ht="15">
      <c r="A45" s="9"/>
      <c r="B45" s="9"/>
      <c r="C45" s="9"/>
    </row>
    <row r="46" spans="1:3" ht="15">
      <c r="A46" s="9"/>
      <c r="B46" s="9"/>
      <c r="C46" s="9"/>
    </row>
    <row r="47" spans="1:3" ht="15">
      <c r="A47" s="9"/>
      <c r="B47" s="9"/>
      <c r="C47" s="9"/>
    </row>
  </sheetData>
  <sheetProtection/>
  <mergeCells count="4">
    <mergeCell ref="A6:C6"/>
    <mergeCell ref="B9:C9"/>
    <mergeCell ref="A39:B39"/>
    <mergeCell ref="A40:B40"/>
  </mergeCells>
  <printOptions/>
  <pageMargins left="0.7086614173228347" right="0.3437777777777778" top="0.7480314960629921" bottom="0.6506666666666666" header="0.31496062992125984" footer="0.31496062992125984"/>
  <pageSetup fitToHeight="1" fitToWidth="1" horizontalDpi="600" verticalDpi="600" orientation="portrait" paperSize="9" scale="93"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F33"/>
  <sheetViews>
    <sheetView tabSelected="1" view="pageLayout" zoomScale="75" zoomScaleNormal="75" zoomScalePageLayoutView="75" workbookViewId="0" topLeftCell="A13">
      <selection activeCell="B30" sqref="B30"/>
    </sheetView>
  </sheetViews>
  <sheetFormatPr defaultColWidth="9.140625" defaultRowHeight="12.75"/>
  <cols>
    <col min="1" max="1" width="16.421875" style="7" customWidth="1"/>
    <col min="2" max="2" width="45.140625" style="7" customWidth="1"/>
    <col min="3" max="3" width="30.421875" style="7" customWidth="1"/>
    <col min="4" max="16384" width="9.140625" style="7" customWidth="1"/>
  </cols>
  <sheetData>
    <row r="1" spans="1:3" ht="15">
      <c r="A1" s="9"/>
      <c r="B1" s="9"/>
      <c r="C1" s="12" t="s">
        <v>1</v>
      </c>
    </row>
    <row r="2" spans="1:3" ht="31.5">
      <c r="A2" s="9"/>
      <c r="B2" s="9"/>
      <c r="C2" s="19" t="s">
        <v>36</v>
      </c>
    </row>
    <row r="3" spans="1:3" ht="15">
      <c r="A3" s="9"/>
      <c r="B3" s="9"/>
      <c r="C3" s="4" t="s">
        <v>2</v>
      </c>
    </row>
    <row r="4" spans="1:3" ht="15">
      <c r="A4" s="9"/>
      <c r="B4" s="9"/>
      <c r="C4" s="13"/>
    </row>
    <row r="5" spans="1:3" ht="15">
      <c r="A5" s="9"/>
      <c r="B5" s="9"/>
      <c r="C5" s="121" t="s">
        <v>55</v>
      </c>
    </row>
    <row r="6" spans="1:3" ht="18" customHeight="1">
      <c r="A6" s="136" t="s">
        <v>4</v>
      </c>
      <c r="B6" s="136"/>
      <c r="C6" s="136"/>
    </row>
    <row r="7" spans="1:3" ht="15.75">
      <c r="A7" s="22"/>
      <c r="B7" s="22"/>
      <c r="C7" s="22"/>
    </row>
    <row r="8" spans="1:3" ht="15.75">
      <c r="A8" s="24" t="s">
        <v>5</v>
      </c>
      <c r="B8" s="50" t="s">
        <v>6</v>
      </c>
      <c r="C8" s="22"/>
    </row>
    <row r="9" spans="1:3" ht="47.25">
      <c r="A9" s="24" t="s">
        <v>7</v>
      </c>
      <c r="B9" s="132" t="s">
        <v>87</v>
      </c>
      <c r="C9" s="132"/>
    </row>
    <row r="10" spans="1:3" ht="15.75">
      <c r="A10" s="24" t="s">
        <v>9</v>
      </c>
      <c r="B10" s="22" t="s">
        <v>10</v>
      </c>
      <c r="C10" s="22"/>
    </row>
    <row r="11" spans="1:3" ht="15.75">
      <c r="A11" s="22"/>
      <c r="B11" s="22"/>
      <c r="C11" s="22"/>
    </row>
    <row r="12" spans="1:3" ht="42" customHeight="1">
      <c r="A12" s="25" t="s">
        <v>11</v>
      </c>
      <c r="B12" s="25" t="s">
        <v>12</v>
      </c>
      <c r="C12" s="25" t="s">
        <v>13</v>
      </c>
    </row>
    <row r="13" spans="1:3" ht="15.75">
      <c r="A13" s="27">
        <v>1</v>
      </c>
      <c r="B13" s="27">
        <v>2</v>
      </c>
      <c r="C13" s="27">
        <v>3</v>
      </c>
    </row>
    <row r="14" spans="1:3" ht="15.75">
      <c r="A14" s="27"/>
      <c r="B14" s="27" t="s">
        <v>14</v>
      </c>
      <c r="C14" s="27" t="s">
        <v>15</v>
      </c>
    </row>
    <row r="15" spans="1:6" ht="15.75">
      <c r="A15" s="27">
        <v>1100</v>
      </c>
      <c r="B15" s="28" t="s">
        <v>16</v>
      </c>
      <c r="C15" s="29">
        <v>5126</v>
      </c>
      <c r="D15" s="15"/>
      <c r="E15" s="15"/>
      <c r="F15" s="15"/>
    </row>
    <row r="16" spans="1:3" ht="47.25">
      <c r="A16" s="27">
        <v>1200</v>
      </c>
      <c r="B16" s="33" t="s">
        <v>56</v>
      </c>
      <c r="C16" s="29">
        <v>1208.99</v>
      </c>
    </row>
    <row r="17" spans="1:3" ht="13.5" customHeight="1">
      <c r="A17" s="27">
        <v>2365</v>
      </c>
      <c r="B17" s="28" t="s">
        <v>118</v>
      </c>
      <c r="C17" s="32">
        <v>14803.9</v>
      </c>
    </row>
    <row r="18" spans="1:4" ht="15.75">
      <c r="A18" s="27"/>
      <c r="B18" s="27" t="s">
        <v>22</v>
      </c>
      <c r="C18" s="34">
        <f>SUM(C15:C17)</f>
        <v>21138.89</v>
      </c>
      <c r="D18" s="66"/>
    </row>
    <row r="19" spans="1:3" ht="15.75">
      <c r="A19" s="27"/>
      <c r="B19" s="27" t="s">
        <v>23</v>
      </c>
      <c r="C19" s="35" t="s">
        <v>15</v>
      </c>
    </row>
    <row r="20" spans="1:3" ht="15.75">
      <c r="A20" s="27">
        <v>1100</v>
      </c>
      <c r="B20" s="28" t="s">
        <v>57</v>
      </c>
      <c r="C20" s="32">
        <v>371.7</v>
      </c>
    </row>
    <row r="21" spans="1:3" ht="47.25">
      <c r="A21" s="27">
        <v>1200</v>
      </c>
      <c r="B21" s="33" t="s">
        <v>56</v>
      </c>
      <c r="C21" s="32">
        <v>89.21</v>
      </c>
    </row>
    <row r="22" spans="1:4" ht="15.75">
      <c r="A22" s="27"/>
      <c r="B22" s="27" t="s">
        <v>33</v>
      </c>
      <c r="C22" s="36">
        <f>SUM(C20:C21)</f>
        <v>460.90999999999997</v>
      </c>
      <c r="D22" s="66"/>
    </row>
    <row r="23" spans="1:4" ht="15.75">
      <c r="A23" s="28"/>
      <c r="B23" s="37" t="s">
        <v>34</v>
      </c>
      <c r="C23" s="36">
        <f>C18+C22</f>
        <v>21599.8</v>
      </c>
      <c r="D23" s="66"/>
    </row>
    <row r="24" spans="1:3" ht="15.75">
      <c r="A24" s="22"/>
      <c r="B24" s="22"/>
      <c r="C24" s="22"/>
    </row>
    <row r="25" spans="1:3" ht="20.25" customHeight="1">
      <c r="A25" s="133" t="s">
        <v>35</v>
      </c>
      <c r="B25" s="134"/>
      <c r="C25" s="27">
        <v>2160</v>
      </c>
    </row>
    <row r="26" spans="1:3" ht="45.75" customHeight="1">
      <c r="A26" s="133" t="s">
        <v>66</v>
      </c>
      <c r="B26" s="134"/>
      <c r="C26" s="39">
        <f>C23/C25</f>
        <v>9.999907407407408</v>
      </c>
    </row>
    <row r="27" spans="1:3" ht="15">
      <c r="A27" s="9"/>
      <c r="B27" s="9"/>
      <c r="C27" s="9"/>
    </row>
    <row r="28" spans="1:3" ht="15">
      <c r="A28" s="9"/>
      <c r="B28" s="9"/>
      <c r="C28" s="9"/>
    </row>
    <row r="29" spans="1:3" ht="15">
      <c r="A29" s="9"/>
      <c r="B29" s="9"/>
      <c r="C29" s="9"/>
    </row>
    <row r="30" spans="1:3" ht="15">
      <c r="A30" s="9"/>
      <c r="B30" s="9"/>
      <c r="C30" s="9"/>
    </row>
    <row r="31" spans="1:3" ht="15">
      <c r="A31" s="9"/>
      <c r="B31" s="9"/>
      <c r="C31" s="9"/>
    </row>
    <row r="32" spans="1:3" ht="15">
      <c r="A32" s="9"/>
      <c r="B32" s="9"/>
      <c r="C32" s="9"/>
    </row>
    <row r="33" spans="1:3" ht="15">
      <c r="A33" s="9"/>
      <c r="B33" s="9"/>
      <c r="C33" s="9"/>
    </row>
  </sheetData>
  <sheetProtection/>
  <mergeCells count="4">
    <mergeCell ref="A6:C6"/>
    <mergeCell ref="B9:C9"/>
    <mergeCell ref="A25:B25"/>
    <mergeCell ref="A26:B26"/>
  </mergeCells>
  <printOptions/>
  <pageMargins left="0.7" right="0.7" top="0.75" bottom="0.75" header="0.3" footer="0.3"/>
  <pageSetup fitToHeight="1" fitToWidth="1" horizontalDpi="600" verticalDpi="600" orientation="portrait"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E48"/>
  <sheetViews>
    <sheetView view="pageLayout" zoomScale="66" zoomScaleNormal="75" zoomScalePageLayoutView="66" workbookViewId="0" topLeftCell="A17">
      <selection activeCell="K60" sqref="K60"/>
    </sheetView>
  </sheetViews>
  <sheetFormatPr defaultColWidth="16.421875" defaultRowHeight="12.75"/>
  <cols>
    <col min="1" max="1" width="16.421875" style="7" customWidth="1"/>
    <col min="2" max="2" width="45.140625" style="7" customWidth="1"/>
    <col min="3" max="3" width="30.421875" style="7" customWidth="1"/>
    <col min="4" max="4" width="13.7109375" style="7" customWidth="1"/>
    <col min="5" max="255" width="9.140625" style="7" customWidth="1"/>
    <col min="256" max="16384" width="16.421875" style="7" customWidth="1"/>
  </cols>
  <sheetData>
    <row r="1" spans="1:3" ht="15">
      <c r="A1" s="9"/>
      <c r="B1" s="9"/>
      <c r="C1" s="12" t="s">
        <v>1</v>
      </c>
    </row>
    <row r="2" spans="1:3" ht="31.5">
      <c r="A2" s="9"/>
      <c r="B2" s="9"/>
      <c r="C2" s="19" t="s">
        <v>36</v>
      </c>
    </row>
    <row r="3" spans="1:3" ht="15">
      <c r="A3" s="9"/>
      <c r="B3" s="9"/>
      <c r="C3" s="4" t="s">
        <v>2</v>
      </c>
    </row>
    <row r="4" spans="1:3" ht="15">
      <c r="A4" s="9"/>
      <c r="B4" s="9"/>
      <c r="C4" s="13"/>
    </row>
    <row r="5" spans="1:3" ht="15">
      <c r="A5" s="9"/>
      <c r="B5" s="9"/>
      <c r="C5" s="121" t="s">
        <v>55</v>
      </c>
    </row>
    <row r="6" spans="1:3" ht="18" customHeight="1">
      <c r="A6" s="136" t="s">
        <v>4</v>
      </c>
      <c r="B6" s="136"/>
      <c r="C6" s="136"/>
    </row>
    <row r="7" spans="1:3" ht="15.75">
      <c r="A7" s="22"/>
      <c r="B7" s="22"/>
      <c r="C7" s="22"/>
    </row>
    <row r="8" spans="1:3" ht="15.75">
      <c r="A8" s="24" t="s">
        <v>5</v>
      </c>
      <c r="B8" s="50" t="s">
        <v>6</v>
      </c>
      <c r="C8" s="22"/>
    </row>
    <row r="9" spans="1:3" ht="32.25" customHeight="1">
      <c r="A9" s="24" t="s">
        <v>7</v>
      </c>
      <c r="B9" s="132" t="s">
        <v>88</v>
      </c>
      <c r="C9" s="132"/>
    </row>
    <row r="10" spans="1:3" ht="15.75">
      <c r="A10" s="24" t="s">
        <v>9</v>
      </c>
      <c r="B10" s="22" t="s">
        <v>10</v>
      </c>
      <c r="C10" s="22"/>
    </row>
    <row r="11" spans="1:3" ht="15.75">
      <c r="A11" s="22"/>
      <c r="B11" s="22"/>
      <c r="C11" s="22"/>
    </row>
    <row r="12" spans="1:3" ht="42" customHeight="1">
      <c r="A12" s="25" t="s">
        <v>11</v>
      </c>
      <c r="B12" s="25" t="s">
        <v>12</v>
      </c>
      <c r="C12" s="25" t="s">
        <v>13</v>
      </c>
    </row>
    <row r="13" spans="1:3" ht="15.75">
      <c r="A13" s="27">
        <v>1</v>
      </c>
      <c r="B13" s="27">
        <v>2</v>
      </c>
      <c r="C13" s="27">
        <v>3</v>
      </c>
    </row>
    <row r="14" spans="1:3" ht="15.75">
      <c r="A14" s="27"/>
      <c r="B14" s="27" t="s">
        <v>14</v>
      </c>
      <c r="C14" s="27" t="s">
        <v>15</v>
      </c>
    </row>
    <row r="15" spans="1:5" ht="15.75">
      <c r="A15" s="27">
        <v>1100</v>
      </c>
      <c r="B15" s="28" t="s">
        <v>16</v>
      </c>
      <c r="C15" s="29">
        <v>7337.27</v>
      </c>
      <c r="D15" s="8"/>
      <c r="E15" s="8"/>
    </row>
    <row r="16" spans="1:3" ht="47.25">
      <c r="A16" s="27">
        <v>1200</v>
      </c>
      <c r="B16" s="33" t="s">
        <v>56</v>
      </c>
      <c r="C16" s="29">
        <v>1730.86</v>
      </c>
    </row>
    <row r="17" spans="1:4" ht="15.75">
      <c r="A17" s="27">
        <v>2341</v>
      </c>
      <c r="B17" s="28" t="s">
        <v>18</v>
      </c>
      <c r="C17" s="29">
        <v>98.54</v>
      </c>
      <c r="D17" s="8"/>
    </row>
    <row r="18" spans="1:3" ht="13.5" customHeight="1">
      <c r="A18" s="27">
        <v>2361</v>
      </c>
      <c r="B18" s="28" t="s">
        <v>19</v>
      </c>
      <c r="C18" s="32">
        <v>71.2</v>
      </c>
    </row>
    <row r="19" spans="1:3" ht="13.5" customHeight="1">
      <c r="A19" s="27">
        <v>2363</v>
      </c>
      <c r="B19" s="28" t="s">
        <v>20</v>
      </c>
      <c r="C19" s="32">
        <v>900</v>
      </c>
    </row>
    <row r="20" spans="1:3" ht="13.5" customHeight="1">
      <c r="A20" s="27">
        <v>2369</v>
      </c>
      <c r="B20" s="33" t="s">
        <v>21</v>
      </c>
      <c r="C20" s="32">
        <v>72.5</v>
      </c>
    </row>
    <row r="21" spans="1:3" ht="13.5" customHeight="1">
      <c r="A21" s="27"/>
      <c r="B21" s="33"/>
      <c r="C21" s="32"/>
    </row>
    <row r="22" spans="1:4" ht="15.75">
      <c r="A22" s="27"/>
      <c r="B22" s="27" t="s">
        <v>22</v>
      </c>
      <c r="C22" s="34">
        <f>SUM(C15:C21)</f>
        <v>10210.370000000003</v>
      </c>
      <c r="D22" s="66"/>
    </row>
    <row r="23" spans="1:3" ht="15.75">
      <c r="A23" s="27"/>
      <c r="B23" s="27" t="s">
        <v>23</v>
      </c>
      <c r="C23" s="35" t="s">
        <v>15</v>
      </c>
    </row>
    <row r="24" spans="1:3" ht="15.75">
      <c r="A24" s="27">
        <v>1100</v>
      </c>
      <c r="B24" s="28" t="s">
        <v>57</v>
      </c>
      <c r="C24" s="32">
        <v>320.7</v>
      </c>
    </row>
    <row r="25" spans="1:3" ht="47.25">
      <c r="A25" s="27">
        <v>1200</v>
      </c>
      <c r="B25" s="33" t="s">
        <v>56</v>
      </c>
      <c r="C25" s="32">
        <v>76.97</v>
      </c>
    </row>
    <row r="26" spans="1:3" ht="15.75">
      <c r="A26" s="27">
        <v>2210</v>
      </c>
      <c r="B26" s="28" t="s">
        <v>24</v>
      </c>
      <c r="C26" s="32">
        <v>25.65</v>
      </c>
    </row>
    <row r="27" spans="1:3" ht="15.75">
      <c r="A27" s="27">
        <v>2220</v>
      </c>
      <c r="B27" s="28" t="s">
        <v>25</v>
      </c>
      <c r="C27" s="32">
        <v>1247.28</v>
      </c>
    </row>
    <row r="28" spans="1:3" ht="15.75">
      <c r="A28" s="27">
        <v>2242</v>
      </c>
      <c r="B28" s="28" t="s">
        <v>59</v>
      </c>
      <c r="C28" s="32">
        <v>63.99</v>
      </c>
    </row>
    <row r="29" spans="1:3" ht="31.5">
      <c r="A29" s="27">
        <v>2243</v>
      </c>
      <c r="B29" s="33" t="s">
        <v>60</v>
      </c>
      <c r="C29" s="32">
        <v>85.84</v>
      </c>
    </row>
    <row r="30" spans="1:3" ht="15.75">
      <c r="A30" s="27">
        <v>2244</v>
      </c>
      <c r="B30" s="28" t="s">
        <v>61</v>
      </c>
      <c r="C30" s="32">
        <v>398.87</v>
      </c>
    </row>
    <row r="31" spans="1:3" ht="31.5">
      <c r="A31" s="27">
        <v>2249</v>
      </c>
      <c r="B31" s="33" t="s">
        <v>62</v>
      </c>
      <c r="C31" s="32">
        <v>104.41</v>
      </c>
    </row>
    <row r="32" spans="1:3" ht="15.75">
      <c r="A32" s="27">
        <v>2311</v>
      </c>
      <c r="B32" s="28" t="s">
        <v>27</v>
      </c>
      <c r="C32" s="32">
        <v>35.1</v>
      </c>
    </row>
    <row r="33" spans="1:3" ht="15.75">
      <c r="A33" s="27">
        <v>2312</v>
      </c>
      <c r="B33" s="28" t="s">
        <v>63</v>
      </c>
      <c r="C33" s="32">
        <v>212.5</v>
      </c>
    </row>
    <row r="34" spans="1:3" ht="15.75" customHeight="1">
      <c r="A34" s="27">
        <v>2322</v>
      </c>
      <c r="B34" s="28" t="s">
        <v>29</v>
      </c>
      <c r="C34" s="32">
        <v>48.92</v>
      </c>
    </row>
    <row r="35" spans="1:3" ht="15.75">
      <c r="A35" s="27">
        <v>2350</v>
      </c>
      <c r="B35" s="28" t="s">
        <v>64</v>
      </c>
      <c r="C35" s="32">
        <v>107.9</v>
      </c>
    </row>
    <row r="36" spans="1:3" ht="15" customHeight="1">
      <c r="A36" s="27">
        <v>2500</v>
      </c>
      <c r="B36" s="28" t="s">
        <v>30</v>
      </c>
      <c r="C36" s="32">
        <v>14.3</v>
      </c>
    </row>
    <row r="37" spans="1:4" ht="15.75">
      <c r="A37" s="27"/>
      <c r="B37" s="27" t="s">
        <v>33</v>
      </c>
      <c r="C37" s="36">
        <f>SUM(C24:C36)</f>
        <v>2742.43</v>
      </c>
      <c r="D37" s="66"/>
    </row>
    <row r="38" spans="1:4" ht="15.75">
      <c r="A38" s="28"/>
      <c r="B38" s="37" t="s">
        <v>34</v>
      </c>
      <c r="C38" s="36">
        <f>C22+C37</f>
        <v>12952.800000000003</v>
      </c>
      <c r="D38" s="66"/>
    </row>
    <row r="39" spans="1:3" ht="15.75">
      <c r="A39" s="22"/>
      <c r="B39" s="22"/>
      <c r="C39" s="22"/>
    </row>
    <row r="40" spans="1:3" ht="20.25" customHeight="1">
      <c r="A40" s="133" t="s">
        <v>35</v>
      </c>
      <c r="B40" s="134"/>
      <c r="C40" s="27">
        <v>360</v>
      </c>
    </row>
    <row r="41" spans="1:3" ht="45.75" customHeight="1">
      <c r="A41" s="133" t="s">
        <v>66</v>
      </c>
      <c r="B41" s="134"/>
      <c r="C41" s="39">
        <f>C38/C40</f>
        <v>35.98000000000001</v>
      </c>
    </row>
    <row r="42" spans="1:3" ht="15">
      <c r="A42" s="9"/>
      <c r="B42" s="9"/>
      <c r="C42" s="9"/>
    </row>
    <row r="43" spans="1:3" ht="15">
      <c r="A43" s="9"/>
      <c r="B43" s="9"/>
      <c r="C43" s="9"/>
    </row>
    <row r="44" spans="1:3" ht="15">
      <c r="A44" s="9"/>
      <c r="B44" s="9"/>
      <c r="C44" s="9"/>
    </row>
    <row r="45" spans="1:3" ht="15">
      <c r="A45" s="9"/>
      <c r="B45" s="9"/>
      <c r="C45" s="9"/>
    </row>
    <row r="46" spans="1:3" ht="15">
      <c r="A46" s="9"/>
      <c r="B46" s="9"/>
      <c r="C46" s="9"/>
    </row>
    <row r="47" spans="1:3" ht="15">
      <c r="A47" s="9"/>
      <c r="B47" s="9"/>
      <c r="C47" s="9"/>
    </row>
    <row r="48" spans="1:3" ht="15">
      <c r="A48" s="9"/>
      <c r="B48" s="9"/>
      <c r="C48" s="9"/>
    </row>
  </sheetData>
  <sheetProtection/>
  <mergeCells count="4">
    <mergeCell ref="A6:C6"/>
    <mergeCell ref="B9:C9"/>
    <mergeCell ref="A40:B40"/>
    <mergeCell ref="A41:B41"/>
  </mergeCells>
  <printOptions/>
  <pageMargins left="0.7" right="0.7" top="0.75" bottom="0.75" header="0.3" footer="0.3"/>
  <pageSetup fitToHeight="1" fitToWidth="1" horizontalDpi="600" verticalDpi="600" orientation="portrait" scale="85"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J40"/>
  <sheetViews>
    <sheetView view="pageLayout" zoomScale="75" zoomScaleNormal="75" zoomScalePageLayoutView="75" workbookViewId="0" topLeftCell="A19">
      <selection activeCell="C37" sqref="C37"/>
    </sheetView>
  </sheetViews>
  <sheetFormatPr defaultColWidth="9.140625" defaultRowHeight="12.75"/>
  <cols>
    <col min="1" max="1" width="18.7109375" style="7" customWidth="1"/>
    <col min="2" max="2" width="45.140625" style="7" customWidth="1"/>
    <col min="3" max="3" width="30.421875" style="7" customWidth="1"/>
    <col min="4" max="16384" width="9.140625" style="7" customWidth="1"/>
  </cols>
  <sheetData>
    <row r="1" spans="1:3" ht="15.75">
      <c r="A1" s="9"/>
      <c r="B1" s="9"/>
      <c r="C1" s="3" t="s">
        <v>1</v>
      </c>
    </row>
    <row r="2" spans="1:3" ht="31.5">
      <c r="A2" s="9"/>
      <c r="B2" s="9"/>
      <c r="C2" s="19" t="s">
        <v>36</v>
      </c>
    </row>
    <row r="3" spans="1:3" ht="15">
      <c r="A3" s="9"/>
      <c r="B3" s="9"/>
      <c r="C3" s="4" t="s">
        <v>2</v>
      </c>
    </row>
    <row r="4" spans="1:3" ht="15">
      <c r="A4" s="9"/>
      <c r="B4" s="9"/>
      <c r="C4" s="13"/>
    </row>
    <row r="5" spans="1:3" ht="15">
      <c r="A5" s="9"/>
      <c r="B5" s="9"/>
      <c r="C5" s="121" t="s">
        <v>55</v>
      </c>
    </row>
    <row r="6" spans="1:3" ht="19.5" customHeight="1">
      <c r="A6" s="136" t="s">
        <v>4</v>
      </c>
      <c r="B6" s="136"/>
      <c r="C6" s="136"/>
    </row>
    <row r="7" spans="1:3" ht="15.75">
      <c r="A7" s="22"/>
      <c r="B7" s="22"/>
      <c r="C7" s="22"/>
    </row>
    <row r="8" spans="1:3" ht="15.75">
      <c r="A8" s="24" t="s">
        <v>5</v>
      </c>
      <c r="B8" s="50" t="s">
        <v>6</v>
      </c>
      <c r="C8" s="22"/>
    </row>
    <row r="9" spans="1:3" ht="23.25" customHeight="1">
      <c r="A9" s="24" t="s">
        <v>7</v>
      </c>
      <c r="B9" s="132" t="s">
        <v>91</v>
      </c>
      <c r="C9" s="132"/>
    </row>
    <row r="10" spans="1:3" ht="15.75" customHeight="1">
      <c r="A10" s="24" t="s">
        <v>9</v>
      </c>
      <c r="B10" s="22" t="s">
        <v>10</v>
      </c>
      <c r="C10" s="22"/>
    </row>
    <row r="11" spans="1:3" ht="15.75">
      <c r="A11" s="22"/>
      <c r="B11" s="22"/>
      <c r="C11" s="22"/>
    </row>
    <row r="12" spans="1:3" ht="42" customHeight="1">
      <c r="A12" s="25" t="s">
        <v>11</v>
      </c>
      <c r="B12" s="25" t="s">
        <v>12</v>
      </c>
      <c r="C12" s="25" t="s">
        <v>13</v>
      </c>
    </row>
    <row r="13" spans="1:3" ht="15.75">
      <c r="A13" s="27">
        <v>1</v>
      </c>
      <c r="B13" s="27">
        <v>2</v>
      </c>
      <c r="C13" s="27">
        <v>3</v>
      </c>
    </row>
    <row r="14" spans="1:3" ht="17.25" customHeight="1">
      <c r="A14" s="28"/>
      <c r="B14" s="27" t="s">
        <v>14</v>
      </c>
      <c r="C14" s="27" t="s">
        <v>15</v>
      </c>
    </row>
    <row r="15" spans="1:10" ht="15.75">
      <c r="A15" s="27">
        <v>1100</v>
      </c>
      <c r="B15" s="83" t="s">
        <v>57</v>
      </c>
      <c r="C15" s="29">
        <v>380.16</v>
      </c>
      <c r="D15" s="82"/>
      <c r="E15" s="82"/>
      <c r="F15" s="82"/>
      <c r="G15" s="82"/>
      <c r="H15" s="82"/>
      <c r="I15" s="82"/>
      <c r="J15" s="82"/>
    </row>
    <row r="16" spans="1:3" ht="47.25">
      <c r="A16" s="27">
        <v>1200</v>
      </c>
      <c r="B16" s="84" t="s">
        <v>56</v>
      </c>
      <c r="C16" s="29">
        <v>89.68</v>
      </c>
    </row>
    <row r="17" spans="1:9" ht="24" customHeight="1">
      <c r="A17" s="27">
        <v>2341</v>
      </c>
      <c r="B17" s="83" t="s">
        <v>18</v>
      </c>
      <c r="C17" s="29">
        <v>53.74</v>
      </c>
      <c r="D17" s="82"/>
      <c r="E17" s="82"/>
      <c r="F17" s="82"/>
      <c r="G17" s="82"/>
      <c r="H17" s="82"/>
      <c r="I17" s="82"/>
    </row>
    <row r="18" spans="1:3" ht="13.5" customHeight="1">
      <c r="A18" s="27">
        <v>2361</v>
      </c>
      <c r="B18" s="83" t="s">
        <v>19</v>
      </c>
      <c r="C18" s="32">
        <v>7.78</v>
      </c>
    </row>
    <row r="19" spans="1:3" ht="13.5" customHeight="1">
      <c r="A19" s="27">
        <v>2363</v>
      </c>
      <c r="B19" s="83" t="s">
        <v>20</v>
      </c>
      <c r="C19" s="32">
        <v>75</v>
      </c>
    </row>
    <row r="20" spans="1:3" ht="13.5" customHeight="1">
      <c r="A20" s="27">
        <v>2369</v>
      </c>
      <c r="B20" s="84" t="s">
        <v>21</v>
      </c>
      <c r="C20" s="32">
        <v>60.61</v>
      </c>
    </row>
    <row r="21" spans="1:4" ht="15.75">
      <c r="A21" s="27"/>
      <c r="B21" s="27" t="s">
        <v>22</v>
      </c>
      <c r="C21" s="34">
        <f>SUM(C15:C20)</f>
        <v>666.97</v>
      </c>
      <c r="D21" s="66"/>
    </row>
    <row r="22" spans="1:3" ht="15.75">
      <c r="A22" s="27"/>
      <c r="B22" s="27" t="s">
        <v>23</v>
      </c>
      <c r="C22" s="35" t="s">
        <v>15</v>
      </c>
    </row>
    <row r="23" spans="1:3" ht="15.75">
      <c r="A23" s="27">
        <v>1100</v>
      </c>
      <c r="B23" s="83" t="s">
        <v>57</v>
      </c>
      <c r="C23" s="32">
        <v>35.41</v>
      </c>
    </row>
    <row r="24" spans="1:3" ht="47.25">
      <c r="A24" s="27">
        <v>1200</v>
      </c>
      <c r="B24" s="84" t="s">
        <v>56</v>
      </c>
      <c r="C24" s="32">
        <v>8.5</v>
      </c>
    </row>
    <row r="25" spans="1:3" ht="15.75">
      <c r="A25" s="27">
        <v>2210</v>
      </c>
      <c r="B25" s="83" t="s">
        <v>24</v>
      </c>
      <c r="C25" s="32">
        <v>0.71</v>
      </c>
    </row>
    <row r="26" spans="1:3" ht="15.75">
      <c r="A26" s="27">
        <v>2220</v>
      </c>
      <c r="B26" s="83" t="s">
        <v>25</v>
      </c>
      <c r="C26" s="32">
        <v>55.85</v>
      </c>
    </row>
    <row r="27" spans="1:3" ht="15.75">
      <c r="A27" s="27">
        <v>2242</v>
      </c>
      <c r="B27" s="83" t="s">
        <v>59</v>
      </c>
      <c r="C27" s="32">
        <v>0.99</v>
      </c>
    </row>
    <row r="28" spans="1:3" ht="31.5">
      <c r="A28" s="27">
        <v>2243</v>
      </c>
      <c r="B28" s="84" t="s">
        <v>60</v>
      </c>
      <c r="C28" s="32">
        <v>22.31</v>
      </c>
    </row>
    <row r="29" spans="1:3" ht="15.75">
      <c r="A29" s="27">
        <v>2244</v>
      </c>
      <c r="B29" s="28" t="s">
        <v>61</v>
      </c>
      <c r="C29" s="32">
        <v>43.87</v>
      </c>
    </row>
    <row r="30" spans="1:3" ht="31.5">
      <c r="A30" s="27">
        <v>2249</v>
      </c>
      <c r="B30" s="33" t="s">
        <v>62</v>
      </c>
      <c r="C30" s="32">
        <v>33.56</v>
      </c>
    </row>
    <row r="31" spans="1:3" ht="15.75">
      <c r="A31" s="27">
        <v>2311</v>
      </c>
      <c r="B31" s="28" t="s">
        <v>27</v>
      </c>
      <c r="C31" s="32">
        <v>1.34</v>
      </c>
    </row>
    <row r="32" spans="1:3" ht="15.75" customHeight="1">
      <c r="A32" s="27">
        <v>2322</v>
      </c>
      <c r="B32" s="28" t="s">
        <v>29</v>
      </c>
      <c r="C32" s="32">
        <v>2.06</v>
      </c>
    </row>
    <row r="33" spans="1:3" ht="15" customHeight="1">
      <c r="A33" s="27">
        <v>2500</v>
      </c>
      <c r="B33" s="28" t="s">
        <v>30</v>
      </c>
      <c r="C33" s="32">
        <v>1.45</v>
      </c>
    </row>
    <row r="34" spans="1:3" ht="13.5" customHeight="1">
      <c r="A34" s="27">
        <v>2350</v>
      </c>
      <c r="B34" s="28" t="s">
        <v>31</v>
      </c>
      <c r="C34" s="32">
        <v>43.74</v>
      </c>
    </row>
    <row r="35" spans="1:3" ht="13.5" customHeight="1">
      <c r="A35" s="27">
        <v>5200</v>
      </c>
      <c r="B35" s="28" t="s">
        <v>32</v>
      </c>
      <c r="C35" s="32">
        <v>8.74</v>
      </c>
    </row>
    <row r="36" spans="1:4" ht="15.75">
      <c r="A36" s="28"/>
      <c r="B36" s="27" t="s">
        <v>33</v>
      </c>
      <c r="C36" s="36">
        <f>SUM(C23:C35)</f>
        <v>258.53</v>
      </c>
      <c r="D36" s="66"/>
    </row>
    <row r="37" spans="1:4" ht="15.75">
      <c r="A37" s="28"/>
      <c r="B37" s="37" t="s">
        <v>34</v>
      </c>
      <c r="C37" s="36">
        <f>C21+C36</f>
        <v>925.5</v>
      </c>
      <c r="D37" s="66"/>
    </row>
    <row r="38" spans="1:4" ht="15.75">
      <c r="A38" s="85"/>
      <c r="B38" s="86"/>
      <c r="C38" s="87"/>
      <c r="D38" s="66"/>
    </row>
    <row r="39" spans="1:3" ht="18.75" customHeight="1">
      <c r="A39" s="133" t="s">
        <v>35</v>
      </c>
      <c r="B39" s="134"/>
      <c r="C39" s="27">
        <v>30</v>
      </c>
    </row>
    <row r="40" spans="1:3" ht="45" customHeight="1">
      <c r="A40" s="133" t="s">
        <v>66</v>
      </c>
      <c r="B40" s="134"/>
      <c r="C40" s="39">
        <f>C37/C39</f>
        <v>30.85</v>
      </c>
    </row>
  </sheetData>
  <sheetProtection/>
  <mergeCells count="4">
    <mergeCell ref="A6:C6"/>
    <mergeCell ref="B9:C9"/>
    <mergeCell ref="A39:B39"/>
    <mergeCell ref="A40:B40"/>
  </mergeCells>
  <printOptions horizontalCentered="1"/>
  <pageMargins left="0.25" right="0.25" top="0.75" bottom="0.75" header="0.3" footer="0.3"/>
  <pageSetup fitToHeight="1" fitToWidth="1" horizontalDpi="600" verticalDpi="600" orientation="portrait" paperSize="9" scale="93"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xml><?xml version="1.0" encoding="utf-8"?>
<worksheet xmlns="http://schemas.openxmlformats.org/spreadsheetml/2006/main" xmlns:r="http://schemas.openxmlformats.org/officeDocument/2006/relationships">
  <sheetPr>
    <tabColor rgb="FF00B0F0"/>
    <pageSetUpPr fitToPage="1"/>
  </sheetPr>
  <dimension ref="A1:H38"/>
  <sheetViews>
    <sheetView view="pageLayout" zoomScale="75" zoomScaleNormal="75" zoomScalePageLayoutView="75" workbookViewId="0" topLeftCell="A4">
      <selection activeCell="B33" sqref="B33"/>
    </sheetView>
  </sheetViews>
  <sheetFormatPr defaultColWidth="9.140625" defaultRowHeight="12.75"/>
  <cols>
    <col min="1" max="1" width="16.421875" style="1" customWidth="1"/>
    <col min="2" max="2" width="47.140625" style="1" customWidth="1"/>
    <col min="3" max="3" width="29.00390625" style="1" customWidth="1"/>
    <col min="4" max="16384" width="9.140625" style="1" customWidth="1"/>
  </cols>
  <sheetData>
    <row r="1" ht="15.75">
      <c r="C1" s="3" t="s">
        <v>1</v>
      </c>
    </row>
    <row r="2" ht="26.25">
      <c r="C2" s="14" t="s">
        <v>36</v>
      </c>
    </row>
    <row r="3" ht="15">
      <c r="C3" s="4" t="s">
        <v>2</v>
      </c>
    </row>
    <row r="4" ht="15">
      <c r="C4" s="5"/>
    </row>
    <row r="5" ht="15">
      <c r="C5" s="119" t="s">
        <v>3</v>
      </c>
    </row>
    <row r="6" spans="1:3" ht="13.5" customHeight="1">
      <c r="A6" s="130" t="s">
        <v>4</v>
      </c>
      <c r="B6" s="130"/>
      <c r="C6" s="130"/>
    </row>
    <row r="7" spans="1:3" ht="15.75">
      <c r="A7" s="67"/>
      <c r="B7" s="67"/>
      <c r="C7" s="67"/>
    </row>
    <row r="8" spans="1:3" ht="15.75">
      <c r="A8" s="67" t="s">
        <v>5</v>
      </c>
      <c r="B8" s="116" t="s">
        <v>6</v>
      </c>
      <c r="C8" s="67"/>
    </row>
    <row r="9" spans="1:3" ht="48" customHeight="1">
      <c r="A9" s="68" t="s">
        <v>7</v>
      </c>
      <c r="B9" s="131" t="s">
        <v>37</v>
      </c>
      <c r="C9" s="131"/>
    </row>
    <row r="10" spans="1:3" ht="15.75">
      <c r="A10" s="67" t="s">
        <v>9</v>
      </c>
      <c r="B10" s="69" t="s">
        <v>10</v>
      </c>
      <c r="C10" s="67"/>
    </row>
    <row r="11" spans="1:3" ht="15.75">
      <c r="A11" s="67"/>
      <c r="B11" s="67"/>
      <c r="C11" s="67"/>
    </row>
    <row r="12" spans="1:3" ht="42" customHeight="1">
      <c r="A12" s="70" t="s">
        <v>11</v>
      </c>
      <c r="B12" s="70" t="s">
        <v>12</v>
      </c>
      <c r="C12" s="70" t="s">
        <v>13</v>
      </c>
    </row>
    <row r="13" spans="1:3" ht="15.75">
      <c r="A13" s="71">
        <v>1</v>
      </c>
      <c r="B13" s="71">
        <v>2</v>
      </c>
      <c r="C13" s="71">
        <v>3</v>
      </c>
    </row>
    <row r="14" spans="1:3" ht="15.75">
      <c r="A14" s="72"/>
      <c r="B14" s="71" t="s">
        <v>14</v>
      </c>
      <c r="C14" s="71" t="s">
        <v>15</v>
      </c>
    </row>
    <row r="15" spans="1:8" ht="15.75">
      <c r="A15" s="72">
        <v>1100</v>
      </c>
      <c r="B15" s="28" t="s">
        <v>16</v>
      </c>
      <c r="C15" s="73">
        <v>33132.88</v>
      </c>
      <c r="D15" s="16"/>
      <c r="E15" s="17"/>
      <c r="F15" s="6"/>
      <c r="G15" s="18"/>
      <c r="H15" s="18"/>
    </row>
    <row r="16" spans="1:8" ht="27.75" customHeight="1">
      <c r="A16" s="72">
        <v>1200</v>
      </c>
      <c r="B16" s="33" t="s">
        <v>17</v>
      </c>
      <c r="C16" s="73">
        <v>7816.05</v>
      </c>
      <c r="D16" s="16"/>
      <c r="E16" s="17"/>
      <c r="F16" s="7"/>
      <c r="G16" s="18"/>
      <c r="H16" s="18"/>
    </row>
    <row r="17" spans="1:8" ht="15.75">
      <c r="A17" s="72">
        <v>2341</v>
      </c>
      <c r="B17" s="72" t="s">
        <v>18</v>
      </c>
      <c r="C17" s="73">
        <v>2520</v>
      </c>
      <c r="D17" s="16"/>
      <c r="E17" s="17"/>
      <c r="F17" s="20"/>
      <c r="G17" s="18"/>
      <c r="H17" s="18"/>
    </row>
    <row r="18" spans="1:8" ht="13.5" customHeight="1">
      <c r="A18" s="72">
        <v>2361</v>
      </c>
      <c r="B18" s="72" t="s">
        <v>19</v>
      </c>
      <c r="C18" s="74">
        <v>358.56</v>
      </c>
      <c r="D18" s="16"/>
      <c r="E18" s="17"/>
      <c r="F18" s="6"/>
      <c r="G18" s="18"/>
      <c r="H18" s="18"/>
    </row>
    <row r="19" spans="1:8" ht="13.5" customHeight="1">
      <c r="A19" s="72">
        <v>2363</v>
      </c>
      <c r="B19" s="72" t="s">
        <v>20</v>
      </c>
      <c r="C19" s="74">
        <v>13795</v>
      </c>
      <c r="D19" s="16"/>
      <c r="E19" s="17"/>
      <c r="F19" s="6"/>
      <c r="G19" s="18"/>
      <c r="H19" s="18"/>
    </row>
    <row r="20" spans="1:8" ht="13.5" customHeight="1">
      <c r="A20" s="72">
        <v>2369</v>
      </c>
      <c r="B20" s="75" t="s">
        <v>21</v>
      </c>
      <c r="C20" s="74">
        <v>2868.51</v>
      </c>
      <c r="D20" s="18"/>
      <c r="G20" s="18"/>
      <c r="H20" s="18"/>
    </row>
    <row r="21" spans="1:8" ht="15.75">
      <c r="A21" s="72"/>
      <c r="B21" s="71" t="s">
        <v>22</v>
      </c>
      <c r="C21" s="76">
        <f>SUM(C15:C20)</f>
        <v>60491</v>
      </c>
      <c r="D21" s="16"/>
      <c r="E21" s="18"/>
      <c r="F21" s="18"/>
      <c r="G21" s="18"/>
      <c r="H21" s="18"/>
    </row>
    <row r="22" spans="1:8" ht="15.75">
      <c r="A22" s="72"/>
      <c r="B22" s="71" t="s">
        <v>23</v>
      </c>
      <c r="C22" s="76" t="s">
        <v>15</v>
      </c>
      <c r="D22" s="18"/>
      <c r="E22" s="18"/>
      <c r="F22" s="18"/>
      <c r="G22" s="18"/>
      <c r="H22" s="18"/>
    </row>
    <row r="23" spans="1:8" ht="15.75">
      <c r="A23" s="72">
        <v>1100</v>
      </c>
      <c r="B23" s="28" t="s">
        <v>16</v>
      </c>
      <c r="C23" s="74">
        <v>3319.3</v>
      </c>
      <c r="D23" s="18"/>
      <c r="E23" s="18"/>
      <c r="F23" s="18"/>
      <c r="G23" s="18"/>
      <c r="H23" s="18"/>
    </row>
    <row r="24" spans="1:8" ht="28.5" customHeight="1">
      <c r="A24" s="72">
        <v>1200</v>
      </c>
      <c r="B24" s="33" t="s">
        <v>17</v>
      </c>
      <c r="C24" s="74">
        <v>799.62</v>
      </c>
      <c r="D24" s="18"/>
      <c r="E24" s="18"/>
      <c r="F24" s="18"/>
      <c r="G24" s="18"/>
      <c r="H24" s="18"/>
    </row>
    <row r="25" spans="1:8" ht="15.75">
      <c r="A25" s="72">
        <v>2210</v>
      </c>
      <c r="B25" s="72" t="s">
        <v>24</v>
      </c>
      <c r="C25" s="74">
        <v>48.92</v>
      </c>
      <c r="D25" s="18"/>
      <c r="E25" s="18"/>
      <c r="F25" s="18"/>
      <c r="G25" s="18"/>
      <c r="H25" s="18"/>
    </row>
    <row r="26" spans="1:8" ht="15.75">
      <c r="A26" s="72">
        <v>2220</v>
      </c>
      <c r="B26" s="72" t="s">
        <v>25</v>
      </c>
      <c r="C26" s="74">
        <v>1220.02</v>
      </c>
      <c r="D26" s="18"/>
      <c r="E26" s="18"/>
      <c r="F26" s="18"/>
      <c r="G26" s="18"/>
      <c r="H26" s="18"/>
    </row>
    <row r="27" spans="1:8" ht="15.75">
      <c r="A27" s="72">
        <v>2240</v>
      </c>
      <c r="B27" s="72" t="s">
        <v>26</v>
      </c>
      <c r="C27" s="73">
        <v>4850.9</v>
      </c>
      <c r="D27" s="18"/>
      <c r="E27" s="18"/>
      <c r="F27" s="18"/>
      <c r="G27" s="18"/>
      <c r="H27" s="18"/>
    </row>
    <row r="28" spans="1:8" ht="15.75">
      <c r="A28" s="72">
        <v>2312</v>
      </c>
      <c r="B28" s="72" t="s">
        <v>27</v>
      </c>
      <c r="C28" s="74">
        <v>57.25</v>
      </c>
      <c r="D28" s="18"/>
      <c r="E28" s="18"/>
      <c r="F28" s="18"/>
      <c r="G28" s="18"/>
      <c r="H28" s="18"/>
    </row>
    <row r="29" spans="1:8" ht="15.75">
      <c r="A29" s="72">
        <v>2321</v>
      </c>
      <c r="B29" s="72" t="s">
        <v>28</v>
      </c>
      <c r="C29" s="74">
        <v>8280.51</v>
      </c>
      <c r="D29" s="18"/>
      <c r="E29" s="18"/>
      <c r="F29" s="18"/>
      <c r="G29" s="18"/>
      <c r="H29" s="18"/>
    </row>
    <row r="30" spans="1:8" ht="15.75">
      <c r="A30" s="72">
        <v>2322</v>
      </c>
      <c r="B30" s="72" t="s">
        <v>29</v>
      </c>
      <c r="C30" s="74">
        <v>374.3</v>
      </c>
      <c r="D30" s="18"/>
      <c r="E30" s="18"/>
      <c r="F30" s="18"/>
      <c r="G30" s="18"/>
      <c r="H30" s="18"/>
    </row>
    <row r="31" spans="1:8" ht="14.25" customHeight="1">
      <c r="A31" s="72">
        <v>2500</v>
      </c>
      <c r="B31" s="72" t="s">
        <v>30</v>
      </c>
      <c r="C31" s="74">
        <v>308</v>
      </c>
      <c r="D31" s="18"/>
      <c r="E31" s="18"/>
      <c r="F31" s="18"/>
      <c r="G31" s="18"/>
      <c r="H31" s="18"/>
    </row>
    <row r="32" spans="1:8" ht="13.5" customHeight="1">
      <c r="A32" s="72">
        <v>2350</v>
      </c>
      <c r="B32" s="72" t="s">
        <v>31</v>
      </c>
      <c r="C32" s="74">
        <v>3374.39</v>
      </c>
      <c r="D32" s="18"/>
      <c r="E32" s="18"/>
      <c r="F32" s="18"/>
      <c r="G32" s="18"/>
      <c r="H32" s="18"/>
    </row>
    <row r="33" spans="1:8" ht="13.5" customHeight="1">
      <c r="A33" s="72">
        <v>5200</v>
      </c>
      <c r="B33" s="72" t="s">
        <v>32</v>
      </c>
      <c r="C33" s="74">
        <v>860.55</v>
      </c>
      <c r="D33" s="18"/>
      <c r="E33" s="18"/>
      <c r="F33" s="18"/>
      <c r="G33" s="18"/>
      <c r="H33" s="18"/>
    </row>
    <row r="34" spans="1:8" ht="15.75">
      <c r="A34" s="72"/>
      <c r="B34" s="71" t="s">
        <v>33</v>
      </c>
      <c r="C34" s="77">
        <f>SUM(C23:C33)</f>
        <v>23493.76</v>
      </c>
      <c r="D34" s="16"/>
      <c r="E34" s="18"/>
      <c r="F34" s="18"/>
      <c r="G34" s="18"/>
      <c r="H34" s="18"/>
    </row>
    <row r="35" spans="1:8" ht="15.75">
      <c r="A35" s="72"/>
      <c r="B35" s="78" t="s">
        <v>34</v>
      </c>
      <c r="C35" s="77">
        <f>C21+C34</f>
        <v>83984.76</v>
      </c>
      <c r="D35" s="21"/>
      <c r="E35" s="18"/>
      <c r="F35" s="18"/>
      <c r="G35" s="18"/>
      <c r="H35" s="18"/>
    </row>
    <row r="36" spans="1:3" ht="15.75">
      <c r="A36" s="67"/>
      <c r="B36" s="67"/>
      <c r="C36" s="67"/>
    </row>
    <row r="37" spans="1:3" ht="15.75">
      <c r="A37" s="126" t="s">
        <v>35</v>
      </c>
      <c r="B37" s="127"/>
      <c r="C37" s="80">
        <v>3600</v>
      </c>
    </row>
    <row r="38" spans="1:3" ht="30.75" customHeight="1">
      <c r="A38" s="126" t="s">
        <v>66</v>
      </c>
      <c r="B38" s="127"/>
      <c r="C38" s="81">
        <f>C35/C37</f>
        <v>23.329099999999997</v>
      </c>
    </row>
  </sheetData>
  <sheetProtection/>
  <mergeCells count="4">
    <mergeCell ref="A6:C6"/>
    <mergeCell ref="B9:C9"/>
    <mergeCell ref="A37:B37"/>
    <mergeCell ref="A38:B3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headerFooter>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61"/>
  <sheetViews>
    <sheetView view="pageLayout" zoomScale="68" zoomScaleNormal="75" zoomScalePageLayoutView="68" workbookViewId="0" topLeftCell="A17">
      <selection activeCell="C25" sqref="C25"/>
    </sheetView>
  </sheetViews>
  <sheetFormatPr defaultColWidth="9.140625" defaultRowHeight="12.75"/>
  <cols>
    <col min="1" max="1" width="17.00390625" style="7" customWidth="1"/>
    <col min="2" max="2" width="42.28125" style="7" customWidth="1"/>
    <col min="3" max="3" width="30.00390625" style="7" customWidth="1"/>
    <col min="4"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30" customHeight="1">
      <c r="A9" s="24" t="s">
        <v>7</v>
      </c>
      <c r="B9" s="132" t="s">
        <v>92</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97.12</v>
      </c>
      <c r="D15" s="82"/>
      <c r="E15" s="82"/>
      <c r="F15" s="82"/>
      <c r="G15" s="82"/>
      <c r="H15" s="82"/>
      <c r="I15" s="82"/>
      <c r="J15" s="82"/>
    </row>
    <row r="16" spans="1:10" ht="47.25">
      <c r="A16" s="27">
        <v>1200</v>
      </c>
      <c r="B16" s="33" t="s">
        <v>17</v>
      </c>
      <c r="C16" s="29">
        <v>23.4</v>
      </c>
      <c r="D16" s="9"/>
      <c r="E16" s="9"/>
      <c r="F16" s="9"/>
      <c r="G16" s="9"/>
      <c r="H16" s="9"/>
      <c r="I16" s="9"/>
      <c r="J16" s="9"/>
    </row>
    <row r="17" spans="1:10" ht="15" customHeight="1">
      <c r="A17" s="27"/>
      <c r="B17" s="27" t="s">
        <v>22</v>
      </c>
      <c r="C17" s="34">
        <f>SUM(C15:C16)</f>
        <v>120.52000000000001</v>
      </c>
      <c r="D17" s="79"/>
      <c r="E17" s="9"/>
      <c r="F17" s="9"/>
      <c r="G17" s="9"/>
      <c r="H17" s="9"/>
      <c r="I17" s="9"/>
      <c r="J17" s="9"/>
    </row>
    <row r="18" spans="1:10" ht="13.5" customHeight="1">
      <c r="A18" s="27"/>
      <c r="B18" s="27" t="s">
        <v>23</v>
      </c>
      <c r="C18" s="35" t="s">
        <v>15</v>
      </c>
      <c r="D18" s="9"/>
      <c r="E18" s="9"/>
      <c r="F18" s="9"/>
      <c r="G18" s="9"/>
      <c r="H18" s="9"/>
      <c r="I18" s="9"/>
      <c r="J18" s="9"/>
    </row>
    <row r="19" spans="1:10" ht="15.75" customHeight="1">
      <c r="A19" s="27">
        <v>1100</v>
      </c>
      <c r="B19" s="28" t="s">
        <v>16</v>
      </c>
      <c r="C19" s="32">
        <v>6.81</v>
      </c>
      <c r="D19" s="9"/>
      <c r="E19" s="9"/>
      <c r="F19" s="9"/>
      <c r="G19" s="9"/>
      <c r="H19" s="9"/>
      <c r="I19" s="9"/>
      <c r="J19" s="9"/>
    </row>
    <row r="20" spans="1:10" ht="47.25">
      <c r="A20" s="27">
        <v>1200</v>
      </c>
      <c r="B20" s="33" t="s">
        <v>17</v>
      </c>
      <c r="C20" s="32">
        <v>1.64</v>
      </c>
      <c r="D20" s="9"/>
      <c r="E20" s="9"/>
      <c r="F20" s="9"/>
      <c r="G20" s="9"/>
      <c r="H20" s="9"/>
      <c r="I20" s="9"/>
      <c r="J20" s="9"/>
    </row>
    <row r="21" spans="1:10" ht="14.25" customHeight="1">
      <c r="A21" s="27">
        <v>2210</v>
      </c>
      <c r="B21" s="28" t="s">
        <v>24</v>
      </c>
      <c r="C21" s="32">
        <v>0.58</v>
      </c>
      <c r="D21" s="9"/>
      <c r="E21" s="9"/>
      <c r="F21" s="9"/>
      <c r="G21" s="9"/>
      <c r="H21" s="9"/>
      <c r="I21" s="9"/>
      <c r="J21" s="9"/>
    </row>
    <row r="22" spans="1:10" ht="19.5" customHeight="1">
      <c r="A22" s="27">
        <v>2220</v>
      </c>
      <c r="B22" s="28" t="s">
        <v>25</v>
      </c>
      <c r="C22" s="32">
        <v>21.81</v>
      </c>
      <c r="D22" s="9"/>
      <c r="E22" s="9"/>
      <c r="F22" s="9"/>
      <c r="G22" s="9"/>
      <c r="H22" s="9"/>
      <c r="I22" s="9"/>
      <c r="J22" s="9"/>
    </row>
    <row r="23" spans="1:10" ht="15" customHeight="1">
      <c r="A23" s="27">
        <v>2240</v>
      </c>
      <c r="B23" s="28" t="s">
        <v>58</v>
      </c>
      <c r="C23" s="32">
        <v>17.71</v>
      </c>
      <c r="D23" s="9"/>
      <c r="E23" s="9"/>
      <c r="F23" s="9"/>
      <c r="G23" s="9"/>
      <c r="H23" s="9"/>
      <c r="I23" s="9"/>
      <c r="J23" s="9"/>
    </row>
    <row r="24" spans="1:10" ht="29.25" customHeight="1">
      <c r="A24" s="27">
        <v>2243</v>
      </c>
      <c r="B24" s="84" t="s">
        <v>60</v>
      </c>
      <c r="C24" s="32">
        <v>6.51</v>
      </c>
      <c r="D24" s="9"/>
      <c r="E24" s="9"/>
      <c r="F24" s="9"/>
      <c r="G24" s="9"/>
      <c r="H24" s="9"/>
      <c r="I24" s="9"/>
      <c r="J24" s="9"/>
    </row>
    <row r="25" spans="1:10" ht="12.75" customHeight="1">
      <c r="A25" s="27">
        <v>2244</v>
      </c>
      <c r="B25" s="28" t="s">
        <v>61</v>
      </c>
      <c r="C25" s="32">
        <v>2.48</v>
      </c>
      <c r="D25" s="9"/>
      <c r="E25" s="9"/>
      <c r="F25" s="9"/>
      <c r="G25" s="9"/>
      <c r="H25" s="9"/>
      <c r="I25" s="9"/>
      <c r="J25" s="9"/>
    </row>
    <row r="26" spans="1:10" ht="31.5">
      <c r="A26" s="27">
        <v>2249</v>
      </c>
      <c r="B26" s="33" t="s">
        <v>62</v>
      </c>
      <c r="C26" s="32">
        <v>0.77</v>
      </c>
      <c r="D26" s="9"/>
      <c r="E26" s="9"/>
      <c r="F26" s="9"/>
      <c r="G26" s="9"/>
      <c r="H26" s="9"/>
      <c r="I26" s="9"/>
      <c r="J26" s="9"/>
    </row>
    <row r="27" spans="1:10" ht="15.75">
      <c r="A27" s="27">
        <v>2311</v>
      </c>
      <c r="B27" s="28" t="s">
        <v>27</v>
      </c>
      <c r="C27" s="32">
        <v>1.99</v>
      </c>
      <c r="D27" s="9"/>
      <c r="E27" s="9"/>
      <c r="F27" s="9"/>
      <c r="G27" s="9"/>
      <c r="H27" s="9"/>
      <c r="I27" s="9"/>
      <c r="J27" s="9"/>
    </row>
    <row r="28" spans="1:10" ht="15" customHeight="1">
      <c r="A28" s="43">
        <v>2322</v>
      </c>
      <c r="B28" s="54" t="s">
        <v>29</v>
      </c>
      <c r="C28" s="29">
        <v>4.98</v>
      </c>
      <c r="D28" s="9"/>
      <c r="E28" s="9"/>
      <c r="F28" s="9"/>
      <c r="G28" s="9"/>
      <c r="H28" s="9"/>
      <c r="I28" s="9"/>
      <c r="J28" s="9"/>
    </row>
    <row r="29" spans="1:10" ht="17.25" customHeight="1">
      <c r="A29" s="27">
        <v>2341</v>
      </c>
      <c r="B29" s="28" t="s">
        <v>89</v>
      </c>
      <c r="C29" s="32">
        <v>6.12</v>
      </c>
      <c r="D29" s="9"/>
      <c r="E29" s="9"/>
      <c r="F29" s="9"/>
      <c r="G29" s="9"/>
      <c r="H29" s="9"/>
      <c r="I29" s="9"/>
      <c r="J29" s="9"/>
    </row>
    <row r="30" spans="1:10" ht="31.5">
      <c r="A30" s="27">
        <v>2350</v>
      </c>
      <c r="B30" s="33" t="s">
        <v>64</v>
      </c>
      <c r="C30" s="32">
        <v>4.98</v>
      </c>
      <c r="D30" s="9"/>
      <c r="E30" s="9"/>
      <c r="F30" s="9"/>
      <c r="G30" s="9"/>
      <c r="H30" s="9"/>
      <c r="I30" s="9"/>
      <c r="J30" s="9"/>
    </row>
    <row r="31" spans="1:10" ht="14.25" customHeight="1">
      <c r="A31" s="27">
        <v>2312</v>
      </c>
      <c r="B31" s="28" t="s">
        <v>90</v>
      </c>
      <c r="C31" s="32">
        <v>0.85</v>
      </c>
      <c r="D31" s="9"/>
      <c r="E31" s="9"/>
      <c r="F31" s="9"/>
      <c r="G31" s="9"/>
      <c r="H31" s="9"/>
      <c r="I31" s="9"/>
      <c r="J31" s="9"/>
    </row>
    <row r="32" spans="1:10" ht="15.75" customHeight="1">
      <c r="A32" s="27">
        <v>5200</v>
      </c>
      <c r="B32" s="28" t="s">
        <v>32</v>
      </c>
      <c r="C32" s="32">
        <v>2.25</v>
      </c>
      <c r="D32" s="9"/>
      <c r="E32" s="9"/>
      <c r="F32" s="9"/>
      <c r="G32" s="9"/>
      <c r="H32" s="9"/>
      <c r="I32" s="9"/>
      <c r="J32" s="9"/>
    </row>
    <row r="33" spans="1:10" ht="12.75" customHeight="1">
      <c r="A33" s="27"/>
      <c r="B33" s="27" t="s">
        <v>33</v>
      </c>
      <c r="C33" s="36">
        <f>SUM(C19:C32)</f>
        <v>79.48</v>
      </c>
      <c r="D33" s="79"/>
      <c r="E33" s="9"/>
      <c r="F33" s="9"/>
      <c r="G33" s="9"/>
      <c r="H33" s="9"/>
      <c r="I33" s="9"/>
      <c r="J33" s="9"/>
    </row>
    <row r="34" spans="1:10" ht="15.75">
      <c r="A34" s="28"/>
      <c r="B34" s="37" t="s">
        <v>34</v>
      </c>
      <c r="C34" s="36">
        <f>C33+C17</f>
        <v>200</v>
      </c>
      <c r="D34" s="79"/>
      <c r="E34" s="9"/>
      <c r="F34" s="9"/>
      <c r="G34" s="9"/>
      <c r="H34" s="9"/>
      <c r="I34" s="9"/>
      <c r="J34" s="9"/>
    </row>
    <row r="35" spans="1:10" ht="15.75">
      <c r="A35" s="85"/>
      <c r="B35" s="86"/>
      <c r="C35" s="98"/>
      <c r="D35" s="9"/>
      <c r="E35" s="9"/>
      <c r="F35" s="9"/>
      <c r="G35" s="9"/>
      <c r="H35" s="9"/>
      <c r="I35" s="9"/>
      <c r="J35" s="9"/>
    </row>
    <row r="36" spans="1:10" ht="20.25" customHeight="1">
      <c r="A36" s="22"/>
      <c r="B36" s="22"/>
      <c r="C36" s="22"/>
      <c r="D36" s="9"/>
      <c r="E36" s="9"/>
      <c r="F36" s="9"/>
      <c r="G36" s="9"/>
      <c r="H36" s="9"/>
      <c r="I36" s="9"/>
      <c r="J36" s="9"/>
    </row>
    <row r="37" spans="1:10" ht="15.75" customHeight="1">
      <c r="A37" s="133" t="s">
        <v>35</v>
      </c>
      <c r="B37" s="134"/>
      <c r="C37" s="27">
        <v>10</v>
      </c>
      <c r="D37" s="9"/>
      <c r="E37" s="9"/>
      <c r="F37" s="9"/>
      <c r="G37" s="9"/>
      <c r="H37" s="9"/>
      <c r="I37" s="9"/>
      <c r="J37" s="9"/>
    </row>
    <row r="38" spans="1:10" ht="42.75" customHeight="1">
      <c r="A38" s="133" t="s">
        <v>66</v>
      </c>
      <c r="B38" s="134"/>
      <c r="C38" s="39">
        <f>C34/C37</f>
        <v>20</v>
      </c>
      <c r="D38" s="82"/>
      <c r="E38" s="82"/>
      <c r="F38" s="82"/>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row r="60" spans="1:10" ht="15">
      <c r="A60" s="9"/>
      <c r="B60" s="9"/>
      <c r="C60" s="9"/>
      <c r="D60" s="9"/>
      <c r="E60" s="9"/>
      <c r="F60" s="9"/>
      <c r="G60" s="9"/>
      <c r="H60" s="9"/>
      <c r="I60" s="9"/>
      <c r="J60" s="9"/>
    </row>
    <row r="61" spans="1:10" ht="15">
      <c r="A61" s="9"/>
      <c r="B61" s="9"/>
      <c r="C61" s="9"/>
      <c r="D61" s="9"/>
      <c r="E61" s="9"/>
      <c r="F61" s="9"/>
      <c r="G61" s="9"/>
      <c r="H61" s="9"/>
      <c r="I61" s="9"/>
      <c r="J61" s="9"/>
    </row>
  </sheetData>
  <sheetProtection/>
  <mergeCells count="4">
    <mergeCell ref="A6:C6"/>
    <mergeCell ref="B9:C9"/>
    <mergeCell ref="A37:B37"/>
    <mergeCell ref="A38:B38"/>
  </mergeCells>
  <printOptions/>
  <pageMargins left="0.7" right="0.7" top="0.75" bottom="0.75" header="0.3" footer="0.3"/>
  <pageSetup fitToHeight="1" fitToWidth="1" horizontalDpi="600" verticalDpi="600" orientation="portrait" paperSize="9" scale="95"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J61"/>
  <sheetViews>
    <sheetView view="pageLayout" zoomScale="63" zoomScaleNormal="75" zoomScalePageLayoutView="63" workbookViewId="0" topLeftCell="A21">
      <selection activeCell="C34" sqref="C34"/>
    </sheetView>
  </sheetViews>
  <sheetFormatPr defaultColWidth="9.140625" defaultRowHeight="12.75"/>
  <cols>
    <col min="1" max="1" width="19.28125" style="7" customWidth="1"/>
    <col min="2" max="2" width="42.28125" style="7" customWidth="1"/>
    <col min="3" max="3" width="30.00390625" style="7" customWidth="1"/>
    <col min="4"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59"/>
      <c r="D8" s="9"/>
      <c r="E8" s="9"/>
      <c r="F8" s="9"/>
      <c r="G8" s="9"/>
      <c r="H8" s="9"/>
      <c r="I8" s="9"/>
      <c r="J8" s="9"/>
    </row>
    <row r="9" spans="1:10" ht="29.25" customHeight="1">
      <c r="A9" s="24" t="s">
        <v>7</v>
      </c>
      <c r="B9" s="132" t="s">
        <v>93</v>
      </c>
      <c r="C9" s="132"/>
      <c r="D9" s="9"/>
      <c r="E9" s="9"/>
      <c r="F9" s="9"/>
      <c r="G9" s="9"/>
      <c r="H9" s="9"/>
      <c r="I9" s="9"/>
      <c r="J9" s="9"/>
    </row>
    <row r="10" spans="1:10" ht="15" customHeight="1">
      <c r="A10" s="24" t="s">
        <v>9</v>
      </c>
      <c r="B10" s="22" t="s">
        <v>10</v>
      </c>
      <c r="C10" s="59"/>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145.68</v>
      </c>
      <c r="D15" s="92"/>
      <c r="E15" s="92"/>
      <c r="F15" s="92"/>
      <c r="G15" s="92"/>
      <c r="H15" s="92"/>
      <c r="I15" s="92"/>
      <c r="J15" s="92"/>
    </row>
    <row r="16" spans="1:10" ht="47.25">
      <c r="A16" s="27">
        <v>1200</v>
      </c>
      <c r="B16" s="33" t="s">
        <v>17</v>
      </c>
      <c r="C16" s="29">
        <v>35.1</v>
      </c>
      <c r="D16" s="92"/>
      <c r="E16" s="9"/>
      <c r="F16" s="9"/>
      <c r="G16" s="9"/>
      <c r="H16" s="9"/>
      <c r="I16" s="9"/>
      <c r="J16" s="9"/>
    </row>
    <row r="17" spans="1:10" ht="15" customHeight="1">
      <c r="A17" s="27"/>
      <c r="B17" s="27" t="s">
        <v>22</v>
      </c>
      <c r="C17" s="34">
        <f>SUM(C15:C16)</f>
        <v>180.78</v>
      </c>
      <c r="D17" s="99"/>
      <c r="E17" s="9"/>
      <c r="F17" s="9"/>
      <c r="G17" s="9"/>
      <c r="H17" s="9"/>
      <c r="I17" s="9"/>
      <c r="J17" s="9"/>
    </row>
    <row r="18" spans="1:10" ht="13.5" customHeight="1">
      <c r="A18" s="27"/>
      <c r="B18" s="27" t="s">
        <v>23</v>
      </c>
      <c r="C18" s="35" t="s">
        <v>15</v>
      </c>
      <c r="D18" s="92"/>
      <c r="E18" s="9"/>
      <c r="F18" s="9"/>
      <c r="G18" s="9"/>
      <c r="H18" s="9"/>
      <c r="I18" s="9"/>
      <c r="J18" s="9"/>
    </row>
    <row r="19" spans="1:10" ht="15.75" customHeight="1">
      <c r="A19" s="27">
        <v>1100</v>
      </c>
      <c r="B19" s="28" t="s">
        <v>16</v>
      </c>
      <c r="C19" s="32">
        <v>10.21</v>
      </c>
      <c r="D19" s="92"/>
      <c r="E19" s="9"/>
      <c r="F19" s="9"/>
      <c r="G19" s="9"/>
      <c r="H19" s="9"/>
      <c r="I19" s="9"/>
      <c r="J19" s="9"/>
    </row>
    <row r="20" spans="1:10" ht="47.25">
      <c r="A20" s="27">
        <v>1200</v>
      </c>
      <c r="B20" s="33" t="s">
        <v>17</v>
      </c>
      <c r="C20" s="32">
        <v>2.46</v>
      </c>
      <c r="D20" s="92"/>
      <c r="E20" s="9"/>
      <c r="F20" s="9"/>
      <c r="G20" s="9"/>
      <c r="H20" s="9"/>
      <c r="I20" s="9"/>
      <c r="J20" s="9"/>
    </row>
    <row r="21" spans="1:10" ht="14.25" customHeight="1">
      <c r="A21" s="27">
        <v>2210</v>
      </c>
      <c r="B21" s="28" t="s">
        <v>24</v>
      </c>
      <c r="C21" s="32">
        <v>0.87</v>
      </c>
      <c r="D21" s="92"/>
      <c r="E21" s="9"/>
      <c r="F21" s="9"/>
      <c r="G21" s="9"/>
      <c r="H21" s="9"/>
      <c r="I21" s="9"/>
      <c r="J21" s="9"/>
    </row>
    <row r="22" spans="1:10" ht="19.5" customHeight="1">
      <c r="A22" s="27">
        <v>2220</v>
      </c>
      <c r="B22" s="28" t="s">
        <v>25</v>
      </c>
      <c r="C22" s="32">
        <v>32.71</v>
      </c>
      <c r="D22" s="92"/>
      <c r="E22" s="9"/>
      <c r="F22" s="9"/>
      <c r="G22" s="9"/>
      <c r="H22" s="9"/>
      <c r="I22" s="9"/>
      <c r="J22" s="9"/>
    </row>
    <row r="23" spans="1:10" ht="15" customHeight="1">
      <c r="A23" s="27">
        <v>2240</v>
      </c>
      <c r="B23" s="28" t="s">
        <v>58</v>
      </c>
      <c r="C23" s="32">
        <v>26.53</v>
      </c>
      <c r="D23" s="92"/>
      <c r="E23" s="9"/>
      <c r="F23" s="9"/>
      <c r="G23" s="9"/>
      <c r="H23" s="9"/>
      <c r="I23" s="9"/>
      <c r="J23" s="9"/>
    </row>
    <row r="24" spans="1:10" ht="29.25" customHeight="1">
      <c r="A24" s="27">
        <v>2243</v>
      </c>
      <c r="B24" s="84" t="s">
        <v>60</v>
      </c>
      <c r="C24" s="32">
        <v>9.71</v>
      </c>
      <c r="D24" s="92"/>
      <c r="E24" s="9"/>
      <c r="F24" s="9"/>
      <c r="G24" s="9"/>
      <c r="H24" s="9"/>
      <c r="I24" s="9"/>
      <c r="J24" s="9"/>
    </row>
    <row r="25" spans="1:10" ht="12.75" customHeight="1">
      <c r="A25" s="27">
        <v>2244</v>
      </c>
      <c r="B25" s="28" t="s">
        <v>61</v>
      </c>
      <c r="C25" s="32">
        <v>3.72</v>
      </c>
      <c r="D25" s="92"/>
      <c r="E25" s="9"/>
      <c r="F25" s="9"/>
      <c r="G25" s="9"/>
      <c r="H25" s="9"/>
      <c r="I25" s="9"/>
      <c r="J25" s="9"/>
    </row>
    <row r="26" spans="1:10" ht="31.5">
      <c r="A26" s="27">
        <v>2249</v>
      </c>
      <c r="B26" s="33" t="s">
        <v>62</v>
      </c>
      <c r="C26" s="32">
        <v>1.16</v>
      </c>
      <c r="D26" s="92"/>
      <c r="E26" s="9"/>
      <c r="F26" s="9"/>
      <c r="G26" s="9"/>
      <c r="H26" s="9"/>
      <c r="I26" s="9"/>
      <c r="J26" s="9"/>
    </row>
    <row r="27" spans="1:10" ht="15.75">
      <c r="A27" s="27">
        <v>2311</v>
      </c>
      <c r="B27" s="28" t="s">
        <v>27</v>
      </c>
      <c r="C27" s="32">
        <v>2.98</v>
      </c>
      <c r="D27" s="92"/>
      <c r="E27" s="9"/>
      <c r="F27" s="9"/>
      <c r="G27" s="9"/>
      <c r="H27" s="9"/>
      <c r="I27" s="9"/>
      <c r="J27" s="9"/>
    </row>
    <row r="28" spans="1:10" ht="15" customHeight="1">
      <c r="A28" s="27">
        <v>2322</v>
      </c>
      <c r="B28" s="28" t="s">
        <v>29</v>
      </c>
      <c r="C28" s="32">
        <v>7.47</v>
      </c>
      <c r="D28" s="92"/>
      <c r="E28" s="9"/>
      <c r="F28" s="9"/>
      <c r="G28" s="9"/>
      <c r="H28" s="9"/>
      <c r="I28" s="9"/>
      <c r="J28" s="9"/>
    </row>
    <row r="29" spans="1:10" ht="17.25" customHeight="1">
      <c r="A29" s="27">
        <v>2341</v>
      </c>
      <c r="B29" s="28" t="s">
        <v>89</v>
      </c>
      <c r="C29" s="32">
        <v>9.18</v>
      </c>
      <c r="D29" s="92"/>
      <c r="E29" s="9"/>
      <c r="F29" s="9"/>
      <c r="G29" s="9"/>
      <c r="H29" s="9"/>
      <c r="I29" s="9"/>
      <c r="J29" s="9"/>
    </row>
    <row r="30" spans="1:10" ht="31.5">
      <c r="A30" s="27">
        <v>2350</v>
      </c>
      <c r="B30" s="33" t="s">
        <v>64</v>
      </c>
      <c r="C30" s="32">
        <v>7.47</v>
      </c>
      <c r="D30" s="92"/>
      <c r="E30" s="9"/>
      <c r="F30" s="9"/>
      <c r="G30" s="9"/>
      <c r="H30" s="9"/>
      <c r="I30" s="9"/>
      <c r="J30" s="9"/>
    </row>
    <row r="31" spans="1:10" ht="14.25" customHeight="1">
      <c r="A31" s="27">
        <v>2312</v>
      </c>
      <c r="B31" s="28" t="s">
        <v>90</v>
      </c>
      <c r="C31" s="32">
        <v>1.27</v>
      </c>
      <c r="D31" s="92"/>
      <c r="E31" s="9"/>
      <c r="F31" s="9"/>
      <c r="G31" s="9"/>
      <c r="H31" s="9"/>
      <c r="I31" s="9"/>
      <c r="J31" s="9"/>
    </row>
    <row r="32" spans="1:10" ht="15.75" customHeight="1">
      <c r="A32" s="27">
        <v>5200</v>
      </c>
      <c r="B32" s="28" t="s">
        <v>32</v>
      </c>
      <c r="C32" s="32">
        <v>3.38</v>
      </c>
      <c r="D32" s="92"/>
      <c r="E32" s="9"/>
      <c r="F32" s="9"/>
      <c r="G32" s="9"/>
      <c r="H32" s="9"/>
      <c r="I32" s="9"/>
      <c r="J32" s="9"/>
    </row>
    <row r="33" spans="1:10" ht="15.75">
      <c r="A33" s="27"/>
      <c r="B33" s="27" t="s">
        <v>33</v>
      </c>
      <c r="C33" s="36">
        <f>SUM(C19:C32)</f>
        <v>119.11999999999999</v>
      </c>
      <c r="D33" s="79"/>
      <c r="E33" s="9"/>
      <c r="F33" s="9"/>
      <c r="G33" s="9"/>
      <c r="H33" s="9"/>
      <c r="I33" s="9"/>
      <c r="J33" s="9"/>
    </row>
    <row r="34" spans="1:10" ht="15.75">
      <c r="A34" s="28"/>
      <c r="B34" s="37" t="s">
        <v>34</v>
      </c>
      <c r="C34" s="36">
        <f>C33+C17</f>
        <v>299.9</v>
      </c>
      <c r="D34" s="79"/>
      <c r="E34" s="9"/>
      <c r="F34" s="9"/>
      <c r="G34" s="9"/>
      <c r="H34" s="9"/>
      <c r="I34" s="9"/>
      <c r="J34" s="9"/>
    </row>
    <row r="35" spans="1:10" ht="15.75">
      <c r="A35" s="85"/>
      <c r="B35" s="86"/>
      <c r="C35" s="98"/>
      <c r="D35" s="9"/>
      <c r="E35" s="9"/>
      <c r="F35" s="9"/>
      <c r="G35" s="9"/>
      <c r="H35" s="9"/>
      <c r="I35" s="9"/>
      <c r="J35" s="9"/>
    </row>
    <row r="36" spans="1:10" ht="20.25" customHeight="1">
      <c r="A36" s="22"/>
      <c r="B36" s="22"/>
      <c r="C36" s="22"/>
      <c r="D36" s="9"/>
      <c r="E36" s="9"/>
      <c r="F36" s="9"/>
      <c r="G36" s="9"/>
      <c r="H36" s="9"/>
      <c r="I36" s="9"/>
      <c r="J36" s="9"/>
    </row>
    <row r="37" spans="1:10" ht="15.75" customHeight="1">
      <c r="A37" s="133" t="s">
        <v>35</v>
      </c>
      <c r="B37" s="134"/>
      <c r="C37" s="27">
        <v>10</v>
      </c>
      <c r="D37" s="9"/>
      <c r="E37" s="9"/>
      <c r="F37" s="9"/>
      <c r="G37" s="9"/>
      <c r="H37" s="9"/>
      <c r="I37" s="9"/>
      <c r="J37" s="9"/>
    </row>
    <row r="38" spans="1:10" ht="42.75" customHeight="1">
      <c r="A38" s="133" t="s">
        <v>66</v>
      </c>
      <c r="B38" s="134"/>
      <c r="C38" s="39">
        <f>C34/C37</f>
        <v>29.99</v>
      </c>
      <c r="D38" s="92"/>
      <c r="E38" s="92"/>
      <c r="F38" s="92"/>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row r="60" spans="1:10" ht="15">
      <c r="A60" s="9"/>
      <c r="B60" s="9"/>
      <c r="C60" s="9"/>
      <c r="D60" s="9"/>
      <c r="E60" s="9"/>
      <c r="F60" s="9"/>
      <c r="G60" s="9"/>
      <c r="H60" s="9"/>
      <c r="I60" s="9"/>
      <c r="J60" s="9"/>
    </row>
    <row r="61" spans="1:10" ht="15">
      <c r="A61" s="9"/>
      <c r="B61" s="9"/>
      <c r="C61" s="9"/>
      <c r="D61" s="9"/>
      <c r="E61" s="9"/>
      <c r="F61" s="9"/>
      <c r="G61" s="9"/>
      <c r="H61" s="9"/>
      <c r="I61" s="9"/>
      <c r="J61" s="9"/>
    </row>
  </sheetData>
  <sheetProtection/>
  <mergeCells count="4">
    <mergeCell ref="A6:C6"/>
    <mergeCell ref="B9:C9"/>
    <mergeCell ref="A37:B37"/>
    <mergeCell ref="A38:B38"/>
  </mergeCells>
  <printOptions/>
  <pageMargins left="0.7" right="0.7" top="0.75" bottom="0.75" header="0.3" footer="0.3"/>
  <pageSetup fitToHeight="1" fitToWidth="1" horizontalDpi="600" verticalDpi="600" orientation="portrait" scale="89"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J60"/>
  <sheetViews>
    <sheetView view="pageLayout" zoomScale="75" zoomScaleNormal="75" zoomScalePageLayoutView="75" workbookViewId="0" topLeftCell="A19">
      <selection activeCell="A37" sqref="A37:B37"/>
    </sheetView>
  </sheetViews>
  <sheetFormatPr defaultColWidth="9.140625" defaultRowHeight="12.75"/>
  <cols>
    <col min="1" max="1" width="17.00390625" style="7" customWidth="1"/>
    <col min="2" max="2" width="42.28125" style="7" customWidth="1"/>
    <col min="3" max="3" width="30.00390625" style="7" customWidth="1"/>
    <col min="4" max="4" width="14.140625" style="7" customWidth="1"/>
    <col min="5"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29.25" customHeight="1">
      <c r="A9" s="24" t="s">
        <v>7</v>
      </c>
      <c r="B9" s="132" t="s">
        <v>94</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55.33</v>
      </c>
      <c r="D15" s="100"/>
      <c r="E15" s="92"/>
      <c r="F15" s="92"/>
      <c r="G15" s="92"/>
      <c r="H15" s="92"/>
      <c r="I15" s="92"/>
      <c r="J15" s="92"/>
    </row>
    <row r="16" spans="1:10" ht="47.25">
      <c r="A16" s="27">
        <v>1200</v>
      </c>
      <c r="B16" s="33" t="s">
        <v>17</v>
      </c>
      <c r="C16" s="29">
        <v>13.33</v>
      </c>
      <c r="D16" s="100"/>
      <c r="E16" s="9"/>
      <c r="F16" s="9"/>
      <c r="G16" s="9"/>
      <c r="H16" s="9"/>
      <c r="I16" s="9"/>
      <c r="J16" s="9"/>
    </row>
    <row r="17" spans="1:10" ht="15" customHeight="1">
      <c r="A17" s="27"/>
      <c r="B17" s="27" t="s">
        <v>22</v>
      </c>
      <c r="C17" s="34">
        <f>SUM(C15:C16)</f>
        <v>68.66</v>
      </c>
      <c r="D17" s="100"/>
      <c r="E17" s="9"/>
      <c r="F17" s="9"/>
      <c r="G17" s="9"/>
      <c r="H17" s="9"/>
      <c r="I17" s="9"/>
      <c r="J17" s="9"/>
    </row>
    <row r="18" spans="1:10" ht="13.5" customHeight="1">
      <c r="A18" s="27"/>
      <c r="B18" s="27" t="s">
        <v>23</v>
      </c>
      <c r="C18" s="35" t="s">
        <v>15</v>
      </c>
      <c r="D18" s="100"/>
      <c r="E18" s="9"/>
      <c r="F18" s="9"/>
      <c r="G18" s="9"/>
      <c r="H18" s="9"/>
      <c r="I18" s="9"/>
      <c r="J18" s="9"/>
    </row>
    <row r="19" spans="1:10" ht="15.75" customHeight="1">
      <c r="A19" s="27">
        <v>1100</v>
      </c>
      <c r="B19" s="28" t="s">
        <v>16</v>
      </c>
      <c r="C19" s="32">
        <v>3.88</v>
      </c>
      <c r="D19" s="100"/>
      <c r="E19" s="9"/>
      <c r="F19" s="9"/>
      <c r="G19" s="9"/>
      <c r="H19" s="9"/>
      <c r="I19" s="9"/>
      <c r="J19" s="9"/>
    </row>
    <row r="20" spans="1:10" ht="47.25">
      <c r="A20" s="27">
        <v>1200</v>
      </c>
      <c r="B20" s="33" t="s">
        <v>17</v>
      </c>
      <c r="C20" s="32">
        <v>0.93</v>
      </c>
      <c r="D20" s="100"/>
      <c r="E20" s="9"/>
      <c r="F20" s="9"/>
      <c r="G20" s="9"/>
      <c r="H20" s="9"/>
      <c r="I20" s="9"/>
      <c r="J20" s="9"/>
    </row>
    <row r="21" spans="1:10" ht="14.25" customHeight="1">
      <c r="A21" s="27">
        <v>2210</v>
      </c>
      <c r="B21" s="28" t="s">
        <v>24</v>
      </c>
      <c r="C21" s="32">
        <v>0.33</v>
      </c>
      <c r="D21" s="100"/>
      <c r="E21" s="9"/>
      <c r="F21" s="9"/>
      <c r="G21" s="9"/>
      <c r="H21" s="9"/>
      <c r="I21" s="9"/>
      <c r="J21" s="9"/>
    </row>
    <row r="22" spans="1:10" ht="19.5" customHeight="1">
      <c r="A22" s="27">
        <v>2220</v>
      </c>
      <c r="B22" s="28" t="s">
        <v>25</v>
      </c>
      <c r="C22" s="32">
        <v>12.42</v>
      </c>
      <c r="D22" s="100"/>
      <c r="E22" s="9"/>
      <c r="F22" s="9"/>
      <c r="G22" s="9"/>
      <c r="H22" s="9"/>
      <c r="I22" s="9"/>
      <c r="J22" s="9"/>
    </row>
    <row r="23" spans="1:10" ht="15" customHeight="1">
      <c r="A23" s="27">
        <v>2240</v>
      </c>
      <c r="B23" s="28" t="s">
        <v>58</v>
      </c>
      <c r="C23" s="32">
        <v>10.09</v>
      </c>
      <c r="D23" s="100"/>
      <c r="E23" s="9"/>
      <c r="F23" s="9"/>
      <c r="G23" s="9"/>
      <c r="H23" s="9"/>
      <c r="I23" s="9"/>
      <c r="J23" s="9"/>
    </row>
    <row r="24" spans="1:10" ht="29.25" customHeight="1">
      <c r="A24" s="27">
        <v>2243</v>
      </c>
      <c r="B24" s="84" t="s">
        <v>60</v>
      </c>
      <c r="C24" s="32">
        <v>3.72</v>
      </c>
      <c r="D24" s="100"/>
      <c r="E24" s="9"/>
      <c r="F24" s="9"/>
      <c r="G24" s="9"/>
      <c r="H24" s="9"/>
      <c r="I24" s="9"/>
      <c r="J24" s="9"/>
    </row>
    <row r="25" spans="1:10" ht="12.75" customHeight="1">
      <c r="A25" s="27">
        <v>2244</v>
      </c>
      <c r="B25" s="28" t="s">
        <v>61</v>
      </c>
      <c r="C25" s="32">
        <v>1.41</v>
      </c>
      <c r="D25" s="100"/>
      <c r="E25" s="9"/>
      <c r="F25" s="9"/>
      <c r="G25" s="9"/>
      <c r="H25" s="9"/>
      <c r="I25" s="9"/>
      <c r="J25" s="9"/>
    </row>
    <row r="26" spans="1:10" ht="31.5">
      <c r="A26" s="27">
        <v>2249</v>
      </c>
      <c r="B26" s="33" t="s">
        <v>62</v>
      </c>
      <c r="C26" s="32">
        <v>0.44</v>
      </c>
      <c r="D26" s="100"/>
      <c r="E26" s="9"/>
      <c r="F26" s="9"/>
      <c r="G26" s="9"/>
      <c r="H26" s="9"/>
      <c r="I26" s="9"/>
      <c r="J26" s="9"/>
    </row>
    <row r="27" spans="1:10" ht="15.75">
      <c r="A27" s="27">
        <v>2311</v>
      </c>
      <c r="B27" s="28" t="s">
        <v>27</v>
      </c>
      <c r="C27" s="32">
        <v>1.13</v>
      </c>
      <c r="D27" s="100"/>
      <c r="E27" s="9"/>
      <c r="F27" s="9"/>
      <c r="G27" s="9"/>
      <c r="H27" s="9"/>
      <c r="I27" s="9"/>
      <c r="J27" s="9"/>
    </row>
    <row r="28" spans="1:10" ht="15" customHeight="1">
      <c r="A28" s="27">
        <v>2322</v>
      </c>
      <c r="B28" s="28" t="s">
        <v>29</v>
      </c>
      <c r="C28" s="32">
        <v>2.84</v>
      </c>
      <c r="D28" s="100"/>
      <c r="E28" s="9"/>
      <c r="F28" s="9"/>
      <c r="G28" s="9"/>
      <c r="H28" s="9"/>
      <c r="I28" s="9"/>
      <c r="J28" s="9"/>
    </row>
    <row r="29" spans="1:10" ht="17.25" customHeight="1">
      <c r="A29" s="27">
        <v>2341</v>
      </c>
      <c r="B29" s="28" t="s">
        <v>89</v>
      </c>
      <c r="C29" s="32">
        <v>3.49</v>
      </c>
      <c r="D29" s="100"/>
      <c r="E29" s="9"/>
      <c r="F29" s="9"/>
      <c r="G29" s="9"/>
      <c r="H29" s="9"/>
      <c r="I29" s="9"/>
      <c r="J29" s="9"/>
    </row>
    <row r="30" spans="1:10" ht="15.75">
      <c r="A30" s="27">
        <v>2350</v>
      </c>
      <c r="B30" s="28" t="s">
        <v>64</v>
      </c>
      <c r="C30" s="32">
        <v>2.84</v>
      </c>
      <c r="D30" s="100"/>
      <c r="E30" s="9"/>
      <c r="F30" s="9"/>
      <c r="G30" s="9"/>
      <c r="H30" s="9"/>
      <c r="I30" s="9"/>
      <c r="J30" s="9"/>
    </row>
    <row r="31" spans="1:10" ht="14.25" customHeight="1">
      <c r="A31" s="27">
        <v>2312</v>
      </c>
      <c r="B31" s="28" t="s">
        <v>90</v>
      </c>
      <c r="C31" s="32">
        <v>0.48</v>
      </c>
      <c r="D31" s="100"/>
      <c r="E31" s="9"/>
      <c r="F31" s="9"/>
      <c r="G31" s="9"/>
      <c r="H31" s="9"/>
      <c r="I31" s="9"/>
      <c r="J31" s="9"/>
    </row>
    <row r="32" spans="1:10" ht="15.75" customHeight="1">
      <c r="A32" s="27">
        <v>5200</v>
      </c>
      <c r="B32" s="28" t="s">
        <v>32</v>
      </c>
      <c r="C32" s="32">
        <v>1.28</v>
      </c>
      <c r="D32" s="100"/>
      <c r="E32" s="9"/>
      <c r="F32" s="9"/>
      <c r="G32" s="9"/>
      <c r="H32" s="9"/>
      <c r="I32" s="9"/>
      <c r="J32" s="9"/>
    </row>
    <row r="33" spans="1:10" ht="12.75" customHeight="1">
      <c r="A33" s="27"/>
      <c r="B33" s="27" t="s">
        <v>33</v>
      </c>
      <c r="C33" s="36">
        <f>SUM(C19:C32)</f>
        <v>45.279999999999994</v>
      </c>
      <c r="D33" s="79"/>
      <c r="E33" s="9"/>
      <c r="F33" s="9"/>
      <c r="G33" s="9"/>
      <c r="H33" s="9"/>
      <c r="I33" s="9"/>
      <c r="J33" s="9"/>
    </row>
    <row r="34" spans="1:10" ht="15.75">
      <c r="A34" s="28"/>
      <c r="B34" s="37" t="s">
        <v>34</v>
      </c>
      <c r="C34" s="36">
        <f>C33+C17</f>
        <v>113.94</v>
      </c>
      <c r="D34" s="101"/>
      <c r="E34" s="9"/>
      <c r="F34" s="9"/>
      <c r="G34" s="9"/>
      <c r="H34" s="9"/>
      <c r="I34" s="9"/>
      <c r="J34" s="9"/>
    </row>
    <row r="35" spans="1:10" ht="15.75">
      <c r="A35" s="85"/>
      <c r="B35" s="86"/>
      <c r="C35" s="98"/>
      <c r="D35" s="9"/>
      <c r="E35" s="9"/>
      <c r="F35" s="9"/>
      <c r="G35" s="9"/>
      <c r="H35" s="9"/>
      <c r="I35" s="9"/>
      <c r="J35" s="9"/>
    </row>
    <row r="36" spans="1:10" ht="15.75" customHeight="1">
      <c r="A36" s="133" t="s">
        <v>35</v>
      </c>
      <c r="B36" s="134"/>
      <c r="C36" s="27">
        <v>6</v>
      </c>
      <c r="D36" s="9"/>
      <c r="E36" s="9"/>
      <c r="F36" s="9"/>
      <c r="G36" s="9"/>
      <c r="H36" s="9"/>
      <c r="I36" s="9"/>
      <c r="J36" s="9"/>
    </row>
    <row r="37" spans="1:10" ht="43.5" customHeight="1">
      <c r="A37" s="133" t="s">
        <v>66</v>
      </c>
      <c r="B37" s="134"/>
      <c r="C37" s="39">
        <f>C34/C36</f>
        <v>18.99</v>
      </c>
      <c r="D37" s="92"/>
      <c r="E37" s="92"/>
      <c r="F37" s="92"/>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row r="60" spans="1:10" ht="15">
      <c r="A60" s="9"/>
      <c r="B60" s="9"/>
      <c r="C60" s="9"/>
      <c r="D60" s="9"/>
      <c r="E60" s="9"/>
      <c r="F60" s="9"/>
      <c r="G60" s="9"/>
      <c r="H60" s="9"/>
      <c r="I60" s="9"/>
      <c r="J60" s="9"/>
    </row>
  </sheetData>
  <sheetProtection/>
  <mergeCells count="4">
    <mergeCell ref="A6:C6"/>
    <mergeCell ref="B9:C9"/>
    <mergeCell ref="A36:B36"/>
    <mergeCell ref="A37:B37"/>
  </mergeCells>
  <printOptions/>
  <pageMargins left="0.7086614173228347" right="0.7086614173228347" top="0.7480314960629921" bottom="0.7480314960629921" header="0.31496062992125984" footer="0.31496062992125984"/>
  <pageSetup fitToHeight="1" fitToWidth="1" horizontalDpi="600" verticalDpi="600" orientation="portrait" scale="93"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60"/>
  <sheetViews>
    <sheetView view="pageLayout" zoomScale="75" zoomScaleNormal="75" zoomScalePageLayoutView="75" workbookViewId="0" topLeftCell="A22">
      <selection activeCell="C30" sqref="C30"/>
    </sheetView>
  </sheetViews>
  <sheetFormatPr defaultColWidth="9.140625" defaultRowHeight="12.75"/>
  <cols>
    <col min="1" max="1" width="18.7109375" style="7" customWidth="1"/>
    <col min="2" max="2" width="42.28125" style="7" customWidth="1"/>
    <col min="3" max="3" width="30.00390625" style="7" customWidth="1"/>
    <col min="4" max="4" width="14.140625" style="7" customWidth="1"/>
    <col min="5"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29.25" customHeight="1">
      <c r="A9" s="24" t="s">
        <v>7</v>
      </c>
      <c r="B9" s="132" t="s">
        <v>95</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132.79</v>
      </c>
      <c r="D15" s="100"/>
      <c r="E15" s="92"/>
      <c r="F15" s="92"/>
      <c r="G15" s="92"/>
      <c r="H15" s="92"/>
      <c r="I15" s="92"/>
      <c r="J15" s="92"/>
    </row>
    <row r="16" spans="1:10" ht="47.25">
      <c r="A16" s="27">
        <v>1200</v>
      </c>
      <c r="B16" s="33" t="s">
        <v>17</v>
      </c>
      <c r="C16" s="29">
        <v>31.99</v>
      </c>
      <c r="D16" s="100"/>
      <c r="E16" s="9"/>
      <c r="F16" s="9"/>
      <c r="G16" s="9"/>
      <c r="H16" s="9"/>
      <c r="I16" s="9"/>
      <c r="J16" s="9"/>
    </row>
    <row r="17" spans="1:10" ht="15" customHeight="1">
      <c r="A17" s="27"/>
      <c r="B17" s="27" t="s">
        <v>22</v>
      </c>
      <c r="C17" s="34">
        <f>SUM(C15:C16)</f>
        <v>164.78</v>
      </c>
      <c r="D17" s="100"/>
      <c r="E17" s="9"/>
      <c r="F17" s="9"/>
      <c r="G17" s="9"/>
      <c r="H17" s="9"/>
      <c r="I17" s="9"/>
      <c r="J17" s="9"/>
    </row>
    <row r="18" spans="1:10" ht="13.5" customHeight="1">
      <c r="A18" s="27"/>
      <c r="B18" s="27" t="s">
        <v>23</v>
      </c>
      <c r="C18" s="35" t="s">
        <v>15</v>
      </c>
      <c r="D18" s="100"/>
      <c r="E18" s="9"/>
      <c r="F18" s="9"/>
      <c r="G18" s="9"/>
      <c r="H18" s="9"/>
      <c r="I18" s="9"/>
      <c r="J18" s="9"/>
    </row>
    <row r="19" spans="1:10" ht="15.75" customHeight="1">
      <c r="A19" s="27">
        <v>1100</v>
      </c>
      <c r="B19" s="28" t="s">
        <v>16</v>
      </c>
      <c r="C19" s="32">
        <v>9.31</v>
      </c>
      <c r="D19" s="100"/>
      <c r="E19" s="9"/>
      <c r="F19" s="9"/>
      <c r="G19" s="9"/>
      <c r="H19" s="9"/>
      <c r="I19" s="9"/>
      <c r="J19" s="9"/>
    </row>
    <row r="20" spans="1:10" ht="47.25">
      <c r="A20" s="27">
        <v>1200</v>
      </c>
      <c r="B20" s="33" t="s">
        <v>17</v>
      </c>
      <c r="C20" s="32">
        <v>2.23</v>
      </c>
      <c r="D20" s="100"/>
      <c r="E20" s="9"/>
      <c r="F20" s="9"/>
      <c r="G20" s="9"/>
      <c r="H20" s="9"/>
      <c r="I20" s="9"/>
      <c r="J20" s="9"/>
    </row>
    <row r="21" spans="1:10" ht="14.25" customHeight="1">
      <c r="A21" s="27">
        <v>2210</v>
      </c>
      <c r="B21" s="28" t="s">
        <v>24</v>
      </c>
      <c r="C21" s="32">
        <v>0.79</v>
      </c>
      <c r="D21" s="100"/>
      <c r="E21" s="9"/>
      <c r="F21" s="9"/>
      <c r="G21" s="9"/>
      <c r="H21" s="9"/>
      <c r="I21" s="9"/>
      <c r="J21" s="9"/>
    </row>
    <row r="22" spans="1:10" ht="19.5" customHeight="1">
      <c r="A22" s="27">
        <v>2220</v>
      </c>
      <c r="B22" s="28" t="s">
        <v>25</v>
      </c>
      <c r="C22" s="32">
        <v>29.82</v>
      </c>
      <c r="D22" s="100"/>
      <c r="E22" s="9"/>
      <c r="F22" s="9"/>
      <c r="G22" s="9"/>
      <c r="H22" s="9"/>
      <c r="I22" s="9"/>
      <c r="J22" s="9"/>
    </row>
    <row r="23" spans="1:10" ht="15" customHeight="1">
      <c r="A23" s="27">
        <v>2240</v>
      </c>
      <c r="B23" s="28" t="s">
        <v>58</v>
      </c>
      <c r="C23" s="32">
        <v>24.22</v>
      </c>
      <c r="D23" s="100"/>
      <c r="E23" s="9"/>
      <c r="F23" s="9"/>
      <c r="G23" s="9"/>
      <c r="H23" s="9"/>
      <c r="I23" s="9"/>
      <c r="J23" s="9"/>
    </row>
    <row r="24" spans="1:10" ht="29.25" customHeight="1">
      <c r="A24" s="27">
        <v>2243</v>
      </c>
      <c r="B24" s="84" t="s">
        <v>60</v>
      </c>
      <c r="C24" s="32">
        <v>8.86</v>
      </c>
      <c r="D24" s="100"/>
      <c r="E24" s="9"/>
      <c r="F24" s="9"/>
      <c r="G24" s="9"/>
      <c r="H24" s="9"/>
      <c r="I24" s="9"/>
      <c r="J24" s="9"/>
    </row>
    <row r="25" spans="1:10" ht="12.75" customHeight="1">
      <c r="A25" s="27">
        <v>2244</v>
      </c>
      <c r="B25" s="28" t="s">
        <v>61</v>
      </c>
      <c r="C25" s="32">
        <v>3.38</v>
      </c>
      <c r="D25" s="100"/>
      <c r="E25" s="9"/>
      <c r="F25" s="9"/>
      <c r="G25" s="9"/>
      <c r="H25" s="9"/>
      <c r="I25" s="9"/>
      <c r="J25" s="9"/>
    </row>
    <row r="26" spans="1:10" ht="31.5">
      <c r="A26" s="27">
        <v>2249</v>
      </c>
      <c r="B26" s="33" t="s">
        <v>62</v>
      </c>
      <c r="C26" s="32">
        <v>1.06</v>
      </c>
      <c r="D26" s="100"/>
      <c r="E26" s="9"/>
      <c r="F26" s="9"/>
      <c r="G26" s="9"/>
      <c r="H26" s="9"/>
      <c r="I26" s="9"/>
      <c r="J26" s="9"/>
    </row>
    <row r="27" spans="1:10" ht="15.75">
      <c r="A27" s="27">
        <v>2311</v>
      </c>
      <c r="B27" s="28" t="s">
        <v>27</v>
      </c>
      <c r="C27" s="32">
        <v>2.71</v>
      </c>
      <c r="D27" s="100"/>
      <c r="E27" s="9"/>
      <c r="F27" s="9"/>
      <c r="G27" s="9"/>
      <c r="H27" s="9"/>
      <c r="I27" s="9"/>
      <c r="J27" s="9"/>
    </row>
    <row r="28" spans="1:10" ht="15" customHeight="1">
      <c r="A28" s="27">
        <v>2322</v>
      </c>
      <c r="B28" s="28" t="s">
        <v>29</v>
      </c>
      <c r="C28" s="32">
        <v>6.82</v>
      </c>
      <c r="D28" s="100"/>
      <c r="E28" s="9"/>
      <c r="F28" s="9"/>
      <c r="G28" s="9"/>
      <c r="H28" s="9"/>
      <c r="I28" s="9"/>
      <c r="J28" s="9"/>
    </row>
    <row r="29" spans="1:10" ht="17.25" customHeight="1">
      <c r="A29" s="27">
        <v>2341</v>
      </c>
      <c r="B29" s="28" t="s">
        <v>89</v>
      </c>
      <c r="C29" s="32">
        <v>8.38</v>
      </c>
      <c r="D29" s="100"/>
      <c r="E29" s="9"/>
      <c r="F29" s="9"/>
      <c r="G29" s="9"/>
      <c r="H29" s="9"/>
      <c r="I29" s="9"/>
      <c r="J29" s="9"/>
    </row>
    <row r="30" spans="1:10" ht="31.5">
      <c r="A30" s="27">
        <v>2350</v>
      </c>
      <c r="B30" s="33" t="s">
        <v>64</v>
      </c>
      <c r="C30" s="32">
        <v>6.82</v>
      </c>
      <c r="D30" s="100"/>
      <c r="E30" s="9"/>
      <c r="F30" s="9"/>
      <c r="G30" s="9"/>
      <c r="H30" s="9"/>
      <c r="I30" s="9"/>
      <c r="J30" s="9"/>
    </row>
    <row r="31" spans="1:10" ht="14.25" customHeight="1">
      <c r="A31" s="27">
        <v>2312</v>
      </c>
      <c r="B31" s="28" t="s">
        <v>90</v>
      </c>
      <c r="C31" s="32">
        <v>1.15</v>
      </c>
      <c r="D31" s="100"/>
      <c r="E31" s="9"/>
      <c r="F31" s="9"/>
      <c r="G31" s="9"/>
      <c r="H31" s="9"/>
      <c r="I31" s="9"/>
      <c r="J31" s="9"/>
    </row>
    <row r="32" spans="1:10" ht="15.75" customHeight="1">
      <c r="A32" s="27">
        <v>5200</v>
      </c>
      <c r="B32" s="28" t="s">
        <v>32</v>
      </c>
      <c r="C32" s="32">
        <v>3.07</v>
      </c>
      <c r="D32" s="100"/>
      <c r="E32" s="9"/>
      <c r="F32" s="9"/>
      <c r="G32" s="9"/>
      <c r="H32" s="9"/>
      <c r="I32" s="9"/>
      <c r="J32" s="9"/>
    </row>
    <row r="33" spans="1:10" ht="15.75">
      <c r="A33" s="27"/>
      <c r="B33" s="27" t="s">
        <v>33</v>
      </c>
      <c r="C33" s="36">
        <f>SUM(C19:C32)</f>
        <v>108.61999999999998</v>
      </c>
      <c r="D33" s="100"/>
      <c r="E33" s="9"/>
      <c r="F33" s="9"/>
      <c r="G33" s="9"/>
      <c r="H33" s="9"/>
      <c r="I33" s="9"/>
      <c r="J33" s="9"/>
    </row>
    <row r="34" spans="1:10" ht="15.75">
      <c r="A34" s="28"/>
      <c r="B34" s="37" t="s">
        <v>34</v>
      </c>
      <c r="C34" s="36">
        <f>C33+C17</f>
        <v>273.4</v>
      </c>
      <c r="D34" s="100"/>
      <c r="E34" s="9"/>
      <c r="F34" s="9"/>
      <c r="G34" s="9"/>
      <c r="H34" s="9"/>
      <c r="I34" s="9"/>
      <c r="J34" s="9"/>
    </row>
    <row r="35" spans="1:10" ht="15.75">
      <c r="A35" s="85"/>
      <c r="B35" s="86"/>
      <c r="C35" s="98"/>
      <c r="D35" s="9"/>
      <c r="E35" s="9"/>
      <c r="F35" s="9"/>
      <c r="G35" s="9"/>
      <c r="H35" s="9"/>
      <c r="I35" s="9"/>
      <c r="J35" s="9"/>
    </row>
    <row r="36" spans="1:10" ht="15.75" customHeight="1">
      <c r="A36" s="133" t="s">
        <v>35</v>
      </c>
      <c r="B36" s="134"/>
      <c r="C36" s="27">
        <v>20</v>
      </c>
      <c r="D36" s="9"/>
      <c r="E36" s="9"/>
      <c r="F36" s="9"/>
      <c r="G36" s="9"/>
      <c r="H36" s="9"/>
      <c r="I36" s="9"/>
      <c r="J36" s="9"/>
    </row>
    <row r="37" spans="1:10" ht="29.25" customHeight="1">
      <c r="A37" s="133" t="s">
        <v>66</v>
      </c>
      <c r="B37" s="134"/>
      <c r="C37" s="39">
        <f>C34/C36</f>
        <v>13.669999999999998</v>
      </c>
      <c r="D37" s="92"/>
      <c r="E37" s="92"/>
      <c r="F37" s="92"/>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row r="60" spans="1:10" ht="15">
      <c r="A60" s="9"/>
      <c r="B60" s="9"/>
      <c r="C60" s="9"/>
      <c r="D60" s="9"/>
      <c r="E60" s="9"/>
      <c r="F60" s="9"/>
      <c r="G60" s="9"/>
      <c r="H60" s="9"/>
      <c r="I60" s="9"/>
      <c r="J60" s="9"/>
    </row>
  </sheetData>
  <sheetProtection/>
  <mergeCells count="4">
    <mergeCell ref="A6:C6"/>
    <mergeCell ref="B9:C9"/>
    <mergeCell ref="A36:B36"/>
    <mergeCell ref="A37:B37"/>
  </mergeCells>
  <printOptions/>
  <pageMargins left="0.7" right="0.7" top="0.75" bottom="0.75" header="0.3" footer="0.3"/>
  <pageSetup fitToHeight="1" fitToWidth="1" horizontalDpi="600" verticalDpi="600" orientation="portrait" scale="93"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J60"/>
  <sheetViews>
    <sheetView view="pageLayout" zoomScale="75" zoomScaleNormal="75" zoomScalePageLayoutView="75" workbookViewId="0" topLeftCell="A19">
      <selection activeCell="C37" sqref="C37"/>
    </sheetView>
  </sheetViews>
  <sheetFormatPr defaultColWidth="9.140625" defaultRowHeight="12.75"/>
  <cols>
    <col min="1" max="1" width="17.00390625" style="7" customWidth="1"/>
    <col min="2" max="2" width="43.28125" style="7" customWidth="1"/>
    <col min="3" max="3" width="30.00390625" style="7" customWidth="1"/>
    <col min="4" max="4" width="14.140625" style="7" customWidth="1"/>
    <col min="5"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29.25" customHeight="1">
      <c r="A9" s="24" t="s">
        <v>7</v>
      </c>
      <c r="B9" s="132" t="s">
        <v>96</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104.9</v>
      </c>
      <c r="D15" s="100"/>
      <c r="E15" s="92"/>
      <c r="F15" s="92"/>
      <c r="G15" s="92"/>
      <c r="H15" s="92"/>
      <c r="I15" s="92"/>
      <c r="J15" s="92"/>
    </row>
    <row r="16" spans="1:10" ht="47.25">
      <c r="A16" s="27">
        <v>1200</v>
      </c>
      <c r="B16" s="33" t="s">
        <v>17</v>
      </c>
      <c r="C16" s="29">
        <v>25.27</v>
      </c>
      <c r="D16" s="100"/>
      <c r="E16" s="9"/>
      <c r="F16" s="9"/>
      <c r="G16" s="9"/>
      <c r="H16" s="9"/>
      <c r="I16" s="9"/>
      <c r="J16" s="9"/>
    </row>
    <row r="17" spans="1:10" ht="15" customHeight="1">
      <c r="A17" s="27"/>
      <c r="B17" s="27" t="s">
        <v>22</v>
      </c>
      <c r="C17" s="34">
        <f>SUM(C15:C16)</f>
        <v>130.17000000000002</v>
      </c>
      <c r="D17" s="100"/>
      <c r="E17" s="9"/>
      <c r="F17" s="9"/>
      <c r="G17" s="9"/>
      <c r="H17" s="9"/>
      <c r="I17" s="9"/>
      <c r="J17" s="9"/>
    </row>
    <row r="18" spans="1:10" ht="13.5" customHeight="1">
      <c r="A18" s="27"/>
      <c r="B18" s="27" t="s">
        <v>23</v>
      </c>
      <c r="C18" s="35" t="s">
        <v>15</v>
      </c>
      <c r="D18" s="100"/>
      <c r="E18" s="9"/>
      <c r="F18" s="9"/>
      <c r="G18" s="9"/>
      <c r="H18" s="9"/>
      <c r="I18" s="9"/>
      <c r="J18" s="9"/>
    </row>
    <row r="19" spans="1:10" ht="15.75" customHeight="1">
      <c r="A19" s="27">
        <v>1100</v>
      </c>
      <c r="B19" s="28" t="s">
        <v>16</v>
      </c>
      <c r="C19" s="32">
        <v>7.35</v>
      </c>
      <c r="D19" s="100"/>
      <c r="E19" s="9"/>
      <c r="F19" s="9"/>
      <c r="G19" s="9"/>
      <c r="H19" s="9"/>
      <c r="I19" s="9"/>
      <c r="J19" s="9"/>
    </row>
    <row r="20" spans="1:10" ht="47.25">
      <c r="A20" s="27">
        <v>1200</v>
      </c>
      <c r="B20" s="33" t="s">
        <v>17</v>
      </c>
      <c r="C20" s="32">
        <v>1.76</v>
      </c>
      <c r="D20" s="100"/>
      <c r="E20" s="9"/>
      <c r="F20" s="9"/>
      <c r="G20" s="9"/>
      <c r="H20" s="9"/>
      <c r="I20" s="9"/>
      <c r="J20" s="9"/>
    </row>
    <row r="21" spans="1:10" ht="14.25" customHeight="1">
      <c r="A21" s="27">
        <v>2210</v>
      </c>
      <c r="B21" s="28" t="s">
        <v>24</v>
      </c>
      <c r="C21" s="32">
        <v>0.62</v>
      </c>
      <c r="D21" s="100"/>
      <c r="E21" s="9"/>
      <c r="F21" s="9"/>
      <c r="G21" s="9"/>
      <c r="H21" s="9"/>
      <c r="I21" s="9"/>
      <c r="J21" s="9"/>
    </row>
    <row r="22" spans="1:10" ht="19.5" customHeight="1">
      <c r="A22" s="27">
        <v>2220</v>
      </c>
      <c r="B22" s="28" t="s">
        <v>25</v>
      </c>
      <c r="C22" s="32">
        <v>23.54</v>
      </c>
      <c r="D22" s="100"/>
      <c r="E22" s="9"/>
      <c r="F22" s="9"/>
      <c r="G22" s="9"/>
      <c r="H22" s="9"/>
      <c r="I22" s="9"/>
      <c r="J22" s="9"/>
    </row>
    <row r="23" spans="1:10" ht="15" customHeight="1">
      <c r="A23" s="27">
        <v>2240</v>
      </c>
      <c r="B23" s="28" t="s">
        <v>58</v>
      </c>
      <c r="C23" s="32">
        <v>19.13</v>
      </c>
      <c r="D23" s="100"/>
      <c r="E23" s="9"/>
      <c r="F23" s="9"/>
      <c r="G23" s="9"/>
      <c r="H23" s="9"/>
      <c r="I23" s="9"/>
      <c r="J23" s="9"/>
    </row>
    <row r="24" spans="1:10" ht="29.25" customHeight="1">
      <c r="A24" s="27">
        <v>2243</v>
      </c>
      <c r="B24" s="84" t="s">
        <v>60</v>
      </c>
      <c r="C24" s="32">
        <v>7</v>
      </c>
      <c r="D24" s="100"/>
      <c r="E24" s="9"/>
      <c r="F24" s="9"/>
      <c r="G24" s="9"/>
      <c r="H24" s="9"/>
      <c r="I24" s="9"/>
      <c r="J24" s="9"/>
    </row>
    <row r="25" spans="1:10" ht="12.75" customHeight="1">
      <c r="A25" s="27">
        <v>2244</v>
      </c>
      <c r="B25" s="28" t="s">
        <v>61</v>
      </c>
      <c r="C25" s="32">
        <v>2.67</v>
      </c>
      <c r="D25" s="100"/>
      <c r="E25" s="9"/>
      <c r="F25" s="9"/>
      <c r="G25" s="9"/>
      <c r="H25" s="9"/>
      <c r="I25" s="9"/>
      <c r="J25" s="9"/>
    </row>
    <row r="26" spans="1:10" ht="31.5">
      <c r="A26" s="27">
        <v>2249</v>
      </c>
      <c r="B26" s="33" t="s">
        <v>62</v>
      </c>
      <c r="C26" s="32">
        <v>0.84</v>
      </c>
      <c r="D26" s="100"/>
      <c r="E26" s="9"/>
      <c r="F26" s="9"/>
      <c r="G26" s="9"/>
      <c r="H26" s="9"/>
      <c r="I26" s="9"/>
      <c r="J26" s="9"/>
    </row>
    <row r="27" spans="1:10" ht="15.75">
      <c r="A27" s="27">
        <v>2311</v>
      </c>
      <c r="B27" s="28" t="s">
        <v>27</v>
      </c>
      <c r="C27" s="32">
        <v>2.14</v>
      </c>
      <c r="D27" s="100"/>
      <c r="E27" s="9"/>
      <c r="F27" s="9"/>
      <c r="G27" s="9"/>
      <c r="H27" s="9"/>
      <c r="I27" s="9"/>
      <c r="J27" s="9"/>
    </row>
    <row r="28" spans="1:10" ht="15" customHeight="1">
      <c r="A28" s="27">
        <v>2322</v>
      </c>
      <c r="B28" s="28" t="s">
        <v>29</v>
      </c>
      <c r="C28" s="32">
        <v>5.39</v>
      </c>
      <c r="D28" s="100"/>
      <c r="E28" s="9"/>
      <c r="F28" s="9"/>
      <c r="G28" s="9"/>
      <c r="H28" s="9"/>
      <c r="I28" s="9"/>
      <c r="J28" s="9"/>
    </row>
    <row r="29" spans="1:10" ht="17.25" customHeight="1">
      <c r="A29" s="27">
        <v>2341</v>
      </c>
      <c r="B29" s="28" t="s">
        <v>89</v>
      </c>
      <c r="C29" s="32">
        <v>6.62</v>
      </c>
      <c r="D29" s="100"/>
      <c r="E29" s="9"/>
      <c r="F29" s="9"/>
      <c r="G29" s="9"/>
      <c r="H29" s="9"/>
      <c r="I29" s="9"/>
      <c r="J29" s="9"/>
    </row>
    <row r="30" spans="1:10" ht="15" customHeight="1">
      <c r="A30" s="27">
        <v>2350</v>
      </c>
      <c r="B30" s="28" t="s">
        <v>64</v>
      </c>
      <c r="C30" s="32">
        <v>5.39</v>
      </c>
      <c r="D30" s="100"/>
      <c r="E30" s="9"/>
      <c r="F30" s="9"/>
      <c r="G30" s="9"/>
      <c r="H30" s="9"/>
      <c r="I30" s="9"/>
      <c r="J30" s="9"/>
    </row>
    <row r="31" spans="1:10" ht="14.25" customHeight="1">
      <c r="A31" s="27">
        <v>2312</v>
      </c>
      <c r="B31" s="28" t="s">
        <v>90</v>
      </c>
      <c r="C31" s="32">
        <v>0.91</v>
      </c>
      <c r="D31" s="100"/>
      <c r="E31" s="9"/>
      <c r="F31" s="9"/>
      <c r="G31" s="9"/>
      <c r="H31" s="9"/>
      <c r="I31" s="9"/>
      <c r="J31" s="9"/>
    </row>
    <row r="32" spans="1:10" ht="15.75" customHeight="1">
      <c r="A32" s="27">
        <v>5200</v>
      </c>
      <c r="B32" s="28" t="s">
        <v>32</v>
      </c>
      <c r="C32" s="32">
        <v>3.07</v>
      </c>
      <c r="D32" s="100"/>
      <c r="E32" s="9"/>
      <c r="F32" s="9"/>
      <c r="G32" s="9"/>
      <c r="H32" s="9"/>
      <c r="I32" s="9"/>
      <c r="J32" s="9"/>
    </row>
    <row r="33" spans="1:10" ht="15.75">
      <c r="A33" s="27"/>
      <c r="B33" s="27" t="s">
        <v>33</v>
      </c>
      <c r="C33" s="36">
        <f>SUM(C19:C32)</f>
        <v>86.42999999999999</v>
      </c>
      <c r="D33" s="100"/>
      <c r="E33" s="9"/>
      <c r="F33" s="9"/>
      <c r="G33" s="9"/>
      <c r="H33" s="9"/>
      <c r="I33" s="9"/>
      <c r="J33" s="9"/>
    </row>
    <row r="34" spans="1:10" ht="15.75">
      <c r="A34" s="28"/>
      <c r="B34" s="37" t="s">
        <v>34</v>
      </c>
      <c r="C34" s="36">
        <f>C33+C17</f>
        <v>216.60000000000002</v>
      </c>
      <c r="D34" s="100"/>
      <c r="E34" s="9"/>
      <c r="F34" s="9"/>
      <c r="G34" s="9"/>
      <c r="H34" s="9"/>
      <c r="I34" s="9"/>
      <c r="J34" s="9"/>
    </row>
    <row r="35" spans="1:10" ht="20.25" customHeight="1">
      <c r="A35" s="22"/>
      <c r="B35" s="22"/>
      <c r="C35" s="22"/>
      <c r="D35" s="9"/>
      <c r="E35" s="9"/>
      <c r="F35" s="9"/>
      <c r="G35" s="9"/>
      <c r="H35" s="9"/>
      <c r="I35" s="9"/>
      <c r="J35" s="9"/>
    </row>
    <row r="36" spans="1:10" ht="15.75" customHeight="1">
      <c r="A36" s="133" t="s">
        <v>35</v>
      </c>
      <c r="B36" s="134"/>
      <c r="C36" s="27">
        <v>20</v>
      </c>
      <c r="D36" s="9"/>
      <c r="E36" s="9"/>
      <c r="F36" s="9"/>
      <c r="G36" s="9"/>
      <c r="H36" s="9"/>
      <c r="I36" s="9"/>
      <c r="J36" s="9"/>
    </row>
    <row r="37" spans="1:10" ht="42" customHeight="1">
      <c r="A37" s="133" t="s">
        <v>66</v>
      </c>
      <c r="B37" s="134"/>
      <c r="C37" s="39">
        <f>C34/C36</f>
        <v>10.830000000000002</v>
      </c>
      <c r="D37" s="92"/>
      <c r="E37" s="92"/>
      <c r="F37" s="92"/>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row r="60" spans="1:10" ht="15">
      <c r="A60" s="9"/>
      <c r="B60" s="9"/>
      <c r="C60" s="9"/>
      <c r="D60" s="9"/>
      <c r="E60" s="9"/>
      <c r="F60" s="9"/>
      <c r="G60" s="9"/>
      <c r="H60" s="9"/>
      <c r="I60" s="9"/>
      <c r="J60" s="9"/>
    </row>
  </sheetData>
  <sheetProtection/>
  <mergeCells count="4">
    <mergeCell ref="A6:C6"/>
    <mergeCell ref="B9:C9"/>
    <mergeCell ref="A36:B36"/>
    <mergeCell ref="A37:B37"/>
  </mergeCells>
  <printOptions/>
  <pageMargins left="0.7" right="0.7" top="0.75" bottom="0.75" header="0.3" footer="0.3"/>
  <pageSetup fitToHeight="1" fitToWidth="1" horizontalDpi="600" verticalDpi="600" orientation="portrait" scale="92"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J60"/>
  <sheetViews>
    <sheetView view="pageLayout" zoomScale="75" zoomScaleNormal="75" zoomScalePageLayoutView="75" workbookViewId="0" topLeftCell="A22">
      <selection activeCell="B32" sqref="B32"/>
    </sheetView>
  </sheetViews>
  <sheetFormatPr defaultColWidth="9.140625" defaultRowHeight="12.75"/>
  <cols>
    <col min="1" max="1" width="19.421875" style="7" customWidth="1"/>
    <col min="2" max="2" width="42.28125" style="7" customWidth="1"/>
    <col min="3" max="3" width="30.00390625" style="7" customWidth="1"/>
    <col min="4" max="4" width="14.140625" style="7" customWidth="1"/>
    <col min="5"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29.25" customHeight="1">
      <c r="A9" s="24" t="s">
        <v>7</v>
      </c>
      <c r="B9" s="132" t="s">
        <v>97</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184.4333333333333</v>
      </c>
      <c r="D15" s="20"/>
      <c r="E15" s="82"/>
      <c r="F15" s="82"/>
      <c r="G15" s="82"/>
      <c r="H15" s="82"/>
      <c r="I15" s="82"/>
      <c r="J15" s="82"/>
    </row>
    <row r="16" spans="1:10" ht="47.25">
      <c r="A16" s="27">
        <v>1200</v>
      </c>
      <c r="B16" s="33" t="s">
        <v>17</v>
      </c>
      <c r="C16" s="29">
        <v>44.43333333333334</v>
      </c>
      <c r="D16" s="20"/>
      <c r="E16" s="9"/>
      <c r="F16" s="9"/>
      <c r="G16" s="9"/>
      <c r="H16" s="9"/>
      <c r="I16" s="9"/>
      <c r="J16" s="9"/>
    </row>
    <row r="17" spans="1:10" ht="15" customHeight="1">
      <c r="A17" s="27"/>
      <c r="B17" s="27" t="s">
        <v>22</v>
      </c>
      <c r="C17" s="34">
        <f>SUM(C15:C16)</f>
        <v>228.86666666666665</v>
      </c>
      <c r="D17" s="20"/>
      <c r="E17" s="9"/>
      <c r="F17" s="9"/>
      <c r="G17" s="9"/>
      <c r="H17" s="9"/>
      <c r="I17" s="9"/>
      <c r="J17" s="9"/>
    </row>
    <row r="18" spans="1:10" ht="13.5" customHeight="1">
      <c r="A18" s="27"/>
      <c r="B18" s="27" t="s">
        <v>23</v>
      </c>
      <c r="C18" s="35" t="s">
        <v>15</v>
      </c>
      <c r="D18" s="20"/>
      <c r="E18" s="9"/>
      <c r="F18" s="9"/>
      <c r="G18" s="9"/>
      <c r="H18" s="9"/>
      <c r="I18" s="9"/>
      <c r="J18" s="9"/>
    </row>
    <row r="19" spans="1:10" ht="15.75" customHeight="1">
      <c r="A19" s="27">
        <v>1100</v>
      </c>
      <c r="B19" s="28" t="s">
        <v>16</v>
      </c>
      <c r="C19" s="32">
        <v>12.933333333333332</v>
      </c>
      <c r="D19" s="20"/>
      <c r="E19" s="9"/>
      <c r="F19" s="9"/>
      <c r="G19" s="9"/>
      <c r="H19" s="9"/>
      <c r="I19" s="9"/>
      <c r="J19" s="9"/>
    </row>
    <row r="20" spans="1:10" ht="47.25">
      <c r="A20" s="27">
        <v>1200</v>
      </c>
      <c r="B20" s="33" t="s">
        <v>17</v>
      </c>
      <c r="C20" s="32">
        <v>3.1</v>
      </c>
      <c r="D20" s="20"/>
      <c r="E20" s="9"/>
      <c r="F20" s="9"/>
      <c r="G20" s="9"/>
      <c r="H20" s="9"/>
      <c r="I20" s="9"/>
      <c r="J20" s="9"/>
    </row>
    <row r="21" spans="1:10" ht="14.25" customHeight="1">
      <c r="A21" s="27">
        <v>2210</v>
      </c>
      <c r="B21" s="28" t="s">
        <v>24</v>
      </c>
      <c r="C21" s="32">
        <v>1.1</v>
      </c>
      <c r="D21" s="20"/>
      <c r="E21" s="9"/>
      <c r="F21" s="9"/>
      <c r="G21" s="9"/>
      <c r="H21" s="9"/>
      <c r="I21" s="9"/>
      <c r="J21" s="9"/>
    </row>
    <row r="22" spans="1:10" ht="19.5" customHeight="1">
      <c r="A22" s="27">
        <v>2220</v>
      </c>
      <c r="B22" s="28" t="s">
        <v>25</v>
      </c>
      <c r="C22" s="32">
        <v>41.5</v>
      </c>
      <c r="D22" s="20"/>
      <c r="E22" s="9"/>
      <c r="F22" s="9"/>
      <c r="G22" s="9"/>
      <c r="H22" s="9"/>
      <c r="I22" s="9"/>
      <c r="J22" s="9"/>
    </row>
    <row r="23" spans="1:10" ht="15" customHeight="1">
      <c r="A23" s="27">
        <v>2240</v>
      </c>
      <c r="B23" s="28" t="s">
        <v>58</v>
      </c>
      <c r="C23" s="32">
        <v>33.63333333333333</v>
      </c>
      <c r="D23" s="20"/>
      <c r="E23" s="9"/>
      <c r="F23" s="9"/>
      <c r="G23" s="9"/>
      <c r="H23" s="9"/>
      <c r="I23" s="9"/>
      <c r="J23" s="9"/>
    </row>
    <row r="24" spans="1:10" ht="29.25" customHeight="1">
      <c r="A24" s="27">
        <v>2243</v>
      </c>
      <c r="B24" s="84" t="s">
        <v>60</v>
      </c>
      <c r="C24" s="32">
        <v>12.3</v>
      </c>
      <c r="D24" s="20"/>
      <c r="E24" s="9"/>
      <c r="F24" s="9"/>
      <c r="G24" s="9"/>
      <c r="H24" s="9"/>
      <c r="I24" s="9"/>
      <c r="J24" s="9"/>
    </row>
    <row r="25" spans="1:10" ht="12.75" customHeight="1">
      <c r="A25" s="27">
        <v>2244</v>
      </c>
      <c r="B25" s="28" t="s">
        <v>61</v>
      </c>
      <c r="C25" s="32">
        <v>4.7</v>
      </c>
      <c r="D25" s="20"/>
      <c r="E25" s="9"/>
      <c r="F25" s="9"/>
      <c r="G25" s="9"/>
      <c r="H25" s="9"/>
      <c r="I25" s="9"/>
      <c r="J25" s="9"/>
    </row>
    <row r="26" spans="1:10" ht="31.5">
      <c r="A26" s="27">
        <v>2249</v>
      </c>
      <c r="B26" s="33" t="s">
        <v>62</v>
      </c>
      <c r="C26" s="32">
        <v>1.4666666666666668</v>
      </c>
      <c r="D26" s="20"/>
      <c r="E26" s="9"/>
      <c r="F26" s="9"/>
      <c r="G26" s="9"/>
      <c r="H26" s="9"/>
      <c r="I26" s="9"/>
      <c r="J26" s="9"/>
    </row>
    <row r="27" spans="1:10" ht="15.75">
      <c r="A27" s="27">
        <v>2311</v>
      </c>
      <c r="B27" s="28" t="s">
        <v>27</v>
      </c>
      <c r="C27" s="32">
        <v>3.7666666666666666</v>
      </c>
      <c r="D27" s="20"/>
      <c r="E27" s="9"/>
      <c r="F27" s="9"/>
      <c r="G27" s="9"/>
      <c r="H27" s="9"/>
      <c r="I27" s="9"/>
      <c r="J27" s="9"/>
    </row>
    <row r="28" spans="1:10" ht="15" customHeight="1">
      <c r="A28" s="27">
        <v>2322</v>
      </c>
      <c r="B28" s="28" t="s">
        <v>29</v>
      </c>
      <c r="C28" s="32">
        <v>9.466666666666667</v>
      </c>
      <c r="D28" s="20"/>
      <c r="E28" s="9"/>
      <c r="F28" s="9"/>
      <c r="G28" s="9"/>
      <c r="H28" s="9"/>
      <c r="I28" s="9"/>
      <c r="J28" s="9"/>
    </row>
    <row r="29" spans="1:10" ht="17.25" customHeight="1">
      <c r="A29" s="27">
        <v>2341</v>
      </c>
      <c r="B29" s="28" t="s">
        <v>89</v>
      </c>
      <c r="C29" s="32">
        <v>11.633333333333333</v>
      </c>
      <c r="D29" s="20"/>
      <c r="E29" s="9"/>
      <c r="F29" s="9"/>
      <c r="G29" s="9"/>
      <c r="H29" s="9"/>
      <c r="I29" s="9"/>
      <c r="J29" s="9"/>
    </row>
    <row r="30" spans="1:10" ht="31.5">
      <c r="A30" s="27">
        <v>2350</v>
      </c>
      <c r="B30" s="33" t="s">
        <v>64</v>
      </c>
      <c r="C30" s="32">
        <v>9.466666666666667</v>
      </c>
      <c r="D30" s="20"/>
      <c r="E30" s="9"/>
      <c r="F30" s="9"/>
      <c r="G30" s="9"/>
      <c r="H30" s="9"/>
      <c r="I30" s="9"/>
      <c r="J30" s="9"/>
    </row>
    <row r="31" spans="1:10" ht="14.25" customHeight="1">
      <c r="A31" s="27">
        <v>2312</v>
      </c>
      <c r="B31" s="28" t="s">
        <v>90</v>
      </c>
      <c r="C31" s="32">
        <v>1.6</v>
      </c>
      <c r="D31" s="20"/>
      <c r="E31" s="9"/>
      <c r="F31" s="9"/>
      <c r="G31" s="9"/>
      <c r="H31" s="9"/>
      <c r="I31" s="9"/>
      <c r="J31" s="9"/>
    </row>
    <row r="32" spans="1:10" ht="15.75" customHeight="1">
      <c r="A32" s="27">
        <v>5200</v>
      </c>
      <c r="B32" s="28" t="s">
        <v>32</v>
      </c>
      <c r="C32" s="32">
        <v>4.266666666666667</v>
      </c>
      <c r="D32" s="20"/>
      <c r="E32" s="9"/>
      <c r="F32" s="9"/>
      <c r="G32" s="9"/>
      <c r="H32" s="9"/>
      <c r="I32" s="9"/>
      <c r="J32" s="9"/>
    </row>
    <row r="33" spans="1:10" ht="15.75">
      <c r="A33" s="27"/>
      <c r="B33" s="27" t="s">
        <v>33</v>
      </c>
      <c r="C33" s="36">
        <f>SUM(C19:C32)</f>
        <v>150.93333333333334</v>
      </c>
      <c r="D33" s="79"/>
      <c r="E33" s="9"/>
      <c r="F33" s="9"/>
      <c r="G33" s="9"/>
      <c r="H33" s="9"/>
      <c r="I33" s="9"/>
      <c r="J33" s="9"/>
    </row>
    <row r="34" spans="1:10" ht="15.75">
      <c r="A34" s="28"/>
      <c r="B34" s="37" t="s">
        <v>34</v>
      </c>
      <c r="C34" s="36">
        <f>C33+C17</f>
        <v>379.79999999999995</v>
      </c>
      <c r="D34" s="101"/>
      <c r="E34" s="9"/>
      <c r="F34" s="9"/>
      <c r="G34" s="9"/>
      <c r="H34" s="9"/>
      <c r="I34" s="9"/>
      <c r="J34" s="9"/>
    </row>
    <row r="35" spans="1:10" ht="20.25" customHeight="1">
      <c r="A35" s="22"/>
      <c r="B35" s="22"/>
      <c r="C35" s="22"/>
      <c r="D35" s="9"/>
      <c r="E35" s="9"/>
      <c r="F35" s="9"/>
      <c r="G35" s="9"/>
      <c r="H35" s="9"/>
      <c r="I35" s="9"/>
      <c r="J35" s="9"/>
    </row>
    <row r="36" spans="1:10" ht="15.75" customHeight="1">
      <c r="A36" s="133" t="s">
        <v>35</v>
      </c>
      <c r="B36" s="134"/>
      <c r="C36" s="27">
        <v>20</v>
      </c>
      <c r="D36" s="9"/>
      <c r="E36" s="9"/>
      <c r="F36" s="9"/>
      <c r="G36" s="9"/>
      <c r="H36" s="9"/>
      <c r="I36" s="9"/>
      <c r="J36" s="9"/>
    </row>
    <row r="37" spans="1:10" ht="43.5" customHeight="1">
      <c r="A37" s="133" t="s">
        <v>66</v>
      </c>
      <c r="B37" s="134"/>
      <c r="C37" s="39">
        <f>C34/C36</f>
        <v>18.99</v>
      </c>
      <c r="D37" s="82"/>
      <c r="E37" s="82"/>
      <c r="F37" s="82"/>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row r="60" spans="1:10" ht="15">
      <c r="A60" s="9"/>
      <c r="B60" s="9"/>
      <c r="C60" s="9"/>
      <c r="D60" s="9"/>
      <c r="E60" s="9"/>
      <c r="F60" s="9"/>
      <c r="G60" s="9"/>
      <c r="H60" s="9"/>
      <c r="I60" s="9"/>
      <c r="J60" s="9"/>
    </row>
  </sheetData>
  <sheetProtection/>
  <mergeCells count="4">
    <mergeCell ref="A6:C6"/>
    <mergeCell ref="B9:C9"/>
    <mergeCell ref="A36:B36"/>
    <mergeCell ref="A37:B37"/>
  </mergeCells>
  <printOptions/>
  <pageMargins left="0.7" right="0.7" top="0.75" bottom="0.75" header="0.3" footer="0.3"/>
  <pageSetup fitToHeight="1" fitToWidth="1" horizontalDpi="600" verticalDpi="600" orientation="portrait" scale="90"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J59"/>
  <sheetViews>
    <sheetView view="pageLayout" zoomScale="75" zoomScaleNormal="75" zoomScalePageLayoutView="75" workbookViewId="0" topLeftCell="A19">
      <selection activeCell="C33" sqref="C33"/>
    </sheetView>
  </sheetViews>
  <sheetFormatPr defaultColWidth="9.140625" defaultRowHeight="12.75"/>
  <cols>
    <col min="1" max="1" width="19.421875" style="7" customWidth="1"/>
    <col min="2" max="2" width="43.7109375" style="7" customWidth="1"/>
    <col min="3" max="3" width="30.00390625" style="7" customWidth="1"/>
    <col min="4"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29.25" customHeight="1">
      <c r="A9" s="24" t="s">
        <v>7</v>
      </c>
      <c r="B9" s="132" t="s">
        <v>98</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106.83</v>
      </c>
      <c r="D15" s="92"/>
      <c r="E15" s="92"/>
      <c r="F15" s="92"/>
      <c r="G15" s="92"/>
      <c r="H15" s="92"/>
      <c r="I15" s="92"/>
      <c r="J15" s="92"/>
    </row>
    <row r="16" spans="1:10" ht="47.25">
      <c r="A16" s="27">
        <v>1200</v>
      </c>
      <c r="B16" s="33" t="s">
        <v>17</v>
      </c>
      <c r="C16" s="29">
        <v>25.2</v>
      </c>
      <c r="D16" s="9"/>
      <c r="E16" s="9"/>
      <c r="F16" s="9"/>
      <c r="G16" s="9"/>
      <c r="H16" s="9"/>
      <c r="I16" s="9"/>
      <c r="J16" s="9"/>
    </row>
    <row r="17" spans="1:10" ht="15" customHeight="1">
      <c r="A17" s="27"/>
      <c r="B17" s="27" t="s">
        <v>22</v>
      </c>
      <c r="C17" s="34">
        <f>SUM(C15:C16)</f>
        <v>132.03</v>
      </c>
      <c r="D17" s="79"/>
      <c r="E17" s="9"/>
      <c r="F17" s="9"/>
      <c r="G17" s="9"/>
      <c r="H17" s="9"/>
      <c r="I17" s="9"/>
      <c r="J17" s="9"/>
    </row>
    <row r="18" spans="1:10" ht="13.5" customHeight="1">
      <c r="A18" s="27"/>
      <c r="B18" s="27" t="s">
        <v>23</v>
      </c>
      <c r="C18" s="35" t="s">
        <v>15</v>
      </c>
      <c r="D18" s="9"/>
      <c r="E18" s="9"/>
      <c r="F18" s="9"/>
      <c r="G18" s="9"/>
      <c r="H18" s="9"/>
      <c r="I18" s="9"/>
      <c r="J18" s="9"/>
    </row>
    <row r="19" spans="1:10" ht="15.75" customHeight="1">
      <c r="A19" s="27">
        <v>1100</v>
      </c>
      <c r="B19" s="28" t="s">
        <v>16</v>
      </c>
      <c r="C19" s="32">
        <v>6.81</v>
      </c>
      <c r="D19" s="9"/>
      <c r="E19" s="9"/>
      <c r="F19" s="9"/>
      <c r="G19" s="9"/>
      <c r="H19" s="9"/>
      <c r="I19" s="9"/>
      <c r="J19" s="9"/>
    </row>
    <row r="20" spans="1:10" ht="47.25">
      <c r="A20" s="27">
        <v>1200</v>
      </c>
      <c r="B20" s="33" t="s">
        <v>17</v>
      </c>
      <c r="C20" s="32">
        <v>1.64</v>
      </c>
      <c r="D20" s="9"/>
      <c r="E20" s="9"/>
      <c r="F20" s="9"/>
      <c r="G20" s="9"/>
      <c r="H20" s="9"/>
      <c r="I20" s="9"/>
      <c r="J20" s="9"/>
    </row>
    <row r="21" spans="1:10" ht="14.25" customHeight="1">
      <c r="A21" s="27">
        <v>2210</v>
      </c>
      <c r="B21" s="28" t="s">
        <v>24</v>
      </c>
      <c r="C21" s="32">
        <v>0.58</v>
      </c>
      <c r="D21" s="9"/>
      <c r="E21" s="9"/>
      <c r="F21" s="9"/>
      <c r="G21" s="9"/>
      <c r="H21" s="9"/>
      <c r="I21" s="9"/>
      <c r="J21" s="9"/>
    </row>
    <row r="22" spans="1:10" ht="19.5" customHeight="1">
      <c r="A22" s="27">
        <v>2220</v>
      </c>
      <c r="B22" s="28" t="s">
        <v>25</v>
      </c>
      <c r="C22" s="32">
        <v>21.85</v>
      </c>
      <c r="D22" s="9"/>
      <c r="E22" s="9"/>
      <c r="F22" s="9"/>
      <c r="G22" s="9"/>
      <c r="H22" s="9"/>
      <c r="I22" s="9"/>
      <c r="J22" s="9"/>
    </row>
    <row r="23" spans="1:10" ht="15" customHeight="1">
      <c r="A23" s="27">
        <v>2240</v>
      </c>
      <c r="B23" s="28" t="s">
        <v>58</v>
      </c>
      <c r="C23" s="32">
        <v>17.71</v>
      </c>
      <c r="D23" s="9"/>
      <c r="E23" s="9"/>
      <c r="F23" s="9"/>
      <c r="G23" s="9"/>
      <c r="H23" s="9"/>
      <c r="I23" s="9"/>
      <c r="J23" s="9"/>
    </row>
    <row r="24" spans="1:10" ht="29.25" customHeight="1">
      <c r="A24" s="27">
        <v>2243</v>
      </c>
      <c r="B24" s="84" t="s">
        <v>60</v>
      </c>
      <c r="C24" s="32">
        <v>6.44</v>
      </c>
      <c r="D24" s="9"/>
      <c r="E24" s="9"/>
      <c r="F24" s="9"/>
      <c r="G24" s="9"/>
      <c r="H24" s="9"/>
      <c r="I24" s="9"/>
      <c r="J24" s="9"/>
    </row>
    <row r="25" spans="1:10" ht="12.75" customHeight="1">
      <c r="A25" s="27">
        <v>2244</v>
      </c>
      <c r="B25" s="28" t="s">
        <v>61</v>
      </c>
      <c r="C25" s="32">
        <v>2.48</v>
      </c>
      <c r="D25" s="9"/>
      <c r="E25" s="9"/>
      <c r="F25" s="9"/>
      <c r="G25" s="9"/>
      <c r="H25" s="9"/>
      <c r="I25" s="9"/>
      <c r="J25" s="9"/>
    </row>
    <row r="26" spans="1:10" ht="31.5">
      <c r="A26" s="27">
        <v>2249</v>
      </c>
      <c r="B26" s="33" t="s">
        <v>62</v>
      </c>
      <c r="C26" s="32">
        <v>0.77</v>
      </c>
      <c r="D26" s="9"/>
      <c r="E26" s="9"/>
      <c r="F26" s="9"/>
      <c r="G26" s="9"/>
      <c r="H26" s="9"/>
      <c r="I26" s="9"/>
      <c r="J26" s="9"/>
    </row>
    <row r="27" spans="1:10" ht="15.75">
      <c r="A27" s="27">
        <v>2311</v>
      </c>
      <c r="B27" s="28" t="s">
        <v>27</v>
      </c>
      <c r="C27" s="32">
        <v>1.99</v>
      </c>
      <c r="D27" s="9"/>
      <c r="E27" s="9"/>
      <c r="F27" s="9"/>
      <c r="G27" s="9"/>
      <c r="H27" s="9"/>
      <c r="I27" s="9"/>
      <c r="J27" s="9"/>
    </row>
    <row r="28" spans="1:10" ht="17.25" customHeight="1">
      <c r="A28" s="27">
        <v>2341</v>
      </c>
      <c r="B28" s="28" t="s">
        <v>89</v>
      </c>
      <c r="C28" s="32">
        <v>6.12</v>
      </c>
      <c r="D28" s="9"/>
      <c r="E28" s="9"/>
      <c r="F28" s="9"/>
      <c r="G28" s="9"/>
      <c r="H28" s="9"/>
      <c r="I28" s="9"/>
      <c r="J28" s="9"/>
    </row>
    <row r="29" spans="1:10" ht="15" customHeight="1">
      <c r="A29" s="27">
        <v>2350</v>
      </c>
      <c r="B29" s="28" t="s">
        <v>64</v>
      </c>
      <c r="C29" s="32">
        <v>4.98</v>
      </c>
      <c r="D29" s="9"/>
      <c r="E29" s="9"/>
      <c r="F29" s="9"/>
      <c r="G29" s="9"/>
      <c r="H29" s="9"/>
      <c r="I29" s="9"/>
      <c r="J29" s="9"/>
    </row>
    <row r="30" spans="1:10" ht="14.25" customHeight="1">
      <c r="A30" s="27">
        <v>2312</v>
      </c>
      <c r="B30" s="28" t="s">
        <v>90</v>
      </c>
      <c r="C30" s="32">
        <v>0.85</v>
      </c>
      <c r="D30" s="9"/>
      <c r="E30" s="9"/>
      <c r="F30" s="9"/>
      <c r="G30" s="9"/>
      <c r="H30" s="9"/>
      <c r="I30" s="9"/>
      <c r="J30" s="9"/>
    </row>
    <row r="31" spans="1:10" ht="15.75" customHeight="1">
      <c r="A31" s="27">
        <v>5200</v>
      </c>
      <c r="B31" s="28" t="s">
        <v>32</v>
      </c>
      <c r="C31" s="32">
        <v>2.25</v>
      </c>
      <c r="D31" s="9"/>
      <c r="E31" s="9"/>
      <c r="F31" s="9"/>
      <c r="G31" s="9"/>
      <c r="H31" s="9"/>
      <c r="I31" s="9"/>
      <c r="J31" s="9"/>
    </row>
    <row r="32" spans="1:10" ht="15.75">
      <c r="A32" s="27"/>
      <c r="B32" s="27" t="s">
        <v>33</v>
      </c>
      <c r="C32" s="36">
        <f>SUM(C19:C31)</f>
        <v>74.47</v>
      </c>
      <c r="D32" s="79"/>
      <c r="E32" s="9"/>
      <c r="F32" s="9"/>
      <c r="G32" s="9"/>
      <c r="H32" s="9"/>
      <c r="I32" s="9"/>
      <c r="J32" s="9"/>
    </row>
    <row r="33" spans="1:10" ht="15.75">
      <c r="A33" s="28"/>
      <c r="B33" s="37" t="s">
        <v>34</v>
      </c>
      <c r="C33" s="36">
        <f>C32+C17</f>
        <v>206.5</v>
      </c>
      <c r="D33" s="79"/>
      <c r="E33" s="9"/>
      <c r="F33" s="9"/>
      <c r="G33" s="9"/>
      <c r="H33" s="9"/>
      <c r="I33" s="9"/>
      <c r="J33" s="9"/>
    </row>
    <row r="34" spans="1:10" ht="20.25" customHeight="1">
      <c r="A34" s="22"/>
      <c r="B34" s="22"/>
      <c r="C34" s="22"/>
      <c r="D34" s="9"/>
      <c r="E34" s="9"/>
      <c r="F34" s="9"/>
      <c r="G34" s="9"/>
      <c r="H34" s="9"/>
      <c r="I34" s="9"/>
      <c r="J34" s="9"/>
    </row>
    <row r="35" spans="1:10" ht="15.75" customHeight="1">
      <c r="A35" s="133" t="s">
        <v>35</v>
      </c>
      <c r="B35" s="134"/>
      <c r="C35" s="27">
        <v>10</v>
      </c>
      <c r="D35" s="9"/>
      <c r="E35" s="9"/>
      <c r="F35" s="9"/>
      <c r="G35" s="9"/>
      <c r="H35" s="9"/>
      <c r="I35" s="9"/>
      <c r="J35" s="9"/>
    </row>
    <row r="36" spans="1:10" ht="43.5" customHeight="1">
      <c r="A36" s="133" t="s">
        <v>66</v>
      </c>
      <c r="B36" s="134"/>
      <c r="C36" s="39">
        <f>C33/C35</f>
        <v>20.65</v>
      </c>
      <c r="D36" s="92"/>
      <c r="E36" s="92"/>
      <c r="F36" s="92"/>
      <c r="G36" s="9"/>
      <c r="H36" s="9"/>
      <c r="I36" s="9"/>
      <c r="J36" s="9"/>
    </row>
    <row r="37" spans="1:10" ht="15">
      <c r="A37" s="9"/>
      <c r="B37" s="9"/>
      <c r="C37" s="9"/>
      <c r="D37" s="9"/>
      <c r="E37" s="9"/>
      <c r="F37" s="9"/>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sheetData>
  <sheetProtection/>
  <mergeCells count="4">
    <mergeCell ref="A6:C6"/>
    <mergeCell ref="B9:C9"/>
    <mergeCell ref="A35:B35"/>
    <mergeCell ref="A36:B36"/>
  </mergeCells>
  <printOptions/>
  <pageMargins left="0.7" right="0.7" top="0.75" bottom="0.75" header="0.3" footer="0.3"/>
  <pageSetup fitToHeight="1" fitToWidth="1" horizontalDpi="600" verticalDpi="600" orientation="portrait" scale="94"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7.xml><?xml version="1.0" encoding="utf-8"?>
<worksheet xmlns="http://schemas.openxmlformats.org/spreadsheetml/2006/main" xmlns:r="http://schemas.openxmlformats.org/officeDocument/2006/relationships">
  <sheetPr>
    <tabColor rgb="FF00B0F0"/>
    <pageSetUpPr fitToPage="1"/>
  </sheetPr>
  <dimension ref="A1:J59"/>
  <sheetViews>
    <sheetView view="pageLayout" zoomScale="75" zoomScaleNormal="75" zoomScalePageLayoutView="75" workbookViewId="0" topLeftCell="A19">
      <selection activeCell="C36" sqref="C36"/>
    </sheetView>
  </sheetViews>
  <sheetFormatPr defaultColWidth="9.140625" defaultRowHeight="12.75"/>
  <cols>
    <col min="1" max="1" width="18.28125" style="7" customWidth="1"/>
    <col min="2" max="2" width="43.7109375" style="7" customWidth="1"/>
    <col min="3" max="3" width="30.00390625" style="7" customWidth="1"/>
    <col min="4"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29.25" customHeight="1">
      <c r="A9" s="24" t="s">
        <v>7</v>
      </c>
      <c r="B9" s="132" t="s">
        <v>99</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106.83</v>
      </c>
      <c r="D15" s="82"/>
      <c r="E15" s="82"/>
      <c r="F15" s="82"/>
      <c r="G15" s="82"/>
      <c r="H15" s="82"/>
      <c r="I15" s="82"/>
      <c r="J15" s="82"/>
    </row>
    <row r="16" spans="1:10" ht="47.25">
      <c r="A16" s="27">
        <v>1200</v>
      </c>
      <c r="B16" s="33" t="s">
        <v>17</v>
      </c>
      <c r="C16" s="29">
        <v>25.2</v>
      </c>
      <c r="D16" s="9"/>
      <c r="E16" s="9"/>
      <c r="F16" s="9"/>
      <c r="G16" s="9"/>
      <c r="H16" s="9"/>
      <c r="I16" s="9"/>
      <c r="J16" s="9"/>
    </row>
    <row r="17" spans="1:10" ht="15" customHeight="1">
      <c r="A17" s="27"/>
      <c r="B17" s="27" t="s">
        <v>22</v>
      </c>
      <c r="C17" s="34">
        <f>SUM(C15:C16)</f>
        <v>132.03</v>
      </c>
      <c r="D17" s="79"/>
      <c r="E17" s="9"/>
      <c r="F17" s="9"/>
      <c r="G17" s="9"/>
      <c r="H17" s="9"/>
      <c r="I17" s="9"/>
      <c r="J17" s="9"/>
    </row>
    <row r="18" spans="1:10" ht="13.5" customHeight="1">
      <c r="A18" s="27"/>
      <c r="B18" s="27" t="s">
        <v>23</v>
      </c>
      <c r="C18" s="35" t="s">
        <v>15</v>
      </c>
      <c r="D18" s="9"/>
      <c r="E18" s="9"/>
      <c r="F18" s="9"/>
      <c r="G18" s="9"/>
      <c r="H18" s="9"/>
      <c r="I18" s="9"/>
      <c r="J18" s="9"/>
    </row>
    <row r="19" spans="1:10" ht="15.75" customHeight="1">
      <c r="A19" s="27">
        <v>1100</v>
      </c>
      <c r="B19" s="28" t="s">
        <v>16</v>
      </c>
      <c r="C19" s="32">
        <v>6.81</v>
      </c>
      <c r="D19" s="9"/>
      <c r="E19" s="9"/>
      <c r="F19" s="9"/>
      <c r="G19" s="9"/>
      <c r="H19" s="9"/>
      <c r="I19" s="9"/>
      <c r="J19" s="9"/>
    </row>
    <row r="20" spans="1:10" ht="47.25">
      <c r="A20" s="27">
        <v>1200</v>
      </c>
      <c r="B20" s="33" t="s">
        <v>17</v>
      </c>
      <c r="C20" s="32">
        <v>1.64</v>
      </c>
      <c r="D20" s="9"/>
      <c r="E20" s="9"/>
      <c r="F20" s="9"/>
      <c r="G20" s="9"/>
      <c r="H20" s="9"/>
      <c r="I20" s="9"/>
      <c r="J20" s="9"/>
    </row>
    <row r="21" spans="1:10" ht="14.25" customHeight="1">
      <c r="A21" s="27">
        <v>2210</v>
      </c>
      <c r="B21" s="28" t="s">
        <v>24</v>
      </c>
      <c r="C21" s="32">
        <v>0.58</v>
      </c>
      <c r="D21" s="9"/>
      <c r="E21" s="9"/>
      <c r="F21" s="9"/>
      <c r="G21" s="9"/>
      <c r="H21" s="9"/>
      <c r="I21" s="9"/>
      <c r="J21" s="9"/>
    </row>
    <row r="22" spans="1:10" ht="19.5" customHeight="1">
      <c r="A22" s="27">
        <v>2220</v>
      </c>
      <c r="B22" s="28" t="s">
        <v>25</v>
      </c>
      <c r="C22" s="32">
        <v>21.85</v>
      </c>
      <c r="D22" s="9"/>
      <c r="E22" s="9"/>
      <c r="F22" s="9"/>
      <c r="G22" s="9"/>
      <c r="H22" s="9"/>
      <c r="I22" s="9"/>
      <c r="J22" s="9"/>
    </row>
    <row r="23" spans="1:10" ht="15" customHeight="1">
      <c r="A23" s="27">
        <v>2240</v>
      </c>
      <c r="B23" s="28" t="s">
        <v>58</v>
      </c>
      <c r="C23" s="32">
        <v>17.71</v>
      </c>
      <c r="D23" s="9"/>
      <c r="E23" s="9"/>
      <c r="F23" s="9"/>
      <c r="G23" s="9"/>
      <c r="H23" s="9"/>
      <c r="I23" s="9"/>
      <c r="J23" s="9"/>
    </row>
    <row r="24" spans="1:10" ht="29.25" customHeight="1">
      <c r="A24" s="27">
        <v>2243</v>
      </c>
      <c r="B24" s="84" t="s">
        <v>60</v>
      </c>
      <c r="C24" s="32">
        <v>6.44</v>
      </c>
      <c r="D24" s="9"/>
      <c r="E24" s="9"/>
      <c r="F24" s="9"/>
      <c r="G24" s="9"/>
      <c r="H24" s="9"/>
      <c r="I24" s="9"/>
      <c r="J24" s="9"/>
    </row>
    <row r="25" spans="1:10" ht="15.75">
      <c r="A25" s="27">
        <v>2244</v>
      </c>
      <c r="B25" s="28" t="s">
        <v>61</v>
      </c>
      <c r="C25" s="32">
        <v>2.48</v>
      </c>
      <c r="D25" s="9"/>
      <c r="E25" s="9"/>
      <c r="F25" s="9"/>
      <c r="G25" s="9"/>
      <c r="H25" s="9"/>
      <c r="I25" s="9"/>
      <c r="J25" s="9"/>
    </row>
    <row r="26" spans="1:10" ht="31.5">
      <c r="A26" s="27">
        <v>2249</v>
      </c>
      <c r="B26" s="33" t="s">
        <v>62</v>
      </c>
      <c r="C26" s="32">
        <v>0.77</v>
      </c>
      <c r="D26" s="9"/>
      <c r="E26" s="9"/>
      <c r="F26" s="9"/>
      <c r="G26" s="9"/>
      <c r="H26" s="9"/>
      <c r="I26" s="9"/>
      <c r="J26" s="9"/>
    </row>
    <row r="27" spans="1:10" ht="15.75">
      <c r="A27" s="27">
        <v>2311</v>
      </c>
      <c r="B27" s="28" t="s">
        <v>27</v>
      </c>
      <c r="C27" s="32">
        <v>1.99</v>
      </c>
      <c r="D27" s="9"/>
      <c r="E27" s="9"/>
      <c r="F27" s="9"/>
      <c r="G27" s="9"/>
      <c r="H27" s="9"/>
      <c r="I27" s="9"/>
      <c r="J27" s="9"/>
    </row>
    <row r="28" spans="1:10" ht="17.25" customHeight="1">
      <c r="A28" s="27">
        <v>2341</v>
      </c>
      <c r="B28" s="28" t="s">
        <v>89</v>
      </c>
      <c r="C28" s="32">
        <v>6.12</v>
      </c>
      <c r="D28" s="9"/>
      <c r="E28" s="9"/>
      <c r="F28" s="9"/>
      <c r="G28" s="9"/>
      <c r="H28" s="9"/>
      <c r="I28" s="9"/>
      <c r="J28" s="9"/>
    </row>
    <row r="29" spans="1:10" ht="15" customHeight="1">
      <c r="A29" s="27">
        <v>2350</v>
      </c>
      <c r="B29" s="28" t="s">
        <v>64</v>
      </c>
      <c r="C29" s="32">
        <v>4.98</v>
      </c>
      <c r="D29" s="9"/>
      <c r="E29" s="9"/>
      <c r="F29" s="9"/>
      <c r="G29" s="9"/>
      <c r="H29" s="9"/>
      <c r="I29" s="9"/>
      <c r="J29" s="9"/>
    </row>
    <row r="30" spans="1:10" ht="14.25" customHeight="1">
      <c r="A30" s="27">
        <v>2312</v>
      </c>
      <c r="B30" s="28" t="s">
        <v>90</v>
      </c>
      <c r="C30" s="32">
        <v>0.85</v>
      </c>
      <c r="D30" s="9"/>
      <c r="E30" s="9"/>
      <c r="F30" s="9"/>
      <c r="G30" s="9"/>
      <c r="H30" s="9"/>
      <c r="I30" s="9"/>
      <c r="J30" s="9"/>
    </row>
    <row r="31" spans="1:10" ht="15.75" customHeight="1">
      <c r="A31" s="27">
        <v>5200</v>
      </c>
      <c r="B31" s="28" t="s">
        <v>32</v>
      </c>
      <c r="C31" s="32">
        <v>2.25</v>
      </c>
      <c r="D31" s="9"/>
      <c r="E31" s="9"/>
      <c r="F31" s="9"/>
      <c r="G31" s="9"/>
      <c r="H31" s="9"/>
      <c r="I31" s="9"/>
      <c r="J31" s="9"/>
    </row>
    <row r="32" spans="1:10" ht="12.75" customHeight="1">
      <c r="A32" s="27"/>
      <c r="B32" s="27" t="s">
        <v>33</v>
      </c>
      <c r="C32" s="36">
        <f>SUM(C19:C31)</f>
        <v>74.47</v>
      </c>
      <c r="D32" s="79"/>
      <c r="E32" s="9"/>
      <c r="F32" s="9"/>
      <c r="G32" s="9"/>
      <c r="H32" s="9"/>
      <c r="I32" s="9"/>
      <c r="J32" s="9"/>
    </row>
    <row r="33" spans="1:10" ht="21" customHeight="1">
      <c r="A33" s="28"/>
      <c r="B33" s="37" t="s">
        <v>34</v>
      </c>
      <c r="C33" s="36">
        <f>C32+C17</f>
        <v>206.5</v>
      </c>
      <c r="D33" s="79"/>
      <c r="E33" s="9"/>
      <c r="F33" s="9"/>
      <c r="G33" s="9"/>
      <c r="H33" s="9"/>
      <c r="I33" s="9"/>
      <c r="J33" s="9"/>
    </row>
    <row r="34" spans="1:10" ht="20.25" customHeight="1">
      <c r="A34" s="22"/>
      <c r="B34" s="22"/>
      <c r="C34" s="22"/>
      <c r="D34" s="9"/>
      <c r="E34" s="9"/>
      <c r="F34" s="9"/>
      <c r="G34" s="9"/>
      <c r="H34" s="9"/>
      <c r="I34" s="9"/>
      <c r="J34" s="9"/>
    </row>
    <row r="35" spans="1:10" ht="15.75" customHeight="1">
      <c r="A35" s="133" t="s">
        <v>35</v>
      </c>
      <c r="B35" s="134"/>
      <c r="C35" s="27">
        <v>10</v>
      </c>
      <c r="D35" s="9"/>
      <c r="E35" s="9"/>
      <c r="F35" s="9"/>
      <c r="G35" s="9"/>
      <c r="H35" s="9"/>
      <c r="I35" s="9"/>
      <c r="J35" s="9"/>
    </row>
    <row r="36" spans="1:10" ht="42.75" customHeight="1">
      <c r="A36" s="133" t="s">
        <v>66</v>
      </c>
      <c r="B36" s="134"/>
      <c r="C36" s="39">
        <f>C33/C35</f>
        <v>20.65</v>
      </c>
      <c r="D36" s="82"/>
      <c r="E36" s="82"/>
      <c r="F36" s="82"/>
      <c r="G36" s="9"/>
      <c r="H36" s="9"/>
      <c r="I36" s="9"/>
      <c r="J36" s="9"/>
    </row>
    <row r="37" spans="1:10" ht="15">
      <c r="A37" s="9"/>
      <c r="B37" s="9"/>
      <c r="C37" s="9"/>
      <c r="D37" s="9"/>
      <c r="E37" s="9"/>
      <c r="F37" s="9"/>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sheetData>
  <sheetProtection/>
  <mergeCells count="4">
    <mergeCell ref="A6:C6"/>
    <mergeCell ref="B9:C9"/>
    <mergeCell ref="A35:B35"/>
    <mergeCell ref="A36:B36"/>
  </mergeCells>
  <printOptions/>
  <pageMargins left="0.7" right="0.7" top="0.75" bottom="0.75" header="0.3" footer="0.3"/>
  <pageSetup fitToHeight="1" fitToWidth="1" horizontalDpi="600" verticalDpi="600" orientation="portrait" scale="94"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8.xml><?xml version="1.0" encoding="utf-8"?>
<worksheet xmlns="http://schemas.openxmlformats.org/spreadsheetml/2006/main" xmlns:r="http://schemas.openxmlformats.org/officeDocument/2006/relationships">
  <sheetPr>
    <tabColor rgb="FF00B0F0"/>
    <pageSetUpPr fitToPage="1"/>
  </sheetPr>
  <dimension ref="A1:J61"/>
  <sheetViews>
    <sheetView view="pageLayout" zoomScale="75" zoomScaleNormal="75" zoomScalePageLayoutView="75" workbookViewId="0" topLeftCell="A19">
      <selection activeCell="C35" sqref="C35"/>
    </sheetView>
  </sheetViews>
  <sheetFormatPr defaultColWidth="9.140625" defaultRowHeight="12.75"/>
  <cols>
    <col min="1" max="1" width="19.28125" style="7" customWidth="1"/>
    <col min="2" max="2" width="42.8515625" style="7" customWidth="1"/>
    <col min="3" max="3" width="30.00390625" style="7" customWidth="1"/>
    <col min="4" max="4" width="14.140625" style="7" customWidth="1"/>
    <col min="5"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59"/>
      <c r="D8" s="9"/>
      <c r="E8" s="9"/>
      <c r="F8" s="9"/>
      <c r="G8" s="9"/>
      <c r="H8" s="9"/>
      <c r="I8" s="9"/>
      <c r="J8" s="9"/>
    </row>
    <row r="9" spans="1:10" ht="29.25" customHeight="1">
      <c r="A9" s="24" t="s">
        <v>7</v>
      </c>
      <c r="B9" s="132" t="s">
        <v>100</v>
      </c>
      <c r="C9" s="132"/>
      <c r="D9" s="9"/>
      <c r="E9" s="9"/>
      <c r="F9" s="9"/>
      <c r="G9" s="9"/>
      <c r="H9" s="9"/>
      <c r="I9" s="9"/>
      <c r="J9" s="9"/>
    </row>
    <row r="10" spans="1:10" ht="15" customHeight="1">
      <c r="A10" s="24" t="s">
        <v>9</v>
      </c>
      <c r="B10" s="22" t="s">
        <v>10</v>
      </c>
      <c r="C10" s="59"/>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116.24</v>
      </c>
      <c r="D15" s="100"/>
      <c r="E15" s="92"/>
      <c r="F15" s="92"/>
      <c r="G15" s="92"/>
      <c r="H15" s="92"/>
      <c r="I15" s="92"/>
      <c r="J15" s="92"/>
    </row>
    <row r="16" spans="1:10" ht="47.25">
      <c r="A16" s="27">
        <v>1200</v>
      </c>
      <c r="B16" s="33" t="s">
        <v>17</v>
      </c>
      <c r="C16" s="29">
        <v>27.42</v>
      </c>
      <c r="D16" s="100"/>
      <c r="E16" s="9"/>
      <c r="F16" s="9"/>
      <c r="G16" s="9"/>
      <c r="H16" s="9"/>
      <c r="I16" s="9"/>
      <c r="J16" s="9"/>
    </row>
    <row r="17" spans="1:10" ht="15" customHeight="1">
      <c r="A17" s="27"/>
      <c r="B17" s="27" t="s">
        <v>22</v>
      </c>
      <c r="C17" s="34">
        <f>SUM(C15:C16)</f>
        <v>143.66</v>
      </c>
      <c r="D17" s="100"/>
      <c r="E17" s="9"/>
      <c r="F17" s="9"/>
      <c r="G17" s="9"/>
      <c r="H17" s="9"/>
      <c r="I17" s="9"/>
      <c r="J17" s="9"/>
    </row>
    <row r="18" spans="1:10" ht="13.5" customHeight="1">
      <c r="A18" s="27"/>
      <c r="B18" s="27" t="s">
        <v>23</v>
      </c>
      <c r="C18" s="35" t="s">
        <v>15</v>
      </c>
      <c r="D18" s="100"/>
      <c r="E18" s="9"/>
      <c r="F18" s="9"/>
      <c r="G18" s="9"/>
      <c r="H18" s="9"/>
      <c r="I18" s="9"/>
      <c r="J18" s="9"/>
    </row>
    <row r="19" spans="1:10" ht="15.75" customHeight="1">
      <c r="A19" s="27">
        <v>1100</v>
      </c>
      <c r="B19" s="28" t="s">
        <v>16</v>
      </c>
      <c r="C19" s="32">
        <v>9.31</v>
      </c>
      <c r="D19" s="100"/>
      <c r="E19" s="9"/>
      <c r="F19" s="9"/>
      <c r="G19" s="9"/>
      <c r="H19" s="9"/>
      <c r="I19" s="9"/>
      <c r="J19" s="9"/>
    </row>
    <row r="20" spans="1:10" ht="47.25">
      <c r="A20" s="27">
        <v>1200</v>
      </c>
      <c r="B20" s="33" t="s">
        <v>17</v>
      </c>
      <c r="C20" s="32">
        <v>2.23</v>
      </c>
      <c r="D20" s="100"/>
      <c r="E20" s="9"/>
      <c r="F20" s="9"/>
      <c r="G20" s="9"/>
      <c r="H20" s="9"/>
      <c r="I20" s="9"/>
      <c r="J20" s="9"/>
    </row>
    <row r="21" spans="1:10" ht="14.25" customHeight="1">
      <c r="A21" s="27">
        <v>2210</v>
      </c>
      <c r="B21" s="28" t="s">
        <v>24</v>
      </c>
      <c r="C21" s="32">
        <v>0.79</v>
      </c>
      <c r="D21" s="100"/>
      <c r="E21" s="9"/>
      <c r="F21" s="9"/>
      <c r="G21" s="9"/>
      <c r="H21" s="9"/>
      <c r="I21" s="9"/>
      <c r="J21" s="9"/>
    </row>
    <row r="22" spans="1:10" ht="19.5" customHeight="1">
      <c r="A22" s="27">
        <v>2220</v>
      </c>
      <c r="B22" s="28" t="s">
        <v>25</v>
      </c>
      <c r="C22" s="32">
        <v>29.72</v>
      </c>
      <c r="D22" s="100"/>
      <c r="E22" s="9"/>
      <c r="F22" s="9"/>
      <c r="G22" s="9"/>
      <c r="H22" s="9"/>
      <c r="I22" s="9"/>
      <c r="J22" s="9"/>
    </row>
    <row r="23" spans="1:10" ht="19.5" customHeight="1">
      <c r="A23" s="27">
        <v>2222</v>
      </c>
      <c r="B23" s="28" t="s">
        <v>101</v>
      </c>
      <c r="C23" s="32">
        <v>47.85</v>
      </c>
      <c r="D23" s="100"/>
      <c r="E23" s="9"/>
      <c r="F23" s="9"/>
      <c r="G23" s="9"/>
      <c r="H23" s="9"/>
      <c r="I23" s="9"/>
      <c r="J23" s="9"/>
    </row>
    <row r="24" spans="1:10" ht="15" customHeight="1">
      <c r="A24" s="27">
        <v>2240</v>
      </c>
      <c r="B24" s="28" t="s">
        <v>58</v>
      </c>
      <c r="C24" s="32">
        <v>24.22</v>
      </c>
      <c r="D24" s="100"/>
      <c r="E24" s="9"/>
      <c r="F24" s="9"/>
      <c r="G24" s="9"/>
      <c r="H24" s="9"/>
      <c r="I24" s="9"/>
      <c r="J24" s="9"/>
    </row>
    <row r="25" spans="1:10" ht="29.25" customHeight="1">
      <c r="A25" s="27">
        <v>2243</v>
      </c>
      <c r="B25" s="84" t="s">
        <v>60</v>
      </c>
      <c r="C25" s="32">
        <v>8.86</v>
      </c>
      <c r="D25" s="100"/>
      <c r="E25" s="9"/>
      <c r="F25" s="9"/>
      <c r="G25" s="9"/>
      <c r="H25" s="9"/>
      <c r="I25" s="9"/>
      <c r="J25" s="9"/>
    </row>
    <row r="26" spans="1:10" ht="12.75" customHeight="1">
      <c r="A26" s="27">
        <v>2244</v>
      </c>
      <c r="B26" s="28" t="s">
        <v>61</v>
      </c>
      <c r="C26" s="32">
        <v>3.38</v>
      </c>
      <c r="D26" s="100"/>
      <c r="E26" s="9"/>
      <c r="F26" s="9"/>
      <c r="G26" s="9"/>
      <c r="H26" s="9"/>
      <c r="I26" s="9"/>
      <c r="J26" s="9"/>
    </row>
    <row r="27" spans="1:10" ht="31.5">
      <c r="A27" s="27">
        <v>2249</v>
      </c>
      <c r="B27" s="33" t="s">
        <v>62</v>
      </c>
      <c r="C27" s="32">
        <v>1.03</v>
      </c>
      <c r="D27" s="100"/>
      <c r="E27" s="9"/>
      <c r="F27" s="9"/>
      <c r="G27" s="9"/>
      <c r="H27" s="9"/>
      <c r="I27" s="9"/>
      <c r="J27" s="9"/>
    </row>
    <row r="28" spans="1:10" ht="15.75">
      <c r="A28" s="27">
        <v>2311</v>
      </c>
      <c r="B28" s="28" t="s">
        <v>27</v>
      </c>
      <c r="C28" s="32">
        <v>2.71</v>
      </c>
      <c r="D28" s="100"/>
      <c r="E28" s="9"/>
      <c r="F28" s="9"/>
      <c r="G28" s="9"/>
      <c r="H28" s="9"/>
      <c r="I28" s="9"/>
      <c r="J28" s="9"/>
    </row>
    <row r="29" spans="1:10" ht="15" customHeight="1">
      <c r="A29" s="27">
        <v>2322</v>
      </c>
      <c r="B29" s="28" t="s">
        <v>29</v>
      </c>
      <c r="C29" s="32">
        <v>6.82</v>
      </c>
      <c r="D29" s="100"/>
      <c r="E29" s="9"/>
      <c r="F29" s="9"/>
      <c r="G29" s="9"/>
      <c r="H29" s="9"/>
      <c r="I29" s="9"/>
      <c r="J29" s="9"/>
    </row>
    <row r="30" spans="1:10" ht="17.25" customHeight="1">
      <c r="A30" s="27">
        <v>2341</v>
      </c>
      <c r="B30" s="28" t="s">
        <v>89</v>
      </c>
      <c r="C30" s="32">
        <v>8.38</v>
      </c>
      <c r="D30" s="100"/>
      <c r="E30" s="9"/>
      <c r="F30" s="9"/>
      <c r="G30" s="9"/>
      <c r="H30" s="9"/>
      <c r="I30" s="9"/>
      <c r="J30" s="9"/>
    </row>
    <row r="31" spans="1:10" ht="15" customHeight="1">
      <c r="A31" s="27">
        <v>2350</v>
      </c>
      <c r="B31" s="28" t="s">
        <v>64</v>
      </c>
      <c r="C31" s="32">
        <v>6.82</v>
      </c>
      <c r="D31" s="100"/>
      <c r="E31" s="9"/>
      <c r="F31" s="9"/>
      <c r="G31" s="9"/>
      <c r="H31" s="9"/>
      <c r="I31" s="9"/>
      <c r="J31" s="9"/>
    </row>
    <row r="32" spans="1:10" ht="14.25" customHeight="1">
      <c r="A32" s="27">
        <v>2312</v>
      </c>
      <c r="B32" s="28" t="s">
        <v>90</v>
      </c>
      <c r="C32" s="32">
        <v>1.15</v>
      </c>
      <c r="D32" s="100"/>
      <c r="E32" s="9"/>
      <c r="F32" s="9"/>
      <c r="G32" s="9"/>
      <c r="H32" s="9"/>
      <c r="I32" s="9"/>
      <c r="J32" s="9"/>
    </row>
    <row r="33" spans="1:10" ht="15.75" customHeight="1">
      <c r="A33" s="27">
        <v>5200</v>
      </c>
      <c r="B33" s="28" t="s">
        <v>32</v>
      </c>
      <c r="C33" s="32">
        <v>3.07</v>
      </c>
      <c r="D33" s="100"/>
      <c r="E33" s="9"/>
      <c r="F33" s="9"/>
      <c r="G33" s="9"/>
      <c r="H33" s="9"/>
      <c r="I33" s="9"/>
      <c r="J33" s="9"/>
    </row>
    <row r="34" spans="1:10" ht="12.75" customHeight="1">
      <c r="A34" s="27"/>
      <c r="B34" s="27" t="s">
        <v>33</v>
      </c>
      <c r="C34" s="36">
        <f>SUM(C19:C33)</f>
        <v>156.33999999999997</v>
      </c>
      <c r="D34" s="100"/>
      <c r="E34" s="9"/>
      <c r="F34" s="9"/>
      <c r="G34" s="9"/>
      <c r="H34" s="9"/>
      <c r="I34" s="9"/>
      <c r="J34" s="9"/>
    </row>
    <row r="35" spans="1:10" ht="23.25" customHeight="1">
      <c r="A35" s="28"/>
      <c r="B35" s="37" t="s">
        <v>34</v>
      </c>
      <c r="C35" s="36">
        <f>C34+C17</f>
        <v>300</v>
      </c>
      <c r="D35" s="100"/>
      <c r="E35" s="9"/>
      <c r="F35" s="9"/>
      <c r="G35" s="9"/>
      <c r="H35" s="9"/>
      <c r="I35" s="9"/>
      <c r="J35" s="9"/>
    </row>
    <row r="36" spans="1:10" ht="20.25" customHeight="1">
      <c r="A36" s="22"/>
      <c r="B36" s="22"/>
      <c r="C36" s="22"/>
      <c r="D36" s="9"/>
      <c r="E36" s="9"/>
      <c r="F36" s="9"/>
      <c r="G36" s="9"/>
      <c r="H36" s="9"/>
      <c r="I36" s="9"/>
      <c r="J36" s="9"/>
    </row>
    <row r="37" spans="1:10" ht="15.75" customHeight="1">
      <c r="A37" s="133" t="s">
        <v>35</v>
      </c>
      <c r="B37" s="134"/>
      <c r="C37" s="27">
        <v>20</v>
      </c>
      <c r="D37" s="9"/>
      <c r="E37" s="9"/>
      <c r="F37" s="9"/>
      <c r="G37" s="9"/>
      <c r="H37" s="9"/>
      <c r="I37" s="9"/>
      <c r="J37" s="9"/>
    </row>
    <row r="38" spans="1:10" ht="43.5" customHeight="1">
      <c r="A38" s="133" t="s">
        <v>66</v>
      </c>
      <c r="B38" s="134"/>
      <c r="C38" s="39">
        <f>C35/C37</f>
        <v>15</v>
      </c>
      <c r="D38" s="92"/>
      <c r="E38" s="92"/>
      <c r="F38" s="92"/>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row r="60" spans="1:10" ht="15">
      <c r="A60" s="9"/>
      <c r="B60" s="9"/>
      <c r="C60" s="9"/>
      <c r="D60" s="9"/>
      <c r="E60" s="9"/>
      <c r="F60" s="9"/>
      <c r="G60" s="9"/>
      <c r="H60" s="9"/>
      <c r="I60" s="9"/>
      <c r="J60" s="9"/>
    </row>
    <row r="61" spans="1:10" ht="15">
      <c r="A61" s="9"/>
      <c r="B61" s="9"/>
      <c r="C61" s="9"/>
      <c r="D61" s="9"/>
      <c r="E61" s="9"/>
      <c r="F61" s="9"/>
      <c r="G61" s="9"/>
      <c r="H61" s="9"/>
      <c r="I61" s="9"/>
      <c r="J61" s="9"/>
    </row>
  </sheetData>
  <sheetProtection/>
  <mergeCells count="4">
    <mergeCell ref="A6:C6"/>
    <mergeCell ref="B9:C9"/>
    <mergeCell ref="A37:B37"/>
    <mergeCell ref="A38:B38"/>
  </mergeCells>
  <printOptions/>
  <pageMargins left="0.7" right="0.7" top="0.75" bottom="0.75" header="0.3" footer="0.3"/>
  <pageSetup fitToHeight="1" fitToWidth="1" horizontalDpi="600" verticalDpi="600" orientation="portrait" scale="89"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29.xml><?xml version="1.0" encoding="utf-8"?>
<worksheet xmlns="http://schemas.openxmlformats.org/spreadsheetml/2006/main" xmlns:r="http://schemas.openxmlformats.org/officeDocument/2006/relationships">
  <sheetPr>
    <tabColor rgb="FF00B0F0"/>
    <pageSetUpPr fitToPage="1"/>
  </sheetPr>
  <dimension ref="A1:J59"/>
  <sheetViews>
    <sheetView view="pageLayout" zoomScale="75" zoomScaleNormal="75" zoomScalePageLayoutView="75" workbookViewId="0" topLeftCell="A22">
      <selection activeCell="J56" sqref="J56"/>
    </sheetView>
  </sheetViews>
  <sheetFormatPr defaultColWidth="9.140625" defaultRowHeight="12.75"/>
  <cols>
    <col min="1" max="1" width="17.00390625" style="7" customWidth="1"/>
    <col min="2" max="2" width="43.7109375" style="7" customWidth="1"/>
    <col min="3" max="3" width="30.00390625" style="7" customWidth="1"/>
    <col min="4" max="4" width="14.140625" style="7" customWidth="1"/>
    <col min="5"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29.25" customHeight="1">
      <c r="A9" s="24" t="s">
        <v>7</v>
      </c>
      <c r="B9" s="132" t="s">
        <v>102</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52.73</v>
      </c>
      <c r="D15" s="100"/>
      <c r="E15" s="92"/>
      <c r="F15" s="92"/>
      <c r="G15" s="92"/>
      <c r="H15" s="92"/>
      <c r="I15" s="92"/>
      <c r="J15" s="92"/>
    </row>
    <row r="16" spans="1:10" ht="47.25">
      <c r="A16" s="27">
        <v>1200</v>
      </c>
      <c r="B16" s="33" t="s">
        <v>17</v>
      </c>
      <c r="C16" s="29">
        <v>12.44</v>
      </c>
      <c r="D16" s="100"/>
      <c r="E16" s="9"/>
      <c r="F16" s="9"/>
      <c r="G16" s="9"/>
      <c r="H16" s="9"/>
      <c r="I16" s="9"/>
      <c r="J16" s="9"/>
    </row>
    <row r="17" spans="1:10" ht="15" customHeight="1">
      <c r="A17" s="27"/>
      <c r="B17" s="27" t="s">
        <v>22</v>
      </c>
      <c r="C17" s="34">
        <f>SUM(C15:C16)</f>
        <v>65.17</v>
      </c>
      <c r="D17" s="100"/>
      <c r="E17" s="9"/>
      <c r="F17" s="9"/>
      <c r="G17" s="9"/>
      <c r="H17" s="9"/>
      <c r="I17" s="9"/>
      <c r="J17" s="9"/>
    </row>
    <row r="18" spans="1:10" ht="13.5" customHeight="1">
      <c r="A18" s="27"/>
      <c r="B18" s="27" t="s">
        <v>23</v>
      </c>
      <c r="C18" s="35" t="s">
        <v>15</v>
      </c>
      <c r="D18" s="100"/>
      <c r="E18" s="9"/>
      <c r="F18" s="9"/>
      <c r="G18" s="9"/>
      <c r="H18" s="9"/>
      <c r="I18" s="9"/>
      <c r="J18" s="9"/>
    </row>
    <row r="19" spans="1:10" ht="15.75" customHeight="1">
      <c r="A19" s="27">
        <v>1100</v>
      </c>
      <c r="B19" s="28" t="s">
        <v>16</v>
      </c>
      <c r="C19" s="32">
        <v>3.36</v>
      </c>
      <c r="D19" s="100"/>
      <c r="E19" s="9"/>
      <c r="F19" s="9"/>
      <c r="G19" s="9"/>
      <c r="H19" s="9"/>
      <c r="I19" s="9"/>
      <c r="J19" s="9"/>
    </row>
    <row r="20" spans="1:10" ht="47.25">
      <c r="A20" s="27">
        <v>1200</v>
      </c>
      <c r="B20" s="33" t="s">
        <v>17</v>
      </c>
      <c r="C20" s="32">
        <v>0.8</v>
      </c>
      <c r="D20" s="100"/>
      <c r="E20" s="9"/>
      <c r="F20" s="9"/>
      <c r="G20" s="9"/>
      <c r="H20" s="9"/>
      <c r="I20" s="9"/>
      <c r="J20" s="9"/>
    </row>
    <row r="21" spans="1:10" ht="14.25" customHeight="1">
      <c r="A21" s="27">
        <v>2210</v>
      </c>
      <c r="B21" s="28" t="s">
        <v>24</v>
      </c>
      <c r="C21" s="32">
        <v>0.28</v>
      </c>
      <c r="D21" s="100"/>
      <c r="E21" s="9"/>
      <c r="F21" s="9"/>
      <c r="G21" s="9"/>
      <c r="H21" s="9"/>
      <c r="I21" s="9"/>
      <c r="J21" s="9"/>
    </row>
    <row r="22" spans="1:10" ht="19.5" customHeight="1">
      <c r="A22" s="27">
        <v>2220</v>
      </c>
      <c r="B22" s="28" t="s">
        <v>25</v>
      </c>
      <c r="C22" s="32">
        <v>10.78</v>
      </c>
      <c r="D22" s="100"/>
      <c r="E22" s="9"/>
      <c r="F22" s="9"/>
      <c r="G22" s="9"/>
      <c r="H22" s="9"/>
      <c r="I22" s="9"/>
      <c r="J22" s="9"/>
    </row>
    <row r="23" spans="1:10" ht="15" customHeight="1">
      <c r="A23" s="27">
        <v>2240</v>
      </c>
      <c r="B23" s="28" t="s">
        <v>58</v>
      </c>
      <c r="C23" s="32">
        <v>8.74</v>
      </c>
      <c r="D23" s="100"/>
      <c r="E23" s="9"/>
      <c r="F23" s="9"/>
      <c r="G23" s="9"/>
      <c r="H23" s="9"/>
      <c r="I23" s="9"/>
      <c r="J23" s="9"/>
    </row>
    <row r="24" spans="1:10" ht="29.25" customHeight="1">
      <c r="A24" s="27">
        <v>2243</v>
      </c>
      <c r="B24" s="84" t="s">
        <v>60</v>
      </c>
      <c r="C24" s="32">
        <v>3.2</v>
      </c>
      <c r="D24" s="100"/>
      <c r="E24" s="9"/>
      <c r="F24" s="9"/>
      <c r="G24" s="9"/>
      <c r="H24" s="9"/>
      <c r="I24" s="9"/>
      <c r="J24" s="9"/>
    </row>
    <row r="25" spans="1:10" ht="12.75" customHeight="1">
      <c r="A25" s="27">
        <v>2244</v>
      </c>
      <c r="B25" s="28" t="s">
        <v>61</v>
      </c>
      <c r="C25" s="32">
        <v>1.22</v>
      </c>
      <c r="D25" s="100"/>
      <c r="E25" s="9"/>
      <c r="F25" s="9"/>
      <c r="G25" s="9"/>
      <c r="H25" s="9"/>
      <c r="I25" s="9"/>
      <c r="J25" s="9"/>
    </row>
    <row r="26" spans="1:10" ht="31.5">
      <c r="A26" s="27">
        <v>2249</v>
      </c>
      <c r="B26" s="33" t="s">
        <v>62</v>
      </c>
      <c r="C26" s="32">
        <v>0.38</v>
      </c>
      <c r="D26" s="100"/>
      <c r="E26" s="9"/>
      <c r="F26" s="9"/>
      <c r="G26" s="9"/>
      <c r="H26" s="9"/>
      <c r="I26" s="9"/>
      <c r="J26" s="9"/>
    </row>
    <row r="27" spans="1:10" ht="15.75">
      <c r="A27" s="27">
        <v>2311</v>
      </c>
      <c r="B27" s="28" t="s">
        <v>27</v>
      </c>
      <c r="C27" s="32">
        <v>0.98</v>
      </c>
      <c r="D27" s="100"/>
      <c r="E27" s="9"/>
      <c r="F27" s="9"/>
      <c r="G27" s="9"/>
      <c r="H27" s="9"/>
      <c r="I27" s="9"/>
      <c r="J27" s="9"/>
    </row>
    <row r="28" spans="1:10" ht="17.25" customHeight="1">
      <c r="A28" s="27">
        <v>2341</v>
      </c>
      <c r="B28" s="28" t="s">
        <v>89</v>
      </c>
      <c r="C28" s="32">
        <v>3.03</v>
      </c>
      <c r="D28" s="100"/>
      <c r="E28" s="9"/>
      <c r="F28" s="9"/>
      <c r="G28" s="9"/>
      <c r="H28" s="9"/>
      <c r="I28" s="9"/>
      <c r="J28" s="9"/>
    </row>
    <row r="29" spans="1:10" ht="15" customHeight="1">
      <c r="A29" s="27">
        <v>2350</v>
      </c>
      <c r="B29" s="28" t="s">
        <v>64</v>
      </c>
      <c r="C29" s="32">
        <v>2.44</v>
      </c>
      <c r="D29" s="100"/>
      <c r="E29" s="9"/>
      <c r="F29" s="9"/>
      <c r="G29" s="9"/>
      <c r="H29" s="9"/>
      <c r="I29" s="9"/>
      <c r="J29" s="9"/>
    </row>
    <row r="30" spans="1:10" ht="14.25" customHeight="1">
      <c r="A30" s="27">
        <v>2312</v>
      </c>
      <c r="B30" s="28" t="s">
        <v>90</v>
      </c>
      <c r="C30" s="32">
        <v>0.42</v>
      </c>
      <c r="D30" s="100"/>
      <c r="E30" s="9"/>
      <c r="F30" s="9"/>
      <c r="G30" s="9"/>
      <c r="H30" s="9"/>
      <c r="I30" s="9"/>
      <c r="J30" s="9"/>
    </row>
    <row r="31" spans="1:10" ht="15.75" customHeight="1">
      <c r="A31" s="27">
        <v>5200</v>
      </c>
      <c r="B31" s="28" t="s">
        <v>32</v>
      </c>
      <c r="C31" s="32">
        <v>1.4</v>
      </c>
      <c r="D31" s="100"/>
      <c r="E31" s="9"/>
      <c r="F31" s="9"/>
      <c r="G31" s="9"/>
      <c r="H31" s="9"/>
      <c r="I31" s="9"/>
      <c r="J31" s="9"/>
    </row>
    <row r="32" spans="1:10" ht="15.75">
      <c r="A32" s="27"/>
      <c r="B32" s="27" t="s">
        <v>33</v>
      </c>
      <c r="C32" s="36">
        <f>SUM(C19:C31)</f>
        <v>37.029999999999994</v>
      </c>
      <c r="D32" s="100"/>
      <c r="E32" s="9"/>
      <c r="F32" s="9"/>
      <c r="G32" s="9"/>
      <c r="H32" s="9"/>
      <c r="I32" s="9"/>
      <c r="J32" s="9"/>
    </row>
    <row r="33" spans="1:10" ht="15.75">
      <c r="A33" s="28"/>
      <c r="B33" s="37" t="s">
        <v>34</v>
      </c>
      <c r="C33" s="36">
        <f>C32+C17</f>
        <v>102.19999999999999</v>
      </c>
      <c r="D33" s="100"/>
      <c r="E33" s="9"/>
      <c r="F33" s="9"/>
      <c r="G33" s="9"/>
      <c r="H33" s="9"/>
      <c r="I33" s="9"/>
      <c r="J33" s="9"/>
    </row>
    <row r="34" spans="1:10" ht="20.25" customHeight="1">
      <c r="A34" s="22"/>
      <c r="B34" s="22"/>
      <c r="C34" s="22"/>
      <c r="D34" s="9"/>
      <c r="E34" s="9"/>
      <c r="F34" s="9"/>
      <c r="G34" s="9"/>
      <c r="H34" s="9"/>
      <c r="I34" s="9"/>
      <c r="J34" s="9"/>
    </row>
    <row r="35" spans="1:10" ht="15.75" customHeight="1">
      <c r="A35" s="133" t="s">
        <v>35</v>
      </c>
      <c r="B35" s="134"/>
      <c r="C35" s="27">
        <v>10</v>
      </c>
      <c r="D35" s="9"/>
      <c r="E35" s="9"/>
      <c r="F35" s="9"/>
      <c r="G35" s="9"/>
      <c r="H35" s="9"/>
      <c r="I35" s="9"/>
      <c r="J35" s="9"/>
    </row>
    <row r="36" spans="1:10" ht="42" customHeight="1">
      <c r="A36" s="133" t="s">
        <v>66</v>
      </c>
      <c r="B36" s="134"/>
      <c r="C36" s="39">
        <f>C33/C35</f>
        <v>10.219999999999999</v>
      </c>
      <c r="D36" s="92"/>
      <c r="E36" s="92"/>
      <c r="F36" s="92"/>
      <c r="G36" s="9"/>
      <c r="H36" s="9"/>
      <c r="I36" s="9"/>
      <c r="J36" s="9"/>
    </row>
    <row r="37" spans="1:10" ht="15">
      <c r="A37" s="9"/>
      <c r="B37" s="9"/>
      <c r="C37" s="9"/>
      <c r="D37" s="9"/>
      <c r="E37" s="9"/>
      <c r="F37" s="9"/>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sheetData>
  <sheetProtection/>
  <mergeCells count="4">
    <mergeCell ref="A6:C6"/>
    <mergeCell ref="B9:C9"/>
    <mergeCell ref="A35:B35"/>
    <mergeCell ref="A36:B36"/>
  </mergeCells>
  <printOptions/>
  <pageMargins left="0.7" right="0.7" top="0.75" bottom="0.75" header="0.3" footer="0.3"/>
  <pageSetup fitToHeight="1" fitToWidth="1" horizontalDpi="600" verticalDpi="600" orientation="portrait" scale="94"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3.xml><?xml version="1.0" encoding="utf-8"?>
<worksheet xmlns="http://schemas.openxmlformats.org/spreadsheetml/2006/main" xmlns:r="http://schemas.openxmlformats.org/officeDocument/2006/relationships">
  <sheetPr>
    <tabColor rgb="FF00B0F0"/>
    <pageSetUpPr fitToPage="1"/>
  </sheetPr>
  <dimension ref="A1:H38"/>
  <sheetViews>
    <sheetView view="pageLayout" zoomScale="75" zoomScaleNormal="75" zoomScalePageLayoutView="75" workbookViewId="0" topLeftCell="A13">
      <selection activeCell="A38" sqref="A38:B38"/>
    </sheetView>
  </sheetViews>
  <sheetFormatPr defaultColWidth="9.140625" defaultRowHeight="12.75"/>
  <cols>
    <col min="1" max="1" width="16.421875" style="22" customWidth="1"/>
    <col min="2" max="2" width="45.140625" style="22" customWidth="1"/>
    <col min="3" max="3" width="27.57421875" style="22" customWidth="1"/>
    <col min="4" max="5" width="9.140625" style="22" customWidth="1"/>
    <col min="6" max="6" width="13.8515625" style="22" customWidth="1"/>
    <col min="7" max="16384" width="9.140625" style="22" customWidth="1"/>
  </cols>
  <sheetData>
    <row r="1" ht="15.75">
      <c r="C1" s="3" t="s">
        <v>1</v>
      </c>
    </row>
    <row r="2" ht="31.5">
      <c r="C2" s="19" t="s">
        <v>36</v>
      </c>
    </row>
    <row r="3" ht="15.75">
      <c r="C3" s="4" t="s">
        <v>2</v>
      </c>
    </row>
    <row r="4" ht="15.75">
      <c r="C4" s="23"/>
    </row>
    <row r="5" ht="15.75">
      <c r="C5" s="118" t="s">
        <v>3</v>
      </c>
    </row>
    <row r="6" spans="1:3" ht="13.5" customHeight="1">
      <c r="A6" s="130" t="s">
        <v>4</v>
      </c>
      <c r="B6" s="130"/>
      <c r="C6" s="130"/>
    </row>
    <row r="8" spans="1:2" ht="15.75">
      <c r="A8" s="24" t="s">
        <v>5</v>
      </c>
      <c r="B8" s="116" t="s">
        <v>6</v>
      </c>
    </row>
    <row r="9" spans="1:3" ht="42" customHeight="1">
      <c r="A9" s="24" t="s">
        <v>7</v>
      </c>
      <c r="B9" s="132" t="s">
        <v>38</v>
      </c>
      <c r="C9" s="132"/>
    </row>
    <row r="10" spans="1:2" ht="15.75">
      <c r="A10" s="24" t="s">
        <v>9</v>
      </c>
      <c r="B10" s="22" t="s">
        <v>10</v>
      </c>
    </row>
    <row r="12" spans="1:8" ht="58.5" customHeight="1">
      <c r="A12" s="25" t="s">
        <v>11</v>
      </c>
      <c r="B12" s="25" t="s">
        <v>12</v>
      </c>
      <c r="C12" s="25" t="s">
        <v>13</v>
      </c>
      <c r="D12" s="26"/>
      <c r="E12" s="26"/>
      <c r="F12" s="26"/>
      <c r="G12" s="26"/>
      <c r="H12" s="26"/>
    </row>
    <row r="13" spans="1:8" ht="15.75">
      <c r="A13" s="27">
        <v>1</v>
      </c>
      <c r="B13" s="27">
        <v>2</v>
      </c>
      <c r="C13" s="27">
        <v>3</v>
      </c>
      <c r="D13" s="26"/>
      <c r="E13" s="26"/>
      <c r="F13" s="26"/>
      <c r="G13" s="26"/>
      <c r="H13" s="26"/>
    </row>
    <row r="14" spans="1:8" ht="15.75">
      <c r="A14" s="28"/>
      <c r="B14" s="27" t="s">
        <v>14</v>
      </c>
      <c r="C14" s="27" t="s">
        <v>15</v>
      </c>
      <c r="D14" s="26"/>
      <c r="E14" s="26"/>
      <c r="F14" s="26"/>
      <c r="G14" s="26"/>
      <c r="H14" s="26"/>
    </row>
    <row r="15" spans="1:8" ht="15.75">
      <c r="A15" s="27">
        <v>1100</v>
      </c>
      <c r="B15" s="28" t="s">
        <v>16</v>
      </c>
      <c r="C15" s="29">
        <v>2907.3</v>
      </c>
      <c r="D15" s="26"/>
      <c r="E15" s="30"/>
      <c r="F15" s="26"/>
      <c r="G15" s="26"/>
      <c r="H15" s="26"/>
    </row>
    <row r="16" spans="1:8" ht="47.25">
      <c r="A16" s="27">
        <v>1200</v>
      </c>
      <c r="B16" s="31" t="s">
        <v>17</v>
      </c>
      <c r="C16" s="29">
        <v>685.83</v>
      </c>
      <c r="D16" s="26"/>
      <c r="E16" s="26"/>
      <c r="F16" s="26"/>
      <c r="G16" s="26"/>
      <c r="H16" s="26"/>
    </row>
    <row r="17" spans="1:8" ht="15.75">
      <c r="A17" s="27">
        <v>2341</v>
      </c>
      <c r="B17" s="28" t="s">
        <v>18</v>
      </c>
      <c r="C17" s="29">
        <v>209.16</v>
      </c>
      <c r="D17" s="26"/>
      <c r="E17" s="26"/>
      <c r="F17" s="26"/>
      <c r="G17" s="26"/>
      <c r="H17" s="26"/>
    </row>
    <row r="18" spans="1:8" ht="13.5" customHeight="1">
      <c r="A18" s="27">
        <v>2361</v>
      </c>
      <c r="B18" s="28" t="s">
        <v>19</v>
      </c>
      <c r="C18" s="32">
        <v>29.88</v>
      </c>
      <c r="D18" s="26"/>
      <c r="E18" s="26"/>
      <c r="F18" s="26"/>
      <c r="G18" s="26"/>
      <c r="H18" s="26"/>
    </row>
    <row r="19" spans="1:8" ht="13.5" customHeight="1">
      <c r="A19" s="27">
        <v>2363</v>
      </c>
      <c r="B19" s="28" t="s">
        <v>20</v>
      </c>
      <c r="C19" s="32">
        <v>1151.02</v>
      </c>
      <c r="D19" s="26"/>
      <c r="E19" s="26"/>
      <c r="F19" s="26"/>
      <c r="G19" s="26"/>
      <c r="H19" s="26"/>
    </row>
    <row r="20" spans="1:8" ht="13.5" customHeight="1">
      <c r="A20" s="27">
        <v>2369</v>
      </c>
      <c r="B20" s="33" t="s">
        <v>21</v>
      </c>
      <c r="C20" s="32">
        <v>371</v>
      </c>
      <c r="D20" s="26"/>
      <c r="E20" s="26"/>
      <c r="F20" s="26"/>
      <c r="G20" s="26"/>
      <c r="H20" s="26"/>
    </row>
    <row r="21" spans="1:8" ht="15.75">
      <c r="A21" s="27"/>
      <c r="B21" s="27" t="s">
        <v>22</v>
      </c>
      <c r="C21" s="34">
        <f>SUM(C15:C20)</f>
        <v>5354.1900000000005</v>
      </c>
      <c r="D21" s="26"/>
      <c r="E21" s="26"/>
      <c r="F21" s="26"/>
      <c r="G21" s="26"/>
      <c r="H21" s="26"/>
    </row>
    <row r="22" spans="1:8" ht="15.75">
      <c r="A22" s="27"/>
      <c r="B22" s="27" t="s">
        <v>23</v>
      </c>
      <c r="C22" s="35" t="s">
        <v>15</v>
      </c>
      <c r="D22" s="26"/>
      <c r="E22" s="26"/>
      <c r="F22" s="26"/>
      <c r="G22" s="26"/>
      <c r="H22" s="26"/>
    </row>
    <row r="23" spans="1:8" ht="15.75">
      <c r="A23" s="27">
        <v>1100</v>
      </c>
      <c r="B23" s="28" t="s">
        <v>16</v>
      </c>
      <c r="C23" s="32">
        <v>300.18</v>
      </c>
      <c r="D23" s="26"/>
      <c r="E23" s="26"/>
      <c r="F23" s="26"/>
      <c r="G23" s="26"/>
      <c r="H23" s="26"/>
    </row>
    <row r="24" spans="1:8" ht="47.25">
      <c r="A24" s="27">
        <v>1200</v>
      </c>
      <c r="B24" s="31" t="s">
        <v>17</v>
      </c>
      <c r="C24" s="32">
        <v>72.27</v>
      </c>
      <c r="D24" s="26"/>
      <c r="E24" s="26"/>
      <c r="F24" s="26"/>
      <c r="G24" s="26"/>
      <c r="H24" s="26"/>
    </row>
    <row r="25" spans="1:8" ht="15.75">
      <c r="A25" s="27">
        <v>2210</v>
      </c>
      <c r="B25" s="28" t="s">
        <v>24</v>
      </c>
      <c r="C25" s="32">
        <v>2.12</v>
      </c>
      <c r="D25" s="26"/>
      <c r="E25" s="26"/>
      <c r="F25" s="26"/>
      <c r="G25" s="26"/>
      <c r="H25" s="26"/>
    </row>
    <row r="26" spans="1:8" ht="15.75">
      <c r="A26" s="27">
        <v>2220</v>
      </c>
      <c r="B26" s="28" t="s">
        <v>25</v>
      </c>
      <c r="C26" s="32">
        <v>115.72</v>
      </c>
      <c r="D26" s="26"/>
      <c r="E26" s="26"/>
      <c r="F26" s="26"/>
      <c r="G26" s="26"/>
      <c r="H26" s="26"/>
    </row>
    <row r="27" spans="1:8" ht="15.75">
      <c r="A27" s="27">
        <v>2240</v>
      </c>
      <c r="B27" s="28" t="s">
        <v>26</v>
      </c>
      <c r="C27" s="29">
        <v>605.16</v>
      </c>
      <c r="D27" s="26"/>
      <c r="E27" s="26"/>
      <c r="F27" s="26"/>
      <c r="G27" s="26"/>
      <c r="H27" s="26"/>
    </row>
    <row r="28" spans="1:8" ht="15.75">
      <c r="A28" s="27">
        <v>2312</v>
      </c>
      <c r="B28" s="28" t="s">
        <v>27</v>
      </c>
      <c r="C28" s="32">
        <v>4.15</v>
      </c>
      <c r="D28" s="26"/>
      <c r="E28" s="26"/>
      <c r="F28" s="26"/>
      <c r="G28" s="26"/>
      <c r="H28" s="26"/>
    </row>
    <row r="29" spans="1:8" ht="15.75">
      <c r="A29" s="27">
        <v>2321</v>
      </c>
      <c r="B29" s="28" t="s">
        <v>28</v>
      </c>
      <c r="C29" s="32">
        <v>755.54</v>
      </c>
      <c r="D29" s="26"/>
      <c r="E29" s="26"/>
      <c r="F29" s="26"/>
      <c r="G29" s="26"/>
      <c r="H29" s="26"/>
    </row>
    <row r="30" spans="1:8" ht="18.75" customHeight="1">
      <c r="A30" s="27">
        <v>2322</v>
      </c>
      <c r="B30" s="28" t="s">
        <v>29</v>
      </c>
      <c r="C30" s="32">
        <v>29.99</v>
      </c>
      <c r="D30" s="26"/>
      <c r="E30" s="26"/>
      <c r="F30" s="26"/>
      <c r="G30" s="26"/>
      <c r="H30" s="26"/>
    </row>
    <row r="31" spans="1:8" ht="14.25" customHeight="1">
      <c r="A31" s="27">
        <v>2500</v>
      </c>
      <c r="B31" s="28" t="s">
        <v>30</v>
      </c>
      <c r="C31" s="32">
        <v>25.7</v>
      </c>
      <c r="D31" s="26"/>
      <c r="E31" s="26"/>
      <c r="F31" s="26"/>
      <c r="G31" s="26"/>
      <c r="H31" s="26"/>
    </row>
    <row r="32" spans="1:8" ht="13.5" customHeight="1">
      <c r="A32" s="27">
        <v>2350</v>
      </c>
      <c r="B32" s="28" t="s">
        <v>31</v>
      </c>
      <c r="C32" s="32">
        <v>276.41</v>
      </c>
      <c r="D32" s="26"/>
      <c r="E32" s="26"/>
      <c r="F32" s="26"/>
      <c r="G32" s="26"/>
      <c r="H32" s="26"/>
    </row>
    <row r="33" spans="1:8" ht="13.5" customHeight="1">
      <c r="A33" s="27">
        <v>5200</v>
      </c>
      <c r="B33" s="28" t="s">
        <v>32</v>
      </c>
      <c r="C33" s="32">
        <v>72.57</v>
      </c>
      <c r="D33" s="26"/>
      <c r="E33" s="26"/>
      <c r="F33" s="26"/>
      <c r="G33" s="26"/>
      <c r="H33" s="26"/>
    </row>
    <row r="34" spans="1:8" ht="15.75">
      <c r="A34" s="27"/>
      <c r="B34" s="27" t="s">
        <v>33</v>
      </c>
      <c r="C34" s="36">
        <f>SUM(C23:C33)</f>
        <v>2259.81</v>
      </c>
      <c r="D34" s="26"/>
      <c r="E34" s="26"/>
      <c r="F34" s="26"/>
      <c r="G34" s="26"/>
      <c r="H34" s="26"/>
    </row>
    <row r="35" spans="1:8" ht="15.75">
      <c r="A35" s="28"/>
      <c r="B35" s="37" t="s">
        <v>34</v>
      </c>
      <c r="C35" s="36">
        <f>C21+C34</f>
        <v>7614</v>
      </c>
      <c r="D35" s="125"/>
      <c r="E35" s="26"/>
      <c r="F35" s="26"/>
      <c r="G35" s="26"/>
      <c r="H35" s="26"/>
    </row>
    <row r="37" spans="1:3" ht="15.75">
      <c r="A37" s="133" t="s">
        <v>35</v>
      </c>
      <c r="B37" s="134"/>
      <c r="C37" s="38">
        <v>300</v>
      </c>
    </row>
    <row r="38" spans="1:3" ht="48" customHeight="1">
      <c r="A38" s="133" t="s">
        <v>66</v>
      </c>
      <c r="B38" s="134"/>
      <c r="C38" s="39">
        <f>C35/C37</f>
        <v>25.38</v>
      </c>
    </row>
  </sheetData>
  <sheetProtection/>
  <mergeCells count="4">
    <mergeCell ref="A6:C6"/>
    <mergeCell ref="B9:C9"/>
    <mergeCell ref="A37:B37"/>
    <mergeCell ref="A38:B3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8" r:id="rId1"/>
  <headerFooter>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30.xml><?xml version="1.0" encoding="utf-8"?>
<worksheet xmlns="http://schemas.openxmlformats.org/spreadsheetml/2006/main" xmlns:r="http://schemas.openxmlformats.org/officeDocument/2006/relationships">
  <sheetPr>
    <tabColor rgb="FF00B0F0"/>
    <pageSetUpPr fitToPage="1"/>
  </sheetPr>
  <dimension ref="A1:J59"/>
  <sheetViews>
    <sheetView view="pageLayout" zoomScale="75" zoomScaleNormal="75" zoomScalePageLayoutView="75" workbookViewId="0" topLeftCell="A16">
      <selection activeCell="C25" sqref="C25"/>
    </sheetView>
  </sheetViews>
  <sheetFormatPr defaultColWidth="9.140625" defaultRowHeight="12.75"/>
  <cols>
    <col min="1" max="1" width="18.57421875" style="7" customWidth="1"/>
    <col min="2" max="2" width="43.7109375" style="7" customWidth="1"/>
    <col min="3" max="3" width="30.00390625" style="7" customWidth="1"/>
    <col min="4" max="4" width="14.140625" style="7" customWidth="1"/>
    <col min="5"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29.25" customHeight="1">
      <c r="A9" s="24" t="s">
        <v>7</v>
      </c>
      <c r="B9" s="132" t="s">
        <v>103</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69.08</v>
      </c>
      <c r="D15" s="100"/>
      <c r="E15" s="92"/>
      <c r="F15" s="92"/>
      <c r="G15" s="92"/>
      <c r="H15" s="92"/>
      <c r="I15" s="92"/>
      <c r="J15" s="92"/>
    </row>
    <row r="16" spans="1:10" ht="47.25">
      <c r="A16" s="27">
        <v>1200</v>
      </c>
      <c r="B16" s="33" t="s">
        <v>17</v>
      </c>
      <c r="C16" s="29">
        <v>16.3</v>
      </c>
      <c r="D16" s="100"/>
      <c r="E16" s="9"/>
      <c r="F16" s="9"/>
      <c r="G16" s="9"/>
      <c r="H16" s="9"/>
      <c r="I16" s="9"/>
      <c r="J16" s="9"/>
    </row>
    <row r="17" spans="1:10" ht="15" customHeight="1">
      <c r="A17" s="27"/>
      <c r="B17" s="27" t="s">
        <v>22</v>
      </c>
      <c r="C17" s="34">
        <f>SUM(C15:C16)</f>
        <v>85.38</v>
      </c>
      <c r="D17" s="100"/>
      <c r="E17" s="9"/>
      <c r="F17" s="9"/>
      <c r="G17" s="9"/>
      <c r="H17" s="9"/>
      <c r="I17" s="9"/>
      <c r="J17" s="9"/>
    </row>
    <row r="18" spans="1:10" ht="13.5" customHeight="1">
      <c r="A18" s="27"/>
      <c r="B18" s="27" t="s">
        <v>23</v>
      </c>
      <c r="C18" s="35" t="s">
        <v>15</v>
      </c>
      <c r="D18" s="100"/>
      <c r="E18" s="9"/>
      <c r="F18" s="9"/>
      <c r="G18" s="9"/>
      <c r="H18" s="9"/>
      <c r="I18" s="9"/>
      <c r="J18" s="9"/>
    </row>
    <row r="19" spans="1:10" ht="15.75" customHeight="1">
      <c r="A19" s="27">
        <v>1100</v>
      </c>
      <c r="B19" s="28" t="s">
        <v>16</v>
      </c>
      <c r="C19" s="32">
        <v>4.4</v>
      </c>
      <c r="D19" s="100"/>
      <c r="E19" s="9"/>
      <c r="F19" s="9"/>
      <c r="G19" s="9"/>
      <c r="H19" s="9"/>
      <c r="I19" s="9"/>
      <c r="J19" s="9"/>
    </row>
    <row r="20" spans="1:10" ht="47.25">
      <c r="A20" s="27">
        <v>1200</v>
      </c>
      <c r="B20" s="33" t="s">
        <v>17</v>
      </c>
      <c r="C20" s="32">
        <v>1.05</v>
      </c>
      <c r="D20" s="100"/>
      <c r="E20" s="9"/>
      <c r="F20" s="9"/>
      <c r="G20" s="9"/>
      <c r="H20" s="9"/>
      <c r="I20" s="9"/>
      <c r="J20" s="9"/>
    </row>
    <row r="21" spans="1:10" ht="14.25" customHeight="1">
      <c r="A21" s="27">
        <v>2210</v>
      </c>
      <c r="B21" s="28" t="s">
        <v>24</v>
      </c>
      <c r="C21" s="32">
        <v>0.37</v>
      </c>
      <c r="D21" s="100"/>
      <c r="E21" s="9"/>
      <c r="F21" s="9"/>
      <c r="G21" s="9"/>
      <c r="H21" s="9"/>
      <c r="I21" s="9"/>
      <c r="J21" s="9"/>
    </row>
    <row r="22" spans="1:10" ht="19.5" customHeight="1">
      <c r="A22" s="27">
        <v>2220</v>
      </c>
      <c r="B22" s="28" t="s">
        <v>25</v>
      </c>
      <c r="C22" s="32">
        <v>14.14</v>
      </c>
      <c r="D22" s="100"/>
      <c r="E22" s="9"/>
      <c r="F22" s="9"/>
      <c r="G22" s="9"/>
      <c r="H22" s="9"/>
      <c r="I22" s="9"/>
      <c r="J22" s="9"/>
    </row>
    <row r="23" spans="1:10" ht="15" customHeight="1">
      <c r="A23" s="27">
        <v>2240</v>
      </c>
      <c r="B23" s="28" t="s">
        <v>58</v>
      </c>
      <c r="C23" s="32">
        <v>11.45</v>
      </c>
      <c r="D23" s="100"/>
      <c r="E23" s="9"/>
      <c r="F23" s="9"/>
      <c r="G23" s="9"/>
      <c r="H23" s="9"/>
      <c r="I23" s="9"/>
      <c r="J23" s="9"/>
    </row>
    <row r="24" spans="1:10" ht="29.25" customHeight="1">
      <c r="A24" s="27">
        <v>2243</v>
      </c>
      <c r="B24" s="84" t="s">
        <v>60</v>
      </c>
      <c r="C24" s="32">
        <v>4.16</v>
      </c>
      <c r="D24" s="100"/>
      <c r="E24" s="9"/>
      <c r="F24" s="9"/>
      <c r="G24" s="9"/>
      <c r="H24" s="9"/>
      <c r="I24" s="9"/>
      <c r="J24" s="9"/>
    </row>
    <row r="25" spans="1:10" ht="12.75" customHeight="1">
      <c r="A25" s="27">
        <v>2244</v>
      </c>
      <c r="B25" s="28" t="s">
        <v>61</v>
      </c>
      <c r="C25" s="32">
        <v>1.6</v>
      </c>
      <c r="D25" s="100"/>
      <c r="E25" s="9"/>
      <c r="F25" s="9"/>
      <c r="G25" s="9"/>
      <c r="H25" s="9"/>
      <c r="I25" s="9"/>
      <c r="J25" s="9"/>
    </row>
    <row r="26" spans="1:10" ht="31.5">
      <c r="A26" s="27">
        <v>2249</v>
      </c>
      <c r="B26" s="33" t="s">
        <v>62</v>
      </c>
      <c r="C26" s="32">
        <v>0.5</v>
      </c>
      <c r="D26" s="100"/>
      <c r="E26" s="9"/>
      <c r="F26" s="9"/>
      <c r="G26" s="9"/>
      <c r="H26" s="9"/>
      <c r="I26" s="9"/>
      <c r="J26" s="9"/>
    </row>
    <row r="27" spans="1:10" ht="15.75">
      <c r="A27" s="27">
        <v>2311</v>
      </c>
      <c r="B27" s="28" t="s">
        <v>27</v>
      </c>
      <c r="C27" s="32">
        <v>1.28</v>
      </c>
      <c r="D27" s="100"/>
      <c r="E27" s="9"/>
      <c r="F27" s="9"/>
      <c r="G27" s="9"/>
      <c r="H27" s="9"/>
      <c r="I27" s="9"/>
      <c r="J27" s="9"/>
    </row>
    <row r="28" spans="1:10" ht="17.25" customHeight="1">
      <c r="A28" s="27">
        <v>2341</v>
      </c>
      <c r="B28" s="28" t="s">
        <v>89</v>
      </c>
      <c r="C28" s="32">
        <v>3.97</v>
      </c>
      <c r="D28" s="100"/>
      <c r="E28" s="9"/>
      <c r="F28" s="9"/>
      <c r="G28" s="9"/>
      <c r="H28" s="9"/>
      <c r="I28" s="9"/>
      <c r="J28" s="9"/>
    </row>
    <row r="29" spans="1:10" ht="15" customHeight="1">
      <c r="A29" s="27">
        <v>2350</v>
      </c>
      <c r="B29" s="28" t="s">
        <v>64</v>
      </c>
      <c r="C29" s="32">
        <v>3.22</v>
      </c>
      <c r="D29" s="100"/>
      <c r="E29" s="9"/>
      <c r="F29" s="9"/>
      <c r="G29" s="9"/>
      <c r="H29" s="9"/>
      <c r="I29" s="9"/>
      <c r="J29" s="9"/>
    </row>
    <row r="30" spans="1:10" ht="14.25" customHeight="1">
      <c r="A30" s="27">
        <v>2312</v>
      </c>
      <c r="B30" s="28" t="s">
        <v>90</v>
      </c>
      <c r="C30" s="32">
        <v>0.55</v>
      </c>
      <c r="D30" s="100"/>
      <c r="E30" s="9"/>
      <c r="F30" s="9"/>
      <c r="G30" s="9"/>
      <c r="H30" s="9"/>
      <c r="I30" s="9"/>
      <c r="J30" s="9"/>
    </row>
    <row r="31" spans="1:10" ht="15.75" customHeight="1">
      <c r="A31" s="27">
        <v>5200</v>
      </c>
      <c r="B31" s="28" t="s">
        <v>32</v>
      </c>
      <c r="C31" s="32">
        <v>1.83</v>
      </c>
      <c r="D31" s="100"/>
      <c r="E31" s="9"/>
      <c r="F31" s="9"/>
      <c r="G31" s="9"/>
      <c r="H31" s="9"/>
      <c r="I31" s="9"/>
      <c r="J31" s="9"/>
    </row>
    <row r="32" spans="1:10" ht="15.75">
      <c r="A32" s="27"/>
      <c r="B32" s="27" t="s">
        <v>33</v>
      </c>
      <c r="C32" s="36">
        <f>SUM(C19:C31)</f>
        <v>48.519999999999996</v>
      </c>
      <c r="D32" s="100"/>
      <c r="E32" s="9"/>
      <c r="F32" s="9"/>
      <c r="G32" s="9"/>
      <c r="H32" s="9"/>
      <c r="I32" s="9"/>
      <c r="J32" s="9"/>
    </row>
    <row r="33" spans="1:10" ht="15.75">
      <c r="A33" s="28"/>
      <c r="B33" s="37" t="s">
        <v>34</v>
      </c>
      <c r="C33" s="36">
        <f>C32+C17</f>
        <v>133.89999999999998</v>
      </c>
      <c r="D33" s="100"/>
      <c r="E33" s="9"/>
      <c r="F33" s="9"/>
      <c r="G33" s="9"/>
      <c r="H33" s="9"/>
      <c r="I33" s="9"/>
      <c r="J33" s="9"/>
    </row>
    <row r="34" spans="1:10" ht="20.25" customHeight="1">
      <c r="A34" s="22"/>
      <c r="B34" s="22"/>
      <c r="C34" s="22"/>
      <c r="D34" s="9"/>
      <c r="E34" s="9"/>
      <c r="F34" s="9"/>
      <c r="G34" s="9"/>
      <c r="H34" s="9"/>
      <c r="I34" s="9"/>
      <c r="J34" s="9"/>
    </row>
    <row r="35" spans="1:10" ht="15.75" customHeight="1">
      <c r="A35" s="133" t="s">
        <v>35</v>
      </c>
      <c r="B35" s="134"/>
      <c r="C35" s="27">
        <v>10</v>
      </c>
      <c r="D35" s="9"/>
      <c r="E35" s="9"/>
      <c r="F35" s="9"/>
      <c r="G35" s="9"/>
      <c r="H35" s="9"/>
      <c r="I35" s="9"/>
      <c r="J35" s="9"/>
    </row>
    <row r="36" spans="1:10" ht="29.25" customHeight="1">
      <c r="A36" s="133" t="s">
        <v>66</v>
      </c>
      <c r="B36" s="134"/>
      <c r="C36" s="39">
        <f>C33/C35</f>
        <v>13.389999999999997</v>
      </c>
      <c r="D36" s="92"/>
      <c r="E36" s="92"/>
      <c r="F36" s="92"/>
      <c r="G36" s="9"/>
      <c r="H36" s="9"/>
      <c r="I36" s="9"/>
      <c r="J36" s="9"/>
    </row>
    <row r="37" spans="1:10" ht="15">
      <c r="A37" s="9"/>
      <c r="B37" s="9"/>
      <c r="C37" s="9"/>
      <c r="D37" s="9"/>
      <c r="E37" s="9"/>
      <c r="F37" s="9"/>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sheetData>
  <sheetProtection/>
  <mergeCells count="4">
    <mergeCell ref="A6:C6"/>
    <mergeCell ref="B9:C9"/>
    <mergeCell ref="A35:B35"/>
    <mergeCell ref="A36:B36"/>
  </mergeCells>
  <printOptions/>
  <pageMargins left="0.7" right="0.7" top="0.75" bottom="0.75" header="0.3" footer="0.3"/>
  <pageSetup fitToHeight="1" fitToWidth="1" horizontalDpi="600" verticalDpi="600" orientation="portrait" scale="96"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31.xml><?xml version="1.0" encoding="utf-8"?>
<worksheet xmlns="http://schemas.openxmlformats.org/spreadsheetml/2006/main" xmlns:r="http://schemas.openxmlformats.org/officeDocument/2006/relationships">
  <sheetPr>
    <tabColor rgb="FF00B0F0"/>
    <pageSetUpPr fitToPage="1"/>
  </sheetPr>
  <dimension ref="A1:J59"/>
  <sheetViews>
    <sheetView view="pageLayout" zoomScale="75" zoomScaleNormal="75" zoomScalePageLayoutView="75" workbookViewId="0" topLeftCell="A19">
      <selection activeCell="J53" sqref="J53"/>
    </sheetView>
  </sheetViews>
  <sheetFormatPr defaultColWidth="9.140625" defaultRowHeight="12.75"/>
  <cols>
    <col min="1" max="1" width="18.7109375" style="7" customWidth="1"/>
    <col min="2" max="2" width="43.57421875" style="7" customWidth="1"/>
    <col min="3" max="3" width="30.00390625" style="7" customWidth="1"/>
    <col min="4" max="4" width="14.140625" style="7" customWidth="1"/>
    <col min="5"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29.25" customHeight="1">
      <c r="A9" s="24" t="s">
        <v>7</v>
      </c>
      <c r="B9" s="132" t="s">
        <v>104</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122.28</v>
      </c>
      <c r="D15" s="100"/>
      <c r="E15" s="92"/>
      <c r="F15" s="92"/>
      <c r="G15" s="92"/>
      <c r="H15" s="92"/>
      <c r="I15" s="92"/>
      <c r="J15" s="92"/>
    </row>
    <row r="16" spans="1:10" ht="47.25">
      <c r="A16" s="27">
        <v>1200</v>
      </c>
      <c r="B16" s="33" t="s">
        <v>17</v>
      </c>
      <c r="C16" s="29">
        <v>28.84</v>
      </c>
      <c r="D16" s="100"/>
      <c r="E16" s="9"/>
      <c r="F16" s="9"/>
      <c r="G16" s="9"/>
      <c r="H16" s="9"/>
      <c r="I16" s="9"/>
      <c r="J16" s="9"/>
    </row>
    <row r="17" spans="1:10" ht="15" customHeight="1">
      <c r="A17" s="27"/>
      <c r="B17" s="27" t="s">
        <v>22</v>
      </c>
      <c r="C17" s="34">
        <f>SUM(C15:C16)</f>
        <v>151.12</v>
      </c>
      <c r="D17" s="100"/>
      <c r="E17" s="9"/>
      <c r="F17" s="9"/>
      <c r="G17" s="9"/>
      <c r="H17" s="9"/>
      <c r="I17" s="9"/>
      <c r="J17" s="9"/>
    </row>
    <row r="18" spans="1:10" ht="13.5" customHeight="1">
      <c r="A18" s="27"/>
      <c r="B18" s="27" t="s">
        <v>23</v>
      </c>
      <c r="C18" s="35" t="s">
        <v>15</v>
      </c>
      <c r="D18" s="100"/>
      <c r="E18" s="9"/>
      <c r="F18" s="9"/>
      <c r="G18" s="9"/>
      <c r="H18" s="9"/>
      <c r="I18" s="9"/>
      <c r="J18" s="9"/>
    </row>
    <row r="19" spans="1:10" ht="15.75" customHeight="1">
      <c r="A19" s="27">
        <v>1100</v>
      </c>
      <c r="B19" s="28" t="s">
        <v>16</v>
      </c>
      <c r="C19" s="32">
        <v>7.79</v>
      </c>
      <c r="D19" s="100"/>
      <c r="E19" s="9"/>
      <c r="F19" s="9"/>
      <c r="G19" s="9"/>
      <c r="H19" s="9"/>
      <c r="I19" s="9"/>
      <c r="J19" s="9"/>
    </row>
    <row r="20" spans="1:10" ht="47.25">
      <c r="A20" s="27">
        <v>1200</v>
      </c>
      <c r="B20" s="33" t="s">
        <v>17</v>
      </c>
      <c r="C20" s="32">
        <v>1.86</v>
      </c>
      <c r="D20" s="100"/>
      <c r="E20" s="9"/>
      <c r="F20" s="9"/>
      <c r="G20" s="9"/>
      <c r="H20" s="9"/>
      <c r="I20" s="9"/>
      <c r="J20" s="9"/>
    </row>
    <row r="21" spans="1:10" ht="14.25" customHeight="1">
      <c r="A21" s="27">
        <v>2210</v>
      </c>
      <c r="B21" s="28" t="s">
        <v>24</v>
      </c>
      <c r="C21" s="32">
        <v>0.65</v>
      </c>
      <c r="D21" s="100"/>
      <c r="E21" s="9"/>
      <c r="F21" s="9"/>
      <c r="G21" s="9"/>
      <c r="H21" s="9"/>
      <c r="I21" s="9"/>
      <c r="J21" s="9"/>
    </row>
    <row r="22" spans="1:10" ht="19.5" customHeight="1">
      <c r="A22" s="27">
        <v>2220</v>
      </c>
      <c r="B22" s="28" t="s">
        <v>25</v>
      </c>
      <c r="C22" s="32">
        <v>24.94</v>
      </c>
      <c r="D22" s="100"/>
      <c r="E22" s="9"/>
      <c r="F22" s="9"/>
      <c r="G22" s="9"/>
      <c r="H22" s="9"/>
      <c r="I22" s="9"/>
      <c r="J22" s="9"/>
    </row>
    <row r="23" spans="1:10" ht="15" customHeight="1">
      <c r="A23" s="27">
        <v>2240</v>
      </c>
      <c r="B23" s="28" t="s">
        <v>58</v>
      </c>
      <c r="C23" s="32">
        <v>16.7</v>
      </c>
      <c r="D23" s="100"/>
      <c r="E23" s="9"/>
      <c r="F23" s="9"/>
      <c r="G23" s="9"/>
      <c r="H23" s="9"/>
      <c r="I23" s="9"/>
      <c r="J23" s="9"/>
    </row>
    <row r="24" spans="1:10" ht="29.25" customHeight="1">
      <c r="A24" s="27">
        <v>2243</v>
      </c>
      <c r="B24" s="84" t="s">
        <v>60</v>
      </c>
      <c r="C24" s="32">
        <v>3.5</v>
      </c>
      <c r="D24" s="100"/>
      <c r="E24" s="9"/>
      <c r="F24" s="9"/>
      <c r="G24" s="9"/>
      <c r="H24" s="9"/>
      <c r="I24" s="9"/>
      <c r="J24" s="9"/>
    </row>
    <row r="25" spans="1:10" ht="15.75">
      <c r="A25" s="27">
        <v>2244</v>
      </c>
      <c r="B25" s="28" t="s">
        <v>61</v>
      </c>
      <c r="C25" s="32">
        <v>2.83</v>
      </c>
      <c r="D25" s="100"/>
      <c r="E25" s="9"/>
      <c r="F25" s="9"/>
      <c r="G25" s="9"/>
      <c r="H25" s="9"/>
      <c r="I25" s="9"/>
      <c r="J25" s="9"/>
    </row>
    <row r="26" spans="1:10" ht="31.5">
      <c r="A26" s="27">
        <v>2249</v>
      </c>
      <c r="B26" s="33" t="s">
        <v>62</v>
      </c>
      <c r="C26" s="32">
        <v>0.9</v>
      </c>
      <c r="D26" s="100"/>
      <c r="E26" s="9"/>
      <c r="F26" s="9"/>
      <c r="G26" s="9"/>
      <c r="H26" s="9"/>
      <c r="I26" s="9"/>
      <c r="J26" s="9"/>
    </row>
    <row r="27" spans="1:10" ht="15.75">
      <c r="A27" s="27">
        <v>2311</v>
      </c>
      <c r="B27" s="28" t="s">
        <v>27</v>
      </c>
      <c r="C27" s="32">
        <v>2.27</v>
      </c>
      <c r="D27" s="100"/>
      <c r="E27" s="9"/>
      <c r="F27" s="9"/>
      <c r="G27" s="9"/>
      <c r="H27" s="9"/>
      <c r="I27" s="9"/>
      <c r="J27" s="9"/>
    </row>
    <row r="28" spans="1:10" ht="17.25" customHeight="1">
      <c r="A28" s="27">
        <v>2341</v>
      </c>
      <c r="B28" s="28" t="s">
        <v>89</v>
      </c>
      <c r="C28" s="32">
        <v>7.03</v>
      </c>
      <c r="D28" s="100"/>
      <c r="E28" s="9"/>
      <c r="F28" s="9"/>
      <c r="G28" s="9"/>
      <c r="H28" s="9"/>
      <c r="I28" s="9"/>
      <c r="J28" s="9"/>
    </row>
    <row r="29" spans="1:10" ht="15" customHeight="1">
      <c r="A29" s="27">
        <v>2350</v>
      </c>
      <c r="B29" s="28" t="s">
        <v>64</v>
      </c>
      <c r="C29" s="32">
        <v>5.7</v>
      </c>
      <c r="D29" s="100"/>
      <c r="E29" s="9"/>
      <c r="F29" s="9"/>
      <c r="G29" s="9"/>
      <c r="H29" s="9"/>
      <c r="I29" s="9"/>
      <c r="J29" s="9"/>
    </row>
    <row r="30" spans="1:10" ht="14.25" customHeight="1">
      <c r="A30" s="27">
        <v>2312</v>
      </c>
      <c r="B30" s="28" t="s">
        <v>90</v>
      </c>
      <c r="C30" s="32">
        <v>0.97</v>
      </c>
      <c r="D30" s="100"/>
      <c r="E30" s="9"/>
      <c r="F30" s="9"/>
      <c r="G30" s="9"/>
      <c r="H30" s="9"/>
      <c r="I30" s="9"/>
      <c r="J30" s="9"/>
    </row>
    <row r="31" spans="1:10" ht="15.75" customHeight="1">
      <c r="A31" s="27">
        <v>5200</v>
      </c>
      <c r="B31" s="28" t="s">
        <v>32</v>
      </c>
      <c r="C31" s="32">
        <v>3.24</v>
      </c>
      <c r="D31" s="100"/>
      <c r="E31" s="9"/>
      <c r="F31" s="9"/>
      <c r="G31" s="9"/>
      <c r="H31" s="9"/>
      <c r="I31" s="9"/>
      <c r="J31" s="9"/>
    </row>
    <row r="32" spans="1:10" ht="15.75">
      <c r="A32" s="27"/>
      <c r="B32" s="27" t="s">
        <v>33</v>
      </c>
      <c r="C32" s="36">
        <f>SUM(C19:C31)</f>
        <v>78.38</v>
      </c>
      <c r="D32" s="100"/>
      <c r="E32" s="9"/>
      <c r="F32" s="9"/>
      <c r="G32" s="9"/>
      <c r="H32" s="9"/>
      <c r="I32" s="9"/>
      <c r="J32" s="9"/>
    </row>
    <row r="33" spans="1:10" ht="15.75">
      <c r="A33" s="28"/>
      <c r="B33" s="37" t="s">
        <v>34</v>
      </c>
      <c r="C33" s="36">
        <f>C32+C17</f>
        <v>229.5</v>
      </c>
      <c r="D33" s="100"/>
      <c r="E33" s="9"/>
      <c r="F33" s="9"/>
      <c r="G33" s="9"/>
      <c r="H33" s="9"/>
      <c r="I33" s="9"/>
      <c r="J33" s="9"/>
    </row>
    <row r="34" spans="1:10" ht="20.25" customHeight="1">
      <c r="A34" s="22"/>
      <c r="B34" s="22"/>
      <c r="C34" s="22"/>
      <c r="D34" s="9"/>
      <c r="E34" s="9"/>
      <c r="F34" s="9"/>
      <c r="G34" s="9"/>
      <c r="H34" s="9"/>
      <c r="I34" s="9"/>
      <c r="J34" s="9"/>
    </row>
    <row r="35" spans="1:10" ht="15.75" customHeight="1">
      <c r="A35" s="133" t="s">
        <v>35</v>
      </c>
      <c r="B35" s="134"/>
      <c r="C35" s="27">
        <v>10</v>
      </c>
      <c r="D35" s="9"/>
      <c r="E35" s="9"/>
      <c r="F35" s="9"/>
      <c r="G35" s="9"/>
      <c r="H35" s="9"/>
      <c r="I35" s="9"/>
      <c r="J35" s="9"/>
    </row>
    <row r="36" spans="1:10" ht="42.75" customHeight="1">
      <c r="A36" s="133" t="s">
        <v>66</v>
      </c>
      <c r="B36" s="134"/>
      <c r="C36" s="39">
        <f>C33/C35</f>
        <v>22.95</v>
      </c>
      <c r="D36" s="92"/>
      <c r="E36" s="92"/>
      <c r="F36" s="92"/>
      <c r="G36" s="9"/>
      <c r="H36" s="9"/>
      <c r="I36" s="9"/>
      <c r="J36" s="9"/>
    </row>
    <row r="37" spans="1:10" ht="15">
      <c r="A37" s="9"/>
      <c r="B37" s="9"/>
      <c r="C37" s="9"/>
      <c r="D37" s="9"/>
      <c r="E37" s="9"/>
      <c r="F37" s="9"/>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sheetData>
  <sheetProtection/>
  <mergeCells count="4">
    <mergeCell ref="A6:C6"/>
    <mergeCell ref="B9:C9"/>
    <mergeCell ref="A35:B35"/>
    <mergeCell ref="A36:B36"/>
  </mergeCells>
  <printOptions/>
  <pageMargins left="0.7" right="0.7" top="0.75" bottom="0.75" header="0.3" footer="0.3"/>
  <pageSetup fitToHeight="1" fitToWidth="1" horizontalDpi="600" verticalDpi="600" orientation="portrait" scale="94"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J60"/>
  <sheetViews>
    <sheetView view="pageLayout" zoomScale="75" zoomScaleNormal="75" zoomScalePageLayoutView="75" workbookViewId="0" topLeftCell="A10">
      <selection activeCell="A37" sqref="A37:B37"/>
    </sheetView>
  </sheetViews>
  <sheetFormatPr defaultColWidth="9.140625" defaultRowHeight="12.75"/>
  <cols>
    <col min="1" max="1" width="18.57421875" style="7" customWidth="1"/>
    <col min="2" max="2" width="43.7109375" style="7" customWidth="1"/>
    <col min="3" max="3" width="30.00390625" style="7" customWidth="1"/>
    <col min="4" max="4" width="14.140625" style="7" customWidth="1"/>
    <col min="5"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1"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29.25" customHeight="1">
      <c r="A9" s="24" t="s">
        <v>7</v>
      </c>
      <c r="B9" s="132" t="s">
        <v>105</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72.25</v>
      </c>
      <c r="D15" s="100"/>
      <c r="E15" s="92"/>
      <c r="F15" s="92"/>
      <c r="G15" s="92"/>
      <c r="H15" s="92"/>
      <c r="I15" s="92"/>
      <c r="J15" s="92"/>
    </row>
    <row r="16" spans="1:10" ht="47.25">
      <c r="A16" s="27">
        <v>1200</v>
      </c>
      <c r="B16" s="33" t="s">
        <v>17</v>
      </c>
      <c r="C16" s="29">
        <v>17.41</v>
      </c>
      <c r="D16" s="100"/>
      <c r="E16" s="9"/>
      <c r="F16" s="9"/>
      <c r="G16" s="9"/>
      <c r="H16" s="9"/>
      <c r="I16" s="9"/>
      <c r="J16" s="9"/>
    </row>
    <row r="17" spans="1:10" ht="15" customHeight="1">
      <c r="A17" s="27"/>
      <c r="B17" s="27" t="s">
        <v>22</v>
      </c>
      <c r="C17" s="34">
        <f>SUM(C15:C16)</f>
        <v>89.66</v>
      </c>
      <c r="D17" s="100"/>
      <c r="E17" s="9"/>
      <c r="F17" s="9"/>
      <c r="G17" s="9"/>
      <c r="H17" s="9"/>
      <c r="I17" s="9"/>
      <c r="J17" s="9"/>
    </row>
    <row r="18" spans="1:10" ht="13.5" customHeight="1">
      <c r="A18" s="27"/>
      <c r="B18" s="27" t="s">
        <v>23</v>
      </c>
      <c r="C18" s="35" t="s">
        <v>15</v>
      </c>
      <c r="D18" s="100"/>
      <c r="E18" s="9"/>
      <c r="F18" s="9"/>
      <c r="G18" s="9"/>
      <c r="H18" s="9"/>
      <c r="I18" s="9"/>
      <c r="J18" s="9"/>
    </row>
    <row r="19" spans="1:10" ht="15.75" customHeight="1">
      <c r="A19" s="27">
        <v>1100</v>
      </c>
      <c r="B19" s="28" t="s">
        <v>16</v>
      </c>
      <c r="C19" s="32">
        <v>8.84</v>
      </c>
      <c r="D19" s="100"/>
      <c r="E19" s="9"/>
      <c r="F19" s="9"/>
      <c r="G19" s="9"/>
      <c r="H19" s="9"/>
      <c r="I19" s="9"/>
      <c r="J19" s="9"/>
    </row>
    <row r="20" spans="1:10" ht="47.25">
      <c r="A20" s="27">
        <v>1200</v>
      </c>
      <c r="B20" s="33" t="s">
        <v>17</v>
      </c>
      <c r="C20" s="32">
        <f>C19*0.2409</f>
        <v>2.129556</v>
      </c>
      <c r="D20" s="100"/>
      <c r="E20" s="9"/>
      <c r="F20" s="9"/>
      <c r="G20" s="9"/>
      <c r="H20" s="9"/>
      <c r="I20" s="9"/>
      <c r="J20" s="9"/>
    </row>
    <row r="21" spans="1:10" ht="14.25" customHeight="1">
      <c r="A21" s="27">
        <v>2210</v>
      </c>
      <c r="B21" s="28" t="s">
        <v>24</v>
      </c>
      <c r="C21" s="32">
        <v>0.42</v>
      </c>
      <c r="D21" s="100"/>
      <c r="E21" s="9"/>
      <c r="F21" s="9"/>
      <c r="G21" s="9"/>
      <c r="H21" s="9"/>
      <c r="I21" s="9"/>
      <c r="J21" s="9"/>
    </row>
    <row r="22" spans="1:10" ht="19.5" customHeight="1">
      <c r="A22" s="27">
        <v>2220</v>
      </c>
      <c r="B22" s="28" t="s">
        <v>25</v>
      </c>
      <c r="C22" s="32">
        <v>16.82</v>
      </c>
      <c r="D22" s="100"/>
      <c r="E22" s="9"/>
      <c r="F22" s="9"/>
      <c r="G22" s="9"/>
      <c r="H22" s="9"/>
      <c r="I22" s="9"/>
      <c r="J22" s="9"/>
    </row>
    <row r="23" spans="1:10" ht="15" customHeight="1">
      <c r="A23" s="27">
        <v>2240</v>
      </c>
      <c r="B23" s="28" t="s">
        <v>58</v>
      </c>
      <c r="C23" s="32">
        <v>13.18</v>
      </c>
      <c r="D23" s="100"/>
      <c r="E23" s="9"/>
      <c r="F23" s="9"/>
      <c r="G23" s="9"/>
      <c r="H23" s="9"/>
      <c r="I23" s="9"/>
      <c r="J23" s="9"/>
    </row>
    <row r="24" spans="1:10" ht="29.25" customHeight="1">
      <c r="A24" s="27">
        <v>2243</v>
      </c>
      <c r="B24" s="84" t="s">
        <v>60</v>
      </c>
      <c r="C24" s="32">
        <v>4.98</v>
      </c>
      <c r="D24" s="100"/>
      <c r="E24" s="9"/>
      <c r="F24" s="9"/>
      <c r="G24" s="9"/>
      <c r="H24" s="9"/>
      <c r="I24" s="9"/>
      <c r="J24" s="9"/>
    </row>
    <row r="25" spans="1:10" ht="12.75" customHeight="1">
      <c r="A25" s="27">
        <v>2244</v>
      </c>
      <c r="B25" s="28" t="s">
        <v>61</v>
      </c>
      <c r="C25" s="32">
        <v>1.84</v>
      </c>
      <c r="D25" s="100"/>
      <c r="E25" s="9"/>
      <c r="F25" s="9"/>
      <c r="G25" s="9"/>
      <c r="H25" s="9"/>
      <c r="I25" s="9"/>
      <c r="J25" s="9"/>
    </row>
    <row r="26" spans="1:10" ht="31.5">
      <c r="A26" s="27">
        <v>2249</v>
      </c>
      <c r="B26" s="33" t="s">
        <v>62</v>
      </c>
      <c r="C26" s="32">
        <v>0.58</v>
      </c>
      <c r="D26" s="100"/>
      <c r="E26" s="9"/>
      <c r="F26" s="9"/>
      <c r="G26" s="9"/>
      <c r="H26" s="9"/>
      <c r="I26" s="9"/>
      <c r="J26" s="9"/>
    </row>
    <row r="27" spans="1:10" ht="15.75">
      <c r="A27" s="27">
        <v>2311</v>
      </c>
      <c r="B27" s="28" t="s">
        <v>27</v>
      </c>
      <c r="C27" s="32">
        <v>1.48</v>
      </c>
      <c r="D27" s="100"/>
      <c r="E27" s="9"/>
      <c r="F27" s="9"/>
      <c r="G27" s="9"/>
      <c r="H27" s="9"/>
      <c r="I27" s="9"/>
      <c r="J27" s="9"/>
    </row>
    <row r="28" spans="1:10" ht="15" customHeight="1">
      <c r="A28" s="27">
        <v>2322</v>
      </c>
      <c r="B28" s="28" t="s">
        <v>29</v>
      </c>
      <c r="C28" s="32">
        <v>3.71</v>
      </c>
      <c r="D28" s="100"/>
      <c r="E28" s="9"/>
      <c r="F28" s="9"/>
      <c r="G28" s="9"/>
      <c r="H28" s="9"/>
      <c r="I28" s="9"/>
      <c r="J28" s="9"/>
    </row>
    <row r="29" spans="1:10" ht="17.25" customHeight="1">
      <c r="A29" s="27">
        <v>2341</v>
      </c>
      <c r="B29" s="28" t="s">
        <v>89</v>
      </c>
      <c r="C29" s="32">
        <v>5.12</v>
      </c>
      <c r="D29" s="100"/>
      <c r="E29" s="9"/>
      <c r="F29" s="9"/>
      <c r="G29" s="9"/>
      <c r="H29" s="9"/>
      <c r="I29" s="9"/>
      <c r="J29" s="9"/>
    </row>
    <row r="30" spans="1:10" ht="15" customHeight="1">
      <c r="A30" s="27">
        <v>2350</v>
      </c>
      <c r="B30" s="28" t="s">
        <v>64</v>
      </c>
      <c r="C30" s="32">
        <v>3.71</v>
      </c>
      <c r="D30" s="100"/>
      <c r="E30" s="9"/>
      <c r="F30" s="9"/>
      <c r="G30" s="9"/>
      <c r="H30" s="9"/>
      <c r="I30" s="9"/>
      <c r="J30" s="9"/>
    </row>
    <row r="31" spans="1:10" ht="14.25" customHeight="1">
      <c r="A31" s="27">
        <v>2312</v>
      </c>
      <c r="B31" s="28" t="s">
        <v>90</v>
      </c>
      <c r="C31" s="32">
        <v>0.63</v>
      </c>
      <c r="D31" s="100"/>
      <c r="E31" s="9"/>
      <c r="F31" s="9"/>
      <c r="G31" s="9"/>
      <c r="H31" s="9"/>
      <c r="I31" s="9"/>
      <c r="J31" s="9"/>
    </row>
    <row r="32" spans="1:10" ht="15.75" customHeight="1">
      <c r="A32" s="27">
        <v>5200</v>
      </c>
      <c r="B32" s="28" t="s">
        <v>32</v>
      </c>
      <c r="C32" s="32">
        <v>2.11</v>
      </c>
      <c r="D32" s="100"/>
      <c r="E32" s="9"/>
      <c r="F32" s="9"/>
      <c r="G32" s="9"/>
      <c r="H32" s="9"/>
      <c r="I32" s="9"/>
      <c r="J32" s="9"/>
    </row>
    <row r="33" spans="1:10" ht="15.75">
      <c r="A33" s="27"/>
      <c r="B33" s="27" t="s">
        <v>33</v>
      </c>
      <c r="C33" s="36">
        <f>SUM(C19:C32)</f>
        <v>65.54955600000001</v>
      </c>
      <c r="D33" s="100"/>
      <c r="E33" s="9"/>
      <c r="F33" s="9"/>
      <c r="G33" s="9"/>
      <c r="H33" s="9"/>
      <c r="I33" s="9"/>
      <c r="J33" s="9"/>
    </row>
    <row r="34" spans="1:10" ht="15.75">
      <c r="A34" s="28"/>
      <c r="B34" s="37" t="s">
        <v>34</v>
      </c>
      <c r="C34" s="36">
        <f>C33+C17</f>
        <v>155.20955600000002</v>
      </c>
      <c r="D34" s="100"/>
      <c r="E34" s="9"/>
      <c r="F34" s="9"/>
      <c r="G34" s="9"/>
      <c r="H34" s="9"/>
      <c r="I34" s="9"/>
      <c r="J34" s="9"/>
    </row>
    <row r="35" spans="1:10" ht="20.25" customHeight="1">
      <c r="A35" s="22"/>
      <c r="B35" s="22"/>
      <c r="C35" s="22"/>
      <c r="D35" s="100"/>
      <c r="E35" s="9"/>
      <c r="F35" s="9"/>
      <c r="G35" s="9"/>
      <c r="H35" s="9"/>
      <c r="I35" s="9"/>
      <c r="J35" s="9"/>
    </row>
    <row r="36" spans="1:10" ht="15.75" customHeight="1">
      <c r="A36" s="133" t="s">
        <v>35</v>
      </c>
      <c r="B36" s="134"/>
      <c r="C36" s="27">
        <v>10</v>
      </c>
      <c r="D36" s="9"/>
      <c r="E36" s="9"/>
      <c r="F36" s="9"/>
      <c r="G36" s="9"/>
      <c r="H36" s="9"/>
      <c r="I36" s="9"/>
      <c r="J36" s="9"/>
    </row>
    <row r="37" spans="1:10" ht="29.25" customHeight="1">
      <c r="A37" s="133" t="s">
        <v>66</v>
      </c>
      <c r="B37" s="134"/>
      <c r="C37" s="39">
        <f>C34/C36</f>
        <v>15.520955600000002</v>
      </c>
      <c r="D37" s="92"/>
      <c r="E37" s="92"/>
      <c r="F37" s="92"/>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row r="60" spans="1:10" ht="15">
      <c r="A60" s="9"/>
      <c r="B60" s="9"/>
      <c r="C60" s="9"/>
      <c r="D60" s="9"/>
      <c r="E60" s="9"/>
      <c r="F60" s="9"/>
      <c r="G60" s="9"/>
      <c r="H60" s="9"/>
      <c r="I60" s="9"/>
      <c r="J60" s="9"/>
    </row>
  </sheetData>
  <sheetProtection/>
  <mergeCells count="4">
    <mergeCell ref="A6:C6"/>
    <mergeCell ref="B9:C9"/>
    <mergeCell ref="A36:B36"/>
    <mergeCell ref="A37:B37"/>
  </mergeCells>
  <printOptions/>
  <pageMargins left="0.7" right="0.7" top="0.75" bottom="0.75" header="0.3" footer="0.3"/>
  <pageSetup fitToHeight="1" fitToWidth="1" horizontalDpi="600" verticalDpi="600" orientation="portrait" scale="94"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59"/>
  <sheetViews>
    <sheetView view="pageLayout" zoomScale="75" zoomScaleNormal="75" zoomScalePageLayoutView="75" workbookViewId="0" topLeftCell="A17">
      <selection activeCell="I46" sqref="I45:I46"/>
    </sheetView>
  </sheetViews>
  <sheetFormatPr defaultColWidth="9.140625" defaultRowHeight="12.75"/>
  <cols>
    <col min="1" max="1" width="17.00390625" style="7" customWidth="1"/>
    <col min="2" max="2" width="44.00390625" style="7" customWidth="1"/>
    <col min="3" max="3" width="30.00390625" style="7" customWidth="1"/>
    <col min="4" max="4" width="11.57421875" style="7" bestFit="1" customWidth="1"/>
    <col min="5" max="16384" width="9.140625" style="7" customWidth="1"/>
  </cols>
  <sheetData>
    <row r="1" ht="14.25" customHeight="1">
      <c r="C1" s="3" t="s">
        <v>1</v>
      </c>
    </row>
    <row r="2" ht="33.75" customHeight="1">
      <c r="C2" s="19" t="s">
        <v>36</v>
      </c>
    </row>
    <row r="3" ht="15.75" customHeight="1">
      <c r="C3" s="4" t="s">
        <v>2</v>
      </c>
    </row>
    <row r="4" ht="15.75" customHeight="1">
      <c r="C4" s="13"/>
    </row>
    <row r="5" ht="15.75" customHeight="1">
      <c r="C5" s="12" t="s">
        <v>55</v>
      </c>
    </row>
    <row r="6" spans="1:10" ht="17.25" customHeight="1">
      <c r="A6" s="136" t="s">
        <v>4</v>
      </c>
      <c r="B6" s="136"/>
      <c r="C6" s="136"/>
      <c r="D6" s="9"/>
      <c r="E6" s="9"/>
      <c r="F6" s="9"/>
      <c r="G6" s="9"/>
      <c r="H6" s="9"/>
      <c r="I6" s="9"/>
      <c r="J6" s="9"/>
    </row>
    <row r="7" spans="1:10" ht="19.5" customHeight="1">
      <c r="A7" s="22"/>
      <c r="B7" s="22"/>
      <c r="C7" s="22"/>
      <c r="D7" s="9"/>
      <c r="E7" s="9"/>
      <c r="F7" s="9"/>
      <c r="G7" s="9"/>
      <c r="H7" s="9"/>
      <c r="I7" s="9"/>
      <c r="J7" s="9"/>
    </row>
    <row r="8" spans="1:10" ht="13.5" customHeight="1">
      <c r="A8" s="24" t="s">
        <v>5</v>
      </c>
      <c r="B8" s="50" t="s">
        <v>6</v>
      </c>
      <c r="C8" s="22"/>
      <c r="D8" s="9"/>
      <c r="E8" s="9"/>
      <c r="F8" s="9"/>
      <c r="G8" s="9"/>
      <c r="H8" s="9"/>
      <c r="I8" s="9"/>
      <c r="J8" s="9"/>
    </row>
    <row r="9" spans="1:10" ht="47.25">
      <c r="A9" s="24" t="s">
        <v>7</v>
      </c>
      <c r="B9" s="132" t="s">
        <v>106</v>
      </c>
      <c r="C9" s="132"/>
      <c r="D9" s="9"/>
      <c r="E9" s="9"/>
      <c r="F9" s="9"/>
      <c r="G9" s="9"/>
      <c r="H9" s="9"/>
      <c r="I9" s="9"/>
      <c r="J9" s="9"/>
    </row>
    <row r="10" spans="1:10" ht="15" customHeight="1">
      <c r="A10" s="24" t="s">
        <v>9</v>
      </c>
      <c r="B10" s="22" t="s">
        <v>10</v>
      </c>
      <c r="C10" s="22"/>
      <c r="D10" s="9"/>
      <c r="E10" s="9"/>
      <c r="F10" s="9"/>
      <c r="G10" s="9"/>
      <c r="H10" s="9"/>
      <c r="I10" s="9"/>
      <c r="J10" s="9"/>
    </row>
    <row r="11" spans="1:10" ht="15.75" customHeight="1">
      <c r="A11" s="22"/>
      <c r="B11" s="22"/>
      <c r="C11" s="22"/>
      <c r="D11" s="9"/>
      <c r="E11" s="9"/>
      <c r="F11" s="9"/>
      <c r="G11" s="9"/>
      <c r="H11" s="9"/>
      <c r="I11" s="9"/>
      <c r="J11" s="9"/>
    </row>
    <row r="12" spans="1:10" ht="45.75" customHeight="1">
      <c r="A12" s="25" t="s">
        <v>11</v>
      </c>
      <c r="B12" s="25" t="s">
        <v>12</v>
      </c>
      <c r="C12" s="25" t="s">
        <v>13</v>
      </c>
      <c r="D12" s="9"/>
      <c r="E12" s="9"/>
      <c r="F12" s="9"/>
      <c r="G12" s="9"/>
      <c r="H12" s="9"/>
      <c r="I12" s="9"/>
      <c r="J12" s="9"/>
    </row>
    <row r="13" spans="1:10" ht="12" customHeight="1">
      <c r="A13" s="27">
        <v>1</v>
      </c>
      <c r="B13" s="27">
        <v>2</v>
      </c>
      <c r="C13" s="27">
        <v>3</v>
      </c>
      <c r="D13" s="9"/>
      <c r="E13" s="9"/>
      <c r="F13" s="9"/>
      <c r="G13" s="9"/>
      <c r="H13" s="9"/>
      <c r="I13" s="9"/>
      <c r="J13" s="9"/>
    </row>
    <row r="14" spans="1:10" ht="14.25" customHeight="1">
      <c r="A14" s="28"/>
      <c r="B14" s="27" t="s">
        <v>14</v>
      </c>
      <c r="C14" s="27" t="s">
        <v>15</v>
      </c>
      <c r="D14" s="9"/>
      <c r="E14" s="9"/>
      <c r="F14" s="9"/>
      <c r="G14" s="9"/>
      <c r="H14" s="9"/>
      <c r="I14" s="9"/>
      <c r="J14" s="9"/>
    </row>
    <row r="15" spans="1:10" ht="16.5" customHeight="1">
      <c r="A15" s="27">
        <v>1100</v>
      </c>
      <c r="B15" s="28" t="s">
        <v>16</v>
      </c>
      <c r="C15" s="29">
        <v>1030.95</v>
      </c>
      <c r="D15" s="100"/>
      <c r="E15" s="92"/>
      <c r="F15" s="92"/>
      <c r="G15" s="92"/>
      <c r="H15" s="92"/>
      <c r="I15" s="92"/>
      <c r="J15" s="92"/>
    </row>
    <row r="16" spans="1:10" ht="47.25">
      <c r="A16" s="27">
        <v>1200</v>
      </c>
      <c r="B16" s="33" t="s">
        <v>17</v>
      </c>
      <c r="C16" s="29">
        <v>248.36</v>
      </c>
      <c r="D16" s="100"/>
      <c r="E16" s="9"/>
      <c r="F16" s="9"/>
      <c r="G16" s="9"/>
      <c r="H16" s="9"/>
      <c r="I16" s="9"/>
      <c r="J16" s="9"/>
    </row>
    <row r="17" spans="1:10" ht="15" customHeight="1">
      <c r="A17" s="27"/>
      <c r="B17" s="27" t="s">
        <v>22</v>
      </c>
      <c r="C17" s="34">
        <f>SUM(C15:C16)</f>
        <v>1279.31</v>
      </c>
      <c r="D17" s="100"/>
      <c r="E17" s="9"/>
      <c r="F17" s="9"/>
      <c r="G17" s="9"/>
      <c r="H17" s="9"/>
      <c r="I17" s="9"/>
      <c r="J17" s="9"/>
    </row>
    <row r="18" spans="1:10" ht="13.5" customHeight="1">
      <c r="A18" s="27"/>
      <c r="B18" s="27" t="s">
        <v>23</v>
      </c>
      <c r="C18" s="35" t="s">
        <v>15</v>
      </c>
      <c r="D18" s="100"/>
      <c r="E18" s="9"/>
      <c r="F18" s="9"/>
      <c r="G18" s="9"/>
      <c r="H18" s="9"/>
      <c r="I18" s="9"/>
      <c r="J18" s="9"/>
    </row>
    <row r="19" spans="1:10" ht="15.75" customHeight="1">
      <c r="A19" s="27">
        <v>1100</v>
      </c>
      <c r="B19" s="28" t="s">
        <v>16</v>
      </c>
      <c r="C19" s="32">
        <v>70.45</v>
      </c>
      <c r="D19" s="100"/>
      <c r="E19" s="9"/>
      <c r="F19" s="9"/>
      <c r="G19" s="9"/>
      <c r="H19" s="9"/>
      <c r="I19" s="9"/>
      <c r="J19" s="9"/>
    </row>
    <row r="20" spans="1:10" ht="47.25">
      <c r="A20" s="27">
        <v>1200</v>
      </c>
      <c r="B20" s="33" t="s">
        <v>17</v>
      </c>
      <c r="C20" s="32">
        <v>16.97</v>
      </c>
      <c r="D20" s="100"/>
      <c r="E20" s="9"/>
      <c r="F20" s="9"/>
      <c r="G20" s="9"/>
      <c r="H20" s="9"/>
      <c r="I20" s="9"/>
      <c r="J20" s="9"/>
    </row>
    <row r="21" spans="1:10" ht="14.25" customHeight="1">
      <c r="A21" s="27">
        <v>2210</v>
      </c>
      <c r="B21" s="28" t="s">
        <v>24</v>
      </c>
      <c r="C21" s="32">
        <v>5.92</v>
      </c>
      <c r="D21" s="100"/>
      <c r="E21" s="9"/>
      <c r="F21" s="9"/>
      <c r="G21" s="9"/>
      <c r="H21" s="9"/>
      <c r="I21" s="9"/>
      <c r="J21" s="9"/>
    </row>
    <row r="22" spans="1:10" ht="19.5" customHeight="1">
      <c r="A22" s="27">
        <v>2220</v>
      </c>
      <c r="B22" s="28" t="s">
        <v>25</v>
      </c>
      <c r="C22" s="32">
        <v>222.33</v>
      </c>
      <c r="D22" s="100"/>
      <c r="E22" s="9"/>
      <c r="F22" s="9"/>
      <c r="G22" s="9"/>
      <c r="H22" s="9"/>
      <c r="I22" s="9"/>
      <c r="J22" s="9"/>
    </row>
    <row r="23" spans="1:10" ht="15" customHeight="1">
      <c r="A23" s="27">
        <v>2240</v>
      </c>
      <c r="B23" s="28" t="s">
        <v>58</v>
      </c>
      <c r="C23" s="32">
        <v>180.74</v>
      </c>
      <c r="D23" s="100"/>
      <c r="E23" s="9"/>
      <c r="F23" s="9"/>
      <c r="G23" s="9"/>
      <c r="H23" s="9"/>
      <c r="I23" s="9"/>
      <c r="J23" s="9"/>
    </row>
    <row r="24" spans="1:10" ht="29.25" customHeight="1">
      <c r="A24" s="27">
        <v>2243</v>
      </c>
      <c r="B24" s="84" t="s">
        <v>60</v>
      </c>
      <c r="C24" s="32">
        <v>66.05</v>
      </c>
      <c r="D24" s="100"/>
      <c r="E24" s="9"/>
      <c r="F24" s="9"/>
      <c r="G24" s="9"/>
      <c r="H24" s="9"/>
      <c r="I24" s="9"/>
      <c r="J24" s="9"/>
    </row>
    <row r="25" spans="1:10" ht="12.75" customHeight="1">
      <c r="A25" s="27">
        <v>2244</v>
      </c>
      <c r="B25" s="28" t="s">
        <v>61</v>
      </c>
      <c r="C25" s="32">
        <v>25.3</v>
      </c>
      <c r="D25" s="100"/>
      <c r="E25" s="9"/>
      <c r="F25" s="9"/>
      <c r="G25" s="9"/>
      <c r="H25" s="9"/>
      <c r="I25" s="9"/>
      <c r="J25" s="9"/>
    </row>
    <row r="26" spans="1:10" ht="31.5">
      <c r="A26" s="27">
        <v>2249</v>
      </c>
      <c r="B26" s="33" t="s">
        <v>62</v>
      </c>
      <c r="C26" s="32">
        <v>7.89</v>
      </c>
      <c r="D26" s="100"/>
      <c r="E26" s="9"/>
      <c r="F26" s="9"/>
      <c r="G26" s="9"/>
      <c r="H26" s="9"/>
      <c r="I26" s="9"/>
      <c r="J26" s="9"/>
    </row>
    <row r="27" spans="1:10" ht="15.75">
      <c r="A27" s="27">
        <v>2311</v>
      </c>
      <c r="B27" s="28" t="s">
        <v>27</v>
      </c>
      <c r="C27" s="32">
        <v>20.27</v>
      </c>
      <c r="D27" s="100"/>
      <c r="E27" s="9"/>
      <c r="F27" s="9"/>
      <c r="G27" s="9"/>
      <c r="H27" s="9"/>
      <c r="I27" s="9"/>
      <c r="J27" s="9"/>
    </row>
    <row r="28" spans="1:10" ht="17.25" customHeight="1">
      <c r="A28" s="27">
        <v>2341</v>
      </c>
      <c r="B28" s="28" t="s">
        <v>89</v>
      </c>
      <c r="C28" s="32">
        <v>62.44</v>
      </c>
      <c r="D28" s="100"/>
      <c r="E28" s="9"/>
      <c r="F28" s="9"/>
      <c r="G28" s="9"/>
      <c r="H28" s="9"/>
      <c r="I28" s="9"/>
      <c r="J28" s="9"/>
    </row>
    <row r="29" spans="1:10" ht="15" customHeight="1">
      <c r="A29" s="27">
        <v>2350</v>
      </c>
      <c r="B29" s="28" t="s">
        <v>64</v>
      </c>
      <c r="C29" s="32">
        <v>50.7</v>
      </c>
      <c r="D29" s="100"/>
      <c r="E29" s="9"/>
      <c r="F29" s="9"/>
      <c r="G29" s="9"/>
      <c r="H29" s="9"/>
      <c r="I29" s="9"/>
      <c r="J29" s="9"/>
    </row>
    <row r="30" spans="1:10" ht="14.25" customHeight="1">
      <c r="A30" s="27">
        <v>2312</v>
      </c>
      <c r="B30" s="28" t="s">
        <v>90</v>
      </c>
      <c r="C30" s="32">
        <v>8.64</v>
      </c>
      <c r="D30" s="100"/>
      <c r="E30" s="9"/>
      <c r="F30" s="9"/>
      <c r="G30" s="9"/>
      <c r="H30" s="9"/>
      <c r="I30" s="9"/>
      <c r="J30" s="9"/>
    </row>
    <row r="31" spans="1:10" ht="15.75" customHeight="1">
      <c r="A31" s="27">
        <v>5200</v>
      </c>
      <c r="B31" s="28" t="s">
        <v>32</v>
      </c>
      <c r="C31" s="32">
        <v>22.99</v>
      </c>
      <c r="D31" s="100"/>
      <c r="E31" s="9"/>
      <c r="F31" s="9"/>
      <c r="G31" s="9"/>
      <c r="H31" s="9"/>
      <c r="I31" s="9"/>
      <c r="J31" s="9"/>
    </row>
    <row r="32" spans="1:10" ht="15.75">
      <c r="A32" s="27"/>
      <c r="B32" s="27" t="s">
        <v>33</v>
      </c>
      <c r="C32" s="36">
        <f>SUM(C19:C31)</f>
        <v>760.6899999999999</v>
      </c>
      <c r="D32" s="100"/>
      <c r="E32" s="9"/>
      <c r="F32" s="9"/>
      <c r="G32" s="9"/>
      <c r="H32" s="9"/>
      <c r="I32" s="9"/>
      <c r="J32" s="9"/>
    </row>
    <row r="33" spans="1:10" ht="15.75">
      <c r="A33" s="28"/>
      <c r="B33" s="37" t="s">
        <v>34</v>
      </c>
      <c r="C33" s="36">
        <f>C32+C17</f>
        <v>2040</v>
      </c>
      <c r="D33" s="100"/>
      <c r="E33" s="9"/>
      <c r="F33" s="9"/>
      <c r="G33" s="101"/>
      <c r="H33" s="9"/>
      <c r="I33" s="9"/>
      <c r="J33" s="9"/>
    </row>
    <row r="34" spans="1:10" ht="20.25" customHeight="1">
      <c r="A34" s="22"/>
      <c r="B34" s="22"/>
      <c r="C34" s="22"/>
      <c r="D34" s="100"/>
      <c r="E34" s="9"/>
      <c r="F34" s="9"/>
      <c r="G34" s="9"/>
      <c r="H34" s="9"/>
      <c r="I34" s="9"/>
      <c r="J34" s="9"/>
    </row>
    <row r="35" spans="1:10" ht="15.75" customHeight="1">
      <c r="A35" s="133" t="s">
        <v>35</v>
      </c>
      <c r="B35" s="134"/>
      <c r="C35" s="27">
        <v>48</v>
      </c>
      <c r="D35" s="100"/>
      <c r="E35" s="9"/>
      <c r="F35" s="9"/>
      <c r="G35" s="9"/>
      <c r="H35" s="9"/>
      <c r="I35" s="9"/>
      <c r="J35" s="9"/>
    </row>
    <row r="36" spans="1:10" ht="43.5" customHeight="1">
      <c r="A36" s="133" t="s">
        <v>66</v>
      </c>
      <c r="B36" s="134"/>
      <c r="C36" s="39">
        <f>C33/C35</f>
        <v>42.5</v>
      </c>
      <c r="D36" s="100"/>
      <c r="E36" s="92"/>
      <c r="F36" s="92"/>
      <c r="G36" s="9"/>
      <c r="H36" s="9"/>
      <c r="I36" s="9"/>
      <c r="J36" s="9"/>
    </row>
    <row r="37" spans="1:10" ht="15">
      <c r="A37" s="9"/>
      <c r="B37" s="9"/>
      <c r="C37" s="9"/>
      <c r="D37" s="9"/>
      <c r="E37" s="9"/>
      <c r="F37" s="9"/>
      <c r="G37" s="9"/>
      <c r="H37" s="9"/>
      <c r="I37" s="9"/>
      <c r="J37" s="9"/>
    </row>
    <row r="38" spans="1:10" ht="15">
      <c r="A38" s="9"/>
      <c r="B38" s="9"/>
      <c r="C38" s="9"/>
      <c r="D38" s="9"/>
      <c r="E38" s="9"/>
      <c r="F38" s="9"/>
      <c r="G38" s="9"/>
      <c r="H38" s="9"/>
      <c r="I38" s="9"/>
      <c r="J38" s="9"/>
    </row>
    <row r="39" spans="1:10" ht="15">
      <c r="A39" s="9"/>
      <c r="B39" s="9"/>
      <c r="C39" s="9"/>
      <c r="D39" s="9"/>
      <c r="E39" s="9"/>
      <c r="F39" s="9"/>
      <c r="G39" s="9"/>
      <c r="H39" s="9"/>
      <c r="I39" s="9"/>
      <c r="J39" s="9"/>
    </row>
    <row r="40" spans="1:10" ht="15">
      <c r="A40" s="9"/>
      <c r="B40" s="9"/>
      <c r="C40" s="9"/>
      <c r="D40" s="9"/>
      <c r="E40" s="9"/>
      <c r="F40" s="9"/>
      <c r="G40" s="9"/>
      <c r="H40" s="9"/>
      <c r="I40" s="9"/>
      <c r="J40" s="9"/>
    </row>
    <row r="41" spans="1:10" ht="15">
      <c r="A41" s="9"/>
      <c r="B41" s="9"/>
      <c r="C41" s="9"/>
      <c r="D41" s="9"/>
      <c r="E41" s="9"/>
      <c r="F41" s="9"/>
      <c r="G41" s="9"/>
      <c r="H41" s="9"/>
      <c r="I41" s="9"/>
      <c r="J41" s="9"/>
    </row>
    <row r="42" spans="1:10" ht="15">
      <c r="A42" s="9"/>
      <c r="B42" s="9"/>
      <c r="C42" s="9"/>
      <c r="D42" s="9"/>
      <c r="E42" s="9"/>
      <c r="F42" s="9"/>
      <c r="G42" s="9"/>
      <c r="H42" s="9"/>
      <c r="I42" s="9"/>
      <c r="J42" s="9"/>
    </row>
    <row r="43" spans="1:10" ht="15">
      <c r="A43" s="9"/>
      <c r="B43" s="9"/>
      <c r="C43" s="9"/>
      <c r="D43" s="9"/>
      <c r="E43" s="9"/>
      <c r="F43" s="9"/>
      <c r="G43" s="9"/>
      <c r="H43" s="9"/>
      <c r="I43" s="9"/>
      <c r="J43" s="9"/>
    </row>
    <row r="44" spans="1:10" ht="15">
      <c r="A44" s="9"/>
      <c r="B44" s="9"/>
      <c r="C44" s="9"/>
      <c r="D44" s="9"/>
      <c r="E44" s="9"/>
      <c r="F44" s="9"/>
      <c r="G44" s="9"/>
      <c r="H44" s="9"/>
      <c r="I44" s="9"/>
      <c r="J44" s="9"/>
    </row>
    <row r="45" spans="1:10" ht="15">
      <c r="A45" s="9"/>
      <c r="B45" s="9"/>
      <c r="C45" s="9"/>
      <c r="D45" s="9"/>
      <c r="E45" s="9"/>
      <c r="F45" s="9"/>
      <c r="G45" s="9"/>
      <c r="H45" s="9"/>
      <c r="I45" s="9"/>
      <c r="J45" s="9"/>
    </row>
    <row r="46" spans="1:10" ht="15">
      <c r="A46" s="9"/>
      <c r="B46" s="9"/>
      <c r="C46" s="9"/>
      <c r="D46" s="9"/>
      <c r="E46" s="9"/>
      <c r="F46" s="9"/>
      <c r="G46" s="9"/>
      <c r="H46" s="9"/>
      <c r="I46" s="9"/>
      <c r="J46" s="9"/>
    </row>
    <row r="47" spans="1:10" ht="15">
      <c r="A47" s="9"/>
      <c r="B47" s="9"/>
      <c r="C47" s="9"/>
      <c r="D47" s="9"/>
      <c r="E47" s="9"/>
      <c r="F47" s="9"/>
      <c r="G47" s="9"/>
      <c r="H47" s="9"/>
      <c r="I47" s="9"/>
      <c r="J47" s="9"/>
    </row>
    <row r="48" spans="1:10" ht="15">
      <c r="A48" s="9"/>
      <c r="B48" s="9"/>
      <c r="C48" s="9"/>
      <c r="D48" s="9"/>
      <c r="E48" s="9"/>
      <c r="F48" s="9"/>
      <c r="G48" s="9"/>
      <c r="H48" s="9"/>
      <c r="I48" s="9"/>
      <c r="J48" s="9"/>
    </row>
    <row r="49" spans="1:10" ht="15">
      <c r="A49" s="9"/>
      <c r="B49" s="9"/>
      <c r="C49" s="9"/>
      <c r="D49" s="9"/>
      <c r="E49" s="9"/>
      <c r="F49" s="9"/>
      <c r="G49" s="9"/>
      <c r="H49" s="9"/>
      <c r="I49" s="9"/>
      <c r="J49" s="9"/>
    </row>
    <row r="50" spans="1:10" ht="15">
      <c r="A50" s="9"/>
      <c r="B50" s="9"/>
      <c r="C50" s="9"/>
      <c r="D50" s="9"/>
      <c r="E50" s="9"/>
      <c r="F50" s="9"/>
      <c r="G50" s="9"/>
      <c r="H50" s="9"/>
      <c r="I50" s="9"/>
      <c r="J50" s="9"/>
    </row>
    <row r="51" spans="1:10" ht="15">
      <c r="A51" s="9"/>
      <c r="B51" s="9"/>
      <c r="C51" s="9"/>
      <c r="D51" s="9"/>
      <c r="E51" s="9"/>
      <c r="F51" s="9"/>
      <c r="G51" s="9"/>
      <c r="H51" s="9"/>
      <c r="I51" s="9"/>
      <c r="J51" s="9"/>
    </row>
    <row r="52" spans="1:10" ht="15">
      <c r="A52" s="9"/>
      <c r="B52" s="9"/>
      <c r="C52" s="9"/>
      <c r="D52" s="9"/>
      <c r="E52" s="9"/>
      <c r="F52" s="9"/>
      <c r="G52" s="9"/>
      <c r="H52" s="9"/>
      <c r="I52" s="9"/>
      <c r="J52" s="9"/>
    </row>
    <row r="53" spans="1:10" ht="15">
      <c r="A53" s="9"/>
      <c r="B53" s="9"/>
      <c r="C53" s="9"/>
      <c r="D53" s="9"/>
      <c r="E53" s="9"/>
      <c r="F53" s="9"/>
      <c r="G53" s="9"/>
      <c r="H53" s="9"/>
      <c r="I53" s="9"/>
      <c r="J53" s="9"/>
    </row>
    <row r="54" spans="1:10" ht="15">
      <c r="A54" s="9"/>
      <c r="B54" s="9"/>
      <c r="C54" s="9"/>
      <c r="D54" s="9"/>
      <c r="E54" s="9"/>
      <c r="F54" s="9"/>
      <c r="G54" s="9"/>
      <c r="H54" s="9"/>
      <c r="I54" s="9"/>
      <c r="J54" s="9"/>
    </row>
    <row r="55" spans="1:10" ht="15">
      <c r="A55" s="9"/>
      <c r="B55" s="9"/>
      <c r="C55" s="9"/>
      <c r="D55" s="9"/>
      <c r="E55" s="9"/>
      <c r="F55" s="9"/>
      <c r="G55" s="9"/>
      <c r="H55" s="9"/>
      <c r="I55" s="9"/>
      <c r="J55" s="9"/>
    </row>
    <row r="56" spans="1:10" ht="15">
      <c r="A56" s="9"/>
      <c r="B56" s="9"/>
      <c r="C56" s="9"/>
      <c r="D56" s="9"/>
      <c r="E56" s="9"/>
      <c r="F56" s="9"/>
      <c r="G56" s="9"/>
      <c r="H56" s="9"/>
      <c r="I56" s="9"/>
      <c r="J56" s="9"/>
    </row>
    <row r="57" spans="1:10" ht="15">
      <c r="A57" s="9"/>
      <c r="B57" s="9"/>
      <c r="C57" s="9"/>
      <c r="D57" s="9"/>
      <c r="E57" s="9"/>
      <c r="F57" s="9"/>
      <c r="G57" s="9"/>
      <c r="H57" s="9"/>
      <c r="I57" s="9"/>
      <c r="J57" s="9"/>
    </row>
    <row r="58" spans="1:10" ht="15">
      <c r="A58" s="9"/>
      <c r="B58" s="9"/>
      <c r="C58" s="9"/>
      <c r="D58" s="9"/>
      <c r="E58" s="9"/>
      <c r="F58" s="9"/>
      <c r="G58" s="9"/>
      <c r="H58" s="9"/>
      <c r="I58" s="9"/>
      <c r="J58" s="9"/>
    </row>
    <row r="59" spans="1:10" ht="15">
      <c r="A59" s="9"/>
      <c r="B59" s="9"/>
      <c r="C59" s="9"/>
      <c r="D59" s="9"/>
      <c r="E59" s="9"/>
      <c r="F59" s="9"/>
      <c r="G59" s="9"/>
      <c r="H59" s="9"/>
      <c r="I59" s="9"/>
      <c r="J59" s="9"/>
    </row>
  </sheetData>
  <sheetProtection/>
  <mergeCells count="4">
    <mergeCell ref="A6:C6"/>
    <mergeCell ref="B9:C9"/>
    <mergeCell ref="A35:B35"/>
    <mergeCell ref="A36:B36"/>
  </mergeCells>
  <printOptions/>
  <pageMargins left="0.7" right="0.7" top="0.75" bottom="0.75" header="0.3" footer="0.3"/>
  <pageSetup fitToHeight="1" fitToWidth="1" horizontalDpi="600" verticalDpi="600" orientation="portrait" scale="92"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34.xml><?xml version="1.0" encoding="utf-8"?>
<worksheet xmlns="http://schemas.openxmlformats.org/spreadsheetml/2006/main" xmlns:r="http://schemas.openxmlformats.org/officeDocument/2006/relationships">
  <sheetPr>
    <tabColor theme="0"/>
    <pageSetUpPr fitToPage="1"/>
  </sheetPr>
  <dimension ref="A1:J47"/>
  <sheetViews>
    <sheetView view="pageLayout" zoomScale="75" zoomScaleNormal="85" zoomScalePageLayoutView="75" workbookViewId="0" topLeftCell="A27">
      <selection activeCell="A6" sqref="A6:C6"/>
    </sheetView>
  </sheetViews>
  <sheetFormatPr defaultColWidth="9.140625" defaultRowHeight="12.75"/>
  <cols>
    <col min="1" max="1" width="17.8515625" style="7" customWidth="1"/>
    <col min="2" max="2" width="50.57421875" style="7" customWidth="1"/>
    <col min="3" max="3" width="26.28125" style="7" customWidth="1"/>
    <col min="4" max="12" width="9.140625" style="7" customWidth="1"/>
    <col min="13" max="13" width="9.8515625" style="7" customWidth="1"/>
    <col min="14" max="16384" width="9.140625" style="7" customWidth="1"/>
  </cols>
  <sheetData>
    <row r="1" ht="15.75">
      <c r="C1" s="3" t="s">
        <v>1</v>
      </c>
    </row>
    <row r="2" ht="47.25">
      <c r="C2" s="19" t="s">
        <v>110</v>
      </c>
    </row>
    <row r="3" ht="15">
      <c r="C3" s="4" t="s">
        <v>2</v>
      </c>
    </row>
    <row r="4" ht="15">
      <c r="C4" s="13"/>
    </row>
    <row r="5" ht="15">
      <c r="C5" s="121" t="s">
        <v>55</v>
      </c>
    </row>
    <row r="6" spans="1:3" ht="13.5" customHeight="1">
      <c r="A6" s="130" t="s">
        <v>4</v>
      </c>
      <c r="B6" s="130"/>
      <c r="C6" s="130"/>
    </row>
    <row r="7" spans="1:3" ht="15.75">
      <c r="A7" s="22"/>
      <c r="B7" s="22"/>
      <c r="C7" s="22"/>
    </row>
    <row r="8" spans="1:3" ht="15.75">
      <c r="A8" s="22" t="s">
        <v>5</v>
      </c>
      <c r="B8" s="50" t="s">
        <v>108</v>
      </c>
      <c r="C8" s="22"/>
    </row>
    <row r="9" spans="1:3" ht="30.75" customHeight="1">
      <c r="A9" s="61" t="s">
        <v>7</v>
      </c>
      <c r="B9" s="141" t="s">
        <v>109</v>
      </c>
      <c r="C9" s="141"/>
    </row>
    <row r="10" spans="1:3" ht="15.75">
      <c r="A10" s="22" t="s">
        <v>9</v>
      </c>
      <c r="B10" s="50" t="s">
        <v>10</v>
      </c>
      <c r="C10" s="22"/>
    </row>
    <row r="11" spans="1:3" ht="15.75">
      <c r="A11" s="22"/>
      <c r="B11" s="22"/>
      <c r="C11" s="52"/>
    </row>
    <row r="12" spans="1:3" ht="63">
      <c r="A12" s="25" t="s">
        <v>11</v>
      </c>
      <c r="B12" s="25" t="s">
        <v>12</v>
      </c>
      <c r="C12" s="25" t="s">
        <v>13</v>
      </c>
    </row>
    <row r="13" spans="1:3" ht="15.75">
      <c r="A13" s="27">
        <v>1</v>
      </c>
      <c r="B13" s="27">
        <v>2</v>
      </c>
      <c r="C13" s="27">
        <v>3</v>
      </c>
    </row>
    <row r="14" spans="1:10" ht="15.75">
      <c r="A14" s="28"/>
      <c r="B14" s="27" t="s">
        <v>14</v>
      </c>
      <c r="C14" s="27" t="s">
        <v>15</v>
      </c>
      <c r="H14" s="17"/>
      <c r="J14" s="105"/>
    </row>
    <row r="15" spans="1:3" ht="13.5" customHeight="1" hidden="1">
      <c r="A15" s="28"/>
      <c r="B15" s="28"/>
      <c r="C15" s="32"/>
    </row>
    <row r="16" spans="1:3" ht="13.5" customHeight="1" hidden="1">
      <c r="A16" s="28"/>
      <c r="B16" s="28"/>
      <c r="C16" s="32"/>
    </row>
    <row r="17" spans="1:3" ht="13.5" customHeight="1" hidden="1">
      <c r="A17" s="28"/>
      <c r="B17" s="28"/>
      <c r="C17" s="32"/>
    </row>
    <row r="18" spans="1:3" ht="13.5" customHeight="1" hidden="1">
      <c r="A18" s="28"/>
      <c r="B18" s="28"/>
      <c r="C18" s="32"/>
    </row>
    <row r="19" spans="1:3" ht="13.5" customHeight="1" hidden="1">
      <c r="A19" s="28"/>
      <c r="B19" s="28"/>
      <c r="C19" s="32"/>
    </row>
    <row r="20" spans="1:3" ht="13.5" customHeight="1" hidden="1">
      <c r="A20" s="28"/>
      <c r="B20" s="28"/>
      <c r="C20" s="32"/>
    </row>
    <row r="21" spans="1:3" ht="13.5" customHeight="1" hidden="1">
      <c r="A21" s="28"/>
      <c r="B21" s="28"/>
      <c r="C21" s="32"/>
    </row>
    <row r="22" spans="1:3" ht="13.5" customHeight="1" hidden="1">
      <c r="A22" s="28"/>
      <c r="B22" s="28"/>
      <c r="C22" s="32"/>
    </row>
    <row r="23" spans="1:3" ht="13.5" customHeight="1" hidden="1">
      <c r="A23" s="28"/>
      <c r="B23" s="28"/>
      <c r="C23" s="32"/>
    </row>
    <row r="24" spans="1:3" ht="13.5" customHeight="1" hidden="1">
      <c r="A24" s="28"/>
      <c r="B24" s="28"/>
      <c r="C24" s="32"/>
    </row>
    <row r="25" spans="1:3" ht="13.5" customHeight="1" hidden="1">
      <c r="A25" s="28"/>
      <c r="B25" s="28"/>
      <c r="C25" s="32"/>
    </row>
    <row r="26" spans="1:3" ht="13.5" customHeight="1" hidden="1">
      <c r="A26" s="28"/>
      <c r="B26" s="28"/>
      <c r="C26" s="32"/>
    </row>
    <row r="27" spans="1:8" ht="15.75">
      <c r="A27" s="27">
        <v>1100</v>
      </c>
      <c r="B27" s="28" t="s">
        <v>16</v>
      </c>
      <c r="C27" s="111">
        <v>1066.752</v>
      </c>
      <c r="D27" s="6"/>
      <c r="E27" s="66"/>
      <c r="F27" s="17"/>
      <c r="G27" s="17"/>
      <c r="H27" s="17"/>
    </row>
    <row r="28" spans="1:8" ht="31.5">
      <c r="A28" s="27">
        <v>1200</v>
      </c>
      <c r="B28" s="31" t="s">
        <v>17</v>
      </c>
      <c r="C28" s="111">
        <v>256.9806</v>
      </c>
      <c r="D28" s="6"/>
      <c r="E28" s="66"/>
      <c r="F28" s="17"/>
      <c r="G28" s="17"/>
      <c r="H28" s="6"/>
    </row>
    <row r="29" spans="1:7" ht="15.75">
      <c r="A29" s="27">
        <v>2311</v>
      </c>
      <c r="B29" s="28" t="s">
        <v>27</v>
      </c>
      <c r="C29" s="111">
        <v>157.5</v>
      </c>
      <c r="D29" s="6"/>
      <c r="E29" s="66"/>
      <c r="F29" s="17"/>
      <c r="G29" s="17"/>
    </row>
    <row r="30" spans="1:8" ht="15.75">
      <c r="A30" s="27"/>
      <c r="B30" s="27" t="s">
        <v>22</v>
      </c>
      <c r="C30" s="39">
        <f>SUM(C15:C29)</f>
        <v>1481.2325999999998</v>
      </c>
      <c r="D30" s="6"/>
      <c r="E30" s="66"/>
      <c r="F30" s="17"/>
      <c r="G30" s="17"/>
      <c r="H30" s="20"/>
    </row>
    <row r="31" spans="1:8" ht="13.5" customHeight="1">
      <c r="A31" s="27"/>
      <c r="B31" s="27" t="s">
        <v>23</v>
      </c>
      <c r="C31" s="39" t="s">
        <v>15</v>
      </c>
      <c r="D31" s="6"/>
      <c r="E31" s="66"/>
      <c r="F31" s="17"/>
      <c r="G31" s="17"/>
      <c r="H31" s="6"/>
    </row>
    <row r="32" spans="1:8" ht="13.5" customHeight="1">
      <c r="A32" s="27">
        <v>1100</v>
      </c>
      <c r="B32" s="28" t="s">
        <v>16</v>
      </c>
      <c r="C32" s="112">
        <v>26.7217</v>
      </c>
      <c r="D32" s="6"/>
      <c r="E32" s="66"/>
      <c r="F32" s="17"/>
      <c r="G32" s="17"/>
      <c r="H32" s="6"/>
    </row>
    <row r="33" spans="1:8" ht="27.75" customHeight="1">
      <c r="A33" s="27">
        <v>1200</v>
      </c>
      <c r="B33" s="31" t="s">
        <v>17</v>
      </c>
      <c r="C33" s="112">
        <v>6.4372</v>
      </c>
      <c r="D33" s="6"/>
      <c r="E33" s="66"/>
      <c r="F33" s="17"/>
      <c r="G33" s="17"/>
      <c r="H33" s="6"/>
    </row>
    <row r="34" spans="1:8" ht="15.75">
      <c r="A34" s="27">
        <v>2210</v>
      </c>
      <c r="B34" s="28" t="s">
        <v>24</v>
      </c>
      <c r="C34" s="111">
        <v>13.532</v>
      </c>
      <c r="D34" s="6"/>
      <c r="E34" s="66"/>
      <c r="F34" s="17"/>
      <c r="G34" s="17"/>
      <c r="H34" s="6"/>
    </row>
    <row r="35" spans="1:8" ht="15.75">
      <c r="A35" s="27">
        <v>2221</v>
      </c>
      <c r="B35" s="28" t="s">
        <v>84</v>
      </c>
      <c r="C35" s="111">
        <v>51.85</v>
      </c>
      <c r="D35" s="6"/>
      <c r="E35" s="66"/>
      <c r="F35" s="17"/>
      <c r="G35" s="17"/>
      <c r="H35" s="6"/>
    </row>
    <row r="36" spans="1:5" ht="15" customHeight="1">
      <c r="A36" s="27">
        <v>2222</v>
      </c>
      <c r="B36" s="28" t="s">
        <v>85</v>
      </c>
      <c r="C36" s="111">
        <v>41.36</v>
      </c>
      <c r="D36" s="6"/>
      <c r="E36" s="66"/>
    </row>
    <row r="37" spans="1:5" ht="15" customHeight="1">
      <c r="A37" s="27">
        <v>2223</v>
      </c>
      <c r="B37" s="33" t="s">
        <v>86</v>
      </c>
      <c r="C37" s="111">
        <v>55.21</v>
      </c>
      <c r="D37" s="6"/>
      <c r="E37" s="66"/>
    </row>
    <row r="38" spans="1:5" ht="14.25" customHeight="1">
      <c r="A38" s="27">
        <v>2244</v>
      </c>
      <c r="B38" s="28" t="s">
        <v>61</v>
      </c>
      <c r="C38" s="111">
        <v>29.04</v>
      </c>
      <c r="D38" s="6"/>
      <c r="E38" s="66"/>
    </row>
    <row r="39" spans="1:5" ht="14.25" customHeight="1">
      <c r="A39" s="27">
        <v>2243</v>
      </c>
      <c r="B39" s="28" t="s">
        <v>107</v>
      </c>
      <c r="C39" s="111">
        <v>164.56</v>
      </c>
      <c r="D39" s="6"/>
      <c r="E39" s="66"/>
    </row>
    <row r="40" spans="1:5" ht="27.75" customHeight="1">
      <c r="A40" s="27">
        <v>2249</v>
      </c>
      <c r="B40" s="33" t="s">
        <v>62</v>
      </c>
      <c r="C40" s="111">
        <v>28.51</v>
      </c>
      <c r="D40" s="6"/>
      <c r="E40" s="66"/>
    </row>
    <row r="41" spans="1:5" ht="15.75">
      <c r="A41" s="27">
        <v>2350</v>
      </c>
      <c r="B41" s="28" t="s">
        <v>31</v>
      </c>
      <c r="C41" s="111">
        <v>20.63</v>
      </c>
      <c r="D41" s="6"/>
      <c r="E41" s="66"/>
    </row>
    <row r="42" spans="1:5" ht="15.75">
      <c r="A42" s="27">
        <v>5200</v>
      </c>
      <c r="B42" s="28" t="s">
        <v>32</v>
      </c>
      <c r="C42" s="111">
        <v>33.92</v>
      </c>
      <c r="D42" s="6"/>
      <c r="E42" s="66"/>
    </row>
    <row r="43" spans="1:5" ht="15.75">
      <c r="A43" s="28"/>
      <c r="B43" s="27" t="s">
        <v>33</v>
      </c>
      <c r="C43" s="39">
        <f>SUM(C32:C42)</f>
        <v>471.7709</v>
      </c>
      <c r="D43" s="6"/>
      <c r="E43" s="66"/>
    </row>
    <row r="44" spans="1:5" ht="15.75">
      <c r="A44" s="28"/>
      <c r="B44" s="37" t="s">
        <v>34</v>
      </c>
      <c r="C44" s="39">
        <f>SUM(C30,C43)</f>
        <v>1953.0034999999998</v>
      </c>
      <c r="D44" s="6"/>
      <c r="E44" s="66"/>
    </row>
    <row r="45" spans="1:5" ht="15.75">
      <c r="A45" s="85"/>
      <c r="B45" s="86"/>
      <c r="C45" s="113"/>
      <c r="D45" s="6"/>
      <c r="E45" s="66"/>
    </row>
    <row r="46" spans="1:5" ht="15.75">
      <c r="A46" s="133" t="s">
        <v>35</v>
      </c>
      <c r="B46" s="134"/>
      <c r="C46" s="27">
        <v>315</v>
      </c>
      <c r="D46" s="6"/>
      <c r="E46" s="66"/>
    </row>
    <row r="47" spans="1:7" ht="38.25" customHeight="1">
      <c r="A47" s="133" t="s">
        <v>66</v>
      </c>
      <c r="B47" s="134"/>
      <c r="C47" s="39">
        <f>C44/C46</f>
        <v>6.2000111111111105</v>
      </c>
      <c r="D47" s="6"/>
      <c r="E47" s="66"/>
      <c r="G47" s="6"/>
    </row>
  </sheetData>
  <sheetProtection/>
  <mergeCells count="4">
    <mergeCell ref="A6:C6"/>
    <mergeCell ref="B9:C9"/>
    <mergeCell ref="A46:B46"/>
    <mergeCell ref="A47:B47"/>
  </mergeCells>
  <printOptions horizontalCentered="1"/>
  <pageMargins left="0.25" right="0.25" top="0.75" bottom="0.75" header="0.3" footer="0.3"/>
  <pageSetup fitToHeight="1" fitToWidth="1" horizontalDpi="600" verticalDpi="600" orientation="portrait" paperSize="9"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35.xml><?xml version="1.0" encoding="utf-8"?>
<worksheet xmlns="http://schemas.openxmlformats.org/spreadsheetml/2006/main" xmlns:r="http://schemas.openxmlformats.org/officeDocument/2006/relationships">
  <sheetPr>
    <tabColor theme="0"/>
  </sheetPr>
  <dimension ref="A1:J49"/>
  <sheetViews>
    <sheetView view="pageLayout" zoomScale="75" zoomScaleNormal="85" zoomScalePageLayoutView="75" workbookViewId="0" topLeftCell="A27">
      <selection activeCell="B60" sqref="B60"/>
    </sheetView>
  </sheetViews>
  <sheetFormatPr defaultColWidth="9.140625" defaultRowHeight="12.75"/>
  <cols>
    <col min="1" max="1" width="16.421875" style="7" customWidth="1"/>
    <col min="2" max="2" width="47.7109375" style="7" customWidth="1"/>
    <col min="3" max="3" width="23.7109375" style="7" customWidth="1"/>
    <col min="4" max="12" width="9.140625" style="7" customWidth="1"/>
    <col min="13" max="13" width="9.8515625" style="7" customWidth="1"/>
    <col min="14" max="16384" width="9.140625" style="7" customWidth="1"/>
  </cols>
  <sheetData>
    <row r="1" ht="15.75">
      <c r="C1" s="3" t="s">
        <v>1</v>
      </c>
    </row>
    <row r="2" ht="47.25">
      <c r="C2" s="19" t="s">
        <v>110</v>
      </c>
    </row>
    <row r="3" ht="15">
      <c r="C3" s="4" t="s">
        <v>2</v>
      </c>
    </row>
    <row r="4" ht="15">
      <c r="C4" s="13"/>
    </row>
    <row r="5" ht="15">
      <c r="C5" s="121" t="s">
        <v>55</v>
      </c>
    </row>
    <row r="6" spans="1:3" ht="13.5" customHeight="1">
      <c r="A6" s="142" t="s">
        <v>4</v>
      </c>
      <c r="B6" s="142"/>
      <c r="C6" s="142"/>
    </row>
    <row r="8" spans="1:2" ht="15.75">
      <c r="A8" s="7" t="s">
        <v>5</v>
      </c>
      <c r="B8" s="50" t="s">
        <v>108</v>
      </c>
    </row>
    <row r="9" spans="1:3" ht="30.75" customHeight="1">
      <c r="A9" s="102" t="s">
        <v>7</v>
      </c>
      <c r="B9" s="143" t="s">
        <v>113</v>
      </c>
      <c r="C9" s="143"/>
    </row>
    <row r="10" spans="1:2" ht="15">
      <c r="A10" s="7" t="s">
        <v>9</v>
      </c>
      <c r="B10" s="88" t="s">
        <v>10</v>
      </c>
    </row>
    <row r="11" ht="15">
      <c r="C11" s="103"/>
    </row>
    <row r="12" spans="1:3" ht="51.75">
      <c r="A12" s="89" t="s">
        <v>11</v>
      </c>
      <c r="B12" s="89" t="s">
        <v>12</v>
      </c>
      <c r="C12" s="89" t="s">
        <v>13</v>
      </c>
    </row>
    <row r="13" spans="1:3" ht="15">
      <c r="A13" s="90">
        <v>1</v>
      </c>
      <c r="B13" s="90">
        <v>2</v>
      </c>
      <c r="C13" s="90">
        <v>3</v>
      </c>
    </row>
    <row r="14" spans="1:10" ht="15">
      <c r="A14" s="91"/>
      <c r="B14" s="90" t="s">
        <v>14</v>
      </c>
      <c r="C14" s="90" t="s">
        <v>15</v>
      </c>
      <c r="H14" s="104"/>
      <c r="J14" s="105"/>
    </row>
    <row r="15" spans="1:3" ht="13.5" customHeight="1" hidden="1">
      <c r="A15" s="91"/>
      <c r="B15" s="91"/>
      <c r="C15" s="94"/>
    </row>
    <row r="16" spans="1:3" ht="13.5" customHeight="1" hidden="1">
      <c r="A16" s="91"/>
      <c r="B16" s="91"/>
      <c r="C16" s="94"/>
    </row>
    <row r="17" spans="1:3" ht="13.5" customHeight="1" hidden="1">
      <c r="A17" s="91"/>
      <c r="B17" s="91"/>
      <c r="C17" s="94"/>
    </row>
    <row r="18" spans="1:3" ht="13.5" customHeight="1" hidden="1">
      <c r="A18" s="91"/>
      <c r="B18" s="91"/>
      <c r="C18" s="94"/>
    </row>
    <row r="19" spans="1:3" ht="13.5" customHeight="1" hidden="1">
      <c r="A19" s="91"/>
      <c r="B19" s="91"/>
      <c r="C19" s="94"/>
    </row>
    <row r="20" spans="1:3" ht="13.5" customHeight="1" hidden="1">
      <c r="A20" s="91"/>
      <c r="B20" s="91"/>
      <c r="C20" s="94"/>
    </row>
    <row r="21" spans="1:3" ht="13.5" customHeight="1" hidden="1">
      <c r="A21" s="91"/>
      <c r="B21" s="91"/>
      <c r="C21" s="94"/>
    </row>
    <row r="22" spans="1:3" ht="13.5" customHeight="1" hidden="1">
      <c r="A22" s="91"/>
      <c r="B22" s="91"/>
      <c r="C22" s="94"/>
    </row>
    <row r="23" spans="1:3" ht="13.5" customHeight="1" hidden="1">
      <c r="A23" s="91"/>
      <c r="B23" s="91"/>
      <c r="C23" s="94"/>
    </row>
    <row r="24" spans="1:3" ht="13.5" customHeight="1" hidden="1">
      <c r="A24" s="91"/>
      <c r="B24" s="91"/>
      <c r="C24" s="94"/>
    </row>
    <row r="25" spans="1:3" ht="13.5" customHeight="1" hidden="1">
      <c r="A25" s="91"/>
      <c r="B25" s="91"/>
      <c r="C25" s="94"/>
    </row>
    <row r="26" spans="1:3" ht="13.5" customHeight="1" hidden="1">
      <c r="A26" s="91"/>
      <c r="B26" s="91"/>
      <c r="C26" s="94"/>
    </row>
    <row r="27" spans="1:8" ht="15">
      <c r="A27" s="90">
        <v>1100</v>
      </c>
      <c r="B27" s="91" t="s">
        <v>16</v>
      </c>
      <c r="C27" s="109">
        <v>1130.071</v>
      </c>
      <c r="D27" s="6"/>
      <c r="E27" s="66"/>
      <c r="F27" s="104"/>
      <c r="G27" s="104"/>
      <c r="H27" s="104"/>
    </row>
    <row r="28" spans="1:8" ht="26.25">
      <c r="A28" s="90">
        <v>1200</v>
      </c>
      <c r="B28" s="106" t="s">
        <v>17</v>
      </c>
      <c r="C28" s="109">
        <v>272.2342</v>
      </c>
      <c r="D28" s="6"/>
      <c r="E28" s="66"/>
      <c r="F28" s="104"/>
      <c r="G28" s="104"/>
      <c r="H28" s="6"/>
    </row>
    <row r="29" spans="1:7" ht="15">
      <c r="A29" s="90">
        <v>2311</v>
      </c>
      <c r="B29" s="91" t="s">
        <v>27</v>
      </c>
      <c r="C29" s="109">
        <v>100</v>
      </c>
      <c r="D29" s="6"/>
      <c r="E29" s="66"/>
      <c r="F29" s="104"/>
      <c r="G29" s="104"/>
    </row>
    <row r="30" spans="1:7" ht="15">
      <c r="A30" s="90">
        <v>2312</v>
      </c>
      <c r="B30" s="91" t="s">
        <v>72</v>
      </c>
      <c r="C30" s="109">
        <v>152</v>
      </c>
      <c r="D30" s="6"/>
      <c r="E30" s="66"/>
      <c r="F30" s="104"/>
      <c r="G30" s="104"/>
    </row>
    <row r="31" spans="1:8" ht="15">
      <c r="A31" s="90"/>
      <c r="B31" s="90" t="s">
        <v>22</v>
      </c>
      <c r="C31" s="97">
        <f>SUM(C15:C30)</f>
        <v>1654.3051999999998</v>
      </c>
      <c r="D31" s="6"/>
      <c r="E31" s="66"/>
      <c r="F31" s="104"/>
      <c r="G31" s="104"/>
      <c r="H31" s="107"/>
    </row>
    <row r="32" spans="1:8" ht="13.5" customHeight="1">
      <c r="A32" s="90"/>
      <c r="B32" s="90" t="s">
        <v>23</v>
      </c>
      <c r="C32" s="97" t="s">
        <v>15</v>
      </c>
      <c r="D32" s="6"/>
      <c r="E32" s="66"/>
      <c r="F32" s="104"/>
      <c r="G32" s="104"/>
      <c r="H32" s="6"/>
    </row>
    <row r="33" spans="1:8" ht="13.5" customHeight="1">
      <c r="A33" s="90">
        <v>1100</v>
      </c>
      <c r="B33" s="91" t="s">
        <v>16</v>
      </c>
      <c r="C33" s="110">
        <v>26.7217</v>
      </c>
      <c r="D33" s="6"/>
      <c r="E33" s="66"/>
      <c r="F33" s="104"/>
      <c r="G33" s="104"/>
      <c r="H33" s="6"/>
    </row>
    <row r="34" spans="1:8" ht="27.75" customHeight="1">
      <c r="A34" s="90">
        <v>1200</v>
      </c>
      <c r="B34" s="106" t="s">
        <v>17</v>
      </c>
      <c r="C34" s="110">
        <v>6.4372</v>
      </c>
      <c r="D34" s="6"/>
      <c r="E34" s="66"/>
      <c r="F34" s="104"/>
      <c r="G34" s="104"/>
      <c r="H34" s="6"/>
    </row>
    <row r="35" spans="1:8" ht="15">
      <c r="A35" s="90">
        <v>2210</v>
      </c>
      <c r="B35" s="91" t="s">
        <v>24</v>
      </c>
      <c r="C35" s="109">
        <v>13.532</v>
      </c>
      <c r="D35" s="6"/>
      <c r="E35" s="66"/>
      <c r="F35" s="104"/>
      <c r="G35" s="104"/>
      <c r="H35" s="6"/>
    </row>
    <row r="36" spans="1:8" ht="15">
      <c r="A36" s="90">
        <v>2221</v>
      </c>
      <c r="B36" s="91" t="s">
        <v>84</v>
      </c>
      <c r="C36" s="109">
        <v>51.9</v>
      </c>
      <c r="D36" s="6"/>
      <c r="E36" s="66"/>
      <c r="F36" s="104"/>
      <c r="G36" s="104"/>
      <c r="H36" s="6"/>
    </row>
    <row r="37" spans="1:5" ht="15" customHeight="1">
      <c r="A37" s="90">
        <v>2222</v>
      </c>
      <c r="B37" s="91" t="s">
        <v>85</v>
      </c>
      <c r="C37" s="109">
        <v>41.03</v>
      </c>
      <c r="D37" s="6"/>
      <c r="E37" s="66"/>
    </row>
    <row r="38" spans="1:5" ht="15" customHeight="1">
      <c r="A38" s="90">
        <v>2223</v>
      </c>
      <c r="B38" s="93" t="s">
        <v>86</v>
      </c>
      <c r="C38" s="109">
        <v>55.66</v>
      </c>
      <c r="D38" s="6"/>
      <c r="E38" s="66"/>
    </row>
    <row r="39" spans="1:5" ht="14.25" customHeight="1">
      <c r="A39" s="90">
        <v>2244</v>
      </c>
      <c r="B39" s="91" t="s">
        <v>61</v>
      </c>
      <c r="C39" s="109">
        <v>29.04</v>
      </c>
      <c r="D39" s="6"/>
      <c r="E39" s="66"/>
    </row>
    <row r="40" spans="1:5" ht="14.25" customHeight="1">
      <c r="A40" s="90">
        <v>2243</v>
      </c>
      <c r="B40" s="91" t="s">
        <v>107</v>
      </c>
      <c r="C40" s="109">
        <v>164.56</v>
      </c>
      <c r="D40" s="6"/>
      <c r="E40" s="66"/>
    </row>
    <row r="41" spans="1:5" ht="27.75" customHeight="1">
      <c r="A41" s="90">
        <v>2249</v>
      </c>
      <c r="B41" s="93" t="s">
        <v>62</v>
      </c>
      <c r="C41" s="109">
        <v>28.51</v>
      </c>
      <c r="D41" s="6"/>
      <c r="E41" s="66"/>
    </row>
    <row r="42" spans="1:5" ht="15">
      <c r="A42" s="90">
        <v>2350</v>
      </c>
      <c r="B42" s="91" t="s">
        <v>31</v>
      </c>
      <c r="C42" s="109">
        <v>20.63</v>
      </c>
      <c r="D42" s="6"/>
      <c r="E42" s="66"/>
    </row>
    <row r="43" spans="1:5" ht="15">
      <c r="A43" s="90">
        <v>5200</v>
      </c>
      <c r="B43" s="91" t="s">
        <v>32</v>
      </c>
      <c r="C43" s="109">
        <v>33.92</v>
      </c>
      <c r="D43" s="6"/>
      <c r="E43" s="66"/>
    </row>
    <row r="44" spans="1:5" ht="15">
      <c r="A44" s="91"/>
      <c r="B44" s="90" t="s">
        <v>33</v>
      </c>
      <c r="C44" s="97">
        <f>SUM(C33:C43)</f>
        <v>471.9409</v>
      </c>
      <c r="D44" s="6"/>
      <c r="E44" s="66"/>
    </row>
    <row r="45" spans="1:5" ht="15">
      <c r="A45" s="91"/>
      <c r="B45" s="95" t="s">
        <v>34</v>
      </c>
      <c r="C45" s="97">
        <f>SUM(C31,C44)</f>
        <v>2126.2461</v>
      </c>
      <c r="D45" s="6"/>
      <c r="E45" s="66"/>
    </row>
    <row r="46" spans="1:5" ht="15">
      <c r="A46" s="96"/>
      <c r="B46" s="114"/>
      <c r="C46" s="115"/>
      <c r="D46" s="6"/>
      <c r="E46" s="66"/>
    </row>
    <row r="47" spans="1:5" ht="15">
      <c r="A47" s="144" t="s">
        <v>35</v>
      </c>
      <c r="B47" s="145"/>
      <c r="C47" s="90">
        <v>315</v>
      </c>
      <c r="D47" s="6"/>
      <c r="E47" s="66"/>
    </row>
    <row r="48" spans="1:5" ht="31.5" customHeight="1">
      <c r="A48" s="133" t="s">
        <v>66</v>
      </c>
      <c r="B48" s="134"/>
      <c r="C48" s="39">
        <f>C45/C47</f>
        <v>6.7499876190476185</v>
      </c>
      <c r="D48" s="6"/>
      <c r="E48" s="66"/>
    </row>
    <row r="49" spans="1:3" ht="15">
      <c r="A49" s="9"/>
      <c r="B49" s="108"/>
      <c r="C49" s="9"/>
    </row>
  </sheetData>
  <sheetProtection/>
  <mergeCells count="4">
    <mergeCell ref="A6:C6"/>
    <mergeCell ref="B9:C9"/>
    <mergeCell ref="A47:B47"/>
    <mergeCell ref="A48:B48"/>
  </mergeCells>
  <printOptions horizontalCentered="1"/>
  <pageMargins left="0.25" right="0.25" top="0.75" bottom="0.75" header="0.3" footer="0.3"/>
  <pageSetup horizontalDpi="600" verticalDpi="600" orientation="portrait" paperSize="9"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36.xml><?xml version="1.0" encoding="utf-8"?>
<worksheet xmlns="http://schemas.openxmlformats.org/spreadsheetml/2006/main" xmlns:r="http://schemas.openxmlformats.org/officeDocument/2006/relationships">
  <sheetPr>
    <tabColor theme="0"/>
    <pageSetUpPr fitToPage="1"/>
  </sheetPr>
  <dimension ref="A1:J48"/>
  <sheetViews>
    <sheetView view="pageLayout" zoomScale="75" zoomScaleNormal="85" zoomScalePageLayoutView="75" workbookViewId="0" topLeftCell="A39">
      <selection activeCell="C33" sqref="C33"/>
    </sheetView>
  </sheetViews>
  <sheetFormatPr defaultColWidth="9.140625" defaultRowHeight="12.75"/>
  <cols>
    <col min="1" max="1" width="18.140625" style="7" customWidth="1"/>
    <col min="2" max="2" width="42.28125" style="7" customWidth="1"/>
    <col min="3" max="3" width="25.421875" style="7" customWidth="1"/>
    <col min="4" max="12" width="9.140625" style="7" customWidth="1"/>
    <col min="13" max="13" width="9.8515625" style="7" customWidth="1"/>
    <col min="14" max="16384" width="9.140625" style="7" customWidth="1"/>
  </cols>
  <sheetData>
    <row r="1" ht="15.75">
      <c r="C1" s="3" t="s">
        <v>1</v>
      </c>
    </row>
    <row r="2" ht="47.25">
      <c r="C2" s="19" t="s">
        <v>110</v>
      </c>
    </row>
    <row r="3" ht="15">
      <c r="C3" s="4" t="s">
        <v>2</v>
      </c>
    </row>
    <row r="4" ht="15">
      <c r="C4" s="13"/>
    </row>
    <row r="5" ht="15">
      <c r="C5" s="121" t="s">
        <v>55</v>
      </c>
    </row>
    <row r="6" spans="1:3" ht="13.5" customHeight="1">
      <c r="A6" s="130" t="s">
        <v>4</v>
      </c>
      <c r="B6" s="130"/>
      <c r="C6" s="130"/>
    </row>
    <row r="7" spans="1:3" ht="15.75">
      <c r="A7" s="22"/>
      <c r="B7" s="22"/>
      <c r="C7" s="22"/>
    </row>
    <row r="8" spans="1:3" ht="15.75">
      <c r="A8" s="22" t="s">
        <v>5</v>
      </c>
      <c r="B8" s="50" t="s">
        <v>108</v>
      </c>
      <c r="C8" s="22"/>
    </row>
    <row r="9" spans="1:3" ht="30" customHeight="1">
      <c r="A9" s="61" t="s">
        <v>7</v>
      </c>
      <c r="B9" s="141" t="s">
        <v>111</v>
      </c>
      <c r="C9" s="141"/>
    </row>
    <row r="10" spans="1:3" ht="15.75">
      <c r="A10" s="22" t="s">
        <v>9</v>
      </c>
      <c r="B10" s="50" t="s">
        <v>10</v>
      </c>
      <c r="C10" s="22"/>
    </row>
    <row r="11" spans="1:3" ht="15.75">
      <c r="A11" s="22"/>
      <c r="B11" s="22"/>
      <c r="C11" s="52"/>
    </row>
    <row r="12" spans="1:3" ht="63">
      <c r="A12" s="25" t="s">
        <v>11</v>
      </c>
      <c r="B12" s="25" t="s">
        <v>12</v>
      </c>
      <c r="C12" s="25" t="s">
        <v>13</v>
      </c>
    </row>
    <row r="13" spans="1:3" ht="15.75">
      <c r="A13" s="27">
        <v>1</v>
      </c>
      <c r="B13" s="27">
        <v>2</v>
      </c>
      <c r="C13" s="27">
        <v>3</v>
      </c>
    </row>
    <row r="14" spans="1:10" ht="15.75">
      <c r="A14" s="28"/>
      <c r="B14" s="27" t="s">
        <v>14</v>
      </c>
      <c r="C14" s="27" t="s">
        <v>15</v>
      </c>
      <c r="H14" s="104"/>
      <c r="J14" s="105"/>
    </row>
    <row r="15" spans="1:3" ht="13.5" customHeight="1" hidden="1">
      <c r="A15" s="28"/>
      <c r="B15" s="28"/>
      <c r="C15" s="32"/>
    </row>
    <row r="16" spans="1:3" ht="13.5" customHeight="1" hidden="1">
      <c r="A16" s="28"/>
      <c r="B16" s="28"/>
      <c r="C16" s="32"/>
    </row>
    <row r="17" spans="1:3" ht="13.5" customHeight="1" hidden="1">
      <c r="A17" s="28"/>
      <c r="B17" s="28"/>
      <c r="C17" s="32"/>
    </row>
    <row r="18" spans="1:3" ht="13.5" customHeight="1" hidden="1">
      <c r="A18" s="28"/>
      <c r="B18" s="28"/>
      <c r="C18" s="32"/>
    </row>
    <row r="19" spans="1:3" ht="13.5" customHeight="1" hidden="1">
      <c r="A19" s="28"/>
      <c r="B19" s="28"/>
      <c r="C19" s="32"/>
    </row>
    <row r="20" spans="1:3" ht="13.5" customHeight="1" hidden="1">
      <c r="A20" s="28"/>
      <c r="B20" s="28"/>
      <c r="C20" s="32"/>
    </row>
    <row r="21" spans="1:3" ht="13.5" customHeight="1" hidden="1">
      <c r="A21" s="28"/>
      <c r="B21" s="28"/>
      <c r="C21" s="32"/>
    </row>
    <row r="22" spans="1:3" ht="13.5" customHeight="1" hidden="1">
      <c r="A22" s="28"/>
      <c r="B22" s="28"/>
      <c r="C22" s="32"/>
    </row>
    <row r="23" spans="1:3" ht="13.5" customHeight="1" hidden="1">
      <c r="A23" s="28"/>
      <c r="B23" s="28"/>
      <c r="C23" s="32"/>
    </row>
    <row r="24" spans="1:3" ht="13.5" customHeight="1" hidden="1">
      <c r="A24" s="28"/>
      <c r="B24" s="28"/>
      <c r="C24" s="32"/>
    </row>
    <row r="25" spans="1:3" ht="13.5" customHeight="1" hidden="1">
      <c r="A25" s="28"/>
      <c r="B25" s="28"/>
      <c r="C25" s="32"/>
    </row>
    <row r="26" spans="1:3" ht="13.5" customHeight="1" hidden="1">
      <c r="A26" s="28"/>
      <c r="B26" s="28"/>
      <c r="C26" s="32"/>
    </row>
    <row r="27" spans="1:8" ht="15.75">
      <c r="A27" s="27">
        <v>1100</v>
      </c>
      <c r="B27" s="28" t="s">
        <v>16</v>
      </c>
      <c r="C27" s="111">
        <v>1130.071</v>
      </c>
      <c r="D27" s="6"/>
      <c r="E27" s="66"/>
      <c r="F27" s="104"/>
      <c r="G27" s="104"/>
      <c r="H27" s="104"/>
    </row>
    <row r="28" spans="1:8" ht="47.25">
      <c r="A28" s="27">
        <v>1200</v>
      </c>
      <c r="B28" s="31" t="s">
        <v>17</v>
      </c>
      <c r="C28" s="111">
        <v>272.2342</v>
      </c>
      <c r="D28" s="6"/>
      <c r="E28" s="66"/>
      <c r="F28" s="104"/>
      <c r="G28" s="104"/>
      <c r="H28" s="6"/>
    </row>
    <row r="29" spans="1:7" ht="15.75">
      <c r="A29" s="27">
        <v>2312</v>
      </c>
      <c r="B29" s="28" t="s">
        <v>72</v>
      </c>
      <c r="C29" s="111">
        <v>310</v>
      </c>
      <c r="D29" s="6"/>
      <c r="E29" s="66"/>
      <c r="F29" s="104"/>
      <c r="G29" s="104"/>
    </row>
    <row r="30" spans="1:8" ht="15.75">
      <c r="A30" s="27"/>
      <c r="B30" s="27" t="s">
        <v>22</v>
      </c>
      <c r="C30" s="39">
        <f>SUM(C15:C29)</f>
        <v>1712.3051999999998</v>
      </c>
      <c r="D30" s="6"/>
      <c r="E30" s="66"/>
      <c r="F30" s="104"/>
      <c r="G30" s="104"/>
      <c r="H30" s="107"/>
    </row>
    <row r="31" spans="1:8" ht="13.5" customHeight="1">
      <c r="A31" s="27"/>
      <c r="B31" s="27" t="s">
        <v>23</v>
      </c>
      <c r="C31" s="39" t="s">
        <v>15</v>
      </c>
      <c r="D31" s="6"/>
      <c r="E31" s="66"/>
      <c r="F31" s="104"/>
      <c r="G31" s="104"/>
      <c r="H31" s="6"/>
    </row>
    <row r="32" spans="1:8" ht="13.5" customHeight="1">
      <c r="A32" s="27">
        <v>1100</v>
      </c>
      <c r="B32" s="28" t="s">
        <v>16</v>
      </c>
      <c r="C32" s="112">
        <v>26.7217</v>
      </c>
      <c r="D32" s="6"/>
      <c r="E32" s="66"/>
      <c r="F32" s="104"/>
      <c r="G32" s="104"/>
      <c r="H32" s="6"/>
    </row>
    <row r="33" spans="1:8" ht="47.25">
      <c r="A33" s="27">
        <v>1200</v>
      </c>
      <c r="B33" s="31" t="s">
        <v>17</v>
      </c>
      <c r="C33" s="112">
        <v>6.4372</v>
      </c>
      <c r="D33" s="6"/>
      <c r="E33" s="66"/>
      <c r="F33" s="104"/>
      <c r="G33" s="104"/>
      <c r="H33" s="6"/>
    </row>
    <row r="34" spans="1:8" ht="15.75">
      <c r="A34" s="27">
        <v>2210</v>
      </c>
      <c r="B34" s="28" t="s">
        <v>24</v>
      </c>
      <c r="C34" s="111">
        <v>13.532</v>
      </c>
      <c r="D34" s="6"/>
      <c r="E34" s="66"/>
      <c r="F34" s="104"/>
      <c r="G34" s="104"/>
      <c r="H34" s="6"/>
    </row>
    <row r="35" spans="1:8" ht="15.75">
      <c r="A35" s="27">
        <v>2221</v>
      </c>
      <c r="B35" s="28" t="s">
        <v>84</v>
      </c>
      <c r="C35" s="111">
        <v>51.9</v>
      </c>
      <c r="D35" s="6"/>
      <c r="E35" s="66"/>
      <c r="F35" s="104"/>
      <c r="G35" s="104"/>
      <c r="H35" s="6"/>
    </row>
    <row r="36" spans="1:5" ht="15" customHeight="1">
      <c r="A36" s="27">
        <v>2222</v>
      </c>
      <c r="B36" s="28" t="s">
        <v>85</v>
      </c>
      <c r="C36" s="111">
        <v>42</v>
      </c>
      <c r="D36" s="6"/>
      <c r="E36" s="66"/>
    </row>
    <row r="37" spans="1:5" ht="15" customHeight="1">
      <c r="A37" s="27">
        <v>2223</v>
      </c>
      <c r="B37" s="33" t="s">
        <v>86</v>
      </c>
      <c r="C37" s="111">
        <v>55.97</v>
      </c>
      <c r="D37" s="6"/>
      <c r="E37" s="66"/>
    </row>
    <row r="38" spans="1:5" ht="14.25" customHeight="1">
      <c r="A38" s="27">
        <v>2244</v>
      </c>
      <c r="B38" s="28" t="s">
        <v>61</v>
      </c>
      <c r="C38" s="111">
        <v>29.04</v>
      </c>
      <c r="D38" s="6"/>
      <c r="E38" s="66"/>
    </row>
    <row r="39" spans="1:5" ht="28.5" customHeight="1">
      <c r="A39" s="27">
        <v>2243</v>
      </c>
      <c r="B39" s="33" t="s">
        <v>107</v>
      </c>
      <c r="C39" s="111">
        <v>152.53</v>
      </c>
      <c r="D39" s="6"/>
      <c r="E39" s="66"/>
    </row>
    <row r="40" spans="1:5" ht="27.75" customHeight="1">
      <c r="A40" s="27">
        <v>2249</v>
      </c>
      <c r="B40" s="33" t="s">
        <v>62</v>
      </c>
      <c r="C40" s="111">
        <v>28.51</v>
      </c>
      <c r="D40" s="6"/>
      <c r="E40" s="66"/>
    </row>
    <row r="41" spans="1:5" ht="15.75">
      <c r="A41" s="27">
        <v>2350</v>
      </c>
      <c r="B41" s="28" t="s">
        <v>31</v>
      </c>
      <c r="C41" s="111">
        <v>20.63</v>
      </c>
      <c r="D41" s="6"/>
      <c r="E41" s="66"/>
    </row>
    <row r="42" spans="1:5" ht="15.75">
      <c r="A42" s="27">
        <v>5200</v>
      </c>
      <c r="B42" s="28" t="s">
        <v>32</v>
      </c>
      <c r="C42" s="111">
        <v>33.92</v>
      </c>
      <c r="D42" s="6"/>
      <c r="E42" s="66"/>
    </row>
    <row r="43" spans="1:5" ht="15.75">
      <c r="A43" s="28"/>
      <c r="B43" s="27" t="s">
        <v>33</v>
      </c>
      <c r="C43" s="39">
        <f>SUM(C32:C42)</f>
        <v>461.1909</v>
      </c>
      <c r="D43" s="6"/>
      <c r="E43" s="66"/>
    </row>
    <row r="44" spans="1:7" ht="15.75">
      <c r="A44" s="28"/>
      <c r="B44" s="37" t="s">
        <v>34</v>
      </c>
      <c r="C44" s="39">
        <f>SUM(C30,C43)</f>
        <v>2173.4961</v>
      </c>
      <c r="D44" s="6"/>
      <c r="E44" s="66"/>
      <c r="G44" s="6"/>
    </row>
    <row r="45" spans="1:5" ht="15.75">
      <c r="A45" s="85"/>
      <c r="B45" s="86"/>
      <c r="C45" s="113"/>
      <c r="D45" s="6"/>
      <c r="E45" s="66"/>
    </row>
    <row r="46" spans="1:5" ht="15.75">
      <c r="A46" s="133" t="s">
        <v>35</v>
      </c>
      <c r="B46" s="134"/>
      <c r="C46" s="27">
        <v>315</v>
      </c>
      <c r="D46" s="6"/>
      <c r="E46" s="66"/>
    </row>
    <row r="47" spans="1:5" ht="45" customHeight="1">
      <c r="A47" s="133" t="s">
        <v>66</v>
      </c>
      <c r="B47" s="134"/>
      <c r="C47" s="39">
        <f>C44/C46</f>
        <v>6.899987619047619</v>
      </c>
      <c r="D47" s="6"/>
      <c r="E47" s="66"/>
    </row>
    <row r="48" spans="1:3" ht="15">
      <c r="A48" s="9"/>
      <c r="B48" s="108"/>
      <c r="C48" s="9"/>
    </row>
  </sheetData>
  <sheetProtection/>
  <mergeCells count="4">
    <mergeCell ref="A6:C6"/>
    <mergeCell ref="B9:C9"/>
    <mergeCell ref="A46:B46"/>
    <mergeCell ref="A47:B47"/>
  </mergeCells>
  <printOptions horizontalCentered="1"/>
  <pageMargins left="0.25" right="0.25" top="0.75" bottom="0.75" header="0.3" footer="0.3"/>
  <pageSetup fitToHeight="1" fitToWidth="1" horizontalDpi="600" verticalDpi="600" orientation="portrait" paperSize="9"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37.xml><?xml version="1.0" encoding="utf-8"?>
<worksheet xmlns="http://schemas.openxmlformats.org/spreadsheetml/2006/main" xmlns:r="http://schemas.openxmlformats.org/officeDocument/2006/relationships">
  <sheetPr>
    <tabColor theme="0"/>
    <pageSetUpPr fitToPage="1"/>
  </sheetPr>
  <dimension ref="A1:J50"/>
  <sheetViews>
    <sheetView view="pageLayout" zoomScale="75" zoomScaleNormal="75" zoomScalePageLayoutView="75" workbookViewId="0" topLeftCell="A27">
      <selection activeCell="B42" sqref="B41:B42"/>
    </sheetView>
  </sheetViews>
  <sheetFormatPr defaultColWidth="9.140625" defaultRowHeight="12.75"/>
  <cols>
    <col min="1" max="1" width="16.421875" style="7" customWidth="1"/>
    <col min="2" max="2" width="48.8515625" style="7" customWidth="1"/>
    <col min="3" max="3" width="24.28125" style="7" customWidth="1"/>
    <col min="4" max="12" width="9.140625" style="7" customWidth="1"/>
    <col min="13" max="13" width="9.8515625" style="7" customWidth="1"/>
    <col min="14" max="16384" width="9.140625" style="7" customWidth="1"/>
  </cols>
  <sheetData>
    <row r="1" ht="15.75">
      <c r="C1" s="3" t="s">
        <v>1</v>
      </c>
    </row>
    <row r="2" ht="45.75" customHeight="1">
      <c r="C2" s="19" t="s">
        <v>110</v>
      </c>
    </row>
    <row r="3" ht="15">
      <c r="C3" s="4" t="s">
        <v>2</v>
      </c>
    </row>
    <row r="4" ht="15">
      <c r="C4" s="13"/>
    </row>
    <row r="5" ht="15">
      <c r="C5" s="12" t="s">
        <v>55</v>
      </c>
    </row>
    <row r="6" spans="1:3" ht="13.5" customHeight="1">
      <c r="A6" s="142" t="s">
        <v>4</v>
      </c>
      <c r="B6" s="142"/>
      <c r="C6" s="142"/>
    </row>
    <row r="8" spans="1:2" ht="15.75">
      <c r="A8" s="7" t="s">
        <v>5</v>
      </c>
      <c r="B8" s="50" t="s">
        <v>108</v>
      </c>
    </row>
    <row r="9" spans="1:3" ht="30.75" customHeight="1">
      <c r="A9" s="102" t="s">
        <v>7</v>
      </c>
      <c r="B9" s="143" t="s">
        <v>112</v>
      </c>
      <c r="C9" s="143"/>
    </row>
    <row r="10" spans="1:2" ht="15">
      <c r="A10" s="7" t="s">
        <v>9</v>
      </c>
      <c r="B10" s="88" t="s">
        <v>10</v>
      </c>
    </row>
    <row r="11" ht="15">
      <c r="C11" s="103"/>
    </row>
    <row r="12" spans="1:3" ht="57.75" customHeight="1">
      <c r="A12" s="89" t="s">
        <v>11</v>
      </c>
      <c r="B12" s="89" t="s">
        <v>12</v>
      </c>
      <c r="C12" s="89" t="s">
        <v>13</v>
      </c>
    </row>
    <row r="13" spans="1:3" ht="15">
      <c r="A13" s="90">
        <v>1</v>
      </c>
      <c r="B13" s="90">
        <v>2</v>
      </c>
      <c r="C13" s="90">
        <v>3</v>
      </c>
    </row>
    <row r="14" spans="1:10" ht="15">
      <c r="A14" s="91"/>
      <c r="B14" s="90" t="s">
        <v>14</v>
      </c>
      <c r="C14" s="90" t="s">
        <v>15</v>
      </c>
      <c r="H14" s="17"/>
      <c r="J14" s="105"/>
    </row>
    <row r="15" spans="1:3" ht="13.5" customHeight="1" hidden="1">
      <c r="A15" s="91"/>
      <c r="B15" s="91"/>
      <c r="C15" s="94"/>
    </row>
    <row r="16" spans="1:3" ht="13.5" customHeight="1" hidden="1">
      <c r="A16" s="91"/>
      <c r="B16" s="91"/>
      <c r="C16" s="94"/>
    </row>
    <row r="17" spans="1:3" ht="13.5" customHeight="1" hidden="1">
      <c r="A17" s="91"/>
      <c r="B17" s="91"/>
      <c r="C17" s="94"/>
    </row>
    <row r="18" spans="1:3" ht="13.5" customHeight="1" hidden="1">
      <c r="A18" s="91"/>
      <c r="B18" s="91"/>
      <c r="C18" s="94"/>
    </row>
    <row r="19" spans="1:3" ht="13.5" customHeight="1" hidden="1">
      <c r="A19" s="91"/>
      <c r="B19" s="91"/>
      <c r="C19" s="94"/>
    </row>
    <row r="20" spans="1:3" ht="13.5" customHeight="1" hidden="1">
      <c r="A20" s="91"/>
      <c r="B20" s="91"/>
      <c r="C20" s="94"/>
    </row>
    <row r="21" spans="1:3" ht="13.5" customHeight="1" hidden="1">
      <c r="A21" s="91"/>
      <c r="B21" s="91"/>
      <c r="C21" s="94"/>
    </row>
    <row r="22" spans="1:3" ht="13.5" customHeight="1" hidden="1">
      <c r="A22" s="91"/>
      <c r="B22" s="91"/>
      <c r="C22" s="94"/>
    </row>
    <row r="23" spans="1:3" ht="13.5" customHeight="1" hidden="1">
      <c r="A23" s="91"/>
      <c r="B23" s="91"/>
      <c r="C23" s="94"/>
    </row>
    <row r="24" spans="1:3" ht="13.5" customHeight="1" hidden="1">
      <c r="A24" s="91"/>
      <c r="B24" s="91"/>
      <c r="C24" s="94"/>
    </row>
    <row r="25" spans="1:3" ht="13.5" customHeight="1" hidden="1">
      <c r="A25" s="91"/>
      <c r="B25" s="91"/>
      <c r="C25" s="94"/>
    </row>
    <row r="26" spans="1:3" ht="13.5" customHeight="1" hidden="1">
      <c r="A26" s="91"/>
      <c r="B26" s="91"/>
      <c r="C26" s="94"/>
    </row>
    <row r="27" spans="1:8" ht="15">
      <c r="A27" s="90">
        <v>1100</v>
      </c>
      <c r="B27" s="91" t="s">
        <v>16</v>
      </c>
      <c r="C27" s="109">
        <v>2506.384</v>
      </c>
      <c r="D27" s="6"/>
      <c r="E27" s="66"/>
      <c r="F27" s="17"/>
      <c r="G27" s="17"/>
      <c r="H27" s="17"/>
    </row>
    <row r="28" spans="1:8" ht="26.25">
      <c r="A28" s="90">
        <v>1200</v>
      </c>
      <c r="B28" s="106" t="s">
        <v>17</v>
      </c>
      <c r="C28" s="109">
        <v>603.7879</v>
      </c>
      <c r="D28" s="6"/>
      <c r="E28" s="66"/>
      <c r="F28" s="17"/>
      <c r="G28" s="17"/>
      <c r="H28" s="6"/>
    </row>
    <row r="29" spans="1:7" ht="15">
      <c r="A29" s="90">
        <v>2311</v>
      </c>
      <c r="B29" s="91" t="s">
        <v>27</v>
      </c>
      <c r="C29" s="109">
        <v>450</v>
      </c>
      <c r="D29" s="6"/>
      <c r="E29" s="66"/>
      <c r="F29" s="17"/>
      <c r="G29" s="17"/>
    </row>
    <row r="30" spans="1:7" ht="15">
      <c r="A30" s="90">
        <v>2350</v>
      </c>
      <c r="B30" s="91" t="s">
        <v>31</v>
      </c>
      <c r="C30" s="109">
        <v>260</v>
      </c>
      <c r="D30" s="6"/>
      <c r="E30" s="66"/>
      <c r="F30" s="17"/>
      <c r="G30" s="17"/>
    </row>
    <row r="31" spans="1:8" ht="15">
      <c r="A31" s="90"/>
      <c r="B31" s="90" t="s">
        <v>22</v>
      </c>
      <c r="C31" s="97">
        <f>SUM(C15:C30)</f>
        <v>3820.1719000000003</v>
      </c>
      <c r="D31" s="6"/>
      <c r="E31" s="66"/>
      <c r="F31" s="17"/>
      <c r="G31" s="17"/>
      <c r="H31" s="20"/>
    </row>
    <row r="32" spans="1:8" ht="13.5" customHeight="1">
      <c r="A32" s="90"/>
      <c r="B32" s="90" t="s">
        <v>23</v>
      </c>
      <c r="C32" s="97" t="s">
        <v>15</v>
      </c>
      <c r="D32" s="6"/>
      <c r="E32" s="66"/>
      <c r="F32" s="17"/>
      <c r="G32" s="17"/>
      <c r="H32" s="6"/>
    </row>
    <row r="33" spans="1:8" ht="13.5" customHeight="1">
      <c r="A33" s="90">
        <v>1100</v>
      </c>
      <c r="B33" s="91" t="s">
        <v>16</v>
      </c>
      <c r="C33" s="110">
        <v>53.4433</v>
      </c>
      <c r="D33" s="6"/>
      <c r="E33" s="66"/>
      <c r="F33" s="17"/>
      <c r="G33" s="17"/>
      <c r="H33" s="6"/>
    </row>
    <row r="34" spans="1:8" ht="27.75" customHeight="1">
      <c r="A34" s="90">
        <v>1200</v>
      </c>
      <c r="B34" s="106" t="s">
        <v>17</v>
      </c>
      <c r="C34" s="110">
        <v>12.8745</v>
      </c>
      <c r="D34" s="6"/>
      <c r="E34" s="66"/>
      <c r="F34" s="17"/>
      <c r="G34" s="17"/>
      <c r="H34" s="6"/>
    </row>
    <row r="35" spans="1:8" ht="15">
      <c r="A35" s="90">
        <v>2210</v>
      </c>
      <c r="B35" s="91" t="s">
        <v>24</v>
      </c>
      <c r="C35" s="109">
        <v>36.801</v>
      </c>
      <c r="D35" s="6"/>
      <c r="E35" s="66"/>
      <c r="F35" s="17"/>
      <c r="G35" s="17"/>
      <c r="H35" s="6"/>
    </row>
    <row r="36" spans="1:8" ht="15">
      <c r="A36" s="90">
        <v>2221</v>
      </c>
      <c r="B36" s="91" t="s">
        <v>84</v>
      </c>
      <c r="C36" s="109">
        <v>51.9</v>
      </c>
      <c r="D36" s="6"/>
      <c r="E36" s="66"/>
      <c r="F36" s="17"/>
      <c r="G36" s="17"/>
      <c r="H36" s="6"/>
    </row>
    <row r="37" spans="1:5" ht="15" customHeight="1">
      <c r="A37" s="90">
        <v>2222</v>
      </c>
      <c r="B37" s="91" t="s">
        <v>85</v>
      </c>
      <c r="C37" s="109">
        <v>41</v>
      </c>
      <c r="D37" s="6"/>
      <c r="E37" s="66"/>
    </row>
    <row r="38" spans="1:5" ht="15" customHeight="1">
      <c r="A38" s="90">
        <v>2223</v>
      </c>
      <c r="B38" s="93" t="s">
        <v>86</v>
      </c>
      <c r="C38" s="109">
        <v>54.15</v>
      </c>
      <c r="D38" s="6"/>
      <c r="E38" s="66"/>
    </row>
    <row r="39" spans="1:5" ht="14.25" customHeight="1">
      <c r="A39" s="90">
        <v>2244</v>
      </c>
      <c r="B39" s="91" t="s">
        <v>61</v>
      </c>
      <c r="C39" s="109">
        <v>29.04</v>
      </c>
      <c r="D39" s="6"/>
      <c r="E39" s="66"/>
    </row>
    <row r="40" spans="1:5" ht="14.25" customHeight="1">
      <c r="A40" s="90">
        <v>2243</v>
      </c>
      <c r="B40" s="91" t="s">
        <v>107</v>
      </c>
      <c r="C40" s="109">
        <v>164.56</v>
      </c>
      <c r="D40" s="6"/>
      <c r="E40" s="66"/>
    </row>
    <row r="41" spans="1:5" ht="27.75" customHeight="1">
      <c r="A41" s="90">
        <v>2249</v>
      </c>
      <c r="B41" s="93" t="s">
        <v>62</v>
      </c>
      <c r="C41" s="109">
        <v>28.51</v>
      </c>
      <c r="D41" s="6"/>
      <c r="E41" s="66"/>
    </row>
    <row r="42" spans="1:5" ht="15">
      <c r="A42" s="90">
        <v>2350</v>
      </c>
      <c r="B42" s="91" t="s">
        <v>31</v>
      </c>
      <c r="C42" s="109">
        <v>20.63</v>
      </c>
      <c r="D42" s="6"/>
      <c r="E42" s="66"/>
    </row>
    <row r="43" spans="1:5" ht="15">
      <c r="A43" s="90">
        <v>5200</v>
      </c>
      <c r="B43" s="91" t="s">
        <v>32</v>
      </c>
      <c r="C43" s="109">
        <v>33.92</v>
      </c>
      <c r="D43" s="6"/>
      <c r="E43" s="66"/>
    </row>
    <row r="44" spans="1:5" ht="15">
      <c r="A44" s="91"/>
      <c r="B44" s="90" t="s">
        <v>33</v>
      </c>
      <c r="C44" s="97">
        <f>SUM(C33:C43)</f>
        <v>526.8288</v>
      </c>
      <c r="D44" s="6"/>
      <c r="E44" s="66"/>
    </row>
    <row r="45" spans="1:7" ht="15">
      <c r="A45" s="91"/>
      <c r="B45" s="95" t="s">
        <v>34</v>
      </c>
      <c r="C45" s="97">
        <f>SUM(C31,C44)</f>
        <v>4347.0007000000005</v>
      </c>
      <c r="D45" s="6"/>
      <c r="E45" s="66"/>
      <c r="G45" s="6"/>
    </row>
    <row r="46" spans="1:5" ht="15">
      <c r="A46" s="96"/>
      <c r="B46" s="114"/>
      <c r="C46" s="115"/>
      <c r="D46" s="6"/>
      <c r="E46" s="66"/>
    </row>
    <row r="47" spans="1:5" ht="15">
      <c r="A47" s="144" t="s">
        <v>35</v>
      </c>
      <c r="B47" s="145"/>
      <c r="C47" s="90">
        <v>630</v>
      </c>
      <c r="D47" s="6"/>
      <c r="E47" s="66"/>
    </row>
    <row r="48" spans="1:5" ht="34.5" customHeight="1">
      <c r="A48" s="133" t="s">
        <v>66</v>
      </c>
      <c r="B48" s="134"/>
      <c r="C48" s="39">
        <f>C45/C47</f>
        <v>6.900001111111112</v>
      </c>
      <c r="D48" s="6"/>
      <c r="E48" s="66"/>
    </row>
    <row r="49" spans="1:3" ht="15.75">
      <c r="A49" s="22"/>
      <c r="B49" s="123"/>
      <c r="C49" s="22"/>
    </row>
    <row r="50" spans="1:3" ht="15.75">
      <c r="A50" s="22"/>
      <c r="B50" s="22"/>
      <c r="C50" s="22"/>
    </row>
  </sheetData>
  <sheetProtection/>
  <mergeCells count="4">
    <mergeCell ref="A6:C6"/>
    <mergeCell ref="B9:C9"/>
    <mergeCell ref="A47:B47"/>
    <mergeCell ref="A48:B48"/>
  </mergeCells>
  <printOptions horizontalCentered="1"/>
  <pageMargins left="0.25" right="0.25" top="0.75" bottom="0.75" header="0.3" footer="0.3"/>
  <pageSetup fitToHeight="1" fitToWidth="1" horizontalDpi="600" verticalDpi="600" orientation="portrait" paperSize="9"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pageSetUpPr fitToPage="1"/>
  </sheetPr>
  <dimension ref="A1:H38"/>
  <sheetViews>
    <sheetView view="pageLayout" zoomScale="75" zoomScaleNormal="75" zoomScalePageLayoutView="75" workbookViewId="0" topLeftCell="A13">
      <selection activeCell="B34" sqref="B34"/>
    </sheetView>
  </sheetViews>
  <sheetFormatPr defaultColWidth="9.140625" defaultRowHeight="12.75"/>
  <cols>
    <col min="1" max="1" width="16.421875" style="22" customWidth="1"/>
    <col min="2" max="2" width="45.140625" style="22" customWidth="1"/>
    <col min="3" max="3" width="27.57421875" style="22" customWidth="1"/>
    <col min="4" max="5" width="9.140625" style="22" customWidth="1"/>
    <col min="6" max="6" width="13.7109375" style="22" customWidth="1"/>
    <col min="7" max="16384" width="9.140625" style="22" customWidth="1"/>
  </cols>
  <sheetData>
    <row r="1" ht="15.75">
      <c r="C1" s="3" t="s">
        <v>1</v>
      </c>
    </row>
    <row r="2" ht="31.5">
      <c r="C2" s="19" t="s">
        <v>36</v>
      </c>
    </row>
    <row r="3" ht="15.75">
      <c r="C3" s="4" t="s">
        <v>2</v>
      </c>
    </row>
    <row r="4" ht="15.75">
      <c r="C4" s="23"/>
    </row>
    <row r="5" ht="15.75">
      <c r="C5" s="118" t="s">
        <v>3</v>
      </c>
    </row>
    <row r="6" spans="1:3" ht="13.5" customHeight="1">
      <c r="A6" s="130" t="s">
        <v>4</v>
      </c>
      <c r="B6" s="130"/>
      <c r="C6" s="130"/>
    </row>
    <row r="8" spans="1:2" ht="15.75">
      <c r="A8" s="24" t="s">
        <v>5</v>
      </c>
      <c r="B8" s="116" t="s">
        <v>6</v>
      </c>
    </row>
    <row r="9" spans="1:3" ht="33.75" customHeight="1">
      <c r="A9" s="24" t="s">
        <v>7</v>
      </c>
      <c r="B9" s="132" t="s">
        <v>39</v>
      </c>
      <c r="C9" s="132"/>
    </row>
    <row r="10" spans="1:2" ht="15.75">
      <c r="A10" s="24" t="s">
        <v>9</v>
      </c>
      <c r="B10" s="22" t="s">
        <v>10</v>
      </c>
    </row>
    <row r="12" spans="1:8" ht="53.25" customHeight="1">
      <c r="A12" s="25" t="s">
        <v>11</v>
      </c>
      <c r="B12" s="25" t="s">
        <v>12</v>
      </c>
      <c r="C12" s="25" t="s">
        <v>13</v>
      </c>
      <c r="D12" s="26"/>
      <c r="E12" s="26"/>
      <c r="F12" s="26"/>
      <c r="G12" s="26"/>
      <c r="H12" s="26"/>
    </row>
    <row r="13" spans="1:8" ht="15.75">
      <c r="A13" s="27">
        <v>1</v>
      </c>
      <c r="B13" s="27">
        <v>2</v>
      </c>
      <c r="C13" s="27">
        <v>3</v>
      </c>
      <c r="D13" s="26"/>
      <c r="E13" s="26"/>
      <c r="F13" s="26"/>
      <c r="G13" s="26"/>
      <c r="H13" s="26"/>
    </row>
    <row r="14" spans="1:8" ht="15.75">
      <c r="A14" s="28"/>
      <c r="B14" s="27" t="s">
        <v>14</v>
      </c>
      <c r="C14" s="27" t="s">
        <v>15</v>
      </c>
      <c r="D14" s="26"/>
      <c r="E14" s="26"/>
      <c r="F14" s="26"/>
      <c r="G14" s="26"/>
      <c r="H14" s="26"/>
    </row>
    <row r="15" spans="1:8" ht="15.75">
      <c r="A15" s="27">
        <v>1100</v>
      </c>
      <c r="B15" s="28" t="s">
        <v>16</v>
      </c>
      <c r="C15" s="29">
        <v>33318.51</v>
      </c>
      <c r="D15" s="26"/>
      <c r="E15" s="30"/>
      <c r="F15" s="26"/>
      <c r="G15" s="26"/>
      <c r="H15" s="26"/>
    </row>
    <row r="16" spans="1:8" ht="47.25">
      <c r="A16" s="27">
        <v>1200</v>
      </c>
      <c r="B16" s="31" t="s">
        <v>17</v>
      </c>
      <c r="C16" s="29">
        <v>7859.84</v>
      </c>
      <c r="D16" s="26"/>
      <c r="E16" s="26"/>
      <c r="F16" s="26"/>
      <c r="G16" s="26"/>
      <c r="H16" s="26"/>
    </row>
    <row r="17" spans="1:8" ht="15.75">
      <c r="A17" s="27">
        <v>2341</v>
      </c>
      <c r="B17" s="28" t="s">
        <v>18</v>
      </c>
      <c r="C17" s="29">
        <v>2514.63</v>
      </c>
      <c r="D17" s="26"/>
      <c r="E17" s="26"/>
      <c r="F17" s="26"/>
      <c r="G17" s="26"/>
      <c r="H17" s="26"/>
    </row>
    <row r="18" spans="1:8" ht="13.5" customHeight="1">
      <c r="A18" s="27">
        <v>2361</v>
      </c>
      <c r="B18" s="28" t="s">
        <v>19</v>
      </c>
      <c r="C18" s="32">
        <v>358.56</v>
      </c>
      <c r="D18" s="26"/>
      <c r="E18" s="26"/>
      <c r="F18" s="26"/>
      <c r="G18" s="26"/>
      <c r="H18" s="26"/>
    </row>
    <row r="19" spans="1:8" ht="13.5" customHeight="1">
      <c r="A19" s="27">
        <v>2363</v>
      </c>
      <c r="B19" s="28" t="s">
        <v>20</v>
      </c>
      <c r="C19" s="32">
        <v>13945.02</v>
      </c>
      <c r="D19" s="26"/>
      <c r="E19" s="26"/>
      <c r="F19" s="26"/>
      <c r="G19" s="26"/>
      <c r="H19" s="26"/>
    </row>
    <row r="20" spans="1:8" ht="13.5" customHeight="1">
      <c r="A20" s="27">
        <v>2369</v>
      </c>
      <c r="B20" s="33" t="s">
        <v>21</v>
      </c>
      <c r="C20" s="32">
        <v>4061.23</v>
      </c>
      <c r="D20" s="26"/>
      <c r="E20" s="26"/>
      <c r="F20" s="26"/>
      <c r="G20" s="26"/>
      <c r="H20" s="26"/>
    </row>
    <row r="21" spans="1:8" ht="15.75">
      <c r="A21" s="27"/>
      <c r="B21" s="27" t="s">
        <v>22</v>
      </c>
      <c r="C21" s="34">
        <f>SUM(C15:C20)</f>
        <v>62057.79</v>
      </c>
      <c r="D21" s="26"/>
      <c r="E21" s="26"/>
      <c r="F21" s="26"/>
      <c r="G21" s="26"/>
      <c r="H21" s="26"/>
    </row>
    <row r="22" spans="1:8" ht="15.75">
      <c r="A22" s="27"/>
      <c r="B22" s="27" t="s">
        <v>23</v>
      </c>
      <c r="C22" s="35" t="s">
        <v>15</v>
      </c>
      <c r="D22" s="26"/>
      <c r="E22" s="26"/>
      <c r="F22" s="26"/>
      <c r="G22" s="26"/>
      <c r="H22" s="26"/>
    </row>
    <row r="23" spans="1:8" ht="15.75">
      <c r="A23" s="27">
        <v>1100</v>
      </c>
      <c r="B23" s="28" t="s">
        <v>16</v>
      </c>
      <c r="C23" s="32">
        <v>3500.85</v>
      </c>
      <c r="D23" s="26"/>
      <c r="E23" s="26"/>
      <c r="F23" s="26"/>
      <c r="G23" s="26"/>
      <c r="H23" s="26"/>
    </row>
    <row r="24" spans="1:8" ht="47.25">
      <c r="A24" s="27">
        <v>1200</v>
      </c>
      <c r="B24" s="31" t="s">
        <v>17</v>
      </c>
      <c r="C24" s="32">
        <v>843.35</v>
      </c>
      <c r="D24" s="26"/>
      <c r="E24" s="26"/>
      <c r="F24" s="26"/>
      <c r="G24" s="26"/>
      <c r="H24" s="26"/>
    </row>
    <row r="25" spans="1:8" ht="15.75">
      <c r="A25" s="27">
        <v>2210</v>
      </c>
      <c r="B25" s="28" t="s">
        <v>24</v>
      </c>
      <c r="C25" s="32">
        <v>22.31</v>
      </c>
      <c r="D25" s="26"/>
      <c r="E25" s="26"/>
      <c r="F25" s="26"/>
      <c r="G25" s="26"/>
      <c r="H25" s="26"/>
    </row>
    <row r="26" spans="1:8" ht="15.75">
      <c r="A26" s="27">
        <v>2220</v>
      </c>
      <c r="B26" s="28" t="s">
        <v>25</v>
      </c>
      <c r="C26" s="32">
        <v>1191.88</v>
      </c>
      <c r="D26" s="26"/>
      <c r="E26" s="26"/>
      <c r="F26" s="26"/>
      <c r="G26" s="26"/>
      <c r="H26" s="26"/>
    </row>
    <row r="27" spans="1:8" ht="15.75">
      <c r="A27" s="27">
        <v>2240</v>
      </c>
      <c r="B27" s="28" t="s">
        <v>26</v>
      </c>
      <c r="C27" s="29">
        <v>4957.31</v>
      </c>
      <c r="D27" s="26"/>
      <c r="E27" s="26"/>
      <c r="F27" s="26"/>
      <c r="G27" s="26"/>
      <c r="H27" s="26"/>
    </row>
    <row r="28" spans="1:8" ht="15.75">
      <c r="A28" s="27">
        <v>2312</v>
      </c>
      <c r="B28" s="28" t="s">
        <v>27</v>
      </c>
      <c r="C28" s="32">
        <v>51.22</v>
      </c>
      <c r="D28" s="26"/>
      <c r="E28" s="26"/>
      <c r="F28" s="26"/>
      <c r="G28" s="26"/>
      <c r="H28" s="26"/>
    </row>
    <row r="29" spans="1:8" ht="15.75">
      <c r="A29" s="27">
        <v>2321</v>
      </c>
      <c r="B29" s="28" t="s">
        <v>28</v>
      </c>
      <c r="C29" s="32">
        <v>8126.58</v>
      </c>
      <c r="D29" s="26"/>
      <c r="E29" s="26"/>
      <c r="F29" s="26"/>
      <c r="G29" s="26"/>
      <c r="H29" s="26"/>
    </row>
    <row r="30" spans="1:8" ht="18.75" customHeight="1">
      <c r="A30" s="27">
        <v>2322</v>
      </c>
      <c r="B30" s="28" t="s">
        <v>29</v>
      </c>
      <c r="C30" s="32">
        <v>366.5</v>
      </c>
      <c r="D30" s="26"/>
      <c r="E30" s="26"/>
      <c r="F30" s="26"/>
      <c r="G30" s="26"/>
      <c r="H30" s="26"/>
    </row>
    <row r="31" spans="1:8" ht="14.25" customHeight="1">
      <c r="A31" s="27">
        <v>2500</v>
      </c>
      <c r="B31" s="28" t="s">
        <v>30</v>
      </c>
      <c r="C31" s="32">
        <v>307.34</v>
      </c>
      <c r="D31" s="26"/>
      <c r="E31" s="26"/>
      <c r="F31" s="26"/>
      <c r="G31" s="26"/>
      <c r="H31" s="26"/>
    </row>
    <row r="32" spans="1:8" ht="13.5" customHeight="1">
      <c r="A32" s="27">
        <v>2350</v>
      </c>
      <c r="B32" s="28" t="s">
        <v>31</v>
      </c>
      <c r="C32" s="32">
        <v>3276.07</v>
      </c>
      <c r="D32" s="26"/>
      <c r="E32" s="26"/>
      <c r="F32" s="26"/>
      <c r="G32" s="26"/>
      <c r="H32" s="26"/>
    </row>
    <row r="33" spans="1:8" ht="13.5" customHeight="1">
      <c r="A33" s="27">
        <v>5200</v>
      </c>
      <c r="B33" s="28" t="s">
        <v>32</v>
      </c>
      <c r="C33" s="32">
        <v>870.8</v>
      </c>
      <c r="D33" s="26"/>
      <c r="E33" s="26"/>
      <c r="F33" s="26"/>
      <c r="G33" s="26"/>
      <c r="H33" s="26"/>
    </row>
    <row r="34" spans="1:8" ht="15.75">
      <c r="A34" s="27"/>
      <c r="B34" s="27" t="s">
        <v>33</v>
      </c>
      <c r="C34" s="36">
        <f>SUM(C23:C33)</f>
        <v>23514.21</v>
      </c>
      <c r="D34" s="26"/>
      <c r="E34" s="26"/>
      <c r="F34" s="26"/>
      <c r="G34" s="26"/>
      <c r="H34" s="26"/>
    </row>
    <row r="35" spans="1:8" ht="15.75">
      <c r="A35" s="28"/>
      <c r="B35" s="37" t="s">
        <v>34</v>
      </c>
      <c r="C35" s="36">
        <f>C21+C34</f>
        <v>85572</v>
      </c>
      <c r="D35" s="26"/>
      <c r="E35" s="26"/>
      <c r="F35" s="26"/>
      <c r="G35" s="26"/>
      <c r="H35" s="26"/>
    </row>
    <row r="37" spans="1:3" ht="15.75">
      <c r="A37" s="133" t="s">
        <v>35</v>
      </c>
      <c r="B37" s="134"/>
      <c r="C37" s="38">
        <v>3600</v>
      </c>
    </row>
    <row r="38" spans="1:3" ht="45" customHeight="1">
      <c r="A38" s="133" t="s">
        <v>66</v>
      </c>
      <c r="B38" s="134"/>
      <c r="C38" s="39">
        <f>C35/C37</f>
        <v>23.77</v>
      </c>
    </row>
  </sheetData>
  <sheetProtection/>
  <mergeCells count="4">
    <mergeCell ref="A6:C6"/>
    <mergeCell ref="B9:C9"/>
    <mergeCell ref="A37:B37"/>
    <mergeCell ref="A38:B38"/>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headerFooter>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E38"/>
  <sheetViews>
    <sheetView view="pageLayout" zoomScale="75" zoomScaleNormal="75" zoomScalePageLayoutView="75" workbookViewId="0" topLeftCell="A7">
      <selection activeCell="C27" sqref="C27"/>
    </sheetView>
  </sheetViews>
  <sheetFormatPr defaultColWidth="45.140625" defaultRowHeight="12.75"/>
  <cols>
    <col min="1" max="1" width="16.421875" style="22" customWidth="1"/>
    <col min="2" max="2" width="45.140625" style="22" customWidth="1"/>
    <col min="3" max="3" width="22.7109375" style="22" customWidth="1"/>
    <col min="4" max="4" width="11.00390625" style="22" hidden="1" customWidth="1"/>
    <col min="5" max="5" width="0" style="22" hidden="1" customWidth="1"/>
    <col min="6" max="6" width="16.140625" style="22" customWidth="1"/>
    <col min="7" max="254" width="9.140625" style="22" customWidth="1"/>
    <col min="255" max="255" width="16.421875" style="22" customWidth="1"/>
    <col min="256" max="16384" width="45.140625" style="22" customWidth="1"/>
  </cols>
  <sheetData>
    <row r="1" ht="15.75">
      <c r="C1" s="3" t="s">
        <v>1</v>
      </c>
    </row>
    <row r="2" ht="47.25">
      <c r="C2" s="19" t="s">
        <v>36</v>
      </c>
    </row>
    <row r="3" ht="15.75">
      <c r="C3" s="4" t="s">
        <v>2</v>
      </c>
    </row>
    <row r="4" ht="15.75">
      <c r="C4" s="23"/>
    </row>
    <row r="5" ht="15.75">
      <c r="C5" s="118" t="s">
        <v>3</v>
      </c>
    </row>
    <row r="6" spans="1:3" ht="13.5" customHeight="1">
      <c r="A6" s="130" t="s">
        <v>4</v>
      </c>
      <c r="B6" s="130"/>
      <c r="C6" s="130"/>
    </row>
    <row r="8" spans="1:3" ht="15.75">
      <c r="A8" s="24" t="s">
        <v>5</v>
      </c>
      <c r="B8" s="116" t="s">
        <v>6</v>
      </c>
      <c r="C8" s="117"/>
    </row>
    <row r="9" spans="1:3" ht="33.75" customHeight="1">
      <c r="A9" s="24" t="s">
        <v>7</v>
      </c>
      <c r="B9" s="135" t="s">
        <v>40</v>
      </c>
      <c r="C9" s="135"/>
    </row>
    <row r="10" spans="1:3" ht="15.75">
      <c r="A10" s="24" t="s">
        <v>9</v>
      </c>
      <c r="B10" s="117" t="s">
        <v>41</v>
      </c>
      <c r="C10" s="117"/>
    </row>
    <row r="11" spans="3:5" ht="15.75">
      <c r="C11" s="40"/>
      <c r="D11" s="41"/>
      <c r="E11" s="22" t="s">
        <v>42</v>
      </c>
    </row>
    <row r="12" spans="1:5" ht="71.25" customHeight="1">
      <c r="A12" s="25" t="s">
        <v>11</v>
      </c>
      <c r="B12" s="25" t="s">
        <v>12</v>
      </c>
      <c r="C12" s="42" t="s">
        <v>13</v>
      </c>
      <c r="D12" s="25"/>
      <c r="E12" s="25" t="s">
        <v>13</v>
      </c>
    </row>
    <row r="13" spans="1:5" ht="15.75">
      <c r="A13" s="27">
        <v>1</v>
      </c>
      <c r="B13" s="27">
        <v>2</v>
      </c>
      <c r="C13" s="43">
        <v>3</v>
      </c>
      <c r="D13" s="27"/>
      <c r="E13" s="27">
        <v>3</v>
      </c>
    </row>
    <row r="14" spans="1:5" ht="15.75">
      <c r="A14" s="28"/>
      <c r="B14" s="27" t="s">
        <v>14</v>
      </c>
      <c r="C14" s="43" t="s">
        <v>15</v>
      </c>
      <c r="D14" s="27"/>
      <c r="E14" s="27" t="s">
        <v>15</v>
      </c>
    </row>
    <row r="15" spans="1:5" ht="15.75">
      <c r="A15" s="27">
        <v>1100</v>
      </c>
      <c r="B15" s="28" t="s">
        <v>16</v>
      </c>
      <c r="C15" s="29">
        <v>1884.41</v>
      </c>
      <c r="D15" s="29">
        <f aca="true" t="shared" si="0" ref="D15:D35">C15/$C$37</f>
        <v>9.42205</v>
      </c>
      <c r="E15" s="29" t="e">
        <f>#REF!+C15</f>
        <v>#REF!</v>
      </c>
    </row>
    <row r="16" spans="1:5" ht="30.75" customHeight="1">
      <c r="A16" s="27">
        <v>1200</v>
      </c>
      <c r="B16" s="31" t="s">
        <v>17</v>
      </c>
      <c r="C16" s="29">
        <v>444.53</v>
      </c>
      <c r="D16" s="29">
        <f t="shared" si="0"/>
        <v>2.22265</v>
      </c>
      <c r="E16" s="29" t="e">
        <f>#REF!+C16</f>
        <v>#REF!</v>
      </c>
    </row>
    <row r="17" spans="1:5" ht="15.75">
      <c r="A17" s="27">
        <v>2341</v>
      </c>
      <c r="B17" s="28" t="s">
        <v>18</v>
      </c>
      <c r="C17" s="29">
        <v>133.79</v>
      </c>
      <c r="D17" s="44">
        <f t="shared" si="0"/>
        <v>0.6689499999999999</v>
      </c>
      <c r="E17" s="29" t="e">
        <f>#REF!+C17</f>
        <v>#REF!</v>
      </c>
    </row>
    <row r="18" spans="1:5" ht="13.5" customHeight="1">
      <c r="A18" s="27">
        <v>2361</v>
      </c>
      <c r="B18" s="28" t="s">
        <v>19</v>
      </c>
      <c r="C18" s="29">
        <v>17.07</v>
      </c>
      <c r="D18" s="44">
        <f t="shared" si="0"/>
        <v>0.08535</v>
      </c>
      <c r="E18" s="29" t="e">
        <f>#REF!+C18</f>
        <v>#REF!</v>
      </c>
    </row>
    <row r="19" spans="1:5" ht="13.5" customHeight="1">
      <c r="A19" s="27">
        <v>2363</v>
      </c>
      <c r="B19" s="28" t="s">
        <v>20</v>
      </c>
      <c r="C19" s="29">
        <v>769.92</v>
      </c>
      <c r="D19" s="44">
        <f t="shared" si="0"/>
        <v>3.8495999999999997</v>
      </c>
      <c r="E19" s="29" t="e">
        <f>#REF!+C19</f>
        <v>#REF!</v>
      </c>
    </row>
    <row r="20" spans="1:5" ht="31.5">
      <c r="A20" s="27">
        <v>2369</v>
      </c>
      <c r="B20" s="33" t="s">
        <v>21</v>
      </c>
      <c r="C20" s="29">
        <v>188.03</v>
      </c>
      <c r="D20" s="29">
        <f t="shared" si="0"/>
        <v>0.94015</v>
      </c>
      <c r="E20" s="29" t="e">
        <f>#REF!+C20</f>
        <v>#REF!</v>
      </c>
    </row>
    <row r="21" spans="1:5" ht="15.75">
      <c r="A21" s="27"/>
      <c r="B21" s="27" t="s">
        <v>22</v>
      </c>
      <c r="C21" s="34">
        <f>SUM(C15:C20)</f>
        <v>3437.7500000000005</v>
      </c>
      <c r="D21" s="44">
        <f t="shared" si="0"/>
        <v>17.188750000000002</v>
      </c>
      <c r="E21" s="34" t="e">
        <f>SUM(E15:E20)</f>
        <v>#REF!</v>
      </c>
    </row>
    <row r="22" spans="1:5" ht="15.75">
      <c r="A22" s="27"/>
      <c r="B22" s="27" t="s">
        <v>23</v>
      </c>
      <c r="C22" s="35" t="s">
        <v>15</v>
      </c>
      <c r="D22" s="29" t="e">
        <f t="shared" si="0"/>
        <v>#VALUE!</v>
      </c>
      <c r="E22" s="35" t="s">
        <v>15</v>
      </c>
    </row>
    <row r="23" spans="1:5" ht="15.75">
      <c r="A23" s="27">
        <v>1100</v>
      </c>
      <c r="B23" s="28" t="s">
        <v>16</v>
      </c>
      <c r="C23" s="29">
        <v>162.7</v>
      </c>
      <c r="D23" s="44">
        <f t="shared" si="0"/>
        <v>0.8134999999999999</v>
      </c>
      <c r="E23" s="29" t="e">
        <f>#REF!+C23</f>
        <v>#REF!</v>
      </c>
    </row>
    <row r="24" spans="1:5" ht="29.25" customHeight="1">
      <c r="A24" s="27">
        <v>1200</v>
      </c>
      <c r="B24" s="31" t="s">
        <v>17</v>
      </c>
      <c r="C24" s="29">
        <v>39.19</v>
      </c>
      <c r="D24" s="44">
        <f t="shared" si="0"/>
        <v>0.19594999999999999</v>
      </c>
      <c r="E24" s="29" t="e">
        <f>#REF!+C24</f>
        <v>#REF!</v>
      </c>
    </row>
    <row r="25" spans="1:5" ht="15.75">
      <c r="A25" s="27">
        <v>2210</v>
      </c>
      <c r="B25" s="28" t="s">
        <v>24</v>
      </c>
      <c r="C25" s="29">
        <v>1</v>
      </c>
      <c r="D25" s="29">
        <f t="shared" si="0"/>
        <v>0.005</v>
      </c>
      <c r="E25" s="29" t="e">
        <f>#REF!+C25</f>
        <v>#REF!</v>
      </c>
    </row>
    <row r="26" spans="1:5" ht="15.75">
      <c r="A26" s="27">
        <v>2220</v>
      </c>
      <c r="B26" s="28" t="s">
        <v>25</v>
      </c>
      <c r="C26" s="29">
        <v>45.1</v>
      </c>
      <c r="D26" s="44">
        <f t="shared" si="0"/>
        <v>0.2255</v>
      </c>
      <c r="E26" s="29" t="e">
        <f>#REF!+C26</f>
        <v>#REF!</v>
      </c>
    </row>
    <row r="27" spans="1:5" ht="15.75">
      <c r="A27" s="27">
        <v>2240</v>
      </c>
      <c r="B27" s="28" t="s">
        <v>26</v>
      </c>
      <c r="C27" s="29">
        <v>280.31</v>
      </c>
      <c r="D27" s="44">
        <f t="shared" si="0"/>
        <v>1.40155</v>
      </c>
      <c r="E27" s="29" t="e">
        <f>#REF!+C27</f>
        <v>#REF!</v>
      </c>
    </row>
    <row r="28" spans="1:5" ht="15.75">
      <c r="A28" s="27">
        <v>2310</v>
      </c>
      <c r="B28" s="28" t="s">
        <v>48</v>
      </c>
      <c r="C28" s="29">
        <v>2.15</v>
      </c>
      <c r="D28" s="44">
        <f t="shared" si="0"/>
        <v>0.01075</v>
      </c>
      <c r="E28" s="29" t="e">
        <f>#REF!+C28</f>
        <v>#REF!</v>
      </c>
    </row>
    <row r="29" spans="1:5" ht="15.75">
      <c r="A29" s="27">
        <v>2321</v>
      </c>
      <c r="B29" s="28" t="s">
        <v>49</v>
      </c>
      <c r="C29" s="29">
        <v>330.42</v>
      </c>
      <c r="D29" s="44">
        <f t="shared" si="0"/>
        <v>1.6521000000000001</v>
      </c>
      <c r="E29" s="29" t="e">
        <f>#REF!+C29</f>
        <v>#REF!</v>
      </c>
    </row>
    <row r="30" spans="1:5" ht="15.75">
      <c r="A30" s="27">
        <v>2322</v>
      </c>
      <c r="B30" s="28" t="s">
        <v>29</v>
      </c>
      <c r="C30" s="29">
        <v>17.2</v>
      </c>
      <c r="D30" s="29">
        <f t="shared" si="0"/>
        <v>0.086</v>
      </c>
      <c r="E30" s="29" t="e">
        <f>#REF!+C30</f>
        <v>#REF!</v>
      </c>
    </row>
    <row r="31" spans="1:5" ht="18.75" customHeight="1">
      <c r="A31" s="27">
        <v>2350</v>
      </c>
      <c r="B31" s="45" t="s">
        <v>31</v>
      </c>
      <c r="C31" s="29">
        <v>185.3</v>
      </c>
      <c r="D31" s="44">
        <f t="shared" si="0"/>
        <v>0.9265000000000001</v>
      </c>
      <c r="E31" s="29" t="e">
        <f>#REF!+C31</f>
        <v>#REF!</v>
      </c>
    </row>
    <row r="32" spans="1:5" ht="14.25" customHeight="1">
      <c r="A32" s="27">
        <v>2500</v>
      </c>
      <c r="B32" s="28" t="s">
        <v>30</v>
      </c>
      <c r="C32" s="29">
        <v>17.07</v>
      </c>
      <c r="D32" s="29">
        <f t="shared" si="0"/>
        <v>0.08535</v>
      </c>
      <c r="E32" s="29" t="e">
        <f>#REF!+C32</f>
        <v>#REF!</v>
      </c>
    </row>
    <row r="33" spans="1:5" ht="13.5" customHeight="1">
      <c r="A33" s="27">
        <v>5200</v>
      </c>
      <c r="B33" s="28" t="s">
        <v>32</v>
      </c>
      <c r="C33" s="29">
        <v>39.81</v>
      </c>
      <c r="D33" s="29">
        <f t="shared" si="0"/>
        <v>0.19905</v>
      </c>
      <c r="E33" s="29" t="e">
        <f>#REF!+C33</f>
        <v>#REF!</v>
      </c>
    </row>
    <row r="34" spans="1:5" ht="15.75">
      <c r="A34" s="27"/>
      <c r="B34" s="27" t="s">
        <v>33</v>
      </c>
      <c r="C34" s="34">
        <f>SUM(C23:C33)</f>
        <v>1120.2499999999998</v>
      </c>
      <c r="D34" s="29">
        <f t="shared" si="0"/>
        <v>5.6012499999999985</v>
      </c>
      <c r="E34" s="36" t="e">
        <f>SUM(E23:E33)</f>
        <v>#REF!</v>
      </c>
    </row>
    <row r="35" spans="1:5" ht="15.75">
      <c r="A35" s="28"/>
      <c r="B35" s="37" t="s">
        <v>34</v>
      </c>
      <c r="C35" s="34">
        <f>C21+C34</f>
        <v>4558</v>
      </c>
      <c r="D35" s="29">
        <f t="shared" si="0"/>
        <v>22.79</v>
      </c>
      <c r="E35" s="36" t="e">
        <f>E21+E34</f>
        <v>#REF!</v>
      </c>
    </row>
    <row r="36" ht="15.75">
      <c r="C36" s="46"/>
    </row>
    <row r="37" spans="1:5" ht="15.75">
      <c r="A37" s="133" t="s">
        <v>35</v>
      </c>
      <c r="B37" s="134"/>
      <c r="C37" s="38">
        <v>200</v>
      </c>
      <c r="D37" s="38"/>
      <c r="E37" s="29" t="e">
        <f>#REF!+C37</f>
        <v>#REF!</v>
      </c>
    </row>
    <row r="38" spans="1:5" ht="47.25" customHeight="1">
      <c r="A38" s="133" t="s">
        <v>66</v>
      </c>
      <c r="B38" s="134"/>
      <c r="C38" s="47">
        <f>C35/C37</f>
        <v>22.79</v>
      </c>
      <c r="D38" s="39"/>
      <c r="E38" s="39" t="e">
        <f>E35/E37</f>
        <v>#REF!</v>
      </c>
    </row>
  </sheetData>
  <sheetProtection/>
  <mergeCells count="4">
    <mergeCell ref="A6:C6"/>
    <mergeCell ref="B9:C9"/>
    <mergeCell ref="A37:B37"/>
    <mergeCell ref="A38:B3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8" r:id="rId1"/>
  <headerFooter>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6.xml><?xml version="1.0" encoding="utf-8"?>
<worksheet xmlns="http://schemas.openxmlformats.org/spreadsheetml/2006/main" xmlns:r="http://schemas.openxmlformats.org/officeDocument/2006/relationships">
  <sheetPr>
    <tabColor rgb="FF00B0F0"/>
    <pageSetUpPr fitToPage="1"/>
  </sheetPr>
  <dimension ref="A1:G49"/>
  <sheetViews>
    <sheetView view="pageLayout" zoomScale="75" zoomScaleNormal="75" zoomScalePageLayoutView="75" workbookViewId="0" topLeftCell="A25">
      <selection activeCell="A45" sqref="A45:B46"/>
    </sheetView>
  </sheetViews>
  <sheetFormatPr defaultColWidth="9.140625" defaultRowHeight="12.75"/>
  <cols>
    <col min="1" max="1" width="16.421875" style="22" customWidth="1"/>
    <col min="2" max="2" width="45.140625" style="22" customWidth="1"/>
    <col min="3" max="3" width="23.8515625" style="22" customWidth="1"/>
    <col min="4" max="4" width="11.00390625" style="22" hidden="1" customWidth="1"/>
    <col min="5" max="5" width="0" style="22" hidden="1" customWidth="1"/>
    <col min="6" max="250" width="9.140625" style="22" customWidth="1"/>
    <col min="251" max="251" width="16.421875" style="22" customWidth="1"/>
    <col min="252" max="252" width="45.140625" style="22" customWidth="1"/>
    <col min="253" max="253" width="27.57421875" style="22" customWidth="1"/>
    <col min="254" max="16384" width="9.140625" style="22" customWidth="1"/>
  </cols>
  <sheetData>
    <row r="1" ht="15.75">
      <c r="C1" s="3" t="s">
        <v>1</v>
      </c>
    </row>
    <row r="2" ht="47.25">
      <c r="C2" s="19" t="s">
        <v>65</v>
      </c>
    </row>
    <row r="3" ht="15.75">
      <c r="C3" s="4" t="s">
        <v>2</v>
      </c>
    </row>
    <row r="4" ht="15.75">
      <c r="C4" s="23"/>
    </row>
    <row r="5" ht="15.75">
      <c r="C5" s="118" t="s">
        <v>3</v>
      </c>
    </row>
    <row r="6" spans="1:3" ht="13.5" customHeight="1">
      <c r="A6" s="130" t="s">
        <v>4</v>
      </c>
      <c r="B6" s="130"/>
      <c r="C6" s="130"/>
    </row>
    <row r="8" spans="1:2" ht="15.75">
      <c r="A8" s="24" t="s">
        <v>5</v>
      </c>
      <c r="B8" s="116" t="s">
        <v>54</v>
      </c>
    </row>
    <row r="9" spans="1:3" ht="33.75" customHeight="1">
      <c r="A9" s="24" t="s">
        <v>7</v>
      </c>
      <c r="B9" s="132" t="s">
        <v>40</v>
      </c>
      <c r="C9" s="132"/>
    </row>
    <row r="10" spans="1:4" ht="15.75">
      <c r="A10" s="24" t="s">
        <v>9</v>
      </c>
      <c r="B10" s="22" t="s">
        <v>41</v>
      </c>
      <c r="D10" s="22">
        <v>275521</v>
      </c>
    </row>
    <row r="11" spans="3:5" ht="15.75">
      <c r="C11" s="40"/>
      <c r="D11" s="41" t="s">
        <v>53</v>
      </c>
      <c r="E11" s="41" t="s">
        <v>53</v>
      </c>
    </row>
    <row r="12" spans="1:5" ht="63">
      <c r="A12" s="25" t="s">
        <v>11</v>
      </c>
      <c r="B12" s="25" t="s">
        <v>12</v>
      </c>
      <c r="C12" s="42" t="s">
        <v>13</v>
      </c>
      <c r="D12" s="26"/>
      <c r="E12" s="26"/>
    </row>
    <row r="13" spans="1:5" ht="15.75">
      <c r="A13" s="27">
        <v>1</v>
      </c>
      <c r="B13" s="27">
        <v>2</v>
      </c>
      <c r="C13" s="43">
        <v>3</v>
      </c>
      <c r="D13" s="26"/>
      <c r="E13" s="26"/>
    </row>
    <row r="14" spans="1:5" ht="15.75">
      <c r="A14" s="28"/>
      <c r="B14" s="27" t="s">
        <v>14</v>
      </c>
      <c r="C14" s="43" t="s">
        <v>15</v>
      </c>
      <c r="D14" s="26"/>
      <c r="E14" s="26"/>
    </row>
    <row r="15" spans="1:5" ht="15.75">
      <c r="A15" s="27">
        <v>1100</v>
      </c>
      <c r="B15" s="28" t="s">
        <v>16</v>
      </c>
      <c r="C15" s="29">
        <v>4364.22</v>
      </c>
      <c r="D15" s="26">
        <v>1726482.81</v>
      </c>
      <c r="E15" s="26">
        <f>D15/D10</f>
        <v>6.266247618148889</v>
      </c>
    </row>
    <row r="16" spans="1:5" ht="30.75" customHeight="1">
      <c r="A16" s="27">
        <v>1200</v>
      </c>
      <c r="B16" s="31" t="s">
        <v>17</v>
      </c>
      <c r="C16" s="29">
        <v>1052.62</v>
      </c>
      <c r="D16" s="26">
        <v>488796.04</v>
      </c>
      <c r="E16" s="26">
        <f>D16/D10</f>
        <v>1.7740790720126596</v>
      </c>
    </row>
    <row r="17" spans="1:7" ht="15.75">
      <c r="A17" s="27">
        <v>2341</v>
      </c>
      <c r="B17" s="28" t="s">
        <v>18</v>
      </c>
      <c r="C17" s="29">
        <v>102.2</v>
      </c>
      <c r="D17" s="26">
        <v>187389.78</v>
      </c>
      <c r="E17" s="26">
        <f>D17/D10</f>
        <v>0.680128846802966</v>
      </c>
      <c r="G17" s="48"/>
    </row>
    <row r="18" spans="1:5" ht="13.5" customHeight="1">
      <c r="A18" s="27">
        <v>2361</v>
      </c>
      <c r="B18" s="28" t="s">
        <v>19</v>
      </c>
      <c r="C18" s="29">
        <v>65.7</v>
      </c>
      <c r="D18" s="49">
        <v>59703.89</v>
      </c>
      <c r="E18" s="26">
        <f>D18/D10</f>
        <v>0.2166945169333735</v>
      </c>
    </row>
    <row r="19" spans="1:5" ht="13.5" customHeight="1">
      <c r="A19" s="27">
        <v>2363</v>
      </c>
      <c r="B19" s="28" t="s">
        <v>20</v>
      </c>
      <c r="C19" s="29">
        <v>715.4</v>
      </c>
      <c r="D19" s="49">
        <v>538819.56</v>
      </c>
      <c r="E19" s="26">
        <f>D19/D10</f>
        <v>1.9556388079311562</v>
      </c>
    </row>
    <row r="20" spans="1:5" ht="31.5">
      <c r="A20" s="27">
        <v>2369</v>
      </c>
      <c r="B20" s="33" t="s">
        <v>21</v>
      </c>
      <c r="C20" s="29">
        <v>87.6</v>
      </c>
      <c r="D20" s="26">
        <v>78443.18</v>
      </c>
      <c r="E20" s="26">
        <f>D20/D10</f>
        <v>0.2847085340137412</v>
      </c>
    </row>
    <row r="21" spans="1:5" ht="15.75">
      <c r="A21" s="27"/>
      <c r="B21" s="27" t="s">
        <v>22</v>
      </c>
      <c r="C21" s="34">
        <f>SUM(C15:C20)</f>
        <v>6387.74</v>
      </c>
      <c r="D21" s="26"/>
      <c r="E21" s="26"/>
    </row>
    <row r="22" spans="1:5" ht="15.75">
      <c r="A22" s="27"/>
      <c r="B22" s="27" t="s">
        <v>23</v>
      </c>
      <c r="C22" s="35" t="s">
        <v>15</v>
      </c>
      <c r="D22" s="26"/>
      <c r="E22" s="26"/>
    </row>
    <row r="23" spans="1:5" ht="15.75">
      <c r="A23" s="27">
        <v>1100</v>
      </c>
      <c r="B23" s="28" t="s">
        <v>16</v>
      </c>
      <c r="C23" s="29">
        <v>1430.8</v>
      </c>
      <c r="D23" s="26">
        <f>1313099.61-3983.28-162.51-52.03-727.21-377.9-126.3-126.3-7.72-2150.82-544.7-7.72</f>
        <v>1304833.12</v>
      </c>
      <c r="E23" s="26">
        <f>D23/D10</f>
        <v>4.735875377920377</v>
      </c>
    </row>
    <row r="24" spans="1:5" ht="29.25" customHeight="1">
      <c r="A24" s="27">
        <v>1200</v>
      </c>
      <c r="B24" s="31" t="s">
        <v>17</v>
      </c>
      <c r="C24" s="29">
        <v>405.15000000000003</v>
      </c>
      <c r="D24" s="26">
        <f>371760.37-939.6-38.33-12.27-171.55-29.79-89.15-29.79-507.38-1.82-128.49-1.82</f>
        <v>369810.38</v>
      </c>
      <c r="E24" s="26">
        <f>D24/D10</f>
        <v>1.342222117370364</v>
      </c>
    </row>
    <row r="25" spans="1:5" ht="29.25" customHeight="1">
      <c r="A25" s="27">
        <v>2100</v>
      </c>
      <c r="B25" s="31" t="s">
        <v>43</v>
      </c>
      <c r="C25" s="29">
        <v>3.65</v>
      </c>
      <c r="D25" s="26">
        <v>984.01</v>
      </c>
      <c r="E25" s="26">
        <f>D25/$D$10</f>
        <v>0.0035714519038476194</v>
      </c>
    </row>
    <row r="26" spans="1:5" ht="15.75">
      <c r="A26" s="27">
        <v>2210</v>
      </c>
      <c r="B26" s="28" t="s">
        <v>24</v>
      </c>
      <c r="C26" s="29">
        <v>14.6</v>
      </c>
      <c r="D26" s="22">
        <v>13129.77</v>
      </c>
      <c r="E26" s="26">
        <f>D26/$D$10</f>
        <v>0.04765433487828514</v>
      </c>
    </row>
    <row r="27" spans="1:5" ht="15.75">
      <c r="A27" s="27">
        <v>2220</v>
      </c>
      <c r="B27" s="28" t="s">
        <v>25</v>
      </c>
      <c r="C27" s="29">
        <v>218.8</v>
      </c>
      <c r="D27" s="26">
        <f>201927.07-5157.44-0.3</f>
        <v>196769.33000000002</v>
      </c>
      <c r="E27" s="26">
        <f aca="true" t="shared" si="0" ref="E27:E41">D27/$D$10</f>
        <v>0.7141718054159212</v>
      </c>
    </row>
    <row r="28" spans="1:5" ht="31.5">
      <c r="A28" s="27">
        <v>2230</v>
      </c>
      <c r="B28" s="33" t="s">
        <v>44</v>
      </c>
      <c r="C28" s="29">
        <v>36.5</v>
      </c>
      <c r="D28" s="26">
        <f>32118-8.38</f>
        <v>32109.62</v>
      </c>
      <c r="E28" s="26">
        <f t="shared" si="0"/>
        <v>0.1165414614493995</v>
      </c>
    </row>
    <row r="29" spans="1:5" ht="15.75">
      <c r="A29" s="27">
        <v>2240</v>
      </c>
      <c r="B29" s="28" t="s">
        <v>26</v>
      </c>
      <c r="C29" s="29">
        <v>113.15</v>
      </c>
      <c r="D29" s="26">
        <f>106488.27-1023.01</f>
        <v>105465.26000000001</v>
      </c>
      <c r="E29" s="26">
        <f t="shared" si="0"/>
        <v>0.3827848330980216</v>
      </c>
    </row>
    <row r="30" spans="1:5" ht="15.75">
      <c r="A30" s="27">
        <v>2250</v>
      </c>
      <c r="B30" s="28" t="s">
        <v>45</v>
      </c>
      <c r="C30" s="29">
        <v>18.25</v>
      </c>
      <c r="D30" s="26">
        <f>15315.69-40.09</f>
        <v>15275.6</v>
      </c>
      <c r="E30" s="26">
        <f t="shared" si="0"/>
        <v>0.05544259784190679</v>
      </c>
    </row>
    <row r="31" spans="1:5" ht="15.75">
      <c r="A31" s="27">
        <v>2260</v>
      </c>
      <c r="B31" s="28" t="s">
        <v>46</v>
      </c>
      <c r="C31" s="29">
        <v>58.4</v>
      </c>
      <c r="D31" s="26">
        <v>51101.91</v>
      </c>
      <c r="E31" s="26">
        <f t="shared" si="0"/>
        <v>0.1854737388438631</v>
      </c>
    </row>
    <row r="32" spans="1:5" ht="15.75">
      <c r="A32" s="27">
        <v>2270</v>
      </c>
      <c r="B32" s="28" t="s">
        <v>47</v>
      </c>
      <c r="C32" s="29">
        <v>7.3</v>
      </c>
      <c r="D32" s="26">
        <f>8978.27-258.33</f>
        <v>8719.94</v>
      </c>
      <c r="E32" s="26">
        <f t="shared" si="0"/>
        <v>0.03164891242409835</v>
      </c>
    </row>
    <row r="33" spans="1:5" ht="15.75">
      <c r="A33" s="27">
        <v>2310</v>
      </c>
      <c r="B33" s="28" t="s">
        <v>48</v>
      </c>
      <c r="C33" s="29">
        <v>43.8</v>
      </c>
      <c r="D33" s="26">
        <f>37497.44-2.82-27.97</f>
        <v>37466.65</v>
      </c>
      <c r="E33" s="26">
        <f t="shared" si="0"/>
        <v>0.1359847343759641</v>
      </c>
    </row>
    <row r="34" spans="1:5" ht="15.75">
      <c r="A34" s="27">
        <v>2321</v>
      </c>
      <c r="B34" s="28" t="s">
        <v>49</v>
      </c>
      <c r="C34" s="29">
        <v>193.41</v>
      </c>
      <c r="D34" s="26">
        <f>184307.4-6638.76-211.32</f>
        <v>177457.31999999998</v>
      </c>
      <c r="E34" s="26">
        <f t="shared" si="0"/>
        <v>0.6440791083075337</v>
      </c>
    </row>
    <row r="35" spans="1:5" ht="15.75">
      <c r="A35" s="27">
        <v>2322</v>
      </c>
      <c r="B35" s="28" t="s">
        <v>29</v>
      </c>
      <c r="C35" s="29"/>
      <c r="D35" s="26"/>
      <c r="E35" s="26"/>
    </row>
    <row r="36" spans="1:5" ht="18.75" customHeight="1">
      <c r="A36" s="27">
        <v>2330</v>
      </c>
      <c r="B36" s="28" t="s">
        <v>50</v>
      </c>
      <c r="C36" s="29">
        <v>3.65</v>
      </c>
      <c r="D36" s="26">
        <v>2484.06</v>
      </c>
      <c r="E36" s="26">
        <f t="shared" si="0"/>
        <v>0.009015864489458153</v>
      </c>
    </row>
    <row r="37" spans="1:5" ht="18.75" customHeight="1">
      <c r="A37" s="27">
        <v>2350</v>
      </c>
      <c r="B37" s="45" t="s">
        <v>31</v>
      </c>
      <c r="C37" s="29">
        <v>120.45</v>
      </c>
      <c r="D37" s="26">
        <f>112223.91-752.21</f>
        <v>111471.7</v>
      </c>
      <c r="E37" s="26">
        <f t="shared" si="0"/>
        <v>0.40458513144188646</v>
      </c>
    </row>
    <row r="38" spans="1:5" ht="31.5">
      <c r="A38" s="27">
        <v>2360</v>
      </c>
      <c r="B38" s="33" t="s">
        <v>51</v>
      </c>
      <c r="C38" s="29">
        <v>18.25</v>
      </c>
      <c r="D38" s="26">
        <f>3330.68+12819.11-8.01</f>
        <v>16141.78</v>
      </c>
      <c r="E38" s="26">
        <f t="shared" si="0"/>
        <v>0.058586387244529456</v>
      </c>
    </row>
    <row r="39" spans="1:5" ht="14.25" customHeight="1">
      <c r="A39" s="27">
        <v>2500</v>
      </c>
      <c r="B39" s="28" t="s">
        <v>30</v>
      </c>
      <c r="C39" s="29">
        <v>7.3</v>
      </c>
      <c r="D39" s="26">
        <v>6652.03</v>
      </c>
      <c r="E39" s="26">
        <f t="shared" si="0"/>
        <v>0.024143459119268584</v>
      </c>
    </row>
    <row r="40" spans="1:5" ht="47.25">
      <c r="A40" s="27">
        <v>2800</v>
      </c>
      <c r="B40" s="33" t="s">
        <v>52</v>
      </c>
      <c r="C40" s="29">
        <v>18.25</v>
      </c>
      <c r="D40" s="26">
        <v>17839.77</v>
      </c>
      <c r="E40" s="26">
        <f t="shared" si="0"/>
        <v>0.06474922056757924</v>
      </c>
    </row>
    <row r="41" spans="1:5" ht="13.5" customHeight="1">
      <c r="A41" s="27">
        <v>5200</v>
      </c>
      <c r="B41" s="28" t="s">
        <v>32</v>
      </c>
      <c r="C41" s="29">
        <v>116.8</v>
      </c>
      <c r="D41" s="26">
        <f>110019.7-1597.9-453.61-4.74-14.8-363</f>
        <v>107585.65</v>
      </c>
      <c r="E41" s="26">
        <f t="shared" si="0"/>
        <v>0.39048076190199654</v>
      </c>
    </row>
    <row r="42" spans="1:5" ht="15.75">
      <c r="A42" s="27"/>
      <c r="B42" s="27" t="s">
        <v>33</v>
      </c>
      <c r="C42" s="34">
        <f>SUM(C23:C41)</f>
        <v>2828.5100000000007</v>
      </c>
      <c r="D42" s="26"/>
      <c r="E42" s="26"/>
    </row>
    <row r="43" spans="1:5" ht="15.75">
      <c r="A43" s="28"/>
      <c r="B43" s="37" t="s">
        <v>34</v>
      </c>
      <c r="C43" s="34">
        <f>C21+C42</f>
        <v>9216.25</v>
      </c>
      <c r="D43" s="26"/>
      <c r="E43" s="26"/>
    </row>
    <row r="44" ht="15.75">
      <c r="C44" s="46"/>
    </row>
    <row r="45" spans="1:3" ht="15.75">
      <c r="A45" s="133" t="s">
        <v>35</v>
      </c>
      <c r="B45" s="134"/>
      <c r="C45" s="38">
        <v>365</v>
      </c>
    </row>
    <row r="46" spans="1:5" ht="45" customHeight="1">
      <c r="A46" s="133" t="s">
        <v>66</v>
      </c>
      <c r="B46" s="134"/>
      <c r="C46" s="47">
        <f>C43/C45</f>
        <v>25.25</v>
      </c>
      <c r="D46" s="39" t="e">
        <f>D43/D45</f>
        <v>#DIV/0!</v>
      </c>
      <c r="E46" s="39" t="e">
        <f>E43/E45</f>
        <v>#DIV/0!</v>
      </c>
    </row>
    <row r="49" ht="15.75">
      <c r="C49" s="48"/>
    </row>
  </sheetData>
  <sheetProtection/>
  <mergeCells count="4">
    <mergeCell ref="A6:C6"/>
    <mergeCell ref="B9:C9"/>
    <mergeCell ref="A45:B45"/>
    <mergeCell ref="A46:B4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headerFooter>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A1:C50"/>
  <sheetViews>
    <sheetView view="pageLayout" zoomScale="75" zoomScaleNormal="75" zoomScalePageLayoutView="75" workbookViewId="0" topLeftCell="A9">
      <selection activeCell="D41" sqref="D41"/>
    </sheetView>
  </sheetViews>
  <sheetFormatPr defaultColWidth="9.140625" defaultRowHeight="12.75"/>
  <cols>
    <col min="1" max="1" width="16.421875" style="22" customWidth="1"/>
    <col min="2" max="2" width="45.140625" style="22" customWidth="1"/>
    <col min="3" max="3" width="24.7109375" style="22" customWidth="1"/>
    <col min="4" max="4" width="9.28125" style="22" bestFit="1" customWidth="1"/>
    <col min="5" max="252" width="9.140625" style="22" customWidth="1"/>
    <col min="253" max="253" width="16.421875" style="22" customWidth="1"/>
    <col min="254" max="254" width="45.140625" style="22" customWidth="1"/>
    <col min="255" max="255" width="30.421875" style="22" customWidth="1"/>
    <col min="256" max="16384" width="9.140625" style="22" customWidth="1"/>
  </cols>
  <sheetData>
    <row r="1" spans="2:3" ht="15.75">
      <c r="B1" s="11"/>
      <c r="C1" s="3" t="s">
        <v>1</v>
      </c>
    </row>
    <row r="2" ht="47.25">
      <c r="C2" s="19" t="s">
        <v>36</v>
      </c>
    </row>
    <row r="3" ht="15.75">
      <c r="C3" s="4" t="s">
        <v>2</v>
      </c>
    </row>
    <row r="4" ht="15.75">
      <c r="C4" s="23"/>
    </row>
    <row r="5" ht="15.75">
      <c r="C5" s="118" t="s">
        <v>55</v>
      </c>
    </row>
    <row r="6" spans="1:3" ht="18" customHeight="1">
      <c r="A6" s="136" t="s">
        <v>4</v>
      </c>
      <c r="B6" s="136"/>
      <c r="C6" s="136"/>
    </row>
    <row r="8" spans="1:2" ht="15.75">
      <c r="A8" s="24" t="s">
        <v>5</v>
      </c>
      <c r="B8" s="120" t="s">
        <v>6</v>
      </c>
    </row>
    <row r="9" spans="1:3" ht="32.25" customHeight="1">
      <c r="A9" s="24" t="s">
        <v>7</v>
      </c>
      <c r="B9" s="132" t="s">
        <v>67</v>
      </c>
      <c r="C9" s="132"/>
    </row>
    <row r="10" spans="1:2" ht="15.75">
      <c r="A10" s="24" t="s">
        <v>9</v>
      </c>
      <c r="B10" s="22" t="s">
        <v>70</v>
      </c>
    </row>
    <row r="11" ht="15.75">
      <c r="C11" s="52"/>
    </row>
    <row r="12" spans="1:3" ht="63" customHeight="1">
      <c r="A12" s="25" t="s">
        <v>11</v>
      </c>
      <c r="B12" s="25" t="s">
        <v>12</v>
      </c>
      <c r="C12" s="25" t="s">
        <v>13</v>
      </c>
    </row>
    <row r="13" spans="1:3" ht="15.75">
      <c r="A13" s="27">
        <v>1</v>
      </c>
      <c r="B13" s="27">
        <v>2</v>
      </c>
      <c r="C13" s="27">
        <v>3</v>
      </c>
    </row>
    <row r="14" spans="1:3" ht="15.75">
      <c r="A14" s="27"/>
      <c r="B14" s="27" t="s">
        <v>14</v>
      </c>
      <c r="C14" s="27"/>
    </row>
    <row r="15" spans="1:3" ht="15.75">
      <c r="A15" s="27">
        <v>1100</v>
      </c>
      <c r="B15" s="28" t="s">
        <v>57</v>
      </c>
      <c r="C15" s="29">
        <v>20750.100000000002</v>
      </c>
    </row>
    <row r="16" spans="1:3" ht="27" customHeight="1">
      <c r="A16" s="27">
        <v>1200</v>
      </c>
      <c r="B16" s="33" t="s">
        <v>56</v>
      </c>
      <c r="C16" s="29">
        <v>5097.12</v>
      </c>
    </row>
    <row r="17" spans="1:3" ht="15.75">
      <c r="A17" s="27">
        <v>2341</v>
      </c>
      <c r="B17" s="28" t="s">
        <v>18</v>
      </c>
      <c r="C17" s="29">
        <v>421.89</v>
      </c>
    </row>
    <row r="18" spans="1:3" ht="13.5" customHeight="1">
      <c r="A18" s="27">
        <v>2361</v>
      </c>
      <c r="B18" s="28" t="s">
        <v>19</v>
      </c>
      <c r="C18" s="29">
        <v>60.27</v>
      </c>
    </row>
    <row r="19" spans="1:3" ht="13.5" customHeight="1">
      <c r="A19" s="27">
        <v>2363</v>
      </c>
      <c r="B19" s="28" t="s">
        <v>20</v>
      </c>
      <c r="C19" s="29">
        <v>1704.78</v>
      </c>
    </row>
    <row r="20" spans="1:3" ht="28.5" customHeight="1">
      <c r="A20" s="27">
        <v>2369</v>
      </c>
      <c r="B20" s="33" t="s">
        <v>21</v>
      </c>
      <c r="C20" s="29">
        <v>232.47000000000003</v>
      </c>
    </row>
    <row r="21" spans="1:3" ht="43.5" customHeight="1">
      <c r="A21" s="27">
        <v>2800</v>
      </c>
      <c r="B21" s="33" t="s">
        <v>52</v>
      </c>
      <c r="C21" s="29">
        <v>51.66</v>
      </c>
    </row>
    <row r="22" spans="1:3" ht="15.75">
      <c r="A22" s="27"/>
      <c r="B22" s="27" t="s">
        <v>22</v>
      </c>
      <c r="C22" s="34">
        <f>SUM(C15:C21)</f>
        <v>28318.29</v>
      </c>
    </row>
    <row r="23" spans="1:3" ht="15.75">
      <c r="A23" s="27"/>
      <c r="B23" s="27" t="s">
        <v>23</v>
      </c>
      <c r="C23" s="35"/>
    </row>
    <row r="24" spans="1:3" ht="15.75">
      <c r="A24" s="27">
        <v>1100</v>
      </c>
      <c r="B24" s="28" t="s">
        <v>57</v>
      </c>
      <c r="C24" s="29">
        <v>2479.68</v>
      </c>
    </row>
    <row r="25" spans="1:3" ht="47.25">
      <c r="A25" s="27">
        <v>1200</v>
      </c>
      <c r="B25" s="33" t="s">
        <v>56</v>
      </c>
      <c r="C25" s="29">
        <v>619.92</v>
      </c>
    </row>
    <row r="26" spans="1:3" ht="15.75">
      <c r="A26" s="27">
        <v>2210</v>
      </c>
      <c r="B26" s="33" t="s">
        <v>24</v>
      </c>
      <c r="C26" s="29">
        <v>68.88</v>
      </c>
    </row>
    <row r="27" spans="1:3" ht="15.75">
      <c r="A27" s="27">
        <v>2220</v>
      </c>
      <c r="B27" s="28" t="s">
        <v>68</v>
      </c>
      <c r="C27" s="29">
        <v>2795.38</v>
      </c>
    </row>
    <row r="28" spans="1:3" ht="15.75">
      <c r="A28" s="27">
        <v>2242</v>
      </c>
      <c r="B28" s="28" t="s">
        <v>59</v>
      </c>
      <c r="C28" s="29">
        <v>25.83</v>
      </c>
    </row>
    <row r="29" spans="1:3" ht="31.5">
      <c r="A29" s="27">
        <v>2243</v>
      </c>
      <c r="B29" s="33" t="s">
        <v>60</v>
      </c>
      <c r="C29" s="29">
        <v>137.76</v>
      </c>
    </row>
    <row r="30" spans="1:3" ht="15.75">
      <c r="A30" s="27">
        <v>2244</v>
      </c>
      <c r="B30" s="28" t="s">
        <v>61</v>
      </c>
      <c r="C30" s="29">
        <v>602.6999999999999</v>
      </c>
    </row>
    <row r="31" spans="1:3" ht="31.5">
      <c r="A31" s="27">
        <v>2249</v>
      </c>
      <c r="B31" s="33" t="s">
        <v>62</v>
      </c>
      <c r="C31" s="29">
        <v>0</v>
      </c>
    </row>
    <row r="32" spans="1:3" ht="15.75">
      <c r="A32" s="27">
        <v>2311</v>
      </c>
      <c r="B32" s="33" t="s">
        <v>27</v>
      </c>
      <c r="C32" s="29">
        <v>68.88</v>
      </c>
    </row>
    <row r="33" spans="1:3" ht="15.75">
      <c r="A33" s="27">
        <v>2312</v>
      </c>
      <c r="B33" s="28" t="s">
        <v>72</v>
      </c>
      <c r="C33" s="29">
        <v>60.27</v>
      </c>
    </row>
    <row r="34" spans="1:3" ht="15.75">
      <c r="A34" s="27">
        <v>2322</v>
      </c>
      <c r="B34" s="28" t="s">
        <v>29</v>
      </c>
      <c r="C34" s="29">
        <v>120.54</v>
      </c>
    </row>
    <row r="35" spans="1:3" ht="15.75">
      <c r="A35" s="27">
        <v>2350</v>
      </c>
      <c r="B35" s="28" t="s">
        <v>31</v>
      </c>
      <c r="C35" s="29">
        <v>146.37</v>
      </c>
    </row>
    <row r="36" spans="1:3" ht="47.25">
      <c r="A36" s="27">
        <v>2500</v>
      </c>
      <c r="B36" s="53" t="s">
        <v>52</v>
      </c>
      <c r="C36" s="29">
        <v>77.49</v>
      </c>
    </row>
    <row r="37" spans="1:3" ht="15.75" customHeight="1">
      <c r="A37" s="27">
        <v>5200</v>
      </c>
      <c r="B37" s="28" t="s">
        <v>32</v>
      </c>
      <c r="C37" s="29">
        <v>123.41000000000001</v>
      </c>
    </row>
    <row r="38" spans="1:3" ht="15.75" customHeight="1">
      <c r="A38" s="27"/>
      <c r="B38" s="27" t="s">
        <v>33</v>
      </c>
      <c r="C38" s="36">
        <f>SUM(C24:C37)</f>
        <v>7327.110000000001</v>
      </c>
    </row>
    <row r="39" spans="1:3" ht="15.75" customHeight="1">
      <c r="A39" s="28"/>
      <c r="B39" s="37" t="s">
        <v>34</v>
      </c>
      <c r="C39" s="36">
        <f>C22+C38</f>
        <v>35645.4</v>
      </c>
    </row>
    <row r="40" ht="12.75" customHeight="1"/>
    <row r="41" spans="1:3" ht="15.75">
      <c r="A41" s="133" t="s">
        <v>35</v>
      </c>
      <c r="B41" s="134"/>
      <c r="C41" s="27">
        <v>861</v>
      </c>
    </row>
    <row r="42" spans="1:3" ht="13.5" customHeight="1">
      <c r="A42" s="133" t="s">
        <v>66</v>
      </c>
      <c r="B42" s="134"/>
      <c r="C42" s="39">
        <f>C39/C41</f>
        <v>41.4</v>
      </c>
    </row>
    <row r="49" spans="1:2" ht="15.75">
      <c r="A49" s="51"/>
      <c r="B49" s="51"/>
    </row>
    <row r="50" spans="1:2" ht="15.75">
      <c r="A50" s="51"/>
      <c r="B50" s="51"/>
    </row>
  </sheetData>
  <sheetProtection/>
  <mergeCells count="4">
    <mergeCell ref="A6:C6"/>
    <mergeCell ref="B9:C9"/>
    <mergeCell ref="A41:B41"/>
    <mergeCell ref="A42:B42"/>
  </mergeCells>
  <printOptions verticalCentered="1"/>
  <pageMargins left="0.7086614173228347" right="0.4330708661417323" top="0.7480314960629921" bottom="0.7480314960629921" header="0.31496062992125984" footer="0.31496062992125984"/>
  <pageSetup fitToHeight="1" fitToWidth="1" horizontalDpi="600" verticalDpi="600" orientation="portrait" paperSize="9" scale="84"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C43"/>
  <sheetViews>
    <sheetView view="pageLayout" zoomScale="75" zoomScaleNormal="75" zoomScalePageLayoutView="75" workbookViewId="0" topLeftCell="A22">
      <selection activeCell="B37" sqref="B37"/>
    </sheetView>
  </sheetViews>
  <sheetFormatPr defaultColWidth="45.140625" defaultRowHeight="12.75"/>
  <cols>
    <col min="1" max="1" width="16.421875" style="7" customWidth="1"/>
    <col min="2" max="2" width="45.140625" style="7" customWidth="1"/>
    <col min="3" max="3" width="20.7109375" style="7" customWidth="1"/>
    <col min="4" max="4" width="19.57421875" style="7" customWidth="1"/>
    <col min="5" max="5" width="12.28125" style="7" customWidth="1"/>
    <col min="6" max="254" width="9.140625" style="7" customWidth="1"/>
    <col min="255" max="255" width="16.421875" style="7" customWidth="1"/>
    <col min="256" max="16384" width="45.140625" style="7" customWidth="1"/>
  </cols>
  <sheetData>
    <row r="1" spans="1:3" ht="15.75">
      <c r="A1" s="9"/>
      <c r="B1" s="9"/>
      <c r="C1" s="3" t="s">
        <v>1</v>
      </c>
    </row>
    <row r="2" spans="1:3" ht="60.75" customHeight="1">
      <c r="A2" s="9"/>
      <c r="B2" s="57"/>
      <c r="C2" s="10" t="s">
        <v>73</v>
      </c>
    </row>
    <row r="3" spans="1:3" ht="15">
      <c r="A3" s="9"/>
      <c r="B3" s="9"/>
      <c r="C3" s="4" t="s">
        <v>2</v>
      </c>
    </row>
    <row r="4" spans="1:3" ht="15">
      <c r="A4" s="9"/>
      <c r="B4" s="9"/>
      <c r="C4" s="56"/>
    </row>
    <row r="5" spans="1:3" ht="15">
      <c r="A5" s="9"/>
      <c r="B5" s="9"/>
      <c r="C5" s="121" t="s">
        <v>55</v>
      </c>
    </row>
    <row r="6" spans="1:3" ht="18" customHeight="1">
      <c r="A6" s="136" t="s">
        <v>4</v>
      </c>
      <c r="B6" s="136"/>
      <c r="C6" s="136"/>
    </row>
    <row r="7" spans="1:3" ht="15.75">
      <c r="A7" s="22"/>
      <c r="B7" s="22"/>
      <c r="C7" s="22"/>
    </row>
    <row r="8" spans="1:3" ht="15.75">
      <c r="A8" s="24" t="s">
        <v>5</v>
      </c>
      <c r="B8" s="41" t="s">
        <v>71</v>
      </c>
      <c r="C8" s="59"/>
    </row>
    <row r="9" spans="1:3" ht="32.25" customHeight="1">
      <c r="A9" s="24" t="s">
        <v>7</v>
      </c>
      <c r="B9" s="132" t="s">
        <v>67</v>
      </c>
      <c r="C9" s="132"/>
    </row>
    <row r="10" spans="1:3" ht="15.75">
      <c r="A10" s="24" t="s">
        <v>9</v>
      </c>
      <c r="B10" s="22" t="s">
        <v>70</v>
      </c>
      <c r="C10" s="59"/>
    </row>
    <row r="11" spans="1:3" ht="15.75">
      <c r="A11" s="22"/>
      <c r="B11" s="22"/>
      <c r="C11" s="52"/>
    </row>
    <row r="12" spans="1:3" ht="63" customHeight="1">
      <c r="A12" s="25" t="s">
        <v>11</v>
      </c>
      <c r="B12" s="25" t="s">
        <v>12</v>
      </c>
      <c r="C12" s="25" t="s">
        <v>13</v>
      </c>
    </row>
    <row r="13" spans="1:3" ht="15.75">
      <c r="A13" s="27">
        <v>1</v>
      </c>
      <c r="B13" s="27">
        <v>2</v>
      </c>
      <c r="C13" s="27">
        <v>3</v>
      </c>
    </row>
    <row r="14" spans="1:3" ht="15.75">
      <c r="A14" s="27"/>
      <c r="B14" s="27" t="s">
        <v>14</v>
      </c>
      <c r="C14" s="27"/>
    </row>
    <row r="15" spans="1:3" ht="15.75">
      <c r="A15" s="27">
        <v>1100</v>
      </c>
      <c r="B15" s="28" t="s">
        <v>57</v>
      </c>
      <c r="C15" s="29">
        <v>7230</v>
      </c>
    </row>
    <row r="16" spans="1:3" ht="47.25">
      <c r="A16" s="27">
        <v>1200</v>
      </c>
      <c r="B16" s="33" t="s">
        <v>56</v>
      </c>
      <c r="C16" s="29">
        <v>1776</v>
      </c>
    </row>
    <row r="17" spans="1:3" ht="15.75">
      <c r="A17" s="27">
        <v>2341</v>
      </c>
      <c r="B17" s="28" t="s">
        <v>18</v>
      </c>
      <c r="C17" s="29">
        <v>147</v>
      </c>
    </row>
    <row r="18" spans="1:3" ht="13.5" customHeight="1">
      <c r="A18" s="27">
        <v>2361</v>
      </c>
      <c r="B18" s="28" t="s">
        <v>19</v>
      </c>
      <c r="C18" s="32">
        <v>21</v>
      </c>
    </row>
    <row r="19" spans="1:3" ht="13.5" customHeight="1">
      <c r="A19" s="27">
        <v>2363</v>
      </c>
      <c r="B19" s="28" t="s">
        <v>20</v>
      </c>
      <c r="C19" s="32">
        <v>594</v>
      </c>
    </row>
    <row r="20" spans="1:3" ht="28.5" customHeight="1">
      <c r="A20" s="27">
        <v>2369</v>
      </c>
      <c r="B20" s="33" t="s">
        <v>21</v>
      </c>
      <c r="C20" s="32">
        <v>81</v>
      </c>
    </row>
    <row r="21" spans="1:3" ht="47.25">
      <c r="A21" s="27">
        <v>2800</v>
      </c>
      <c r="B21" s="33" t="s">
        <v>52</v>
      </c>
      <c r="C21" s="32">
        <v>18</v>
      </c>
    </row>
    <row r="22" spans="1:3" ht="15.75">
      <c r="A22" s="27"/>
      <c r="B22" s="27" t="s">
        <v>22</v>
      </c>
      <c r="C22" s="34">
        <f>SUM(C15:C21)</f>
        <v>9867</v>
      </c>
    </row>
    <row r="23" spans="1:3" ht="15.75">
      <c r="A23" s="27"/>
      <c r="B23" s="27" t="s">
        <v>23</v>
      </c>
      <c r="C23" s="35"/>
    </row>
    <row r="24" spans="1:3" ht="15.75">
      <c r="A24" s="27">
        <v>1100</v>
      </c>
      <c r="B24" s="28" t="s">
        <v>57</v>
      </c>
      <c r="C24" s="32">
        <v>864</v>
      </c>
    </row>
    <row r="25" spans="1:3" ht="47.25">
      <c r="A25" s="27">
        <v>1200</v>
      </c>
      <c r="B25" s="33" t="s">
        <v>56</v>
      </c>
      <c r="C25" s="32">
        <v>216</v>
      </c>
    </row>
    <row r="26" spans="1:3" ht="15.75">
      <c r="A26" s="27">
        <v>2210</v>
      </c>
      <c r="B26" s="33" t="s">
        <v>24</v>
      </c>
      <c r="C26" s="32">
        <v>24</v>
      </c>
    </row>
    <row r="27" spans="1:3" ht="15.75">
      <c r="A27" s="27">
        <v>2220</v>
      </c>
      <c r="B27" s="28" t="s">
        <v>68</v>
      </c>
      <c r="C27" s="32">
        <v>974</v>
      </c>
    </row>
    <row r="28" spans="1:3" ht="15.75">
      <c r="A28" s="27">
        <v>2242</v>
      </c>
      <c r="B28" s="28" t="s">
        <v>59</v>
      </c>
      <c r="C28" s="32">
        <v>9</v>
      </c>
    </row>
    <row r="29" spans="1:3" ht="31.5">
      <c r="A29" s="27">
        <v>2243</v>
      </c>
      <c r="B29" s="33" t="s">
        <v>60</v>
      </c>
      <c r="C29" s="32">
        <v>48</v>
      </c>
    </row>
    <row r="30" spans="1:3" ht="15.75">
      <c r="A30" s="27">
        <v>2244</v>
      </c>
      <c r="B30" s="28" t="s">
        <v>61</v>
      </c>
      <c r="C30" s="32">
        <v>210</v>
      </c>
    </row>
    <row r="31" spans="1:3" ht="31.5">
      <c r="A31" s="27">
        <v>2249</v>
      </c>
      <c r="B31" s="33" t="s">
        <v>62</v>
      </c>
      <c r="C31" s="32"/>
    </row>
    <row r="32" spans="1:3" ht="15.75">
      <c r="A32" s="27">
        <v>2311</v>
      </c>
      <c r="B32" s="33" t="s">
        <v>27</v>
      </c>
      <c r="C32" s="32">
        <v>24</v>
      </c>
    </row>
    <row r="33" spans="1:3" ht="15.75">
      <c r="A33" s="27">
        <v>2312</v>
      </c>
      <c r="B33" s="28" t="s">
        <v>72</v>
      </c>
      <c r="C33" s="32">
        <v>21</v>
      </c>
    </row>
    <row r="34" spans="1:3" ht="15.75" customHeight="1">
      <c r="A34" s="27">
        <v>2322</v>
      </c>
      <c r="B34" s="28" t="s">
        <v>29</v>
      </c>
      <c r="C34" s="32">
        <v>42</v>
      </c>
    </row>
    <row r="35" spans="1:3" ht="15.75">
      <c r="A35" s="27">
        <v>2350</v>
      </c>
      <c r="B35" s="28" t="s">
        <v>31</v>
      </c>
      <c r="C35" s="32">
        <v>51</v>
      </c>
    </row>
    <row r="36" spans="1:3" ht="47.25">
      <c r="A36" s="27">
        <v>2500</v>
      </c>
      <c r="B36" s="53" t="s">
        <v>52</v>
      </c>
      <c r="C36" s="32">
        <v>27</v>
      </c>
    </row>
    <row r="37" spans="1:3" ht="13.5" customHeight="1">
      <c r="A37" s="27">
        <v>5200</v>
      </c>
      <c r="B37" s="28" t="s">
        <v>32</v>
      </c>
      <c r="C37" s="32">
        <v>43</v>
      </c>
    </row>
    <row r="38" spans="1:3" ht="15.75">
      <c r="A38" s="27"/>
      <c r="B38" s="27" t="s">
        <v>33</v>
      </c>
      <c r="C38" s="36">
        <f>SUM(C24:C37)</f>
        <v>2553</v>
      </c>
    </row>
    <row r="39" spans="1:3" ht="15.75">
      <c r="A39" s="28"/>
      <c r="B39" s="37" t="s">
        <v>34</v>
      </c>
      <c r="C39" s="36">
        <f>C22+C38</f>
        <v>12420</v>
      </c>
    </row>
    <row r="40" spans="1:3" ht="7.5" customHeight="1">
      <c r="A40" s="22"/>
      <c r="B40" s="22"/>
      <c r="C40" s="22"/>
    </row>
    <row r="41" spans="1:3" ht="20.25" customHeight="1">
      <c r="A41" s="133" t="s">
        <v>35</v>
      </c>
      <c r="B41" s="134"/>
      <c r="C41" s="27">
        <v>300</v>
      </c>
    </row>
    <row r="42" spans="1:3" ht="47.25" customHeight="1">
      <c r="A42" s="133" t="s">
        <v>66</v>
      </c>
      <c r="B42" s="134"/>
      <c r="C42" s="39">
        <f>C39/C41</f>
        <v>41.4</v>
      </c>
    </row>
    <row r="43" spans="1:2" ht="15">
      <c r="A43" s="9"/>
      <c r="B43" s="9"/>
    </row>
  </sheetData>
  <sheetProtection/>
  <mergeCells count="4">
    <mergeCell ref="A6:C6"/>
    <mergeCell ref="B9:C9"/>
    <mergeCell ref="A41:B41"/>
    <mergeCell ref="A42:B42"/>
  </mergeCells>
  <printOptions verticalCentered="1"/>
  <pageMargins left="0.7086614173228347" right="0.4330708661417323" top="0.7480314960629921" bottom="0.7480314960629921" header="0.31496062992125984" footer="0.31496062992125984"/>
  <pageSetup fitToHeight="1" fitToWidth="1" horizontalDpi="600" verticalDpi="600" orientation="portrait" paperSize="9" scale="78"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C46"/>
  <sheetViews>
    <sheetView view="pageLayout" zoomScale="75" zoomScaleNormal="75" zoomScalePageLayoutView="75" workbookViewId="0" topLeftCell="A28">
      <selection activeCell="E59" sqref="E59"/>
    </sheetView>
  </sheetViews>
  <sheetFormatPr defaultColWidth="9.140625" defaultRowHeight="12.75"/>
  <cols>
    <col min="1" max="1" width="16.421875" style="7" customWidth="1"/>
    <col min="2" max="2" width="45.140625" style="7" customWidth="1"/>
    <col min="3" max="3" width="22.28125" style="7" customWidth="1"/>
    <col min="4" max="252" width="9.140625" style="7" customWidth="1"/>
    <col min="253" max="253" width="16.421875" style="7" customWidth="1"/>
    <col min="254" max="254" width="45.140625" style="7" customWidth="1"/>
    <col min="255" max="255" width="30.421875" style="7" customWidth="1"/>
    <col min="256" max="16384" width="9.140625" style="7" customWidth="1"/>
  </cols>
  <sheetData>
    <row r="1" spans="1:3" ht="15.75">
      <c r="A1" s="9"/>
      <c r="B1" s="9"/>
      <c r="C1" s="3" t="s">
        <v>1</v>
      </c>
    </row>
    <row r="2" spans="1:3" ht="47.25">
      <c r="A2" s="9"/>
      <c r="C2" s="10" t="s">
        <v>74</v>
      </c>
    </row>
    <row r="3" spans="1:3" ht="15">
      <c r="A3" s="9"/>
      <c r="B3" s="9"/>
      <c r="C3" s="4" t="s">
        <v>2</v>
      </c>
    </row>
    <row r="4" spans="1:3" ht="15">
      <c r="A4" s="9"/>
      <c r="B4" s="9"/>
      <c r="C4" s="56"/>
    </row>
    <row r="5" spans="1:3" ht="15">
      <c r="A5" s="9"/>
      <c r="B5" s="9"/>
      <c r="C5" s="121" t="s">
        <v>55</v>
      </c>
    </row>
    <row r="6" spans="1:3" ht="18" customHeight="1">
      <c r="A6" s="136" t="s">
        <v>4</v>
      </c>
      <c r="B6" s="136"/>
      <c r="C6" s="136"/>
    </row>
    <row r="7" spans="1:3" ht="15.75">
      <c r="A7" s="22"/>
      <c r="B7" s="22"/>
      <c r="C7" s="22"/>
    </row>
    <row r="8" spans="1:3" ht="15.75">
      <c r="A8" s="24" t="s">
        <v>5</v>
      </c>
      <c r="B8" s="120" t="s">
        <v>114</v>
      </c>
      <c r="C8" s="22"/>
    </row>
    <row r="9" spans="1:3" ht="45.75" customHeight="1">
      <c r="A9" s="24" t="s">
        <v>7</v>
      </c>
      <c r="B9" s="132" t="s">
        <v>67</v>
      </c>
      <c r="C9" s="132"/>
    </row>
    <row r="10" spans="1:3" ht="15.75">
      <c r="A10" s="24" t="s">
        <v>9</v>
      </c>
      <c r="B10" s="22" t="s">
        <v>70</v>
      </c>
      <c r="C10" s="22"/>
    </row>
    <row r="11" spans="1:3" ht="15.75">
      <c r="A11" s="22"/>
      <c r="B11" s="22"/>
      <c r="C11" s="52"/>
    </row>
    <row r="12" spans="1:3" ht="63" customHeight="1">
      <c r="A12" s="25" t="s">
        <v>11</v>
      </c>
      <c r="B12" s="25" t="s">
        <v>12</v>
      </c>
      <c r="C12" s="25" t="s">
        <v>13</v>
      </c>
    </row>
    <row r="13" spans="1:3" ht="15.75">
      <c r="A13" s="27">
        <v>1</v>
      </c>
      <c r="B13" s="27">
        <v>2</v>
      </c>
      <c r="C13" s="27">
        <v>3</v>
      </c>
    </row>
    <row r="14" spans="1:3" ht="15.75">
      <c r="A14" s="27"/>
      <c r="B14" s="27" t="s">
        <v>14</v>
      </c>
      <c r="C14" s="27" t="s">
        <v>15</v>
      </c>
    </row>
    <row r="15" spans="1:3" ht="15.75">
      <c r="A15" s="27">
        <v>1100</v>
      </c>
      <c r="B15" s="28" t="s">
        <v>57</v>
      </c>
      <c r="C15" s="29">
        <v>5837.7</v>
      </c>
    </row>
    <row r="16" spans="1:3" ht="47.25">
      <c r="A16" s="27">
        <v>1200</v>
      </c>
      <c r="B16" s="33" t="s">
        <v>56</v>
      </c>
      <c r="C16" s="29">
        <v>724</v>
      </c>
    </row>
    <row r="17" spans="1:3" ht="15.75">
      <c r="A17" s="27">
        <v>2341</v>
      </c>
      <c r="B17" s="28" t="s">
        <v>18</v>
      </c>
      <c r="C17" s="29">
        <v>130</v>
      </c>
    </row>
    <row r="18" spans="1:3" ht="13.5" customHeight="1">
      <c r="A18" s="27">
        <v>2361</v>
      </c>
      <c r="B18" s="28" t="s">
        <v>19</v>
      </c>
      <c r="C18" s="32">
        <v>160</v>
      </c>
    </row>
    <row r="19" spans="1:3" ht="13.5" customHeight="1">
      <c r="A19" s="27">
        <v>2363</v>
      </c>
      <c r="B19" s="28" t="s">
        <v>20</v>
      </c>
      <c r="C19" s="32">
        <v>770</v>
      </c>
    </row>
    <row r="20" spans="1:3" ht="28.5" customHeight="1">
      <c r="A20" s="27">
        <v>2369</v>
      </c>
      <c r="B20" s="33" t="s">
        <v>21</v>
      </c>
      <c r="C20" s="32">
        <v>519</v>
      </c>
    </row>
    <row r="21" spans="1:3" ht="43.5" customHeight="1">
      <c r="A21" s="27">
        <v>2800</v>
      </c>
      <c r="B21" s="33" t="s">
        <v>52</v>
      </c>
      <c r="C21" s="32">
        <v>95</v>
      </c>
    </row>
    <row r="22" spans="1:3" ht="15.75">
      <c r="A22" s="27"/>
      <c r="B22" s="27" t="s">
        <v>22</v>
      </c>
      <c r="C22" s="34">
        <f>SUM(C15:C21)</f>
        <v>8235.7</v>
      </c>
    </row>
    <row r="23" spans="1:3" ht="15.75">
      <c r="A23" s="27"/>
      <c r="B23" s="27" t="s">
        <v>23</v>
      </c>
      <c r="C23" s="35" t="s">
        <v>15</v>
      </c>
    </row>
    <row r="24" spans="1:3" ht="15.75">
      <c r="A24" s="27">
        <v>1100</v>
      </c>
      <c r="B24" s="28" t="s">
        <v>57</v>
      </c>
      <c r="C24" s="32">
        <v>1087</v>
      </c>
    </row>
    <row r="25" spans="1:3" ht="47.25">
      <c r="A25" s="27">
        <v>1200</v>
      </c>
      <c r="B25" s="33" t="s">
        <v>56</v>
      </c>
      <c r="C25" s="32">
        <v>425</v>
      </c>
    </row>
    <row r="26" spans="1:3" ht="15.75">
      <c r="A26" s="27">
        <v>2220</v>
      </c>
      <c r="B26" s="28" t="s">
        <v>68</v>
      </c>
      <c r="C26" s="32">
        <v>459.7</v>
      </c>
    </row>
    <row r="27" spans="1:3" ht="31.5">
      <c r="A27" s="27">
        <v>2230</v>
      </c>
      <c r="B27" s="53" t="s">
        <v>44</v>
      </c>
      <c r="C27" s="32">
        <v>29</v>
      </c>
    </row>
    <row r="28" spans="1:3" ht="15.75">
      <c r="A28" s="27">
        <v>2241</v>
      </c>
      <c r="B28" s="55" t="s">
        <v>69</v>
      </c>
      <c r="C28" s="32">
        <v>386</v>
      </c>
    </row>
    <row r="29" spans="1:3" ht="15.75">
      <c r="A29" s="27">
        <v>2242</v>
      </c>
      <c r="B29" s="28" t="s">
        <v>59</v>
      </c>
      <c r="C29" s="32">
        <v>30</v>
      </c>
    </row>
    <row r="30" spans="1:3" ht="31.5">
      <c r="A30" s="27">
        <v>2243</v>
      </c>
      <c r="B30" s="33" t="s">
        <v>60</v>
      </c>
      <c r="C30" s="32">
        <v>549</v>
      </c>
    </row>
    <row r="31" spans="1:3" ht="15.75">
      <c r="A31" s="27">
        <v>2244</v>
      </c>
      <c r="B31" s="28" t="s">
        <v>61</v>
      </c>
      <c r="C31" s="32">
        <v>254</v>
      </c>
    </row>
    <row r="32" spans="1:3" ht="31.5">
      <c r="A32" s="27">
        <v>2249</v>
      </c>
      <c r="B32" s="33" t="s">
        <v>62</v>
      </c>
      <c r="C32" s="32">
        <v>127</v>
      </c>
    </row>
    <row r="33" spans="1:3" ht="15.75">
      <c r="A33" s="27">
        <v>2312</v>
      </c>
      <c r="B33" s="28" t="s">
        <v>63</v>
      </c>
      <c r="C33" s="32">
        <v>39</v>
      </c>
    </row>
    <row r="34" spans="1:3" ht="15.75" customHeight="1">
      <c r="A34" s="27">
        <v>2322</v>
      </c>
      <c r="B34" s="28" t="s">
        <v>29</v>
      </c>
      <c r="C34" s="32">
        <v>25</v>
      </c>
    </row>
    <row r="35" spans="1:3" ht="15.75" customHeight="1">
      <c r="A35" s="27">
        <v>2321</v>
      </c>
      <c r="B35" s="53" t="s">
        <v>28</v>
      </c>
      <c r="C35" s="32">
        <v>533</v>
      </c>
    </row>
    <row r="36" spans="1:3" ht="15.75" customHeight="1">
      <c r="A36" s="27">
        <v>2800</v>
      </c>
      <c r="B36" s="53" t="s">
        <v>52</v>
      </c>
      <c r="C36" s="32">
        <v>20</v>
      </c>
    </row>
    <row r="37" spans="1:3" ht="12.75" customHeight="1">
      <c r="A37" s="27">
        <v>2350</v>
      </c>
      <c r="B37" s="28" t="s">
        <v>31</v>
      </c>
      <c r="C37" s="32">
        <v>150</v>
      </c>
    </row>
    <row r="38" spans="1:3" ht="47.25">
      <c r="A38" s="27">
        <v>2500</v>
      </c>
      <c r="B38" s="53" t="s">
        <v>52</v>
      </c>
      <c r="C38" s="32">
        <v>40</v>
      </c>
    </row>
    <row r="39" spans="1:3" ht="13.5" customHeight="1">
      <c r="A39" s="27">
        <v>5200</v>
      </c>
      <c r="B39" s="28" t="s">
        <v>32</v>
      </c>
      <c r="C39" s="32">
        <v>225</v>
      </c>
    </row>
    <row r="40" spans="1:3" ht="15.75">
      <c r="A40" s="27"/>
      <c r="B40" s="27" t="s">
        <v>33</v>
      </c>
      <c r="C40" s="36">
        <f>SUM(C24:C39)</f>
        <v>4378.7</v>
      </c>
    </row>
    <row r="41" spans="1:3" ht="15.75">
      <c r="A41" s="28"/>
      <c r="B41" s="37" t="s">
        <v>34</v>
      </c>
      <c r="C41" s="36">
        <f>C22+C40</f>
        <v>12614.400000000001</v>
      </c>
    </row>
    <row r="42" spans="1:3" ht="7.5" customHeight="1">
      <c r="A42" s="22"/>
      <c r="B42" s="22"/>
      <c r="C42" s="22"/>
    </row>
    <row r="43" spans="1:3" ht="20.25" customHeight="1">
      <c r="A43" s="133" t="s">
        <v>35</v>
      </c>
      <c r="B43" s="134"/>
      <c r="C43" s="27">
        <v>365</v>
      </c>
    </row>
    <row r="44" spans="1:3" ht="44.25" customHeight="1">
      <c r="A44" s="133" t="s">
        <v>66</v>
      </c>
      <c r="B44" s="134"/>
      <c r="C44" s="39">
        <f>ROUND(C41/C43,2)</f>
        <v>34.56</v>
      </c>
    </row>
    <row r="45" spans="1:3" ht="15">
      <c r="A45" s="9"/>
      <c r="B45" s="9"/>
      <c r="C45" s="9"/>
    </row>
    <row r="46" spans="1:3" ht="15">
      <c r="A46" s="9"/>
      <c r="B46" s="9"/>
      <c r="C46" s="9"/>
    </row>
  </sheetData>
  <sheetProtection/>
  <mergeCells count="4">
    <mergeCell ref="A6:C6"/>
    <mergeCell ref="B9:C9"/>
    <mergeCell ref="A43:B43"/>
    <mergeCell ref="A44:B44"/>
  </mergeCells>
  <printOptions verticalCentered="1"/>
  <pageMargins left="0.7086614173228347" right="0.4330708661417323" top="0.7480314960629921" bottom="0.7480314960629921" header="0.31496062992125984" footer="0.31496062992125984"/>
  <pageSetup fitToHeight="1" fitToWidth="1" horizontalDpi="600" verticalDpi="600" orientation="portrait" paperSize="9" scale="75" r:id="rId1"/>
  <headerFooter alignWithMargins="0">
    <oddFooter>&amp;L&amp;"Times New Roman,Regular"LMAnot_2_1_pielik_22022018_cenr; 2.1.pielikums Ministru kabineta noteikumu projekta "Ilgstošas sociālās aprūpes un sociālās rehabilitācijas iestāžu sniegto maksas pakalpojumu cenrādis" anotācijai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LMAnotp2_1_13112017_cenr; 2.1.pielikums Ministru kabineta noteikumu projekta "Ilgstošas sociālās aprūpes un sociālās rehabilitācijas iestāžu sniegto maksas pakalpojumu cenrādis" anotācijai</dc:title>
  <dc:subject/>
  <dc:creator>Dace Ritina</dc:creator>
  <cp:keywords>2.1.pielikums</cp:keywords>
  <dc:description/>
  <cp:lastModifiedBy>Egita Dorozkina</cp:lastModifiedBy>
  <cp:lastPrinted>2017-11-23T15:30:04Z</cp:lastPrinted>
  <dcterms:created xsi:type="dcterms:W3CDTF">2017-10-23T08:14:56Z</dcterms:created>
  <dcterms:modified xsi:type="dcterms:W3CDTF">2018-02-22T11:27:17Z</dcterms:modified>
  <cp:category/>
  <cp:version/>
  <cp:contentType/>
  <cp:contentStatus/>
</cp:coreProperties>
</file>