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Q:\CTD\Starptautisko un procesuālo tiesību nodaļa\GIM_TIES_MODERNIZ\VARDARBIBA_VISS\1_VARDARBIBA_CPL_pec_Elinas_2018\MKK\"/>
    </mc:Choice>
  </mc:AlternateContent>
  <xr:revisionPtr revIDLastSave="0" documentId="13_ncr:1_{DC8F453A-942D-4EE2-AB00-50095485F270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Lap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7" i="1"/>
  <c r="G16" i="1"/>
  <c r="F14" i="1"/>
  <c r="G13" i="1"/>
  <c r="G12" i="1"/>
  <c r="G11" i="1"/>
  <c r="B9" i="1"/>
  <c r="B15" i="1" s="1"/>
  <c r="B10" i="1" l="1"/>
  <c r="G10" i="1" s="1"/>
  <c r="B19" i="1"/>
  <c r="G15" i="1"/>
  <c r="G14" i="1" s="1"/>
  <c r="G9" i="1"/>
  <c r="G8" i="1" l="1"/>
  <c r="G7" i="1" s="1"/>
  <c r="B20" i="1"/>
  <c r="G20" i="1" s="1"/>
  <c r="G19" i="1"/>
  <c r="G18" i="1" s="1"/>
  <c r="G22" i="1" s="1"/>
  <c r="G23" i="1" l="1"/>
  <c r="G24" i="1" s="1"/>
</calcChain>
</file>

<file path=xl/sharedStrings.xml><?xml version="1.0" encoding="utf-8"?>
<sst xmlns="http://schemas.openxmlformats.org/spreadsheetml/2006/main" count="66" uniqueCount="52">
  <si>
    <t>Pakalpojuma  ""Sociālās rehabilitācijas pakalpojumi vardarbību veikušām pilngadīgām personām" speciālistu apmācībām un supervīzijām" groza izmaksu aprēķins</t>
  </si>
  <si>
    <t>Pakalpojuma veids/finansējuma aprēķins</t>
  </si>
  <si>
    <t>Pakalpojuma cenas un finansējums gadā</t>
  </si>
  <si>
    <t>Paskaidrojums</t>
  </si>
  <si>
    <t>rezultatīvais rādītājs</t>
  </si>
  <si>
    <t>Nepieciešamais finansējums</t>
  </si>
  <si>
    <t>Cena euro</t>
  </si>
  <si>
    <t>stundu skaits</t>
  </si>
  <si>
    <t xml:space="preserve">       vizīšu / nodarbību  skaits</t>
  </si>
  <si>
    <t>nosaukums</t>
  </si>
  <si>
    <t>skaits</t>
  </si>
  <si>
    <t>1.posms - speciālistu apmācības kurss</t>
  </si>
  <si>
    <t>1.1.aktivitāte - speciālistu apmācības</t>
  </si>
  <si>
    <t xml:space="preserve">2 Ekspertu atlīdzība (ieskaitot DD soc.nod.) par nodarbību vadīšanu (nodarbību vada 2 speciālisti -            1 stundas izmaksas 1 speciālistam 17.59 euro) </t>
  </si>
  <si>
    <t>20 apmācāmie grupā</t>
  </si>
  <si>
    <t>Nodarbība 10 apmācāmie grupā. Nodarbību vada 2 eksperti -                 1 stundas izmaksas 1 ekspertam 23.40 euro * 2 ekspertiem = 46.80 euro / vienas grupas apmācības ilgums 6 dienas x 5 astranomiskās stundas=30 stundas/ 46.80 euro x 5 stundas x 6 dienas = 1 404.00 euro  x 2 grupas = 2 808.00 euro.</t>
  </si>
  <si>
    <t>2 Ekspertu atlīdzība (ieskaitot DD soc.nod.) par sagatavošanos nodarbībai, izdales materiālu un atskaišu sagatavošanu</t>
  </si>
  <si>
    <t>1 stundas izmaksas 1 ekspertam 23.40 euro * 2 ekspertiem = 46.80 euro, lai sagatvotos 1 nodarbībai nepieciešamas 2 stundas / 46.80 euro x 2 stundas x 6 dienas = 561.60 euro x 2 grpas = 1 123.20 euro.</t>
  </si>
  <si>
    <t>Apmācību kursa organizēšanas izmaksas                     ( kancelejas preces, telpu noma, kafijas pauze, sakaru pak. u.c.)</t>
  </si>
  <si>
    <t>x</t>
  </si>
  <si>
    <t>telpu noma 71 euro nodarbība/kafijas pauze 4 euro x 12 (10 apmācāmie un 2 speciālisti) =48 euro/kancelejas preces nodarbībai 10 euro/  kopā 129 euro nodarbība x 6 nodarbības = 774 euro x 2 grupas = 1 548.00 euro</t>
  </si>
  <si>
    <t>Mācību materiāls</t>
  </si>
  <si>
    <t>Katrs grupas apmācāmais saņem mācību materiālu -grāmatu  - 14 euro 1 mācību materiāla kopēšana x 20 apmācāmie =280.00 euro</t>
  </si>
  <si>
    <t xml:space="preserve">Grupas organizēšanas izmaksas </t>
  </si>
  <si>
    <t>grupas komplektēšana (speciālistu dokumentu izvērtēšana un sazināšanās ar tiem)</t>
  </si>
  <si>
    <t xml:space="preserve">1.2. aktivitāte - ekspertu vizītes pie speciālistiem uz reģioniem </t>
  </si>
  <si>
    <t>Gadā 2 eksperti brauks 10  vizītes  pie 20 speciālistiem - 10 pāriem</t>
  </si>
  <si>
    <t>2 ekspertu atlīdzība (ieskaitot DD soc.nod.)</t>
  </si>
  <si>
    <t>vizīte</t>
  </si>
  <si>
    <t>supervīziju vada 2 eksperti - 1 stundas izmaksas 1 speciālistam 23.40 euro * 2 speciālisti = 46.80 euro x 3 stundas x 10 vizītes = 1 404.00 euro</t>
  </si>
  <si>
    <t xml:space="preserve">Transporta izdevumi </t>
  </si>
  <si>
    <t>1 brauciens  - vidēji 250 km *8 litri degvielas uz 100 km /100=20 litri * 1.30 euro (vidējā cena 1 litram degvielas)=26 euro x 10 vizītes = 260.00 euro</t>
  </si>
  <si>
    <t>Komandējuma izdevumi 2 ekspertiem (dienas nauda)</t>
  </si>
  <si>
    <t xml:space="preserve">6 euro dienā*2 speciālisti=12 euro/dienā x 10 dienas = 120.00 euro </t>
  </si>
  <si>
    <t>2.posms -  Ikgadējs supervīziju nodrošinājums speciālistiem pēc apmācību kursa pabeigšanas*</t>
  </si>
  <si>
    <t>Speciālistu pārim 1 supervīzija ceturknī (katra vidēji 5.25h). Gadā 2 grupas (10 speciālisti grupā). Kopā gadā supervīzijas saņēmuši 20 speciālisti</t>
  </si>
  <si>
    <t xml:space="preserve">2 ekspertu atlīdzība (ieskaitot DD soc.nod.) par nodarbību vadīšanu (nodarbību vada 2 speciālisti - 1 stundas izmaksas 1 speciālistam 23.40 euro) </t>
  </si>
  <si>
    <t>grupas</t>
  </si>
  <si>
    <t>Grupā 10 apmācāmie un viena supervīzija ilgst vidēji 5.25 stundas/ 46.80 euro x 4 (1 x ceturksnī) (21h gadā) = 982.8 euro (vienas grupas izmaksas) x 2 grupas = 1 965.6 euro</t>
  </si>
  <si>
    <t>2 ekspertu atlīdzība (ieskaitot DD soc.nod.) par sagatavošanos nodarbībai, izdales materiālu un atskaišu sagatavošanu</t>
  </si>
  <si>
    <t>1 ekspertam 23.40 euro / 2 ekspertiem 46.80 euro x 4 nodarbības (1 x ceturknī)= 187.2 euro (vienas grupas izmaksas) x 2 grupas = 374.4 euro</t>
  </si>
  <si>
    <t>Supervīziju organizēšanas izmaksas (izdales materiālu kopēšana, kancelejas preces, telpu noma, kafijas pauze, sakaru pak. u.c.)</t>
  </si>
  <si>
    <t>telpu noma 71 euro nodarbība/kafijas pauze 4 euro x 12 (10 apmācāmie un 2 speciālisti) =48 euro/kancelejas preces nodarbībai 10 euro/ kopā 129 euro (vienas grupas vienas nodarbības izmaksas) x 4 nodarbības (1x ceturksnī) x 2 grupas = 1 032.00 euro</t>
  </si>
  <si>
    <t>Pakalpojuma izmaksas kopā</t>
  </si>
  <si>
    <t>Pakalpojuma sniedzēja administrēšanas izmaksas 10%</t>
  </si>
  <si>
    <t>Kopā</t>
  </si>
  <si>
    <t>*MK 291 "Prasības sociālo pakalpojumu sniedzējiem"                                                                                                                                                                                                                                                                                                                                                                                                                                                                                                                           9.2. supervīziju (individuālo, grupas, komandas, organizācijas):
9.2.1.  sociālā darba speciālistam, institūcijas vadītājam un struktūrvienības vadītājam, kurš ir tieši iesaistīts sociālā pakalpojuma sniegšanā un organizēšanā, ne mazāk kā 21 stundu gadā;
9.2.2. pārējiem darbiniekiem — atbilstoši nepieciešamībai.</t>
  </si>
  <si>
    <t>2.pielikums likumprojekta "Grozījumi Civilprocesa likumā" sākotnējās ietekmes novērtējuma ziņojumam (anotācijai)</t>
  </si>
  <si>
    <t>Iesniedzējs:</t>
  </si>
  <si>
    <t>Tieslietu ministrs                                                                                                                 Dzinatrs Rasnačs</t>
  </si>
  <si>
    <t>Drobiševska 67036954</t>
  </si>
  <si>
    <t>Evita.Drobisevska@tm.gov.lv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</si>
</sst>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5" fillId="0" borderId="7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  <xf numFmtId="4" fontId="2" fillId="2" borderId="17" xfId="1" applyNumberFormat="1" applyFont="1" applyFill="1" applyBorder="1" applyAlignment="1">
      <alignment horizontal="right" wrapText="1"/>
    </xf>
    <xf numFmtId="0" fontId="5" fillId="2" borderId="18" xfId="1" applyFont="1" applyFill="1" applyBorder="1" applyAlignment="1">
      <alignment horizontal="center" wrapText="1"/>
    </xf>
    <xf numFmtId="0" fontId="6" fillId="0" borderId="0" xfId="0" applyFont="1"/>
    <xf numFmtId="0" fontId="2" fillId="3" borderId="19" xfId="1" applyFont="1" applyFill="1" applyBorder="1" applyAlignment="1">
      <alignment horizontal="left" wrapText="1"/>
    </xf>
    <xf numFmtId="0" fontId="5" fillId="3" borderId="20" xfId="1" applyFont="1" applyFill="1" applyBorder="1" applyAlignment="1">
      <alignment horizontal="center" wrapText="1"/>
    </xf>
    <xf numFmtId="0" fontId="2" fillId="3" borderId="20" xfId="1" applyFont="1" applyFill="1" applyBorder="1" applyAlignment="1">
      <alignment horizontal="center" wrapText="1"/>
    </xf>
    <xf numFmtId="4" fontId="2" fillId="3" borderId="21" xfId="1" applyNumberFormat="1" applyFont="1" applyFill="1" applyBorder="1" applyAlignment="1">
      <alignment horizontal="right" wrapText="1"/>
    </xf>
    <xf numFmtId="4" fontId="2" fillId="3" borderId="22" xfId="1" applyNumberFormat="1" applyFont="1" applyFill="1" applyBorder="1" applyAlignment="1">
      <alignment horizontal="center" wrapText="1"/>
    </xf>
    <xf numFmtId="0" fontId="5" fillId="0" borderId="23" xfId="1" applyFont="1" applyBorder="1" applyAlignment="1">
      <alignment horizontal="left" wrapText="1"/>
    </xf>
    <xf numFmtId="2" fontId="5" fillId="0" borderId="24" xfId="1" applyNumberFormat="1" applyFont="1" applyBorder="1" applyAlignment="1">
      <alignment horizontal="right" wrapText="1"/>
    </xf>
    <xf numFmtId="0" fontId="5" fillId="0" borderId="24" xfId="1" applyFont="1" applyBorder="1" applyAlignment="1">
      <alignment horizontal="center" wrapText="1"/>
    </xf>
    <xf numFmtId="4" fontId="5" fillId="0" borderId="25" xfId="1" applyNumberFormat="1" applyFont="1" applyBorder="1" applyAlignment="1">
      <alignment horizontal="right"/>
    </xf>
    <xf numFmtId="4" fontId="7" fillId="0" borderId="26" xfId="1" applyNumberFormat="1" applyFont="1" applyBorder="1" applyAlignment="1">
      <alignment horizontal="left" wrapText="1"/>
    </xf>
    <xf numFmtId="4" fontId="8" fillId="3" borderId="22" xfId="1" applyNumberFormat="1" applyFont="1" applyFill="1" applyBorder="1" applyAlignment="1">
      <alignment horizontal="left" wrapText="1"/>
    </xf>
    <xf numFmtId="0" fontId="5" fillId="0" borderId="2" xfId="1" applyFont="1" applyBorder="1" applyAlignment="1">
      <alignment horizontal="left" wrapText="1"/>
    </xf>
    <xf numFmtId="2" fontId="5" fillId="0" borderId="27" xfId="1" applyNumberFormat="1" applyFont="1" applyBorder="1" applyAlignment="1">
      <alignment horizontal="right" wrapText="1"/>
    </xf>
    <xf numFmtId="0" fontId="5" fillId="0" borderId="27" xfId="1" applyFont="1" applyBorder="1" applyAlignment="1">
      <alignment horizontal="center" wrapText="1"/>
    </xf>
    <xf numFmtId="4" fontId="5" fillId="0" borderId="27" xfId="1" applyNumberFormat="1" applyFont="1" applyBorder="1" applyAlignment="1"/>
    <xf numFmtId="4" fontId="7" fillId="0" borderId="5" xfId="1" applyNumberFormat="1" applyFont="1" applyBorder="1" applyAlignment="1">
      <alignment horizontal="left" wrapText="1"/>
    </xf>
    <xf numFmtId="0" fontId="5" fillId="0" borderId="6" xfId="1" applyFont="1" applyBorder="1" applyAlignment="1">
      <alignment horizontal="left" wrapText="1"/>
    </xf>
    <xf numFmtId="2" fontId="5" fillId="0" borderId="7" xfId="1" applyNumberFormat="1" applyFont="1" applyBorder="1" applyAlignment="1">
      <alignment horizontal="right" wrapText="1"/>
    </xf>
    <xf numFmtId="4" fontId="5" fillId="0" borderId="7" xfId="1" applyNumberFormat="1" applyFont="1" applyBorder="1" applyAlignment="1"/>
    <xf numFmtId="4" fontId="7" fillId="0" borderId="9" xfId="1" applyNumberFormat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2" fontId="5" fillId="0" borderId="11" xfId="1" applyNumberFormat="1" applyFont="1" applyBorder="1" applyAlignment="1">
      <alignment horizontal="right" wrapText="1"/>
    </xf>
    <xf numFmtId="4" fontId="5" fillId="0" borderId="11" xfId="1" applyNumberFormat="1" applyFont="1" applyBorder="1" applyAlignment="1"/>
    <xf numFmtId="4" fontId="7" fillId="0" borderId="13" xfId="1" applyNumberFormat="1" applyFont="1" applyBorder="1" applyAlignment="1">
      <alignment horizontal="left" wrapText="1"/>
    </xf>
    <xf numFmtId="0" fontId="7" fillId="2" borderId="18" xfId="1" applyFont="1" applyFill="1" applyBorder="1" applyAlignment="1">
      <alignment horizontal="left" wrapText="1"/>
    </xf>
    <xf numFmtId="4" fontId="5" fillId="0" borderId="28" xfId="1" applyNumberFormat="1" applyFont="1" applyBorder="1" applyAlignment="1"/>
    <xf numFmtId="0" fontId="5" fillId="0" borderId="29" xfId="1" applyFont="1" applyBorder="1" applyAlignment="1">
      <alignment horizontal="left" wrapText="1"/>
    </xf>
    <xf numFmtId="2" fontId="5" fillId="0" borderId="8" xfId="1" applyNumberFormat="1" applyFont="1" applyBorder="1" applyAlignment="1">
      <alignment horizontal="right" wrapText="1"/>
    </xf>
    <xf numFmtId="0" fontId="5" fillId="0" borderId="8" xfId="1" applyFont="1" applyBorder="1" applyAlignment="1">
      <alignment horizontal="center" wrapText="1"/>
    </xf>
    <xf numFmtId="4" fontId="7" fillId="0" borderId="30" xfId="1" applyNumberFormat="1" applyFont="1" applyBorder="1" applyAlignment="1">
      <alignment horizontal="left" wrapText="1"/>
    </xf>
    <xf numFmtId="4" fontId="2" fillId="2" borderId="27" xfId="1" applyNumberFormat="1" applyFont="1" applyFill="1" applyBorder="1" applyAlignment="1"/>
    <xf numFmtId="4" fontId="2" fillId="2" borderId="5" xfId="1" applyNumberFormat="1" applyFont="1" applyFill="1" applyBorder="1" applyAlignment="1">
      <alignment horizontal="center"/>
    </xf>
    <xf numFmtId="4" fontId="2" fillId="2" borderId="8" xfId="1" applyNumberFormat="1" applyFont="1" applyFill="1" applyBorder="1" applyAlignment="1"/>
    <xf numFmtId="4" fontId="5" fillId="2" borderId="30" xfId="1" applyNumberFormat="1" applyFont="1" applyFill="1" applyBorder="1" applyAlignment="1">
      <alignment horizontal="left"/>
    </xf>
    <xf numFmtId="4" fontId="2" fillId="2" borderId="20" xfId="1" applyNumberFormat="1" applyFont="1" applyFill="1" applyBorder="1" applyAlignment="1"/>
    <xf numFmtId="4" fontId="2" fillId="2" borderId="22" xfId="1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9" fillId="0" borderId="3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10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0" borderId="9" xfId="1" applyFont="1" applyBorder="1" applyAlignment="1">
      <alignment horizontal="center" wrapText="1"/>
    </xf>
    <xf numFmtId="0" fontId="5" fillId="0" borderId="13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12" xfId="1" applyFont="1" applyBorder="1" applyAlignment="1">
      <alignment horizontal="center" wrapText="1"/>
    </xf>
    <xf numFmtId="0" fontId="2" fillId="2" borderId="14" xfId="1" applyFont="1" applyFill="1" applyBorder="1" applyAlignment="1">
      <alignment horizontal="left" wrapText="1"/>
    </xf>
    <xf numFmtId="0" fontId="2" fillId="2" borderId="15" xfId="1" applyFont="1" applyFill="1" applyBorder="1" applyAlignment="1">
      <alignment horizontal="left" wrapText="1"/>
    </xf>
    <xf numFmtId="0" fontId="2" fillId="2" borderId="16" xfId="1" applyFont="1" applyFill="1" applyBorder="1" applyAlignment="1">
      <alignment horizontal="left" wrapText="1"/>
    </xf>
    <xf numFmtId="0" fontId="2" fillId="2" borderId="2" xfId="1" applyFont="1" applyFill="1" applyBorder="1" applyAlignment="1">
      <alignment horizontal="right"/>
    </xf>
    <xf numFmtId="0" fontId="2" fillId="2" borderId="27" xfId="1" applyFont="1" applyFill="1" applyBorder="1" applyAlignment="1">
      <alignment horizontal="right"/>
    </xf>
    <xf numFmtId="0" fontId="2" fillId="2" borderId="29" xfId="1" applyFont="1" applyFill="1" applyBorder="1" applyAlignment="1">
      <alignment horizontal="right" wrapText="1"/>
    </xf>
    <xf numFmtId="0" fontId="2" fillId="2" borderId="8" xfId="1" applyFont="1" applyFill="1" applyBorder="1" applyAlignment="1">
      <alignment horizontal="right" wrapText="1"/>
    </xf>
    <xf numFmtId="0" fontId="2" fillId="2" borderId="19" xfId="1" applyFont="1" applyFill="1" applyBorder="1" applyAlignment="1">
      <alignment horizontal="right"/>
    </xf>
    <xf numFmtId="0" fontId="2" fillId="2" borderId="20" xfId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2" applyAlignment="1">
      <alignment horizontal="left"/>
    </xf>
  </cellXfs>
  <cellStyles count="3">
    <cellStyle name="Hipersaite" xfId="2" builtinId="8"/>
    <cellStyle name="Normal_Sheet1" xfId="1" xr:uid="{00000000-0005-0000-0000-000001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ita.Drobisevska@t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topLeftCell="A16" workbookViewId="0">
      <selection activeCell="A25" sqref="A25:H25"/>
    </sheetView>
  </sheetViews>
  <sheetFormatPr defaultRowHeight="15" x14ac:dyDescent="0.25"/>
  <cols>
    <col min="1" max="1" width="63" style="1" customWidth="1"/>
    <col min="2" max="3" width="8.5703125" style="1" customWidth="1"/>
    <col min="4" max="5" width="12.28515625" style="1" customWidth="1"/>
    <col min="6" max="7" width="15.42578125" style="1" customWidth="1"/>
    <col min="8" max="8" width="69.85546875" style="1" customWidth="1"/>
    <col min="9" max="9" width="0.85546875" style="1" customWidth="1"/>
    <col min="10" max="12" width="9.140625" style="1" hidden="1" customWidth="1"/>
    <col min="13" max="256" width="9.140625" style="1"/>
    <col min="257" max="257" width="63" style="1" customWidth="1"/>
    <col min="258" max="259" width="8.5703125" style="1" customWidth="1"/>
    <col min="260" max="261" width="12.28515625" style="1" customWidth="1"/>
    <col min="262" max="263" width="15.42578125" style="1" customWidth="1"/>
    <col min="264" max="264" width="69.85546875" style="1" customWidth="1"/>
    <col min="265" max="512" width="9.140625" style="1"/>
    <col min="513" max="513" width="63" style="1" customWidth="1"/>
    <col min="514" max="515" width="8.5703125" style="1" customWidth="1"/>
    <col min="516" max="517" width="12.28515625" style="1" customWidth="1"/>
    <col min="518" max="519" width="15.42578125" style="1" customWidth="1"/>
    <col min="520" max="520" width="69.85546875" style="1" customWidth="1"/>
    <col min="521" max="768" width="9.140625" style="1"/>
    <col min="769" max="769" width="63" style="1" customWidth="1"/>
    <col min="770" max="771" width="8.5703125" style="1" customWidth="1"/>
    <col min="772" max="773" width="12.28515625" style="1" customWidth="1"/>
    <col min="774" max="775" width="15.42578125" style="1" customWidth="1"/>
    <col min="776" max="776" width="69.85546875" style="1" customWidth="1"/>
    <col min="777" max="1024" width="9.140625" style="1"/>
    <col min="1025" max="1025" width="63" style="1" customWidth="1"/>
    <col min="1026" max="1027" width="8.5703125" style="1" customWidth="1"/>
    <col min="1028" max="1029" width="12.28515625" style="1" customWidth="1"/>
    <col min="1030" max="1031" width="15.42578125" style="1" customWidth="1"/>
    <col min="1032" max="1032" width="69.85546875" style="1" customWidth="1"/>
    <col min="1033" max="1280" width="9.140625" style="1"/>
    <col min="1281" max="1281" width="63" style="1" customWidth="1"/>
    <col min="1282" max="1283" width="8.5703125" style="1" customWidth="1"/>
    <col min="1284" max="1285" width="12.28515625" style="1" customWidth="1"/>
    <col min="1286" max="1287" width="15.42578125" style="1" customWidth="1"/>
    <col min="1288" max="1288" width="69.85546875" style="1" customWidth="1"/>
    <col min="1289" max="1536" width="9.140625" style="1"/>
    <col min="1537" max="1537" width="63" style="1" customWidth="1"/>
    <col min="1538" max="1539" width="8.5703125" style="1" customWidth="1"/>
    <col min="1540" max="1541" width="12.28515625" style="1" customWidth="1"/>
    <col min="1542" max="1543" width="15.42578125" style="1" customWidth="1"/>
    <col min="1544" max="1544" width="69.85546875" style="1" customWidth="1"/>
    <col min="1545" max="1792" width="9.140625" style="1"/>
    <col min="1793" max="1793" width="63" style="1" customWidth="1"/>
    <col min="1794" max="1795" width="8.5703125" style="1" customWidth="1"/>
    <col min="1796" max="1797" width="12.28515625" style="1" customWidth="1"/>
    <col min="1798" max="1799" width="15.42578125" style="1" customWidth="1"/>
    <col min="1800" max="1800" width="69.85546875" style="1" customWidth="1"/>
    <col min="1801" max="2048" width="9.140625" style="1"/>
    <col min="2049" max="2049" width="63" style="1" customWidth="1"/>
    <col min="2050" max="2051" width="8.5703125" style="1" customWidth="1"/>
    <col min="2052" max="2053" width="12.28515625" style="1" customWidth="1"/>
    <col min="2054" max="2055" width="15.42578125" style="1" customWidth="1"/>
    <col min="2056" max="2056" width="69.85546875" style="1" customWidth="1"/>
    <col min="2057" max="2304" width="9.140625" style="1"/>
    <col min="2305" max="2305" width="63" style="1" customWidth="1"/>
    <col min="2306" max="2307" width="8.5703125" style="1" customWidth="1"/>
    <col min="2308" max="2309" width="12.28515625" style="1" customWidth="1"/>
    <col min="2310" max="2311" width="15.42578125" style="1" customWidth="1"/>
    <col min="2312" max="2312" width="69.85546875" style="1" customWidth="1"/>
    <col min="2313" max="2560" width="9.140625" style="1"/>
    <col min="2561" max="2561" width="63" style="1" customWidth="1"/>
    <col min="2562" max="2563" width="8.5703125" style="1" customWidth="1"/>
    <col min="2564" max="2565" width="12.28515625" style="1" customWidth="1"/>
    <col min="2566" max="2567" width="15.42578125" style="1" customWidth="1"/>
    <col min="2568" max="2568" width="69.85546875" style="1" customWidth="1"/>
    <col min="2569" max="2816" width="9.140625" style="1"/>
    <col min="2817" max="2817" width="63" style="1" customWidth="1"/>
    <col min="2818" max="2819" width="8.5703125" style="1" customWidth="1"/>
    <col min="2820" max="2821" width="12.28515625" style="1" customWidth="1"/>
    <col min="2822" max="2823" width="15.42578125" style="1" customWidth="1"/>
    <col min="2824" max="2824" width="69.85546875" style="1" customWidth="1"/>
    <col min="2825" max="3072" width="9.140625" style="1"/>
    <col min="3073" max="3073" width="63" style="1" customWidth="1"/>
    <col min="3074" max="3075" width="8.5703125" style="1" customWidth="1"/>
    <col min="3076" max="3077" width="12.28515625" style="1" customWidth="1"/>
    <col min="3078" max="3079" width="15.42578125" style="1" customWidth="1"/>
    <col min="3080" max="3080" width="69.85546875" style="1" customWidth="1"/>
    <col min="3081" max="3328" width="9.140625" style="1"/>
    <col min="3329" max="3329" width="63" style="1" customWidth="1"/>
    <col min="3330" max="3331" width="8.5703125" style="1" customWidth="1"/>
    <col min="3332" max="3333" width="12.28515625" style="1" customWidth="1"/>
    <col min="3334" max="3335" width="15.42578125" style="1" customWidth="1"/>
    <col min="3336" max="3336" width="69.85546875" style="1" customWidth="1"/>
    <col min="3337" max="3584" width="9.140625" style="1"/>
    <col min="3585" max="3585" width="63" style="1" customWidth="1"/>
    <col min="3586" max="3587" width="8.5703125" style="1" customWidth="1"/>
    <col min="3588" max="3589" width="12.28515625" style="1" customWidth="1"/>
    <col min="3590" max="3591" width="15.42578125" style="1" customWidth="1"/>
    <col min="3592" max="3592" width="69.85546875" style="1" customWidth="1"/>
    <col min="3593" max="3840" width="9.140625" style="1"/>
    <col min="3841" max="3841" width="63" style="1" customWidth="1"/>
    <col min="3842" max="3843" width="8.5703125" style="1" customWidth="1"/>
    <col min="3844" max="3845" width="12.28515625" style="1" customWidth="1"/>
    <col min="3846" max="3847" width="15.42578125" style="1" customWidth="1"/>
    <col min="3848" max="3848" width="69.85546875" style="1" customWidth="1"/>
    <col min="3849" max="4096" width="9.140625" style="1"/>
    <col min="4097" max="4097" width="63" style="1" customWidth="1"/>
    <col min="4098" max="4099" width="8.5703125" style="1" customWidth="1"/>
    <col min="4100" max="4101" width="12.28515625" style="1" customWidth="1"/>
    <col min="4102" max="4103" width="15.42578125" style="1" customWidth="1"/>
    <col min="4104" max="4104" width="69.85546875" style="1" customWidth="1"/>
    <col min="4105" max="4352" width="9.140625" style="1"/>
    <col min="4353" max="4353" width="63" style="1" customWidth="1"/>
    <col min="4354" max="4355" width="8.5703125" style="1" customWidth="1"/>
    <col min="4356" max="4357" width="12.28515625" style="1" customWidth="1"/>
    <col min="4358" max="4359" width="15.42578125" style="1" customWidth="1"/>
    <col min="4360" max="4360" width="69.85546875" style="1" customWidth="1"/>
    <col min="4361" max="4608" width="9.140625" style="1"/>
    <col min="4609" max="4609" width="63" style="1" customWidth="1"/>
    <col min="4610" max="4611" width="8.5703125" style="1" customWidth="1"/>
    <col min="4612" max="4613" width="12.28515625" style="1" customWidth="1"/>
    <col min="4614" max="4615" width="15.42578125" style="1" customWidth="1"/>
    <col min="4616" max="4616" width="69.85546875" style="1" customWidth="1"/>
    <col min="4617" max="4864" width="9.140625" style="1"/>
    <col min="4865" max="4865" width="63" style="1" customWidth="1"/>
    <col min="4866" max="4867" width="8.5703125" style="1" customWidth="1"/>
    <col min="4868" max="4869" width="12.28515625" style="1" customWidth="1"/>
    <col min="4870" max="4871" width="15.42578125" style="1" customWidth="1"/>
    <col min="4872" max="4872" width="69.85546875" style="1" customWidth="1"/>
    <col min="4873" max="5120" width="9.140625" style="1"/>
    <col min="5121" max="5121" width="63" style="1" customWidth="1"/>
    <col min="5122" max="5123" width="8.5703125" style="1" customWidth="1"/>
    <col min="5124" max="5125" width="12.28515625" style="1" customWidth="1"/>
    <col min="5126" max="5127" width="15.42578125" style="1" customWidth="1"/>
    <col min="5128" max="5128" width="69.85546875" style="1" customWidth="1"/>
    <col min="5129" max="5376" width="9.140625" style="1"/>
    <col min="5377" max="5377" width="63" style="1" customWidth="1"/>
    <col min="5378" max="5379" width="8.5703125" style="1" customWidth="1"/>
    <col min="5380" max="5381" width="12.28515625" style="1" customWidth="1"/>
    <col min="5382" max="5383" width="15.42578125" style="1" customWidth="1"/>
    <col min="5384" max="5384" width="69.85546875" style="1" customWidth="1"/>
    <col min="5385" max="5632" width="9.140625" style="1"/>
    <col min="5633" max="5633" width="63" style="1" customWidth="1"/>
    <col min="5634" max="5635" width="8.5703125" style="1" customWidth="1"/>
    <col min="5636" max="5637" width="12.28515625" style="1" customWidth="1"/>
    <col min="5638" max="5639" width="15.42578125" style="1" customWidth="1"/>
    <col min="5640" max="5640" width="69.85546875" style="1" customWidth="1"/>
    <col min="5641" max="5888" width="9.140625" style="1"/>
    <col min="5889" max="5889" width="63" style="1" customWidth="1"/>
    <col min="5890" max="5891" width="8.5703125" style="1" customWidth="1"/>
    <col min="5892" max="5893" width="12.28515625" style="1" customWidth="1"/>
    <col min="5894" max="5895" width="15.42578125" style="1" customWidth="1"/>
    <col min="5896" max="5896" width="69.85546875" style="1" customWidth="1"/>
    <col min="5897" max="6144" width="9.140625" style="1"/>
    <col min="6145" max="6145" width="63" style="1" customWidth="1"/>
    <col min="6146" max="6147" width="8.5703125" style="1" customWidth="1"/>
    <col min="6148" max="6149" width="12.28515625" style="1" customWidth="1"/>
    <col min="6150" max="6151" width="15.42578125" style="1" customWidth="1"/>
    <col min="6152" max="6152" width="69.85546875" style="1" customWidth="1"/>
    <col min="6153" max="6400" width="9.140625" style="1"/>
    <col min="6401" max="6401" width="63" style="1" customWidth="1"/>
    <col min="6402" max="6403" width="8.5703125" style="1" customWidth="1"/>
    <col min="6404" max="6405" width="12.28515625" style="1" customWidth="1"/>
    <col min="6406" max="6407" width="15.42578125" style="1" customWidth="1"/>
    <col min="6408" max="6408" width="69.85546875" style="1" customWidth="1"/>
    <col min="6409" max="6656" width="9.140625" style="1"/>
    <col min="6657" max="6657" width="63" style="1" customWidth="1"/>
    <col min="6658" max="6659" width="8.5703125" style="1" customWidth="1"/>
    <col min="6660" max="6661" width="12.28515625" style="1" customWidth="1"/>
    <col min="6662" max="6663" width="15.42578125" style="1" customWidth="1"/>
    <col min="6664" max="6664" width="69.85546875" style="1" customWidth="1"/>
    <col min="6665" max="6912" width="9.140625" style="1"/>
    <col min="6913" max="6913" width="63" style="1" customWidth="1"/>
    <col min="6914" max="6915" width="8.5703125" style="1" customWidth="1"/>
    <col min="6916" max="6917" width="12.28515625" style="1" customWidth="1"/>
    <col min="6918" max="6919" width="15.42578125" style="1" customWidth="1"/>
    <col min="6920" max="6920" width="69.85546875" style="1" customWidth="1"/>
    <col min="6921" max="7168" width="9.140625" style="1"/>
    <col min="7169" max="7169" width="63" style="1" customWidth="1"/>
    <col min="7170" max="7171" width="8.5703125" style="1" customWidth="1"/>
    <col min="7172" max="7173" width="12.28515625" style="1" customWidth="1"/>
    <col min="7174" max="7175" width="15.42578125" style="1" customWidth="1"/>
    <col min="7176" max="7176" width="69.85546875" style="1" customWidth="1"/>
    <col min="7177" max="7424" width="9.140625" style="1"/>
    <col min="7425" max="7425" width="63" style="1" customWidth="1"/>
    <col min="7426" max="7427" width="8.5703125" style="1" customWidth="1"/>
    <col min="7428" max="7429" width="12.28515625" style="1" customWidth="1"/>
    <col min="7430" max="7431" width="15.42578125" style="1" customWidth="1"/>
    <col min="7432" max="7432" width="69.85546875" style="1" customWidth="1"/>
    <col min="7433" max="7680" width="9.140625" style="1"/>
    <col min="7681" max="7681" width="63" style="1" customWidth="1"/>
    <col min="7682" max="7683" width="8.5703125" style="1" customWidth="1"/>
    <col min="7684" max="7685" width="12.28515625" style="1" customWidth="1"/>
    <col min="7686" max="7687" width="15.42578125" style="1" customWidth="1"/>
    <col min="7688" max="7688" width="69.85546875" style="1" customWidth="1"/>
    <col min="7689" max="7936" width="9.140625" style="1"/>
    <col min="7937" max="7937" width="63" style="1" customWidth="1"/>
    <col min="7938" max="7939" width="8.5703125" style="1" customWidth="1"/>
    <col min="7940" max="7941" width="12.28515625" style="1" customWidth="1"/>
    <col min="7942" max="7943" width="15.42578125" style="1" customWidth="1"/>
    <col min="7944" max="7944" width="69.85546875" style="1" customWidth="1"/>
    <col min="7945" max="8192" width="9.140625" style="1"/>
    <col min="8193" max="8193" width="63" style="1" customWidth="1"/>
    <col min="8194" max="8195" width="8.5703125" style="1" customWidth="1"/>
    <col min="8196" max="8197" width="12.28515625" style="1" customWidth="1"/>
    <col min="8198" max="8199" width="15.42578125" style="1" customWidth="1"/>
    <col min="8200" max="8200" width="69.85546875" style="1" customWidth="1"/>
    <col min="8201" max="8448" width="9.140625" style="1"/>
    <col min="8449" max="8449" width="63" style="1" customWidth="1"/>
    <col min="8450" max="8451" width="8.5703125" style="1" customWidth="1"/>
    <col min="8452" max="8453" width="12.28515625" style="1" customWidth="1"/>
    <col min="8454" max="8455" width="15.42578125" style="1" customWidth="1"/>
    <col min="8456" max="8456" width="69.85546875" style="1" customWidth="1"/>
    <col min="8457" max="8704" width="9.140625" style="1"/>
    <col min="8705" max="8705" width="63" style="1" customWidth="1"/>
    <col min="8706" max="8707" width="8.5703125" style="1" customWidth="1"/>
    <col min="8708" max="8709" width="12.28515625" style="1" customWidth="1"/>
    <col min="8710" max="8711" width="15.42578125" style="1" customWidth="1"/>
    <col min="8712" max="8712" width="69.85546875" style="1" customWidth="1"/>
    <col min="8713" max="8960" width="9.140625" style="1"/>
    <col min="8961" max="8961" width="63" style="1" customWidth="1"/>
    <col min="8962" max="8963" width="8.5703125" style="1" customWidth="1"/>
    <col min="8964" max="8965" width="12.28515625" style="1" customWidth="1"/>
    <col min="8966" max="8967" width="15.42578125" style="1" customWidth="1"/>
    <col min="8968" max="8968" width="69.85546875" style="1" customWidth="1"/>
    <col min="8969" max="9216" width="9.140625" style="1"/>
    <col min="9217" max="9217" width="63" style="1" customWidth="1"/>
    <col min="9218" max="9219" width="8.5703125" style="1" customWidth="1"/>
    <col min="9220" max="9221" width="12.28515625" style="1" customWidth="1"/>
    <col min="9222" max="9223" width="15.42578125" style="1" customWidth="1"/>
    <col min="9224" max="9224" width="69.85546875" style="1" customWidth="1"/>
    <col min="9225" max="9472" width="9.140625" style="1"/>
    <col min="9473" max="9473" width="63" style="1" customWidth="1"/>
    <col min="9474" max="9475" width="8.5703125" style="1" customWidth="1"/>
    <col min="9476" max="9477" width="12.28515625" style="1" customWidth="1"/>
    <col min="9478" max="9479" width="15.42578125" style="1" customWidth="1"/>
    <col min="9480" max="9480" width="69.85546875" style="1" customWidth="1"/>
    <col min="9481" max="9728" width="9.140625" style="1"/>
    <col min="9729" max="9729" width="63" style="1" customWidth="1"/>
    <col min="9730" max="9731" width="8.5703125" style="1" customWidth="1"/>
    <col min="9732" max="9733" width="12.28515625" style="1" customWidth="1"/>
    <col min="9734" max="9735" width="15.42578125" style="1" customWidth="1"/>
    <col min="9736" max="9736" width="69.85546875" style="1" customWidth="1"/>
    <col min="9737" max="9984" width="9.140625" style="1"/>
    <col min="9985" max="9985" width="63" style="1" customWidth="1"/>
    <col min="9986" max="9987" width="8.5703125" style="1" customWidth="1"/>
    <col min="9988" max="9989" width="12.28515625" style="1" customWidth="1"/>
    <col min="9990" max="9991" width="15.42578125" style="1" customWidth="1"/>
    <col min="9992" max="9992" width="69.85546875" style="1" customWidth="1"/>
    <col min="9993" max="10240" width="9.140625" style="1"/>
    <col min="10241" max="10241" width="63" style="1" customWidth="1"/>
    <col min="10242" max="10243" width="8.5703125" style="1" customWidth="1"/>
    <col min="10244" max="10245" width="12.28515625" style="1" customWidth="1"/>
    <col min="10246" max="10247" width="15.42578125" style="1" customWidth="1"/>
    <col min="10248" max="10248" width="69.85546875" style="1" customWidth="1"/>
    <col min="10249" max="10496" width="9.140625" style="1"/>
    <col min="10497" max="10497" width="63" style="1" customWidth="1"/>
    <col min="10498" max="10499" width="8.5703125" style="1" customWidth="1"/>
    <col min="10500" max="10501" width="12.28515625" style="1" customWidth="1"/>
    <col min="10502" max="10503" width="15.42578125" style="1" customWidth="1"/>
    <col min="10504" max="10504" width="69.85546875" style="1" customWidth="1"/>
    <col min="10505" max="10752" width="9.140625" style="1"/>
    <col min="10753" max="10753" width="63" style="1" customWidth="1"/>
    <col min="10754" max="10755" width="8.5703125" style="1" customWidth="1"/>
    <col min="10756" max="10757" width="12.28515625" style="1" customWidth="1"/>
    <col min="10758" max="10759" width="15.42578125" style="1" customWidth="1"/>
    <col min="10760" max="10760" width="69.85546875" style="1" customWidth="1"/>
    <col min="10761" max="11008" width="9.140625" style="1"/>
    <col min="11009" max="11009" width="63" style="1" customWidth="1"/>
    <col min="11010" max="11011" width="8.5703125" style="1" customWidth="1"/>
    <col min="11012" max="11013" width="12.28515625" style="1" customWidth="1"/>
    <col min="11014" max="11015" width="15.42578125" style="1" customWidth="1"/>
    <col min="11016" max="11016" width="69.85546875" style="1" customWidth="1"/>
    <col min="11017" max="11264" width="9.140625" style="1"/>
    <col min="11265" max="11265" width="63" style="1" customWidth="1"/>
    <col min="11266" max="11267" width="8.5703125" style="1" customWidth="1"/>
    <col min="11268" max="11269" width="12.28515625" style="1" customWidth="1"/>
    <col min="11270" max="11271" width="15.42578125" style="1" customWidth="1"/>
    <col min="11272" max="11272" width="69.85546875" style="1" customWidth="1"/>
    <col min="11273" max="11520" width="9.140625" style="1"/>
    <col min="11521" max="11521" width="63" style="1" customWidth="1"/>
    <col min="11522" max="11523" width="8.5703125" style="1" customWidth="1"/>
    <col min="11524" max="11525" width="12.28515625" style="1" customWidth="1"/>
    <col min="11526" max="11527" width="15.42578125" style="1" customWidth="1"/>
    <col min="11528" max="11528" width="69.85546875" style="1" customWidth="1"/>
    <col min="11529" max="11776" width="9.140625" style="1"/>
    <col min="11777" max="11777" width="63" style="1" customWidth="1"/>
    <col min="11778" max="11779" width="8.5703125" style="1" customWidth="1"/>
    <col min="11780" max="11781" width="12.28515625" style="1" customWidth="1"/>
    <col min="11782" max="11783" width="15.42578125" style="1" customWidth="1"/>
    <col min="11784" max="11784" width="69.85546875" style="1" customWidth="1"/>
    <col min="11785" max="12032" width="9.140625" style="1"/>
    <col min="12033" max="12033" width="63" style="1" customWidth="1"/>
    <col min="12034" max="12035" width="8.5703125" style="1" customWidth="1"/>
    <col min="12036" max="12037" width="12.28515625" style="1" customWidth="1"/>
    <col min="12038" max="12039" width="15.42578125" style="1" customWidth="1"/>
    <col min="12040" max="12040" width="69.85546875" style="1" customWidth="1"/>
    <col min="12041" max="12288" width="9.140625" style="1"/>
    <col min="12289" max="12289" width="63" style="1" customWidth="1"/>
    <col min="12290" max="12291" width="8.5703125" style="1" customWidth="1"/>
    <col min="12292" max="12293" width="12.28515625" style="1" customWidth="1"/>
    <col min="12294" max="12295" width="15.42578125" style="1" customWidth="1"/>
    <col min="12296" max="12296" width="69.85546875" style="1" customWidth="1"/>
    <col min="12297" max="12544" width="9.140625" style="1"/>
    <col min="12545" max="12545" width="63" style="1" customWidth="1"/>
    <col min="12546" max="12547" width="8.5703125" style="1" customWidth="1"/>
    <col min="12548" max="12549" width="12.28515625" style="1" customWidth="1"/>
    <col min="12550" max="12551" width="15.42578125" style="1" customWidth="1"/>
    <col min="12552" max="12552" width="69.85546875" style="1" customWidth="1"/>
    <col min="12553" max="12800" width="9.140625" style="1"/>
    <col min="12801" max="12801" width="63" style="1" customWidth="1"/>
    <col min="12802" max="12803" width="8.5703125" style="1" customWidth="1"/>
    <col min="12804" max="12805" width="12.28515625" style="1" customWidth="1"/>
    <col min="12806" max="12807" width="15.42578125" style="1" customWidth="1"/>
    <col min="12808" max="12808" width="69.85546875" style="1" customWidth="1"/>
    <col min="12809" max="13056" width="9.140625" style="1"/>
    <col min="13057" max="13057" width="63" style="1" customWidth="1"/>
    <col min="13058" max="13059" width="8.5703125" style="1" customWidth="1"/>
    <col min="13060" max="13061" width="12.28515625" style="1" customWidth="1"/>
    <col min="13062" max="13063" width="15.42578125" style="1" customWidth="1"/>
    <col min="13064" max="13064" width="69.85546875" style="1" customWidth="1"/>
    <col min="13065" max="13312" width="9.140625" style="1"/>
    <col min="13313" max="13313" width="63" style="1" customWidth="1"/>
    <col min="13314" max="13315" width="8.5703125" style="1" customWidth="1"/>
    <col min="13316" max="13317" width="12.28515625" style="1" customWidth="1"/>
    <col min="13318" max="13319" width="15.42578125" style="1" customWidth="1"/>
    <col min="13320" max="13320" width="69.85546875" style="1" customWidth="1"/>
    <col min="13321" max="13568" width="9.140625" style="1"/>
    <col min="13569" max="13569" width="63" style="1" customWidth="1"/>
    <col min="13570" max="13571" width="8.5703125" style="1" customWidth="1"/>
    <col min="13572" max="13573" width="12.28515625" style="1" customWidth="1"/>
    <col min="13574" max="13575" width="15.42578125" style="1" customWidth="1"/>
    <col min="13576" max="13576" width="69.85546875" style="1" customWidth="1"/>
    <col min="13577" max="13824" width="9.140625" style="1"/>
    <col min="13825" max="13825" width="63" style="1" customWidth="1"/>
    <col min="13826" max="13827" width="8.5703125" style="1" customWidth="1"/>
    <col min="13828" max="13829" width="12.28515625" style="1" customWidth="1"/>
    <col min="13830" max="13831" width="15.42578125" style="1" customWidth="1"/>
    <col min="13832" max="13832" width="69.85546875" style="1" customWidth="1"/>
    <col min="13833" max="14080" width="9.140625" style="1"/>
    <col min="14081" max="14081" width="63" style="1" customWidth="1"/>
    <col min="14082" max="14083" width="8.5703125" style="1" customWidth="1"/>
    <col min="14084" max="14085" width="12.28515625" style="1" customWidth="1"/>
    <col min="14086" max="14087" width="15.42578125" style="1" customWidth="1"/>
    <col min="14088" max="14088" width="69.85546875" style="1" customWidth="1"/>
    <col min="14089" max="14336" width="9.140625" style="1"/>
    <col min="14337" max="14337" width="63" style="1" customWidth="1"/>
    <col min="14338" max="14339" width="8.5703125" style="1" customWidth="1"/>
    <col min="14340" max="14341" width="12.28515625" style="1" customWidth="1"/>
    <col min="14342" max="14343" width="15.42578125" style="1" customWidth="1"/>
    <col min="14344" max="14344" width="69.85546875" style="1" customWidth="1"/>
    <col min="14345" max="14592" width="9.140625" style="1"/>
    <col min="14593" max="14593" width="63" style="1" customWidth="1"/>
    <col min="14594" max="14595" width="8.5703125" style="1" customWidth="1"/>
    <col min="14596" max="14597" width="12.28515625" style="1" customWidth="1"/>
    <col min="14598" max="14599" width="15.42578125" style="1" customWidth="1"/>
    <col min="14600" max="14600" width="69.85546875" style="1" customWidth="1"/>
    <col min="14601" max="14848" width="9.140625" style="1"/>
    <col min="14849" max="14849" width="63" style="1" customWidth="1"/>
    <col min="14850" max="14851" width="8.5703125" style="1" customWidth="1"/>
    <col min="14852" max="14853" width="12.28515625" style="1" customWidth="1"/>
    <col min="14854" max="14855" width="15.42578125" style="1" customWidth="1"/>
    <col min="14856" max="14856" width="69.85546875" style="1" customWidth="1"/>
    <col min="14857" max="15104" width="9.140625" style="1"/>
    <col min="15105" max="15105" width="63" style="1" customWidth="1"/>
    <col min="15106" max="15107" width="8.5703125" style="1" customWidth="1"/>
    <col min="15108" max="15109" width="12.28515625" style="1" customWidth="1"/>
    <col min="15110" max="15111" width="15.42578125" style="1" customWidth="1"/>
    <col min="15112" max="15112" width="69.85546875" style="1" customWidth="1"/>
    <col min="15113" max="15360" width="9.140625" style="1"/>
    <col min="15361" max="15361" width="63" style="1" customWidth="1"/>
    <col min="15362" max="15363" width="8.5703125" style="1" customWidth="1"/>
    <col min="15364" max="15365" width="12.28515625" style="1" customWidth="1"/>
    <col min="15366" max="15367" width="15.42578125" style="1" customWidth="1"/>
    <col min="15368" max="15368" width="69.85546875" style="1" customWidth="1"/>
    <col min="15369" max="15616" width="9.140625" style="1"/>
    <col min="15617" max="15617" width="63" style="1" customWidth="1"/>
    <col min="15618" max="15619" width="8.5703125" style="1" customWidth="1"/>
    <col min="15620" max="15621" width="12.28515625" style="1" customWidth="1"/>
    <col min="15622" max="15623" width="15.42578125" style="1" customWidth="1"/>
    <col min="15624" max="15624" width="69.85546875" style="1" customWidth="1"/>
    <col min="15625" max="15872" width="9.140625" style="1"/>
    <col min="15873" max="15873" width="63" style="1" customWidth="1"/>
    <col min="15874" max="15875" width="8.5703125" style="1" customWidth="1"/>
    <col min="15876" max="15877" width="12.28515625" style="1" customWidth="1"/>
    <col min="15878" max="15879" width="15.42578125" style="1" customWidth="1"/>
    <col min="15880" max="15880" width="69.85546875" style="1" customWidth="1"/>
    <col min="15881" max="16128" width="9.140625" style="1"/>
    <col min="16129" max="16129" width="63" style="1" customWidth="1"/>
    <col min="16130" max="16131" width="8.5703125" style="1" customWidth="1"/>
    <col min="16132" max="16133" width="12.28515625" style="1" customWidth="1"/>
    <col min="16134" max="16135" width="15.42578125" style="1" customWidth="1"/>
    <col min="16136" max="16136" width="69.85546875" style="1" customWidth="1"/>
    <col min="16137" max="16384" width="9.140625" style="1"/>
  </cols>
  <sheetData>
    <row r="1" spans="1:8" ht="15.75" x14ac:dyDescent="0.25">
      <c r="A1" s="45" t="s">
        <v>47</v>
      </c>
      <c r="B1" s="45"/>
      <c r="C1" s="45"/>
      <c r="D1" s="45"/>
      <c r="E1" s="45"/>
      <c r="F1" s="45"/>
      <c r="G1" s="45"/>
      <c r="H1" s="45"/>
    </row>
    <row r="2" spans="1:8" ht="15.75" x14ac:dyDescent="0.25">
      <c r="A2" s="45"/>
      <c r="B2" s="45"/>
      <c r="C2" s="45"/>
      <c r="D2" s="45"/>
      <c r="E2" s="45"/>
      <c r="F2" s="45"/>
      <c r="G2" s="45"/>
      <c r="H2" s="45"/>
    </row>
    <row r="3" spans="1:8" ht="19.5" thickBot="1" x14ac:dyDescent="0.3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5.75" x14ac:dyDescent="0.25">
      <c r="A4" s="48" t="s">
        <v>1</v>
      </c>
      <c r="B4" s="51" t="s">
        <v>2</v>
      </c>
      <c r="C4" s="52"/>
      <c r="D4" s="52"/>
      <c r="E4" s="52"/>
      <c r="F4" s="52"/>
      <c r="G4" s="52"/>
      <c r="H4" s="53" t="s">
        <v>3</v>
      </c>
    </row>
    <row r="5" spans="1:8" ht="15.75" x14ac:dyDescent="0.25">
      <c r="A5" s="49"/>
      <c r="B5" s="2"/>
      <c r="C5" s="2"/>
      <c r="D5" s="2"/>
      <c r="E5" s="56" t="s">
        <v>4</v>
      </c>
      <c r="F5" s="56"/>
      <c r="G5" s="57" t="s">
        <v>5</v>
      </c>
      <c r="H5" s="54"/>
    </row>
    <row r="6" spans="1:8" ht="48" thickBot="1" x14ac:dyDescent="0.3">
      <c r="A6" s="50"/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58"/>
      <c r="H6" s="55"/>
    </row>
    <row r="7" spans="1:8" s="6" customFormat="1" ht="16.5" thickBot="1" x14ac:dyDescent="0.3">
      <c r="A7" s="59" t="s">
        <v>11</v>
      </c>
      <c r="B7" s="60"/>
      <c r="C7" s="60"/>
      <c r="D7" s="60"/>
      <c r="E7" s="60"/>
      <c r="F7" s="61"/>
      <c r="G7" s="4">
        <f>G8+G14</f>
        <v>8343.1999999999989</v>
      </c>
      <c r="H7" s="5"/>
    </row>
    <row r="8" spans="1:8" s="6" customFormat="1" ht="16.5" thickBot="1" x14ac:dyDescent="0.3">
      <c r="A8" s="7" t="s">
        <v>12</v>
      </c>
      <c r="B8" s="8"/>
      <c r="C8" s="8"/>
      <c r="D8" s="8"/>
      <c r="E8" s="8"/>
      <c r="F8" s="9"/>
      <c r="G8" s="10">
        <f>SUM(G9:G13)</f>
        <v>6559.2</v>
      </c>
      <c r="H8" s="11"/>
    </row>
    <row r="9" spans="1:8" s="6" customFormat="1" ht="51.75" x14ac:dyDescent="0.25">
      <c r="A9" s="12" t="s">
        <v>13</v>
      </c>
      <c r="B9" s="13">
        <f>23.4*2</f>
        <v>46.8</v>
      </c>
      <c r="C9" s="14">
        <v>5</v>
      </c>
      <c r="D9" s="14">
        <v>6</v>
      </c>
      <c r="E9" s="14" t="s">
        <v>14</v>
      </c>
      <c r="F9" s="14">
        <v>2</v>
      </c>
      <c r="G9" s="15">
        <f>B9*C9*D9*F9</f>
        <v>2808</v>
      </c>
      <c r="H9" s="16" t="s">
        <v>15</v>
      </c>
    </row>
    <row r="10" spans="1:8" ht="47.25" x14ac:dyDescent="0.25">
      <c r="A10" s="12" t="s">
        <v>16</v>
      </c>
      <c r="B10" s="13">
        <f>B9</f>
        <v>46.8</v>
      </c>
      <c r="C10" s="14">
        <v>2</v>
      </c>
      <c r="D10" s="14">
        <v>6</v>
      </c>
      <c r="E10" s="14" t="s">
        <v>14</v>
      </c>
      <c r="F10" s="14">
        <v>2</v>
      </c>
      <c r="G10" s="15">
        <f>B10*C10*D10*F10</f>
        <v>1123.1999999999998</v>
      </c>
      <c r="H10" s="16" t="s">
        <v>17</v>
      </c>
    </row>
    <row r="11" spans="1:8" ht="47.25" x14ac:dyDescent="0.25">
      <c r="A11" s="12" t="s">
        <v>18</v>
      </c>
      <c r="B11" s="13">
        <v>129</v>
      </c>
      <c r="C11" s="14" t="s">
        <v>19</v>
      </c>
      <c r="D11" s="14">
        <v>6</v>
      </c>
      <c r="E11" s="14" t="s">
        <v>14</v>
      </c>
      <c r="F11" s="14">
        <v>2</v>
      </c>
      <c r="G11" s="15">
        <f>B11*D11*F11</f>
        <v>1548</v>
      </c>
      <c r="H11" s="16" t="s">
        <v>20</v>
      </c>
    </row>
    <row r="12" spans="1:8" ht="47.25" x14ac:dyDescent="0.25">
      <c r="A12" s="12" t="s">
        <v>21</v>
      </c>
      <c r="B12" s="13">
        <v>14</v>
      </c>
      <c r="C12" s="14" t="s">
        <v>19</v>
      </c>
      <c r="D12" s="14" t="s">
        <v>19</v>
      </c>
      <c r="E12" s="14" t="s">
        <v>14</v>
      </c>
      <c r="F12" s="14">
        <v>20</v>
      </c>
      <c r="G12" s="15">
        <f>B12*F12</f>
        <v>280</v>
      </c>
      <c r="H12" s="16" t="s">
        <v>22</v>
      </c>
    </row>
    <row r="13" spans="1:8" ht="48" thickBot="1" x14ac:dyDescent="0.3">
      <c r="A13" s="12" t="s">
        <v>23</v>
      </c>
      <c r="B13" s="13">
        <v>400</v>
      </c>
      <c r="C13" s="14" t="s">
        <v>19</v>
      </c>
      <c r="D13" s="14" t="s">
        <v>19</v>
      </c>
      <c r="E13" s="14" t="s">
        <v>14</v>
      </c>
      <c r="F13" s="14">
        <v>2</v>
      </c>
      <c r="G13" s="15">
        <f>B13*2</f>
        <v>800</v>
      </c>
      <c r="H13" s="16" t="s">
        <v>24</v>
      </c>
    </row>
    <row r="14" spans="1:8" ht="16.5" thickBot="1" x14ac:dyDescent="0.3">
      <c r="A14" s="7" t="s">
        <v>25</v>
      </c>
      <c r="B14" s="8"/>
      <c r="C14" s="8"/>
      <c r="D14" s="8"/>
      <c r="E14" s="8"/>
      <c r="F14" s="9">
        <f>F15</f>
        <v>10</v>
      </c>
      <c r="G14" s="10">
        <f>G15+G16+G17</f>
        <v>1783.9999999999998</v>
      </c>
      <c r="H14" s="17" t="s">
        <v>26</v>
      </c>
    </row>
    <row r="15" spans="1:8" ht="26.25" x14ac:dyDescent="0.25">
      <c r="A15" s="18" t="s">
        <v>27</v>
      </c>
      <c r="B15" s="19">
        <f>B9</f>
        <v>46.8</v>
      </c>
      <c r="C15" s="20">
        <v>3</v>
      </c>
      <c r="D15" s="20">
        <v>10</v>
      </c>
      <c r="E15" s="20" t="s">
        <v>28</v>
      </c>
      <c r="F15" s="20">
        <v>10</v>
      </c>
      <c r="G15" s="21">
        <f>B15*C15*D15</f>
        <v>1403.9999999999998</v>
      </c>
      <c r="H15" s="22" t="s">
        <v>29</v>
      </c>
    </row>
    <row r="16" spans="1:8" ht="26.25" x14ac:dyDescent="0.25">
      <c r="A16" s="23" t="s">
        <v>30</v>
      </c>
      <c r="B16" s="24">
        <v>26</v>
      </c>
      <c r="C16" s="2" t="s">
        <v>19</v>
      </c>
      <c r="D16" s="2">
        <v>10</v>
      </c>
      <c r="E16" s="2" t="s">
        <v>28</v>
      </c>
      <c r="F16" s="2">
        <v>10</v>
      </c>
      <c r="G16" s="25">
        <f>B16*D16</f>
        <v>260</v>
      </c>
      <c r="H16" s="26" t="s">
        <v>31</v>
      </c>
    </row>
    <row r="17" spans="1:12" ht="16.5" thickBot="1" x14ac:dyDescent="0.3">
      <c r="A17" s="27" t="s">
        <v>32</v>
      </c>
      <c r="B17" s="28">
        <v>12</v>
      </c>
      <c r="C17" s="3" t="s">
        <v>19</v>
      </c>
      <c r="D17" s="3">
        <v>10</v>
      </c>
      <c r="E17" s="3" t="s">
        <v>28</v>
      </c>
      <c r="F17" s="3">
        <v>10</v>
      </c>
      <c r="G17" s="29">
        <f>B17*D17</f>
        <v>120</v>
      </c>
      <c r="H17" s="30" t="s">
        <v>33</v>
      </c>
    </row>
    <row r="18" spans="1:12" ht="27" thickBot="1" x14ac:dyDescent="0.3">
      <c r="A18" s="59" t="s">
        <v>34</v>
      </c>
      <c r="B18" s="60"/>
      <c r="C18" s="60"/>
      <c r="D18" s="60"/>
      <c r="E18" s="60"/>
      <c r="F18" s="61"/>
      <c r="G18" s="4">
        <f>G19+G20+G21</f>
        <v>3372</v>
      </c>
      <c r="H18" s="31" t="s">
        <v>35</v>
      </c>
    </row>
    <row r="19" spans="1:12" s="6" customFormat="1" ht="47.25" x14ac:dyDescent="0.25">
      <c r="A19" s="18" t="s">
        <v>36</v>
      </c>
      <c r="B19" s="19">
        <f>B15</f>
        <v>46.8</v>
      </c>
      <c r="C19" s="20">
        <v>4</v>
      </c>
      <c r="D19" s="20">
        <v>21</v>
      </c>
      <c r="E19" s="20" t="s">
        <v>37</v>
      </c>
      <c r="F19" s="20">
        <v>2</v>
      </c>
      <c r="G19" s="32">
        <f>B19*D19*F19</f>
        <v>1965.6</v>
      </c>
      <c r="H19" s="22" t="s">
        <v>38</v>
      </c>
    </row>
    <row r="20" spans="1:12" s="6" customFormat="1" ht="31.5" x14ac:dyDescent="0.25">
      <c r="A20" s="23" t="s">
        <v>39</v>
      </c>
      <c r="B20" s="24">
        <f>B19</f>
        <v>46.8</v>
      </c>
      <c r="C20" s="2">
        <v>4</v>
      </c>
      <c r="D20" s="2">
        <v>4</v>
      </c>
      <c r="E20" s="2" t="s">
        <v>37</v>
      </c>
      <c r="F20" s="2">
        <v>2</v>
      </c>
      <c r="G20" s="25">
        <f>B20*D20*F20</f>
        <v>374.4</v>
      </c>
      <c r="H20" s="26" t="s">
        <v>40</v>
      </c>
    </row>
    <row r="21" spans="1:12" s="6" customFormat="1" ht="39.75" thickBot="1" x14ac:dyDescent="0.3">
      <c r="A21" s="33" t="s">
        <v>41</v>
      </c>
      <c r="B21" s="34">
        <v>129</v>
      </c>
      <c r="C21" s="35">
        <v>4</v>
      </c>
      <c r="D21" s="35">
        <v>4</v>
      </c>
      <c r="E21" s="35" t="s">
        <v>37</v>
      </c>
      <c r="F21" s="35">
        <v>2</v>
      </c>
      <c r="G21" s="25">
        <f>B21*D21*F21</f>
        <v>1032</v>
      </c>
      <c r="H21" s="36" t="s">
        <v>42</v>
      </c>
    </row>
    <row r="22" spans="1:12" ht="15.75" x14ac:dyDescent="0.25">
      <c r="A22" s="62" t="s">
        <v>43</v>
      </c>
      <c r="B22" s="63"/>
      <c r="C22" s="63"/>
      <c r="D22" s="63"/>
      <c r="E22" s="63"/>
      <c r="F22" s="63"/>
      <c r="G22" s="37">
        <f>G18+G7</f>
        <v>11715.199999999999</v>
      </c>
      <c r="H22" s="38"/>
    </row>
    <row r="23" spans="1:12" ht="16.5" thickBot="1" x14ac:dyDescent="0.3">
      <c r="A23" s="64" t="s">
        <v>44</v>
      </c>
      <c r="B23" s="65"/>
      <c r="C23" s="65"/>
      <c r="D23" s="65"/>
      <c r="E23" s="65"/>
      <c r="F23" s="65"/>
      <c r="G23" s="39">
        <f>G22*10%</f>
        <v>1171.52</v>
      </c>
      <c r="H23" s="40"/>
    </row>
    <row r="24" spans="1:12" ht="16.5" thickBot="1" x14ac:dyDescent="0.3">
      <c r="A24" s="66" t="s">
        <v>45</v>
      </c>
      <c r="B24" s="67"/>
      <c r="C24" s="67"/>
      <c r="D24" s="67"/>
      <c r="E24" s="67"/>
      <c r="F24" s="67"/>
      <c r="G24" s="41">
        <f>G22+G23</f>
        <v>12886.72</v>
      </c>
      <c r="H24" s="42"/>
    </row>
    <row r="25" spans="1:12" ht="60.75" customHeight="1" x14ac:dyDescent="0.25">
      <c r="A25" s="46" t="s">
        <v>46</v>
      </c>
      <c r="B25" s="46"/>
      <c r="C25" s="46"/>
      <c r="D25" s="46"/>
      <c r="E25" s="46"/>
      <c r="F25" s="46"/>
      <c r="G25" s="46"/>
      <c r="H25" s="46"/>
    </row>
    <row r="27" spans="1:12" ht="15.75" x14ac:dyDescent="0.25">
      <c r="A27" s="68" t="s">
        <v>48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5.75" x14ac:dyDescent="0.25">
      <c r="A28" s="68" t="s">
        <v>49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5.75" x14ac:dyDescent="0.25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5.75" x14ac:dyDescent="0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ht="15.75" x14ac:dyDescent="0.25">
      <c r="A31" s="68" t="s">
        <v>50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2" ht="15.75" x14ac:dyDescent="0.25">
      <c r="A32" s="71" t="s">
        <v>51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</sheetData>
  <mergeCells count="19">
    <mergeCell ref="A27:L27"/>
    <mergeCell ref="A28:L28"/>
    <mergeCell ref="A30:L30"/>
    <mergeCell ref="A31:L31"/>
    <mergeCell ref="A32:L32"/>
    <mergeCell ref="A1:H1"/>
    <mergeCell ref="A25:H25"/>
    <mergeCell ref="A2:H2"/>
    <mergeCell ref="A3:H3"/>
    <mergeCell ref="A4:A6"/>
    <mergeCell ref="B4:G4"/>
    <mergeCell ref="H4:H6"/>
    <mergeCell ref="E5:F5"/>
    <mergeCell ref="G5:G6"/>
    <mergeCell ref="A7:F7"/>
    <mergeCell ref="A18:F18"/>
    <mergeCell ref="A22:F22"/>
    <mergeCell ref="A23:F23"/>
    <mergeCell ref="A24:F24"/>
  </mergeCells>
  <hyperlinks>
    <hyperlink ref="A32" r:id="rId1" xr:uid="{00000000-0004-0000-0000-000000000000}"/>
  </hyperlinks>
  <pageMargins left="0.7" right="0.7" top="0.75" bottom="0.75" header="0.3" footer="0.3"/>
  <pageSetup paperSize="9" scale="5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>Tieslietu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2.pielikums likumprojekta "Grozījumi Civilprocesa likumā" sākotnējās ietekmes novērtējuma ziņojumam (anotācijai)</dc:title>
  <dc:subject>Anotācijas 2.pielikums</dc:subject>
  <dc:creator>Elina Feldmane</dc:creator>
  <dc:description>Elina.Feldmane@tm.gov.lv
67036945</dc:description>
  <cp:lastModifiedBy>Evita Drobiševska</cp:lastModifiedBy>
  <cp:lastPrinted>2017-05-19T08:41:18Z</cp:lastPrinted>
  <dcterms:created xsi:type="dcterms:W3CDTF">2017-04-21T07:54:39Z</dcterms:created>
  <dcterms:modified xsi:type="dcterms:W3CDTF">2018-04-21T09:41:04Z</dcterms:modified>
</cp:coreProperties>
</file>